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kimu\OneDrive\デスクトップ\デスクトップアイコン（仮収納）\"/>
    </mc:Choice>
  </mc:AlternateContent>
  <xr:revisionPtr revIDLastSave="0" documentId="13_ncr:1_{52F65FD8-23C6-4ED5-B545-D3FD195476B8}" xr6:coauthVersionLast="47" xr6:coauthVersionMax="47" xr10:uidLastSave="{00000000-0000-0000-0000-000000000000}"/>
  <bookViews>
    <workbookView xWindow="33720" yWindow="-120" windowWidth="29040" windowHeight="15840" xr2:uid="{00000000-000D-0000-FFFF-FFFF00000000}"/>
  </bookViews>
  <sheets>
    <sheet name="N字成長 2016年1月～" sheetId="43" r:id="rId1"/>
  </sheets>
  <calcPr calcId="181029"/>
</workbook>
</file>

<file path=xl/calcChain.xml><?xml version="1.0" encoding="utf-8"?>
<calcChain xmlns="http://schemas.openxmlformats.org/spreadsheetml/2006/main">
  <c r="R12" i="43" l="1"/>
  <c r="T1050" i="43"/>
  <c r="T1051" i="43"/>
  <c r="T1052" i="43"/>
  <c r="T1053" i="43"/>
  <c r="T1054" i="43"/>
  <c r="T1055" i="43"/>
  <c r="T1056" i="43"/>
  <c r="T1057" i="43"/>
  <c r="T1058" i="43"/>
  <c r="T1059" i="43"/>
  <c r="T1060" i="43"/>
  <c r="T1061" i="43"/>
  <c r="T1062" i="43"/>
  <c r="T1063" i="43"/>
  <c r="T1064" i="43"/>
  <c r="T1065" i="43"/>
  <c r="T1066" i="43"/>
  <c r="T1067" i="43"/>
  <c r="T1068" i="43"/>
  <c r="T1069" i="43"/>
  <c r="T1070" i="43"/>
  <c r="T1071" i="43"/>
  <c r="T1072" i="43"/>
  <c r="T1049" i="43"/>
  <c r="J4" i="43"/>
  <c r="X1136" i="43" s="1"/>
  <c r="S1360" i="43" l="1"/>
  <c r="S1142" i="43"/>
  <c r="S1057" i="43"/>
  <c r="S1372" i="43"/>
  <c r="S1356" i="43"/>
  <c r="S1318" i="43"/>
  <c r="S1254" i="43"/>
  <c r="S1190" i="43"/>
  <c r="S1126" i="43"/>
  <c r="X1264" i="43"/>
  <c r="S1334" i="43"/>
  <c r="X1328" i="43"/>
  <c r="S1384" i="43"/>
  <c r="S1368" i="43"/>
  <c r="S1352" i="43"/>
  <c r="S1302" i="43"/>
  <c r="S1238" i="43"/>
  <c r="S1174" i="43"/>
  <c r="S1110" i="43"/>
  <c r="X1200" i="43"/>
  <c r="S1376" i="43"/>
  <c r="S1270" i="43"/>
  <c r="S1206" i="43"/>
  <c r="S1380" i="43"/>
  <c r="S1364" i="43"/>
  <c r="S1346" i="43"/>
  <c r="S1286" i="43"/>
  <c r="S1222" i="43"/>
  <c r="S1158" i="43"/>
  <c r="S1079" i="43"/>
  <c r="U1051" i="43"/>
  <c r="X1073" i="43"/>
  <c r="X1077" i="43"/>
  <c r="X1081" i="43"/>
  <c r="X1085" i="43"/>
  <c r="X1089" i="43"/>
  <c r="X1093" i="43"/>
  <c r="X1097" i="43"/>
  <c r="X1101" i="43"/>
  <c r="X1105" i="43"/>
  <c r="X1109" i="43"/>
  <c r="X1113" i="43"/>
  <c r="X1117" i="43"/>
  <c r="X1121" i="43"/>
  <c r="X1125" i="43"/>
  <c r="X1129" i="43"/>
  <c r="X1133" i="43"/>
  <c r="X1137" i="43"/>
  <c r="X1141" i="43"/>
  <c r="X1145" i="43"/>
  <c r="X1149" i="43"/>
  <c r="X1153" i="43"/>
  <c r="X1157" i="43"/>
  <c r="X1161" i="43"/>
  <c r="X1165" i="43"/>
  <c r="X1169" i="43"/>
  <c r="X1173" i="43"/>
  <c r="X1177" i="43"/>
  <c r="X1181" i="43"/>
  <c r="X1185" i="43"/>
  <c r="X1189" i="43"/>
  <c r="X1193" i="43"/>
  <c r="X1197" i="43"/>
  <c r="X1201" i="43"/>
  <c r="X1205" i="43"/>
  <c r="X1209" i="43"/>
  <c r="X1213" i="43"/>
  <c r="X1217" i="43"/>
  <c r="X1221" i="43"/>
  <c r="X1225" i="43"/>
  <c r="X1229" i="43"/>
  <c r="X1233" i="43"/>
  <c r="X1237" i="43"/>
  <c r="X1241" i="43"/>
  <c r="X1245" i="43"/>
  <c r="X1249" i="43"/>
  <c r="X1253" i="43"/>
  <c r="X1257" i="43"/>
  <c r="X1261" i="43"/>
  <c r="X1265" i="43"/>
  <c r="X1269" i="43"/>
  <c r="X1273" i="43"/>
  <c r="X1277" i="43"/>
  <c r="X1281" i="43"/>
  <c r="X1285" i="43"/>
  <c r="X1289" i="43"/>
  <c r="X1293" i="43"/>
  <c r="X1297" i="43"/>
  <c r="X1301" i="43"/>
  <c r="X1305" i="43"/>
  <c r="X1309" i="43"/>
  <c r="X1313" i="43"/>
  <c r="X1317" i="43"/>
  <c r="X1321" i="43"/>
  <c r="X1325" i="43"/>
  <c r="X1329" i="43"/>
  <c r="X1333" i="43"/>
  <c r="X1337" i="43"/>
  <c r="X1341" i="43"/>
  <c r="X1345" i="43"/>
  <c r="X1349" i="43"/>
  <c r="X1353" i="43"/>
  <c r="X1357" i="43"/>
  <c r="X1361" i="43"/>
  <c r="X1365" i="43"/>
  <c r="X1369" i="43"/>
  <c r="X1373" i="43"/>
  <c r="X1377" i="43"/>
  <c r="X1381" i="43"/>
  <c r="X1072" i="43"/>
  <c r="S1076" i="43"/>
  <c r="S1080" i="43"/>
  <c r="S1084" i="43"/>
  <c r="S1088" i="43"/>
  <c r="S1092" i="43"/>
  <c r="S1096" i="43"/>
  <c r="X1074" i="43"/>
  <c r="X1078" i="43"/>
  <c r="X1082" i="43"/>
  <c r="X1086" i="43"/>
  <c r="X1090" i="43"/>
  <c r="X1094" i="43"/>
  <c r="X1098" i="43"/>
  <c r="X1102" i="43"/>
  <c r="X1106" i="43"/>
  <c r="X1110" i="43"/>
  <c r="X1114" i="43"/>
  <c r="X1118" i="43"/>
  <c r="X1122" i="43"/>
  <c r="X1126" i="43"/>
  <c r="X1130" i="43"/>
  <c r="X1134" i="43"/>
  <c r="X1138" i="43"/>
  <c r="X1142" i="43"/>
  <c r="X1146" i="43"/>
  <c r="X1150" i="43"/>
  <c r="X1154" i="43"/>
  <c r="X1158" i="43"/>
  <c r="X1162" i="43"/>
  <c r="X1166" i="43"/>
  <c r="X1170" i="43"/>
  <c r="X1174" i="43"/>
  <c r="X1178" i="43"/>
  <c r="X1182" i="43"/>
  <c r="X1186" i="43"/>
  <c r="X1190" i="43"/>
  <c r="X1194" i="43"/>
  <c r="X1198" i="43"/>
  <c r="X1202" i="43"/>
  <c r="X1206" i="43"/>
  <c r="X1210" i="43"/>
  <c r="X1214" i="43"/>
  <c r="X1218" i="43"/>
  <c r="X1222" i="43"/>
  <c r="X1226" i="43"/>
  <c r="X1230" i="43"/>
  <c r="X1234" i="43"/>
  <c r="X1238" i="43"/>
  <c r="X1242" i="43"/>
  <c r="X1246" i="43"/>
  <c r="X1250" i="43"/>
  <c r="X1254" i="43"/>
  <c r="X1258" i="43"/>
  <c r="X1262" i="43"/>
  <c r="X1266" i="43"/>
  <c r="X1270" i="43"/>
  <c r="X1274" i="43"/>
  <c r="X1278" i="43"/>
  <c r="X1282" i="43"/>
  <c r="X1286" i="43"/>
  <c r="X1290" i="43"/>
  <c r="X1294" i="43"/>
  <c r="X1298" i="43"/>
  <c r="X1302" i="43"/>
  <c r="X1306" i="43"/>
  <c r="X1310" i="43"/>
  <c r="X1314" i="43"/>
  <c r="X1318" i="43"/>
  <c r="X1322" i="43"/>
  <c r="X1326" i="43"/>
  <c r="X1330" i="43"/>
  <c r="X1334" i="43"/>
  <c r="X1338" i="43"/>
  <c r="X1342" i="43"/>
  <c r="X1346" i="43"/>
  <c r="X1350" i="43"/>
  <c r="X1354" i="43"/>
  <c r="X1358" i="43"/>
  <c r="X1362" i="43"/>
  <c r="X1366" i="43"/>
  <c r="X1370" i="43"/>
  <c r="X1374" i="43"/>
  <c r="X1378" i="43"/>
  <c r="X1382" i="43"/>
  <c r="S1073" i="43"/>
  <c r="S1077" i="43"/>
  <c r="S1081" i="43"/>
  <c r="S1085" i="43"/>
  <c r="S1089" i="43"/>
  <c r="S1093" i="43"/>
  <c r="S1097" i="43"/>
  <c r="X1075" i="43"/>
  <c r="X1079" i="43"/>
  <c r="X1083" i="43"/>
  <c r="X1087" i="43"/>
  <c r="X1091" i="43"/>
  <c r="X1095" i="43"/>
  <c r="X1099" i="43"/>
  <c r="X1103" i="43"/>
  <c r="X1107" i="43"/>
  <c r="X1111" i="43"/>
  <c r="X1115" i="43"/>
  <c r="X1119" i="43"/>
  <c r="X1123" i="43"/>
  <c r="X1127" i="43"/>
  <c r="X1131" i="43"/>
  <c r="X1135" i="43"/>
  <c r="X1139" i="43"/>
  <c r="X1143" i="43"/>
  <c r="X1147" i="43"/>
  <c r="X1151" i="43"/>
  <c r="X1155" i="43"/>
  <c r="X1159" i="43"/>
  <c r="X1163" i="43"/>
  <c r="X1167" i="43"/>
  <c r="X1171" i="43"/>
  <c r="X1175" i="43"/>
  <c r="X1179" i="43"/>
  <c r="X1183" i="43"/>
  <c r="X1187" i="43"/>
  <c r="X1191" i="43"/>
  <c r="X1195" i="43"/>
  <c r="X1199" i="43"/>
  <c r="X1203" i="43"/>
  <c r="X1207" i="43"/>
  <c r="X1211" i="43"/>
  <c r="X1215" i="43"/>
  <c r="X1219" i="43"/>
  <c r="X1223" i="43"/>
  <c r="X1227" i="43"/>
  <c r="X1231" i="43"/>
  <c r="X1235" i="43"/>
  <c r="X1239" i="43"/>
  <c r="X1243" i="43"/>
  <c r="X1247" i="43"/>
  <c r="X1251" i="43"/>
  <c r="X1255" i="43"/>
  <c r="X1259" i="43"/>
  <c r="X1263" i="43"/>
  <c r="X1267" i="43"/>
  <c r="X1271" i="43"/>
  <c r="X1275" i="43"/>
  <c r="X1279" i="43"/>
  <c r="X1283" i="43"/>
  <c r="X1287" i="43"/>
  <c r="X1291" i="43"/>
  <c r="X1295" i="43"/>
  <c r="X1299" i="43"/>
  <c r="X1303" i="43"/>
  <c r="X1307" i="43"/>
  <c r="X1311" i="43"/>
  <c r="X1315" i="43"/>
  <c r="X1319" i="43"/>
  <c r="X1323" i="43"/>
  <c r="X1327" i="43"/>
  <c r="X1331" i="43"/>
  <c r="X1335" i="43"/>
  <c r="X1339" i="43"/>
  <c r="X1343" i="43"/>
  <c r="X1347" i="43"/>
  <c r="X1351" i="43"/>
  <c r="X1355" i="43"/>
  <c r="X1359" i="43"/>
  <c r="X1363" i="43"/>
  <c r="X1367" i="43"/>
  <c r="X1371" i="43"/>
  <c r="X1375" i="43"/>
  <c r="X1379" i="43"/>
  <c r="X1383" i="43"/>
  <c r="S1074" i="43"/>
  <c r="S1078" i="43"/>
  <c r="S1082" i="43"/>
  <c r="S1086" i="43"/>
  <c r="S1090" i="43"/>
  <c r="S1094" i="43"/>
  <c r="S1098" i="43"/>
  <c r="X1076" i="43"/>
  <c r="X1092" i="43"/>
  <c r="X1108" i="43"/>
  <c r="X1124" i="43"/>
  <c r="X1140" i="43"/>
  <c r="X1156" i="43"/>
  <c r="X1172" i="43"/>
  <c r="X1188" i="43"/>
  <c r="X1204" i="43"/>
  <c r="X1220" i="43"/>
  <c r="X1236" i="43"/>
  <c r="X1252" i="43"/>
  <c r="X1268" i="43"/>
  <c r="X1284" i="43"/>
  <c r="X1300" i="43"/>
  <c r="X1316" i="43"/>
  <c r="X1332" i="43"/>
  <c r="X1348" i="43"/>
  <c r="X1364" i="43"/>
  <c r="X1380" i="43"/>
  <c r="S1083" i="43"/>
  <c r="S1099" i="43"/>
  <c r="S1103" i="43"/>
  <c r="S1107" i="43"/>
  <c r="S1111" i="43"/>
  <c r="S1115" i="43"/>
  <c r="S1119" i="43"/>
  <c r="S1123" i="43"/>
  <c r="S1127" i="43"/>
  <c r="S1131" i="43"/>
  <c r="S1135" i="43"/>
  <c r="S1139" i="43"/>
  <c r="S1143" i="43"/>
  <c r="S1147" i="43"/>
  <c r="S1151" i="43"/>
  <c r="S1155" i="43"/>
  <c r="S1159" i="43"/>
  <c r="S1163" i="43"/>
  <c r="S1167" i="43"/>
  <c r="S1171" i="43"/>
  <c r="S1175" i="43"/>
  <c r="S1179" i="43"/>
  <c r="S1183" i="43"/>
  <c r="S1187" i="43"/>
  <c r="S1191" i="43"/>
  <c r="S1195" i="43"/>
  <c r="S1199" i="43"/>
  <c r="S1203" i="43"/>
  <c r="S1207" i="43"/>
  <c r="S1211" i="43"/>
  <c r="S1215" i="43"/>
  <c r="S1219" i="43"/>
  <c r="S1223" i="43"/>
  <c r="S1227" i="43"/>
  <c r="S1231" i="43"/>
  <c r="S1235" i="43"/>
  <c r="S1239" i="43"/>
  <c r="S1243" i="43"/>
  <c r="S1247" i="43"/>
  <c r="S1251" i="43"/>
  <c r="S1255" i="43"/>
  <c r="S1259" i="43"/>
  <c r="S1263" i="43"/>
  <c r="S1267" i="43"/>
  <c r="S1271" i="43"/>
  <c r="S1275" i="43"/>
  <c r="S1279" i="43"/>
  <c r="S1283" i="43"/>
  <c r="S1287" i="43"/>
  <c r="S1291" i="43"/>
  <c r="S1295" i="43"/>
  <c r="S1299" i="43"/>
  <c r="S1303" i="43"/>
  <c r="S1307" i="43"/>
  <c r="S1311" i="43"/>
  <c r="S1315" i="43"/>
  <c r="S1319" i="43"/>
  <c r="S1323" i="43"/>
  <c r="S1327" i="43"/>
  <c r="S1331" i="43"/>
  <c r="S1335" i="43"/>
  <c r="S1339" i="43"/>
  <c r="S1343" i="43"/>
  <c r="S1347" i="43"/>
  <c r="S1351" i="43"/>
  <c r="X1080" i="43"/>
  <c r="X1096" i="43"/>
  <c r="X1112" i="43"/>
  <c r="X1128" i="43"/>
  <c r="X1144" i="43"/>
  <c r="X1160" i="43"/>
  <c r="X1176" i="43"/>
  <c r="X1192" i="43"/>
  <c r="X1208" i="43"/>
  <c r="X1224" i="43"/>
  <c r="X1240" i="43"/>
  <c r="X1256" i="43"/>
  <c r="X1272" i="43"/>
  <c r="X1288" i="43"/>
  <c r="X1304" i="43"/>
  <c r="X1320" i="43"/>
  <c r="X1336" i="43"/>
  <c r="X1352" i="43"/>
  <c r="X1368" i="43"/>
  <c r="X1384" i="43"/>
  <c r="S1087" i="43"/>
  <c r="S1100" i="43"/>
  <c r="S1104" i="43"/>
  <c r="S1108" i="43"/>
  <c r="S1112" i="43"/>
  <c r="S1116" i="43"/>
  <c r="S1120" i="43"/>
  <c r="S1124" i="43"/>
  <c r="S1128" i="43"/>
  <c r="S1132" i="43"/>
  <c r="S1136" i="43"/>
  <c r="S1140" i="43"/>
  <c r="S1144" i="43"/>
  <c r="S1148" i="43"/>
  <c r="S1152" i="43"/>
  <c r="S1156" i="43"/>
  <c r="S1160" i="43"/>
  <c r="S1164" i="43"/>
  <c r="S1168" i="43"/>
  <c r="S1172" i="43"/>
  <c r="S1176" i="43"/>
  <c r="S1180" i="43"/>
  <c r="S1184" i="43"/>
  <c r="S1188" i="43"/>
  <c r="S1192" i="43"/>
  <c r="S1196" i="43"/>
  <c r="S1200" i="43"/>
  <c r="S1204" i="43"/>
  <c r="S1208" i="43"/>
  <c r="S1212" i="43"/>
  <c r="S1216" i="43"/>
  <c r="S1220" i="43"/>
  <c r="S1224" i="43"/>
  <c r="S1228" i="43"/>
  <c r="S1232" i="43"/>
  <c r="S1236" i="43"/>
  <c r="S1240" i="43"/>
  <c r="S1244" i="43"/>
  <c r="S1248" i="43"/>
  <c r="S1252" i="43"/>
  <c r="S1256" i="43"/>
  <c r="S1260" i="43"/>
  <c r="S1264" i="43"/>
  <c r="S1268" i="43"/>
  <c r="S1272" i="43"/>
  <c r="S1276" i="43"/>
  <c r="S1280" i="43"/>
  <c r="S1284" i="43"/>
  <c r="S1288" i="43"/>
  <c r="S1292" i="43"/>
  <c r="S1296" i="43"/>
  <c r="S1300" i="43"/>
  <c r="S1304" i="43"/>
  <c r="S1308" i="43"/>
  <c r="S1312" i="43"/>
  <c r="S1316" i="43"/>
  <c r="S1320" i="43"/>
  <c r="S1324" i="43"/>
  <c r="S1328" i="43"/>
  <c r="S1332" i="43"/>
  <c r="S1336" i="43"/>
  <c r="S1340" i="43"/>
  <c r="S1344" i="43"/>
  <c r="X1084" i="43"/>
  <c r="X1100" i="43"/>
  <c r="X1116" i="43"/>
  <c r="X1132" i="43"/>
  <c r="X1148" i="43"/>
  <c r="X1164" i="43"/>
  <c r="X1180" i="43"/>
  <c r="X1196" i="43"/>
  <c r="X1212" i="43"/>
  <c r="X1228" i="43"/>
  <c r="X1244" i="43"/>
  <c r="X1260" i="43"/>
  <c r="X1276" i="43"/>
  <c r="X1292" i="43"/>
  <c r="X1308" i="43"/>
  <c r="X1324" i="43"/>
  <c r="X1340" i="43"/>
  <c r="X1356" i="43"/>
  <c r="X1372" i="43"/>
  <c r="S1075" i="43"/>
  <c r="S1091" i="43"/>
  <c r="S1101" i="43"/>
  <c r="S1105" i="43"/>
  <c r="S1109" i="43"/>
  <c r="S1113" i="43"/>
  <c r="S1117" i="43"/>
  <c r="S1121" i="43"/>
  <c r="S1125" i="43"/>
  <c r="S1129" i="43"/>
  <c r="S1133" i="43"/>
  <c r="S1137" i="43"/>
  <c r="S1141" i="43"/>
  <c r="S1145" i="43"/>
  <c r="S1149" i="43"/>
  <c r="S1153" i="43"/>
  <c r="S1157" i="43"/>
  <c r="S1161" i="43"/>
  <c r="S1165" i="43"/>
  <c r="S1169" i="43"/>
  <c r="S1173" i="43"/>
  <c r="S1177" i="43"/>
  <c r="S1181" i="43"/>
  <c r="S1185" i="43"/>
  <c r="S1189" i="43"/>
  <c r="S1193" i="43"/>
  <c r="S1197" i="43"/>
  <c r="S1201" i="43"/>
  <c r="S1205" i="43"/>
  <c r="S1209" i="43"/>
  <c r="S1213" i="43"/>
  <c r="S1217" i="43"/>
  <c r="S1221" i="43"/>
  <c r="S1225" i="43"/>
  <c r="S1229" i="43"/>
  <c r="S1233" i="43"/>
  <c r="S1237" i="43"/>
  <c r="S1241" i="43"/>
  <c r="S1245" i="43"/>
  <c r="S1249" i="43"/>
  <c r="S1253" i="43"/>
  <c r="S1257" i="43"/>
  <c r="S1261" i="43"/>
  <c r="S1265" i="43"/>
  <c r="S1269" i="43"/>
  <c r="S1273" i="43"/>
  <c r="S1277" i="43"/>
  <c r="S1281" i="43"/>
  <c r="S1285" i="43"/>
  <c r="S1289" i="43"/>
  <c r="S1293" i="43"/>
  <c r="S1297" i="43"/>
  <c r="S1301" i="43"/>
  <c r="S1305" i="43"/>
  <c r="S1309" i="43"/>
  <c r="S1313" i="43"/>
  <c r="S1317" i="43"/>
  <c r="S1321" i="43"/>
  <c r="S1325" i="43"/>
  <c r="S1329" i="43"/>
  <c r="S1333" i="43"/>
  <c r="S1337" i="43"/>
  <c r="S1341" i="43"/>
  <c r="S1383" i="43"/>
  <c r="S1379" i="43"/>
  <c r="S1375" i="43"/>
  <c r="S1371" i="43"/>
  <c r="S1367" i="43"/>
  <c r="S1363" i="43"/>
  <c r="S1359" i="43"/>
  <c r="S1355" i="43"/>
  <c r="S1350" i="43"/>
  <c r="S1345" i="43"/>
  <c r="S1330" i="43"/>
  <c r="S1314" i="43"/>
  <c r="S1298" i="43"/>
  <c r="S1282" i="43"/>
  <c r="S1266" i="43"/>
  <c r="S1250" i="43"/>
  <c r="S1234" i="43"/>
  <c r="S1218" i="43"/>
  <c r="S1202" i="43"/>
  <c r="S1186" i="43"/>
  <c r="S1170" i="43"/>
  <c r="S1154" i="43"/>
  <c r="S1138" i="43"/>
  <c r="S1122" i="43"/>
  <c r="S1106" i="43"/>
  <c r="X1376" i="43"/>
  <c r="X1312" i="43"/>
  <c r="X1248" i="43"/>
  <c r="X1184" i="43"/>
  <c r="X1120" i="43"/>
  <c r="X1065" i="43"/>
  <c r="U1066" i="43"/>
  <c r="S1382" i="43"/>
  <c r="S1378" i="43"/>
  <c r="S1374" i="43"/>
  <c r="S1370" i="43"/>
  <c r="S1366" i="43"/>
  <c r="S1362" i="43"/>
  <c r="S1358" i="43"/>
  <c r="S1354" i="43"/>
  <c r="S1349" i="43"/>
  <c r="S1342" i="43"/>
  <c r="S1326" i="43"/>
  <c r="S1310" i="43"/>
  <c r="S1294" i="43"/>
  <c r="S1278" i="43"/>
  <c r="S1262" i="43"/>
  <c r="S1246" i="43"/>
  <c r="S1230" i="43"/>
  <c r="S1214" i="43"/>
  <c r="S1198" i="43"/>
  <c r="S1182" i="43"/>
  <c r="S1166" i="43"/>
  <c r="S1150" i="43"/>
  <c r="S1134" i="43"/>
  <c r="S1118" i="43"/>
  <c r="S1102" i="43"/>
  <c r="X1360" i="43"/>
  <c r="X1296" i="43"/>
  <c r="X1232" i="43"/>
  <c r="X1168" i="43"/>
  <c r="X1104" i="43"/>
  <c r="S1049" i="43"/>
  <c r="U1050" i="43"/>
  <c r="S1072" i="43"/>
  <c r="S1381" i="43"/>
  <c r="S1377" i="43"/>
  <c r="S1373" i="43"/>
  <c r="S1369" i="43"/>
  <c r="S1365" i="43"/>
  <c r="S1361" i="43"/>
  <c r="S1357" i="43"/>
  <c r="S1353" i="43"/>
  <c r="S1348" i="43"/>
  <c r="S1338" i="43"/>
  <c r="S1322" i="43"/>
  <c r="S1306" i="43"/>
  <c r="S1290" i="43"/>
  <c r="S1274" i="43"/>
  <c r="S1258" i="43"/>
  <c r="S1242" i="43"/>
  <c r="S1226" i="43"/>
  <c r="S1210" i="43"/>
  <c r="S1194" i="43"/>
  <c r="S1178" i="43"/>
  <c r="S1162" i="43"/>
  <c r="S1146" i="43"/>
  <c r="S1130" i="43"/>
  <c r="S1114" i="43"/>
  <c r="S1095" i="43"/>
  <c r="X1344" i="43"/>
  <c r="X1280" i="43"/>
  <c r="X1216" i="43"/>
  <c r="X1152" i="43"/>
  <c r="X1088" i="43"/>
  <c r="X1061" i="43"/>
  <c r="S1069" i="43"/>
  <c r="S1053" i="43"/>
  <c r="U1062" i="43"/>
  <c r="X1049" i="43"/>
  <c r="X1057" i="43"/>
  <c r="S1065" i="43"/>
  <c r="U1058" i="43"/>
  <c r="X1069" i="43"/>
  <c r="X1053" i="43"/>
  <c r="S1061" i="43"/>
  <c r="U1070" i="43"/>
  <c r="U1054" i="43"/>
  <c r="X1068" i="43"/>
  <c r="X1064" i="43"/>
  <c r="X1060" i="43"/>
  <c r="X1056" i="43"/>
  <c r="X1052" i="43"/>
  <c r="S1068" i="43"/>
  <c r="S1064" i="43"/>
  <c r="S1060" i="43"/>
  <c r="S1056" i="43"/>
  <c r="S1052" i="43"/>
  <c r="U1049" i="43"/>
  <c r="U1069" i="43"/>
  <c r="U1065" i="43"/>
  <c r="U1061" i="43"/>
  <c r="U1057" i="43"/>
  <c r="U1053" i="43"/>
  <c r="X1071" i="43"/>
  <c r="X1067" i="43"/>
  <c r="X1063" i="43"/>
  <c r="X1059" i="43"/>
  <c r="X1055" i="43"/>
  <c r="X1051" i="43"/>
  <c r="S1071" i="43"/>
  <c r="S1067" i="43"/>
  <c r="S1063" i="43"/>
  <c r="S1059" i="43"/>
  <c r="S1055" i="43"/>
  <c r="S1051" i="43"/>
  <c r="U1072" i="43"/>
  <c r="U1068" i="43"/>
  <c r="U1064" i="43"/>
  <c r="U1060" i="43"/>
  <c r="U1056" i="43"/>
  <c r="U1052" i="43"/>
  <c r="X1070" i="43"/>
  <c r="X1066" i="43"/>
  <c r="X1062" i="43"/>
  <c r="X1058" i="43"/>
  <c r="X1054" i="43"/>
  <c r="X1050" i="43"/>
  <c r="S1070" i="43"/>
  <c r="S1066" i="43"/>
  <c r="S1062" i="43"/>
  <c r="S1058" i="43"/>
  <c r="S1054" i="43"/>
  <c r="S1050" i="43"/>
  <c r="U1071" i="43"/>
  <c r="U1067" i="43"/>
  <c r="U1063" i="43"/>
  <c r="U1059" i="43"/>
  <c r="U1055" i="43"/>
  <c r="D1380" i="43" l="1"/>
  <c r="D1379" i="43"/>
  <c r="D1384" i="43"/>
  <c r="D1382" i="43"/>
  <c r="D1383" i="43"/>
  <c r="D1381" i="43"/>
  <c r="D1365" i="43" l="1"/>
  <c r="D1369" i="43" l="1"/>
  <c r="D1374" i="43"/>
  <c r="D1366" i="43"/>
  <c r="D1373" i="43"/>
  <c r="D1370" i="43"/>
  <c r="D1371" i="43"/>
  <c r="D1367" i="43"/>
  <c r="D1368" i="43"/>
  <c r="D1375" i="43"/>
  <c r="D1376" i="43"/>
  <c r="D1377" i="43"/>
  <c r="D1378" i="43"/>
  <c r="D1372" i="43"/>
  <c r="D1364" i="43" l="1"/>
  <c r="D1351" i="43"/>
  <c r="D1354" i="43" l="1"/>
  <c r="D1358" i="43"/>
  <c r="D1359" i="43"/>
  <c r="D1360" i="43"/>
  <c r="D1352" i="43"/>
  <c r="D1362" i="43"/>
  <c r="D1363" i="43"/>
  <c r="D1357" i="43"/>
  <c r="D1361" i="43"/>
  <c r="D1355" i="43"/>
  <c r="D1353" i="43"/>
  <c r="D1356" i="43"/>
  <c r="D1350" i="43"/>
  <c r="D1341" i="43" l="1"/>
  <c r="D1347" i="43"/>
  <c r="D1344" i="43"/>
  <c r="D1349" i="43"/>
  <c r="D1346" i="43"/>
  <c r="D1348" i="43"/>
  <c r="D1342" i="43"/>
  <c r="D1343" i="43"/>
  <c r="D1345" i="43"/>
  <c r="D1339" i="43"/>
  <c r="D1340" i="43"/>
  <c r="D1338" i="43"/>
  <c r="D1337" i="43"/>
  <c r="D1332" i="43"/>
  <c r="D1329" i="43"/>
  <c r="D1335" i="43"/>
  <c r="D1333" i="43"/>
  <c r="D1330" i="43"/>
  <c r="D1331" i="43"/>
  <c r="D1334" i="43"/>
  <c r="D1328" i="43"/>
  <c r="D1336" i="43"/>
  <c r="D1327" i="43" l="1"/>
  <c r="D1319" i="43" l="1"/>
  <c r="D1326" i="43"/>
  <c r="D1325" i="43"/>
  <c r="D1320" i="43"/>
  <c r="D1321" i="43"/>
  <c r="D1322" i="43"/>
  <c r="D1323" i="43"/>
  <c r="D1324" i="43"/>
  <c r="D1314" i="43" l="1"/>
  <c r="D1317" i="43"/>
  <c r="D1315" i="43"/>
  <c r="D1318" i="43"/>
  <c r="D1316" i="43"/>
  <c r="R13" i="43" l="1"/>
  <c r="R14" i="43" s="1"/>
  <c r="R15" i="43" s="1"/>
  <c r="R16" i="43" s="1"/>
  <c r="R17" i="43" s="1"/>
  <c r="R18" i="43" s="1"/>
  <c r="R19" i="43" s="1"/>
  <c r="R20" i="43" s="1"/>
  <c r="R21" i="43" s="1"/>
  <c r="R22" i="43" s="1"/>
  <c r="R23" i="43" s="1"/>
  <c r="R24" i="43" s="1"/>
  <c r="R25" i="43" s="1"/>
  <c r="R26" i="43" s="1"/>
  <c r="R27" i="43" s="1"/>
  <c r="R28" i="43" s="1"/>
  <c r="R29" i="43" s="1"/>
  <c r="R30" i="43" s="1"/>
  <c r="R31" i="43" s="1"/>
  <c r="R32" i="43" s="1"/>
  <c r="R33" i="43" s="1"/>
  <c r="R34" i="43" s="1"/>
  <c r="R35" i="43" s="1"/>
  <c r="R36" i="43" s="1"/>
  <c r="R37" i="43" s="1"/>
  <c r="R38" i="43" s="1"/>
  <c r="R39" i="43" s="1"/>
  <c r="R40" i="43" s="1"/>
  <c r="R41" i="43" s="1"/>
  <c r="R42" i="43" s="1"/>
  <c r="R43" i="43" s="1"/>
  <c r="R44" i="43" s="1"/>
  <c r="R45" i="43" s="1"/>
  <c r="R46" i="43" s="1"/>
  <c r="R47" i="43" s="1"/>
  <c r="R48" i="43" s="1"/>
  <c r="R49" i="43" s="1"/>
  <c r="R50" i="43" s="1"/>
  <c r="R51" i="43" s="1"/>
  <c r="R52" i="43" s="1"/>
  <c r="R53" i="43" s="1"/>
  <c r="R54" i="43" s="1"/>
  <c r="R55" i="43" s="1"/>
  <c r="R56" i="43" s="1"/>
  <c r="R57" i="43" s="1"/>
  <c r="R58" i="43" s="1"/>
  <c r="R59" i="43" s="1"/>
  <c r="R60" i="43" s="1"/>
  <c r="R61" i="43" s="1"/>
  <c r="R62" i="43" s="1"/>
  <c r="R63" i="43" s="1"/>
  <c r="R64" i="43" s="1"/>
  <c r="R65" i="43" s="1"/>
  <c r="R66" i="43" s="1"/>
  <c r="R67" i="43" s="1"/>
  <c r="R68" i="43" s="1"/>
  <c r="R69" i="43" s="1"/>
  <c r="R70" i="43" s="1"/>
  <c r="R71" i="43" s="1"/>
  <c r="R72" i="43" s="1"/>
  <c r="R73" i="43" s="1"/>
  <c r="R74" i="43" s="1"/>
  <c r="R75" i="43" s="1"/>
  <c r="R76" i="43" s="1"/>
  <c r="R77" i="43" s="1"/>
  <c r="R78" i="43" s="1"/>
  <c r="R79" i="43" s="1"/>
  <c r="R80" i="43" s="1"/>
  <c r="R81" i="43" s="1"/>
  <c r="R82" i="43" s="1"/>
  <c r="R83" i="43" s="1"/>
  <c r="R84" i="43" s="1"/>
  <c r="R85" i="43" s="1"/>
  <c r="R86" i="43" s="1"/>
  <c r="R87" i="43" s="1"/>
  <c r="R88" i="43" s="1"/>
  <c r="R89" i="43" s="1"/>
  <c r="R90" i="43" s="1"/>
  <c r="R91" i="43" s="1"/>
  <c r="R92" i="43" s="1"/>
  <c r="R93" i="43" s="1"/>
  <c r="R94" i="43" s="1"/>
  <c r="R95" i="43" s="1"/>
  <c r="R96" i="43" s="1"/>
  <c r="R97" i="43" s="1"/>
  <c r="R98" i="43" s="1"/>
  <c r="R99" i="43" s="1"/>
  <c r="R100" i="43" s="1"/>
  <c r="R101" i="43" s="1"/>
  <c r="R102" i="43" s="1"/>
  <c r="R103" i="43" s="1"/>
  <c r="R104" i="43" s="1"/>
  <c r="R105" i="43" s="1"/>
  <c r="R106" i="43" s="1"/>
  <c r="R107" i="43" s="1"/>
  <c r="R108" i="43" s="1"/>
  <c r="R109" i="43" s="1"/>
  <c r="R110" i="43" s="1"/>
  <c r="R111" i="43" s="1"/>
  <c r="R112" i="43" s="1"/>
  <c r="R113" i="43" s="1"/>
  <c r="R114" i="43" s="1"/>
  <c r="R115" i="43" s="1"/>
  <c r="R116" i="43" s="1"/>
  <c r="R117" i="43" s="1"/>
  <c r="R118" i="43" s="1"/>
  <c r="R119" i="43" s="1"/>
  <c r="R120" i="43" s="1"/>
  <c r="R121" i="43" s="1"/>
  <c r="R122" i="43" s="1"/>
  <c r="R123" i="43" s="1"/>
  <c r="R124" i="43" s="1"/>
  <c r="R125" i="43" s="1"/>
  <c r="R126" i="43" s="1"/>
  <c r="R127" i="43" s="1"/>
  <c r="R128" i="43" s="1"/>
  <c r="R129" i="43" s="1"/>
  <c r="R130" i="43" s="1"/>
  <c r="R131" i="43" s="1"/>
  <c r="R132" i="43" s="1"/>
  <c r="R133" i="43" s="1"/>
  <c r="R134" i="43" s="1"/>
  <c r="R135" i="43" s="1"/>
  <c r="R136" i="43" s="1"/>
  <c r="R137" i="43" s="1"/>
  <c r="R138" i="43" s="1"/>
  <c r="R139" i="43" s="1"/>
  <c r="R140" i="43" s="1"/>
  <c r="R141" i="43" s="1"/>
  <c r="R142" i="43" s="1"/>
  <c r="R143" i="43" s="1"/>
  <c r="R144" i="43" s="1"/>
  <c r="R145" i="43" s="1"/>
  <c r="R146" i="43" s="1"/>
  <c r="R147" i="43" s="1"/>
  <c r="R148" i="43" s="1"/>
  <c r="R149" i="43" s="1"/>
  <c r="R150" i="43" s="1"/>
  <c r="R151" i="43" s="1"/>
  <c r="R152" i="43" s="1"/>
  <c r="R153" i="43" s="1"/>
  <c r="R154" i="43" s="1"/>
  <c r="R155" i="43" s="1"/>
  <c r="R156" i="43" s="1"/>
  <c r="R157" i="43" s="1"/>
  <c r="R158" i="43" s="1"/>
  <c r="R159" i="43" s="1"/>
  <c r="R160" i="43" s="1"/>
  <c r="R161" i="43" s="1"/>
  <c r="R162" i="43" s="1"/>
  <c r="R163" i="43" s="1"/>
  <c r="R164" i="43" s="1"/>
  <c r="R165" i="43" s="1"/>
  <c r="R166" i="43" s="1"/>
  <c r="R167" i="43" s="1"/>
  <c r="R168" i="43" s="1"/>
  <c r="R169" i="43" s="1"/>
  <c r="R170" i="43" s="1"/>
  <c r="R171" i="43" s="1"/>
  <c r="R172" i="43" s="1"/>
  <c r="R173" i="43" s="1"/>
  <c r="R174" i="43" s="1"/>
  <c r="R175" i="43" s="1"/>
  <c r="R176" i="43" s="1"/>
  <c r="R177" i="43" s="1"/>
  <c r="R178" i="43" s="1"/>
  <c r="R179" i="43" s="1"/>
  <c r="R180" i="43" s="1"/>
  <c r="R181" i="43" s="1"/>
  <c r="R182" i="43" s="1"/>
  <c r="R183" i="43" s="1"/>
  <c r="R184" i="43" s="1"/>
  <c r="R185" i="43" s="1"/>
  <c r="R186" i="43" s="1"/>
  <c r="R187" i="43" s="1"/>
  <c r="R188" i="43" s="1"/>
  <c r="R189" i="43" s="1"/>
  <c r="R190" i="43" s="1"/>
  <c r="R191" i="43" s="1"/>
  <c r="R192" i="43" s="1"/>
  <c r="R193" i="43" s="1"/>
  <c r="R194" i="43" s="1"/>
  <c r="R195" i="43" s="1"/>
  <c r="R196" i="43" s="1"/>
  <c r="R197" i="43" s="1"/>
  <c r="R198" i="43" s="1"/>
  <c r="R199" i="43" s="1"/>
  <c r="R200" i="43" s="1"/>
  <c r="R201" i="43" s="1"/>
  <c r="R202" i="43" s="1"/>
  <c r="R203" i="43" s="1"/>
  <c r="R204" i="43" s="1"/>
  <c r="R205" i="43" s="1"/>
  <c r="R206" i="43" s="1"/>
  <c r="R207" i="43" s="1"/>
  <c r="R208" i="43" s="1"/>
  <c r="R209" i="43" s="1"/>
  <c r="R210" i="43" s="1"/>
  <c r="R211" i="43" s="1"/>
  <c r="R212" i="43" s="1"/>
  <c r="R213" i="43" s="1"/>
  <c r="R214" i="43" s="1"/>
  <c r="R215" i="43" s="1"/>
  <c r="R216" i="43" s="1"/>
  <c r="R217" i="43" s="1"/>
  <c r="R218" i="43" s="1"/>
  <c r="R219" i="43" s="1"/>
  <c r="R220" i="43" s="1"/>
  <c r="R221" i="43" s="1"/>
  <c r="R222" i="43" s="1"/>
  <c r="R223" i="43" s="1"/>
  <c r="R224" i="43" s="1"/>
  <c r="R225" i="43" s="1"/>
  <c r="R226" i="43" s="1"/>
  <c r="R227" i="43" s="1"/>
  <c r="R228" i="43" s="1"/>
  <c r="R229" i="43" s="1"/>
  <c r="R230" i="43" s="1"/>
  <c r="R231" i="43" s="1"/>
  <c r="R232" i="43" s="1"/>
  <c r="R233" i="43" s="1"/>
  <c r="R234" i="43" s="1"/>
  <c r="R235" i="43" s="1"/>
  <c r="R236" i="43" s="1"/>
  <c r="R237" i="43" s="1"/>
  <c r="R238" i="43" s="1"/>
  <c r="R239" i="43" s="1"/>
  <c r="R240" i="43" s="1"/>
  <c r="R241" i="43" s="1"/>
  <c r="R242" i="43" s="1"/>
  <c r="R243" i="43" s="1"/>
  <c r="R244" i="43" s="1"/>
  <c r="R245" i="43" s="1"/>
  <c r="R246" i="43" s="1"/>
  <c r="R247" i="43" s="1"/>
  <c r="R248" i="43" s="1"/>
  <c r="R249" i="43" s="1"/>
  <c r="R250" i="43" s="1"/>
  <c r="R251" i="43" s="1"/>
  <c r="R252" i="43" s="1"/>
  <c r="R253" i="43" s="1"/>
  <c r="R254" i="43" s="1"/>
  <c r="R255" i="43" s="1"/>
  <c r="R256" i="43" s="1"/>
  <c r="R257" i="43" s="1"/>
  <c r="R258" i="43" s="1"/>
  <c r="R259" i="43" s="1"/>
  <c r="R260" i="43" s="1"/>
  <c r="R261" i="43" s="1"/>
  <c r="R262" i="43" s="1"/>
  <c r="R263" i="43" s="1"/>
  <c r="R264" i="43" s="1"/>
  <c r="R265" i="43" s="1"/>
  <c r="R266" i="43" s="1"/>
  <c r="R267" i="43" s="1"/>
  <c r="R268" i="43" s="1"/>
  <c r="R269" i="43" s="1"/>
  <c r="R270" i="43" s="1"/>
  <c r="R271" i="43" s="1"/>
  <c r="R272" i="43" s="1"/>
  <c r="R273" i="43" s="1"/>
  <c r="R274" i="43" s="1"/>
  <c r="R275" i="43" s="1"/>
  <c r="R276" i="43" s="1"/>
  <c r="R277" i="43" s="1"/>
  <c r="R278" i="43" s="1"/>
  <c r="R279" i="43" s="1"/>
  <c r="R280" i="43" s="1"/>
  <c r="R281" i="43" s="1"/>
  <c r="R282" i="43" s="1"/>
  <c r="R283" i="43" s="1"/>
  <c r="R284" i="43" s="1"/>
  <c r="R285" i="43" s="1"/>
  <c r="R286" i="43" s="1"/>
  <c r="R287" i="43" s="1"/>
  <c r="R288" i="43" s="1"/>
  <c r="R289" i="43" s="1"/>
  <c r="R290" i="43" s="1"/>
  <c r="R291" i="43" s="1"/>
  <c r="R292" i="43" s="1"/>
  <c r="R293" i="43" s="1"/>
  <c r="R294" i="43" s="1"/>
  <c r="R295" i="43" s="1"/>
  <c r="R296" i="43" s="1"/>
  <c r="R297" i="43" s="1"/>
  <c r="R298" i="43" s="1"/>
  <c r="R299" i="43" s="1"/>
  <c r="R300" i="43" s="1"/>
  <c r="R301" i="43" s="1"/>
  <c r="R302" i="43" s="1"/>
  <c r="R303" i="43" s="1"/>
  <c r="R304" i="43" s="1"/>
  <c r="R305" i="43" s="1"/>
  <c r="R306" i="43" s="1"/>
  <c r="R307" i="43" s="1"/>
  <c r="R308" i="43" s="1"/>
  <c r="R309" i="43" s="1"/>
  <c r="R310" i="43" s="1"/>
  <c r="R311" i="43" s="1"/>
  <c r="R312" i="43" s="1"/>
  <c r="R313" i="43" s="1"/>
  <c r="R314" i="43" s="1"/>
  <c r="R315" i="43" s="1"/>
  <c r="R316" i="43" s="1"/>
  <c r="R317" i="43" s="1"/>
  <c r="R318" i="43" s="1"/>
  <c r="R319" i="43" s="1"/>
  <c r="R320" i="43" s="1"/>
  <c r="R321" i="43" s="1"/>
  <c r="R322" i="43" s="1"/>
  <c r="R323" i="43" s="1"/>
  <c r="R324" i="43" s="1"/>
  <c r="R325" i="43" s="1"/>
  <c r="R326" i="43" s="1"/>
  <c r="R327" i="43" s="1"/>
  <c r="R328" i="43" s="1"/>
  <c r="R329" i="43" s="1"/>
  <c r="R330" i="43" s="1"/>
  <c r="R331" i="43" s="1"/>
  <c r="R332" i="43" s="1"/>
  <c r="R333" i="43" s="1"/>
  <c r="R334" i="43" s="1"/>
  <c r="R335" i="43" s="1"/>
  <c r="R336" i="43" s="1"/>
  <c r="R337" i="43" s="1"/>
  <c r="R338" i="43" s="1"/>
  <c r="R339" i="43" s="1"/>
  <c r="R340" i="43" s="1"/>
  <c r="R341" i="43" s="1"/>
  <c r="R342" i="43" s="1"/>
  <c r="R343" i="43" s="1"/>
  <c r="R344" i="43" s="1"/>
  <c r="R345" i="43" s="1"/>
  <c r="R346" i="43" s="1"/>
  <c r="R347" i="43" s="1"/>
  <c r="R348" i="43" s="1"/>
  <c r="R349" i="43" s="1"/>
  <c r="R350" i="43" s="1"/>
  <c r="R351" i="43" s="1"/>
  <c r="R352" i="43" s="1"/>
  <c r="R353" i="43" s="1"/>
  <c r="R354" i="43" s="1"/>
  <c r="R355" i="43" s="1"/>
  <c r="R356" i="43" s="1"/>
  <c r="R357" i="43" s="1"/>
  <c r="R358" i="43" s="1"/>
  <c r="R359" i="43" s="1"/>
  <c r="R360" i="43" s="1"/>
  <c r="R361" i="43" s="1"/>
  <c r="R362" i="43" s="1"/>
  <c r="R363" i="43" s="1"/>
  <c r="R364" i="43" s="1"/>
  <c r="R365" i="43" s="1"/>
  <c r="R366" i="43" s="1"/>
  <c r="R367" i="43" s="1"/>
  <c r="R368" i="43" s="1"/>
  <c r="R369" i="43" s="1"/>
  <c r="R370" i="43" s="1"/>
  <c r="R371" i="43" s="1"/>
  <c r="R372" i="43" s="1"/>
  <c r="R373" i="43" s="1"/>
  <c r="R374" i="43" s="1"/>
  <c r="R375" i="43" s="1"/>
  <c r="R376" i="43" s="1"/>
  <c r="R377" i="43" s="1"/>
  <c r="R378" i="43" s="1"/>
  <c r="R379" i="43" s="1"/>
  <c r="R380" i="43" s="1"/>
  <c r="R381" i="43" s="1"/>
  <c r="R382" i="43" s="1"/>
  <c r="R383" i="43" s="1"/>
  <c r="R384" i="43" s="1"/>
  <c r="R385" i="43" s="1"/>
  <c r="R386" i="43" s="1"/>
  <c r="R387" i="43" s="1"/>
  <c r="R388" i="43" s="1"/>
  <c r="R389" i="43" s="1"/>
  <c r="R390" i="43" s="1"/>
  <c r="R391" i="43" s="1"/>
  <c r="R392" i="43" s="1"/>
  <c r="R393" i="43" s="1"/>
  <c r="R394" i="43" s="1"/>
  <c r="R395" i="43" s="1"/>
  <c r="R396" i="43" s="1"/>
  <c r="R397" i="43" s="1"/>
  <c r="R398" i="43" s="1"/>
  <c r="R399" i="43" s="1"/>
  <c r="R400" i="43" s="1"/>
  <c r="R401" i="43" s="1"/>
  <c r="R402" i="43" s="1"/>
  <c r="R403" i="43" s="1"/>
  <c r="R404" i="43" s="1"/>
  <c r="R405" i="43" s="1"/>
  <c r="R406" i="43" s="1"/>
  <c r="R407" i="43" s="1"/>
  <c r="R408" i="43" s="1"/>
  <c r="R409" i="43" s="1"/>
  <c r="R410" i="43" s="1"/>
  <c r="R411" i="43" s="1"/>
  <c r="R412" i="43" s="1"/>
  <c r="R413" i="43" s="1"/>
  <c r="R414" i="43" s="1"/>
  <c r="R415" i="43" s="1"/>
  <c r="R416" i="43" s="1"/>
  <c r="R417" i="43" s="1"/>
  <c r="R418" i="43" s="1"/>
  <c r="R419" i="43" s="1"/>
  <c r="R420" i="43" s="1"/>
  <c r="R421" i="43" s="1"/>
  <c r="R422" i="43" s="1"/>
  <c r="R423" i="43" s="1"/>
  <c r="R424" i="43" s="1"/>
  <c r="R425" i="43" s="1"/>
  <c r="R426" i="43" s="1"/>
  <c r="R427" i="43" s="1"/>
  <c r="R428" i="43" s="1"/>
  <c r="R429" i="43" s="1"/>
  <c r="R430" i="43" s="1"/>
  <c r="R431" i="43" s="1"/>
  <c r="R432" i="43" s="1"/>
  <c r="R433" i="43" s="1"/>
  <c r="R434" i="43" s="1"/>
  <c r="R435" i="43" s="1"/>
  <c r="R436" i="43" s="1"/>
  <c r="R437" i="43" s="1"/>
  <c r="R438" i="43" s="1"/>
  <c r="R439" i="43" s="1"/>
  <c r="R440" i="43" s="1"/>
  <c r="R441" i="43" s="1"/>
  <c r="R442" i="43" s="1"/>
  <c r="R443" i="43" s="1"/>
  <c r="R444" i="43" s="1"/>
  <c r="R445" i="43" s="1"/>
  <c r="R446" i="43" s="1"/>
  <c r="R447" i="43" s="1"/>
  <c r="R448" i="43" s="1"/>
  <c r="R449" i="43" s="1"/>
  <c r="R450" i="43" s="1"/>
  <c r="R451" i="43" s="1"/>
  <c r="R452" i="43" s="1"/>
  <c r="R453" i="43" s="1"/>
  <c r="R454" i="43" s="1"/>
  <c r="R455" i="43" s="1"/>
  <c r="R456" i="43" s="1"/>
  <c r="R457" i="43" s="1"/>
  <c r="R458" i="43" s="1"/>
  <c r="R459" i="43" s="1"/>
  <c r="R460" i="43" s="1"/>
  <c r="R461" i="43" s="1"/>
  <c r="R462" i="43" s="1"/>
  <c r="R463" i="43" s="1"/>
  <c r="R464" i="43" s="1"/>
  <c r="R465" i="43" s="1"/>
  <c r="R466" i="43" s="1"/>
  <c r="R467" i="43" s="1"/>
  <c r="R468" i="43" s="1"/>
  <c r="R469" i="43" s="1"/>
  <c r="R470" i="43" s="1"/>
  <c r="R471" i="43" s="1"/>
  <c r="R472" i="43" s="1"/>
  <c r="R473" i="43" s="1"/>
  <c r="R474" i="43" s="1"/>
  <c r="R475" i="43" s="1"/>
  <c r="R476" i="43" s="1"/>
  <c r="R477" i="43" s="1"/>
  <c r="R478" i="43" s="1"/>
  <c r="R479" i="43" s="1"/>
  <c r="R480" i="43" s="1"/>
  <c r="R481" i="43" s="1"/>
  <c r="R482" i="43" s="1"/>
  <c r="R483" i="43" s="1"/>
  <c r="R484" i="43" s="1"/>
  <c r="R485" i="43" s="1"/>
  <c r="R486" i="43" s="1"/>
  <c r="R487" i="43" s="1"/>
  <c r="R488" i="43" s="1"/>
  <c r="R489" i="43" s="1"/>
  <c r="R490" i="43" s="1"/>
  <c r="R491" i="43" s="1"/>
  <c r="R492" i="43" s="1"/>
  <c r="R493" i="43" s="1"/>
  <c r="R494" i="43" s="1"/>
  <c r="R495" i="43" s="1"/>
  <c r="R496" i="43" s="1"/>
  <c r="R497" i="43" s="1"/>
  <c r="R498" i="43" s="1"/>
  <c r="R499" i="43" s="1"/>
  <c r="R500" i="43" s="1"/>
  <c r="R501" i="43" s="1"/>
  <c r="R502" i="43" s="1"/>
  <c r="R503" i="43" s="1"/>
  <c r="R504" i="43" s="1"/>
  <c r="R505" i="43" s="1"/>
  <c r="R506" i="43" s="1"/>
  <c r="R507" i="43" s="1"/>
  <c r="R508" i="43" s="1"/>
  <c r="R509" i="43" s="1"/>
  <c r="R510" i="43" s="1"/>
  <c r="R511" i="43" s="1"/>
  <c r="R512" i="43" s="1"/>
  <c r="R513" i="43" s="1"/>
  <c r="R514" i="43" s="1"/>
  <c r="R515" i="43" s="1"/>
  <c r="R516" i="43" s="1"/>
  <c r="R517" i="43" s="1"/>
  <c r="R518" i="43" s="1"/>
  <c r="R519" i="43" s="1"/>
  <c r="R520" i="43" s="1"/>
  <c r="R521" i="43" s="1"/>
  <c r="R522" i="43" s="1"/>
  <c r="R523" i="43" s="1"/>
  <c r="R524" i="43" s="1"/>
  <c r="R525" i="43" s="1"/>
  <c r="R526" i="43" s="1"/>
  <c r="R527" i="43" s="1"/>
  <c r="R528" i="43" s="1"/>
  <c r="R529" i="43" s="1"/>
  <c r="R530" i="43" s="1"/>
  <c r="R531" i="43" s="1"/>
  <c r="R532" i="43" s="1"/>
  <c r="R533" i="43" s="1"/>
  <c r="R534" i="43" s="1"/>
  <c r="R535" i="43" s="1"/>
  <c r="R536" i="43" s="1"/>
  <c r="R537" i="43" s="1"/>
  <c r="R538" i="43" s="1"/>
  <c r="R539" i="43" s="1"/>
  <c r="R540" i="43" s="1"/>
  <c r="R541" i="43" s="1"/>
  <c r="R542" i="43" s="1"/>
  <c r="R543" i="43" s="1"/>
  <c r="R544" i="43" s="1"/>
  <c r="R545" i="43" s="1"/>
  <c r="R546" i="43" s="1"/>
  <c r="R547" i="43" s="1"/>
  <c r="R548" i="43" s="1"/>
  <c r="R549" i="43" s="1"/>
  <c r="R550" i="43" s="1"/>
  <c r="R551" i="43" s="1"/>
  <c r="R552" i="43" s="1"/>
  <c r="R553" i="43" s="1"/>
  <c r="R554" i="43" s="1"/>
  <c r="R555" i="43" s="1"/>
  <c r="R556" i="43" s="1"/>
  <c r="R557" i="43" s="1"/>
  <c r="R558" i="43" s="1"/>
  <c r="R559" i="43" s="1"/>
  <c r="R560" i="43" s="1"/>
  <c r="R561" i="43" s="1"/>
  <c r="R562" i="43" s="1"/>
  <c r="R563" i="43" s="1"/>
  <c r="R564" i="43" s="1"/>
  <c r="R565" i="43" s="1"/>
  <c r="R566" i="43" s="1"/>
  <c r="R567" i="43" s="1"/>
  <c r="R568" i="43" s="1"/>
  <c r="R569" i="43" s="1"/>
  <c r="R570" i="43" s="1"/>
  <c r="R571" i="43" s="1"/>
  <c r="R572" i="43" s="1"/>
  <c r="R573" i="43" s="1"/>
  <c r="R574" i="43" s="1"/>
  <c r="R575" i="43" s="1"/>
  <c r="R576" i="43" s="1"/>
  <c r="R577" i="43" s="1"/>
  <c r="R578" i="43" s="1"/>
  <c r="R579" i="43" s="1"/>
  <c r="R580" i="43" s="1"/>
  <c r="R581" i="43" s="1"/>
  <c r="R582" i="43" s="1"/>
  <c r="R583" i="43" s="1"/>
  <c r="R584" i="43" s="1"/>
  <c r="R585" i="43" s="1"/>
  <c r="R586" i="43" s="1"/>
  <c r="R587" i="43" s="1"/>
  <c r="R588" i="43" s="1"/>
  <c r="R589" i="43" s="1"/>
  <c r="R590" i="43" s="1"/>
  <c r="R591" i="43" s="1"/>
  <c r="R592" i="43" s="1"/>
  <c r="R593" i="43" s="1"/>
  <c r="R594" i="43" s="1"/>
  <c r="R595" i="43" s="1"/>
  <c r="R596" i="43" s="1"/>
  <c r="R597" i="43" s="1"/>
  <c r="R598" i="43" s="1"/>
  <c r="R599" i="43" s="1"/>
  <c r="R600" i="43" s="1"/>
  <c r="R601" i="43" s="1"/>
  <c r="R602" i="43" s="1"/>
  <c r="R603" i="43" s="1"/>
  <c r="R604" i="43" s="1"/>
  <c r="R605" i="43" s="1"/>
  <c r="R606" i="43" s="1"/>
  <c r="R607" i="43" s="1"/>
  <c r="R608" i="43" s="1"/>
  <c r="R609" i="43" s="1"/>
  <c r="R610" i="43" s="1"/>
  <c r="R611" i="43" s="1"/>
  <c r="R612" i="43" s="1"/>
  <c r="R613" i="43" s="1"/>
  <c r="R614" i="43" s="1"/>
  <c r="R615" i="43" s="1"/>
  <c r="R616" i="43" s="1"/>
  <c r="R617" i="43" s="1"/>
  <c r="R618" i="43" s="1"/>
  <c r="R619" i="43" s="1"/>
  <c r="R620" i="43" s="1"/>
  <c r="R621" i="43" s="1"/>
  <c r="R622" i="43" s="1"/>
  <c r="R623" i="43" s="1"/>
  <c r="R624" i="43" s="1"/>
  <c r="R625" i="43" s="1"/>
  <c r="R626" i="43" s="1"/>
  <c r="R627" i="43" s="1"/>
  <c r="R628" i="43" s="1"/>
  <c r="R629" i="43" s="1"/>
  <c r="R630" i="43" s="1"/>
  <c r="R631" i="43" s="1"/>
  <c r="R632" i="43" s="1"/>
  <c r="R633" i="43" s="1"/>
  <c r="R634" i="43" s="1"/>
  <c r="R635" i="43" s="1"/>
  <c r="R636" i="43" s="1"/>
  <c r="R637" i="43" s="1"/>
  <c r="R638" i="43" s="1"/>
  <c r="R639" i="43" s="1"/>
  <c r="R640" i="43" s="1"/>
  <c r="R641" i="43" s="1"/>
  <c r="R642" i="43" s="1"/>
  <c r="R643" i="43" s="1"/>
  <c r="R644" i="43" s="1"/>
  <c r="R645" i="43" s="1"/>
  <c r="R646" i="43" s="1"/>
  <c r="R647" i="43" s="1"/>
  <c r="R648" i="43" s="1"/>
  <c r="R649" i="43" s="1"/>
  <c r="R650" i="43" s="1"/>
  <c r="R651" i="43" s="1"/>
  <c r="R652" i="43" s="1"/>
  <c r="R653" i="43" s="1"/>
  <c r="R654" i="43" s="1"/>
  <c r="R655" i="43" s="1"/>
  <c r="R656" i="43" s="1"/>
  <c r="R657" i="43" s="1"/>
  <c r="R658" i="43" s="1"/>
  <c r="R659" i="43" s="1"/>
  <c r="R660" i="43" s="1"/>
  <c r="R661" i="43" s="1"/>
  <c r="R662" i="43" s="1"/>
  <c r="R663" i="43" s="1"/>
  <c r="R664" i="43" s="1"/>
  <c r="R665" i="43" s="1"/>
  <c r="R666" i="43" s="1"/>
  <c r="R667" i="43" s="1"/>
  <c r="R668" i="43" s="1"/>
  <c r="R669" i="43" s="1"/>
  <c r="R670" i="43" s="1"/>
  <c r="R671" i="43" s="1"/>
  <c r="R672" i="43" s="1"/>
  <c r="R673" i="43" s="1"/>
  <c r="R674" i="43" s="1"/>
  <c r="R675" i="43" s="1"/>
  <c r="R676" i="43" s="1"/>
  <c r="R677" i="43" s="1"/>
  <c r="R678" i="43" s="1"/>
  <c r="R679" i="43" s="1"/>
  <c r="R680" i="43" s="1"/>
  <c r="R681" i="43" s="1"/>
  <c r="R682" i="43" s="1"/>
  <c r="R683" i="43" s="1"/>
  <c r="R684" i="43" s="1"/>
  <c r="R685" i="43" s="1"/>
  <c r="R686" i="43" s="1"/>
  <c r="R687" i="43" s="1"/>
  <c r="R688" i="43" s="1"/>
  <c r="R689" i="43" s="1"/>
  <c r="R690" i="43" s="1"/>
  <c r="R691" i="43" s="1"/>
  <c r="R692" i="43" s="1"/>
  <c r="R693" i="43" s="1"/>
  <c r="R694" i="43" s="1"/>
  <c r="R695" i="43" s="1"/>
  <c r="R696" i="43" s="1"/>
  <c r="R697" i="43" s="1"/>
  <c r="R698" i="43" s="1"/>
  <c r="R699" i="43" s="1"/>
  <c r="R700" i="43" s="1"/>
  <c r="R701" i="43" s="1"/>
  <c r="R702" i="43" s="1"/>
  <c r="R703" i="43" s="1"/>
  <c r="R704" i="43" s="1"/>
  <c r="R705" i="43" s="1"/>
  <c r="R706" i="43" s="1"/>
  <c r="R707" i="43" s="1"/>
  <c r="R708" i="43" s="1"/>
  <c r="R709" i="43" s="1"/>
  <c r="R710" i="43" s="1"/>
  <c r="R711" i="43" s="1"/>
  <c r="R712" i="43" s="1"/>
  <c r="R713" i="43" s="1"/>
  <c r="R714" i="43" s="1"/>
  <c r="R715" i="43" s="1"/>
  <c r="R716" i="43" s="1"/>
  <c r="R717" i="43" s="1"/>
  <c r="R718" i="43" s="1"/>
  <c r="R719" i="43" s="1"/>
  <c r="R720" i="43" s="1"/>
  <c r="R721" i="43" s="1"/>
  <c r="R722" i="43" s="1"/>
  <c r="R723" i="43" s="1"/>
  <c r="R724" i="43" s="1"/>
  <c r="R725" i="43" s="1"/>
  <c r="R726" i="43" s="1"/>
  <c r="R727" i="43" s="1"/>
  <c r="R728" i="43" s="1"/>
  <c r="R729" i="43" s="1"/>
  <c r="R730" i="43" s="1"/>
  <c r="R731" i="43" s="1"/>
  <c r="R732" i="43" s="1"/>
  <c r="R733" i="43" s="1"/>
  <c r="R734" i="43" s="1"/>
  <c r="R735" i="43" s="1"/>
  <c r="R736" i="43" s="1"/>
  <c r="R737" i="43" s="1"/>
  <c r="R738" i="43" s="1"/>
  <c r="R739" i="43" s="1"/>
  <c r="R740" i="43" s="1"/>
  <c r="R741" i="43" s="1"/>
  <c r="R742" i="43" s="1"/>
  <c r="R743" i="43" s="1"/>
  <c r="R744" i="43" s="1"/>
  <c r="R745" i="43" s="1"/>
  <c r="R746" i="43" s="1"/>
  <c r="R747" i="43" s="1"/>
  <c r="R748" i="43" s="1"/>
  <c r="R749" i="43" s="1"/>
  <c r="R750" i="43" s="1"/>
  <c r="R751" i="43" s="1"/>
  <c r="R752" i="43" s="1"/>
  <c r="R753" i="43" s="1"/>
  <c r="R754" i="43" s="1"/>
  <c r="R755" i="43" s="1"/>
  <c r="R756" i="43" s="1"/>
  <c r="R757" i="43" s="1"/>
  <c r="R758" i="43" s="1"/>
  <c r="R759" i="43" s="1"/>
  <c r="R760" i="43" s="1"/>
  <c r="R761" i="43" s="1"/>
  <c r="R762" i="43" s="1"/>
  <c r="R763" i="43" s="1"/>
  <c r="R764" i="43" s="1"/>
  <c r="R765" i="43" s="1"/>
  <c r="R766" i="43" s="1"/>
  <c r="R767" i="43" s="1"/>
  <c r="R768" i="43" s="1"/>
  <c r="R769" i="43" s="1"/>
  <c r="R770" i="43" s="1"/>
  <c r="R771" i="43" s="1"/>
  <c r="R772" i="43" s="1"/>
  <c r="R773" i="43" s="1"/>
  <c r="R774" i="43" s="1"/>
  <c r="R775" i="43" s="1"/>
  <c r="R776" i="43" s="1"/>
  <c r="R777" i="43" s="1"/>
  <c r="R778" i="43" s="1"/>
  <c r="R779" i="43" s="1"/>
  <c r="R780" i="43" s="1"/>
  <c r="R781" i="43" s="1"/>
  <c r="R782" i="43" s="1"/>
  <c r="R783" i="43" s="1"/>
  <c r="R784" i="43" s="1"/>
  <c r="R785" i="43" s="1"/>
  <c r="R786" i="43" s="1"/>
  <c r="R787" i="43" s="1"/>
  <c r="R788" i="43" s="1"/>
  <c r="R789" i="43" s="1"/>
  <c r="R790" i="43" s="1"/>
  <c r="R791" i="43" s="1"/>
  <c r="R792" i="43" s="1"/>
  <c r="R793" i="43" s="1"/>
  <c r="R794" i="43" s="1"/>
  <c r="R795" i="43" s="1"/>
  <c r="R796" i="43" s="1"/>
  <c r="R797" i="43" s="1"/>
  <c r="R798" i="43" s="1"/>
  <c r="R799" i="43" s="1"/>
  <c r="R800" i="43" s="1"/>
  <c r="R801" i="43" s="1"/>
  <c r="R802" i="43" s="1"/>
  <c r="R803" i="43" s="1"/>
  <c r="R804" i="43" s="1"/>
  <c r="R805" i="43" s="1"/>
  <c r="R806" i="43" s="1"/>
  <c r="R807" i="43" s="1"/>
  <c r="R808" i="43" s="1"/>
  <c r="R809" i="43" s="1"/>
  <c r="R810" i="43" s="1"/>
  <c r="R811" i="43" s="1"/>
  <c r="R812" i="43" s="1"/>
  <c r="R813" i="43" s="1"/>
  <c r="R814" i="43" s="1"/>
  <c r="R815" i="43" s="1"/>
  <c r="R816" i="43" s="1"/>
  <c r="R817" i="43" s="1"/>
  <c r="R818" i="43" s="1"/>
  <c r="R819" i="43" s="1"/>
  <c r="R820" i="43" s="1"/>
  <c r="R821" i="43" s="1"/>
  <c r="R822" i="43" s="1"/>
  <c r="R823" i="43" s="1"/>
  <c r="R824" i="43" s="1"/>
  <c r="R825" i="43" s="1"/>
  <c r="R826" i="43" s="1"/>
  <c r="R827" i="43" s="1"/>
  <c r="R828" i="43" s="1"/>
  <c r="R829" i="43" s="1"/>
  <c r="R830" i="43" s="1"/>
  <c r="R831" i="43" s="1"/>
  <c r="R832" i="43" s="1"/>
  <c r="R833" i="43" s="1"/>
  <c r="R834" i="43" s="1"/>
  <c r="R835" i="43" s="1"/>
  <c r="R836" i="43" s="1"/>
  <c r="R837" i="43" s="1"/>
  <c r="R838" i="43" s="1"/>
  <c r="R839" i="43" s="1"/>
  <c r="R840" i="43" s="1"/>
  <c r="R841" i="43" s="1"/>
  <c r="R842" i="43" s="1"/>
  <c r="R843" i="43" s="1"/>
  <c r="R844" i="43" s="1"/>
  <c r="R845" i="43" s="1"/>
  <c r="R846" i="43" s="1"/>
  <c r="R847" i="43" s="1"/>
  <c r="R848" i="43" s="1"/>
  <c r="R849" i="43" s="1"/>
  <c r="R850" i="43" s="1"/>
  <c r="R851" i="43" s="1"/>
  <c r="R852" i="43" s="1"/>
  <c r="R853" i="43" s="1"/>
  <c r="R854" i="43" s="1"/>
  <c r="R855" i="43" s="1"/>
  <c r="R856" i="43" s="1"/>
  <c r="R857" i="43" s="1"/>
  <c r="R858" i="43" s="1"/>
  <c r="R859" i="43" s="1"/>
  <c r="R860" i="43" s="1"/>
  <c r="R861" i="43" s="1"/>
  <c r="R862" i="43" s="1"/>
  <c r="R863" i="43" s="1"/>
  <c r="R864" i="43" s="1"/>
  <c r="R865" i="43" s="1"/>
  <c r="R866" i="43" s="1"/>
  <c r="R867" i="43" s="1"/>
  <c r="R868" i="43" s="1"/>
  <c r="R869" i="43" s="1"/>
  <c r="R870" i="43" s="1"/>
  <c r="R871" i="43" s="1"/>
  <c r="R872" i="43" s="1"/>
  <c r="R873" i="43" s="1"/>
  <c r="R874" i="43" s="1"/>
  <c r="R875" i="43" s="1"/>
  <c r="R876" i="43" s="1"/>
  <c r="R877" i="43" s="1"/>
  <c r="R878" i="43" s="1"/>
  <c r="R879" i="43" s="1"/>
  <c r="R880" i="43" s="1"/>
  <c r="R881" i="43" s="1"/>
  <c r="R882" i="43" s="1"/>
  <c r="R883" i="43" s="1"/>
  <c r="R884" i="43" s="1"/>
  <c r="R885" i="43" s="1"/>
  <c r="R886" i="43" s="1"/>
  <c r="R887" i="43" s="1"/>
  <c r="R888" i="43" s="1"/>
  <c r="R889" i="43" s="1"/>
  <c r="R890" i="43" s="1"/>
  <c r="R891" i="43" s="1"/>
  <c r="R892" i="43" s="1"/>
  <c r="R893" i="43" s="1"/>
  <c r="R894" i="43" s="1"/>
  <c r="R895" i="43" s="1"/>
  <c r="R896" i="43" s="1"/>
  <c r="R897" i="43" s="1"/>
  <c r="R898" i="43" s="1"/>
  <c r="R899" i="43" s="1"/>
  <c r="R900" i="43" s="1"/>
  <c r="R901" i="43" s="1"/>
  <c r="R902" i="43" s="1"/>
  <c r="R903" i="43" s="1"/>
  <c r="R904" i="43" s="1"/>
  <c r="R905" i="43" s="1"/>
  <c r="R906" i="43" s="1"/>
  <c r="R907" i="43" s="1"/>
  <c r="R908" i="43" s="1"/>
  <c r="R909" i="43" s="1"/>
  <c r="R910" i="43" s="1"/>
  <c r="R911" i="43" s="1"/>
  <c r="R912" i="43" s="1"/>
  <c r="R913" i="43" s="1"/>
  <c r="R914" i="43" s="1"/>
  <c r="R915" i="43" s="1"/>
  <c r="R916" i="43" s="1"/>
  <c r="R917" i="43" s="1"/>
  <c r="R918" i="43" s="1"/>
  <c r="R919" i="43" s="1"/>
  <c r="R920" i="43" s="1"/>
  <c r="R921" i="43" s="1"/>
  <c r="R922" i="43" s="1"/>
  <c r="R923" i="43" s="1"/>
  <c r="R924" i="43" s="1"/>
  <c r="R925" i="43" s="1"/>
  <c r="R926" i="43" s="1"/>
  <c r="R927" i="43" s="1"/>
  <c r="R928" i="43" s="1"/>
  <c r="R929" i="43" s="1"/>
  <c r="R930" i="43" s="1"/>
  <c r="R931" i="43" s="1"/>
  <c r="R932" i="43" s="1"/>
  <c r="R933" i="43" s="1"/>
  <c r="R934" i="43" s="1"/>
  <c r="R935" i="43" s="1"/>
  <c r="R936" i="43" s="1"/>
  <c r="R937" i="43" s="1"/>
  <c r="R938" i="43" s="1"/>
  <c r="R939" i="43" s="1"/>
  <c r="R940" i="43" s="1"/>
  <c r="R941" i="43" s="1"/>
  <c r="R942" i="43" s="1"/>
  <c r="R943" i="43" s="1"/>
  <c r="R944" i="43" s="1"/>
  <c r="R945" i="43" s="1"/>
  <c r="R946" i="43" s="1"/>
  <c r="R947" i="43" s="1"/>
  <c r="R948" i="43" s="1"/>
  <c r="R949" i="43" s="1"/>
  <c r="R950" i="43" s="1"/>
  <c r="R951" i="43" s="1"/>
  <c r="R952" i="43" s="1"/>
  <c r="R953" i="43" s="1"/>
  <c r="R954" i="43" s="1"/>
  <c r="R955" i="43" s="1"/>
  <c r="R956" i="43" s="1"/>
  <c r="R957" i="43" s="1"/>
  <c r="R958" i="43" s="1"/>
  <c r="R959" i="43" s="1"/>
  <c r="R960" i="43" s="1"/>
  <c r="R961" i="43" s="1"/>
  <c r="R962" i="43" s="1"/>
  <c r="R963" i="43" s="1"/>
  <c r="R964" i="43" s="1"/>
  <c r="R965" i="43" s="1"/>
  <c r="R966" i="43" s="1"/>
  <c r="R967" i="43" s="1"/>
  <c r="R968" i="43" s="1"/>
  <c r="R969" i="43" s="1"/>
  <c r="R970" i="43" s="1"/>
  <c r="R971" i="43" s="1"/>
  <c r="R972" i="43" s="1"/>
  <c r="R973" i="43" s="1"/>
  <c r="R974" i="43" s="1"/>
  <c r="R975" i="43" s="1"/>
  <c r="R976" i="43" s="1"/>
  <c r="R977" i="43" s="1"/>
  <c r="R978" i="43" s="1"/>
  <c r="R979" i="43" s="1"/>
  <c r="R980" i="43" s="1"/>
  <c r="R981" i="43" s="1"/>
  <c r="R982" i="43" s="1"/>
  <c r="R983" i="43" s="1"/>
  <c r="R984" i="43" s="1"/>
  <c r="R985" i="43" s="1"/>
  <c r="R986" i="43" s="1"/>
  <c r="R987" i="43" s="1"/>
  <c r="R988" i="43" s="1"/>
  <c r="R989" i="43" s="1"/>
  <c r="R990" i="43" s="1"/>
  <c r="R991" i="43" s="1"/>
  <c r="R992" i="43" s="1"/>
  <c r="R993" i="43" s="1"/>
  <c r="R994" i="43" s="1"/>
  <c r="R995" i="43" s="1"/>
  <c r="R996" i="43" s="1"/>
  <c r="R997" i="43" s="1"/>
  <c r="R998" i="43" s="1"/>
  <c r="R999" i="43" s="1"/>
  <c r="R1000" i="43" s="1"/>
  <c r="R1001" i="43" s="1"/>
  <c r="R1002" i="43" s="1"/>
  <c r="R1003" i="43" s="1"/>
  <c r="R1004" i="43" s="1"/>
  <c r="R1005" i="43" s="1"/>
  <c r="R1006" i="43" s="1"/>
  <c r="R1007" i="43" s="1"/>
  <c r="R1008" i="43" s="1"/>
  <c r="R1009" i="43" s="1"/>
  <c r="R1010" i="43" s="1"/>
  <c r="R1011" i="43" s="1"/>
  <c r="R1012" i="43" s="1"/>
  <c r="R1013" i="43" s="1"/>
  <c r="R1014" i="43" s="1"/>
  <c r="R1015" i="43" s="1"/>
  <c r="R1016" i="43" s="1"/>
  <c r="R1017" i="43" s="1"/>
  <c r="R1018" i="43" s="1"/>
  <c r="R1019" i="43" s="1"/>
  <c r="R1020" i="43" s="1"/>
  <c r="R1021" i="43" s="1"/>
  <c r="R1022" i="43" s="1"/>
  <c r="R1023" i="43" s="1"/>
  <c r="R1024" i="43" s="1"/>
  <c r="R1025" i="43" s="1"/>
  <c r="R1026" i="43" s="1"/>
  <c r="R1027" i="43" s="1"/>
  <c r="R1028" i="43" s="1"/>
  <c r="R1029" i="43" s="1"/>
  <c r="R1030" i="43" s="1"/>
  <c r="R1031" i="43" s="1"/>
  <c r="R1032" i="43" s="1"/>
  <c r="R1033" i="43" s="1"/>
  <c r="R1034" i="43" s="1"/>
  <c r="R1035" i="43" s="1"/>
  <c r="R1036" i="43" s="1"/>
  <c r="R1037" i="43" s="1"/>
  <c r="R1038" i="43" s="1"/>
  <c r="R1039" i="43" s="1"/>
  <c r="R1040" i="43" s="1"/>
  <c r="R1041" i="43" s="1"/>
  <c r="R1042" i="43" s="1"/>
  <c r="R1043" i="43" s="1"/>
  <c r="R1044" i="43" s="1"/>
  <c r="R1045" i="43" s="1"/>
  <c r="R1046" i="43" s="1"/>
  <c r="R1047" i="43" s="1"/>
  <c r="R1048" i="43" s="1"/>
  <c r="R1049" i="43" s="1"/>
  <c r="R1050" i="43" s="1"/>
  <c r="R1051" i="43" s="1"/>
  <c r="R1052" i="43" s="1"/>
  <c r="R1053" i="43" s="1"/>
  <c r="R1054" i="43" s="1"/>
  <c r="R1055" i="43" s="1"/>
  <c r="R1056" i="43" s="1"/>
  <c r="R1057" i="43" s="1"/>
  <c r="R1058" i="43" s="1"/>
  <c r="R1059" i="43" s="1"/>
  <c r="R1060" i="43" s="1"/>
  <c r="R1061" i="43" s="1"/>
  <c r="R1062" i="43" s="1"/>
  <c r="R1063" i="43" s="1"/>
  <c r="R1064" i="43" s="1"/>
  <c r="R1065" i="43" s="1"/>
  <c r="R1066" i="43" s="1"/>
  <c r="R1067" i="43" s="1"/>
  <c r="R1068" i="43" s="1"/>
  <c r="R1069" i="43" s="1"/>
  <c r="R1070" i="43" s="1"/>
  <c r="R1071" i="43" s="1"/>
  <c r="R1072" i="43" s="1"/>
  <c r="R1073" i="43" s="1"/>
  <c r="R1074" i="43" s="1"/>
  <c r="R1075" i="43" s="1"/>
  <c r="R1076" i="43" s="1"/>
  <c r="R1077" i="43" s="1"/>
  <c r="R1078" i="43" s="1"/>
  <c r="R1079" i="43" s="1"/>
  <c r="R1080" i="43" s="1"/>
  <c r="R1081" i="43" s="1"/>
  <c r="R1082" i="43" s="1"/>
  <c r="R1083" i="43" s="1"/>
  <c r="R1084" i="43" s="1"/>
  <c r="R1085" i="43" s="1"/>
  <c r="R1086" i="43" s="1"/>
  <c r="R1087" i="43" s="1"/>
  <c r="R1088" i="43" s="1"/>
  <c r="R1089" i="43" s="1"/>
  <c r="R1090" i="43" s="1"/>
  <c r="R1091" i="43" s="1"/>
  <c r="R1092" i="43" s="1"/>
  <c r="R1093" i="43" s="1"/>
  <c r="R1094" i="43" s="1"/>
  <c r="R1095" i="43" s="1"/>
  <c r="R1096" i="43" s="1"/>
  <c r="R1097" i="43" s="1"/>
  <c r="R1098" i="43" s="1"/>
  <c r="R1099" i="43" s="1"/>
  <c r="R1100" i="43" s="1"/>
  <c r="R1101" i="43" s="1"/>
  <c r="R1102" i="43" s="1"/>
  <c r="R1103" i="43" s="1"/>
  <c r="R1104" i="43" s="1"/>
  <c r="R1105" i="43" s="1"/>
  <c r="R1106" i="43" s="1"/>
  <c r="R1107" i="43" s="1"/>
  <c r="R1108" i="43" s="1"/>
  <c r="R1109" i="43" s="1"/>
  <c r="R1110" i="43" s="1"/>
  <c r="R1111" i="43" s="1"/>
  <c r="R1112" i="43" s="1"/>
  <c r="R1113" i="43" s="1"/>
  <c r="R1114" i="43" s="1"/>
  <c r="R1115" i="43" s="1"/>
  <c r="R1116" i="43" s="1"/>
  <c r="R1117" i="43" s="1"/>
  <c r="R1118" i="43" s="1"/>
  <c r="R1119" i="43" s="1"/>
  <c r="R1120" i="43" s="1"/>
  <c r="R1121" i="43" s="1"/>
  <c r="R1122" i="43" s="1"/>
  <c r="R1123" i="43" s="1"/>
  <c r="R1124" i="43" s="1"/>
  <c r="R1125" i="43" s="1"/>
  <c r="R1126" i="43" s="1"/>
  <c r="R1127" i="43" s="1"/>
  <c r="R1128" i="43" s="1"/>
  <c r="R1129" i="43" s="1"/>
  <c r="R1130" i="43" s="1"/>
  <c r="R1131" i="43" s="1"/>
  <c r="R1132" i="43" s="1"/>
  <c r="R1133" i="43" s="1"/>
  <c r="R1134" i="43" s="1"/>
  <c r="R1135" i="43" s="1"/>
  <c r="R1136" i="43" s="1"/>
  <c r="R1137" i="43" s="1"/>
  <c r="R1138" i="43" s="1"/>
  <c r="R1139" i="43" s="1"/>
  <c r="R1140" i="43" s="1"/>
  <c r="R1141" i="43" s="1"/>
  <c r="R1142" i="43" s="1"/>
  <c r="R1143" i="43" s="1"/>
  <c r="R1144" i="43" s="1"/>
  <c r="R1145" i="43" s="1"/>
  <c r="R1146" i="43" s="1"/>
  <c r="R1147" i="43" s="1"/>
  <c r="R1148" i="43" s="1"/>
  <c r="R1149" i="43" s="1"/>
  <c r="R1150" i="43" s="1"/>
  <c r="R1151" i="43" s="1"/>
  <c r="R1152" i="43" s="1"/>
  <c r="R1153" i="43" s="1"/>
  <c r="R1154" i="43" s="1"/>
  <c r="R1155" i="43" s="1"/>
  <c r="R1156" i="43" s="1"/>
  <c r="R1157" i="43" s="1"/>
  <c r="R1158" i="43" s="1"/>
  <c r="R1159" i="43" s="1"/>
  <c r="R1160" i="43" s="1"/>
  <c r="R1161" i="43" s="1"/>
  <c r="R1162" i="43" s="1"/>
  <c r="R1163" i="43" s="1"/>
  <c r="R1164" i="43" s="1"/>
  <c r="R1165" i="43" s="1"/>
  <c r="R1166" i="43" s="1"/>
  <c r="R1167" i="43" s="1"/>
  <c r="R1168" i="43" s="1"/>
  <c r="R1169" i="43" s="1"/>
  <c r="R1170" i="43" s="1"/>
  <c r="R1171" i="43" s="1"/>
  <c r="R1172" i="43" s="1"/>
  <c r="R1173" i="43" s="1"/>
  <c r="R1174" i="43" s="1"/>
  <c r="R1175" i="43" s="1"/>
  <c r="R1176" i="43" s="1"/>
  <c r="R1177" i="43" s="1"/>
  <c r="R1178" i="43" s="1"/>
  <c r="R1179" i="43" s="1"/>
  <c r="R1180" i="43" s="1"/>
  <c r="R1181" i="43" s="1"/>
  <c r="R1182" i="43" s="1"/>
  <c r="R1183" i="43" s="1"/>
  <c r="R1184" i="43" s="1"/>
  <c r="R1185" i="43" s="1"/>
  <c r="R1186" i="43" s="1"/>
  <c r="R1187" i="43" s="1"/>
  <c r="R1188" i="43" s="1"/>
  <c r="R1189" i="43" s="1"/>
  <c r="R1190" i="43" s="1"/>
  <c r="R1191" i="43" s="1"/>
  <c r="R1192" i="43" s="1"/>
  <c r="R1193" i="43" s="1"/>
  <c r="R1194" i="43" s="1"/>
  <c r="R1195" i="43" s="1"/>
  <c r="R1196" i="43" s="1"/>
  <c r="R1197" i="43" s="1"/>
  <c r="R1198" i="43" s="1"/>
  <c r="R1199" i="43" s="1"/>
  <c r="R1200" i="43" s="1"/>
  <c r="R1201" i="43" s="1"/>
  <c r="R1202" i="43" s="1"/>
  <c r="R1203" i="43" s="1"/>
  <c r="R1204" i="43" s="1"/>
  <c r="R1205" i="43" s="1"/>
  <c r="R1206" i="43" s="1"/>
  <c r="R1207" i="43" s="1"/>
  <c r="R1208" i="43" s="1"/>
  <c r="R1209" i="43" s="1"/>
  <c r="R1210" i="43" s="1"/>
  <c r="R1211" i="43" s="1"/>
  <c r="R1212" i="43" s="1"/>
  <c r="R1213" i="43" s="1"/>
  <c r="R1214" i="43" s="1"/>
  <c r="R1215" i="43" s="1"/>
  <c r="R1216" i="43" s="1"/>
  <c r="R1217" i="43" s="1"/>
  <c r="R1218" i="43" s="1"/>
  <c r="R1219" i="43" s="1"/>
  <c r="R1220" i="43" s="1"/>
  <c r="R1221" i="43" s="1"/>
  <c r="R1222" i="43" s="1"/>
  <c r="R1223" i="43" s="1"/>
  <c r="R1224" i="43" s="1"/>
  <c r="R1225" i="43" s="1"/>
  <c r="R1226" i="43" s="1"/>
  <c r="R1227" i="43" s="1"/>
  <c r="R1228" i="43" s="1"/>
  <c r="R1229" i="43" s="1"/>
  <c r="R1230" i="43" s="1"/>
  <c r="R1231" i="43" s="1"/>
  <c r="R1232" i="43" s="1"/>
  <c r="R1233" i="43" s="1"/>
  <c r="R1234" i="43" s="1"/>
  <c r="R1235" i="43" s="1"/>
  <c r="R1236" i="43" s="1"/>
  <c r="R1237" i="43" s="1"/>
  <c r="R1238" i="43" s="1"/>
  <c r="R1239" i="43" s="1"/>
  <c r="R1240" i="43" s="1"/>
  <c r="R1241" i="43" s="1"/>
  <c r="R1242" i="43" s="1"/>
  <c r="R1243" i="43" s="1"/>
  <c r="R1244" i="43" s="1"/>
  <c r="R1245" i="43" s="1"/>
  <c r="R1246" i="43" s="1"/>
  <c r="R1247" i="43" s="1"/>
  <c r="R1248" i="43" s="1"/>
  <c r="R1249" i="43" s="1"/>
  <c r="R1250" i="43" s="1"/>
  <c r="R1251" i="43" s="1"/>
  <c r="R1252" i="43" s="1"/>
  <c r="R1253" i="43" s="1"/>
  <c r="R1254" i="43" s="1"/>
  <c r="R1255" i="43" s="1"/>
  <c r="R1256" i="43" s="1"/>
  <c r="R1257" i="43" s="1"/>
  <c r="R1258" i="43" s="1"/>
  <c r="R1259" i="43" s="1"/>
  <c r="R1260" i="43" s="1"/>
  <c r="R1261" i="43" s="1"/>
  <c r="R1262" i="43" s="1"/>
  <c r="R1263" i="43" s="1"/>
  <c r="R1264" i="43" s="1"/>
  <c r="R1265" i="43" s="1"/>
  <c r="R1266" i="43" s="1"/>
  <c r="R1267" i="43" s="1"/>
  <c r="R1268" i="43" s="1"/>
  <c r="R1269" i="43" s="1"/>
  <c r="R1270" i="43" s="1"/>
  <c r="R1271" i="43" s="1"/>
  <c r="R1272" i="43" s="1"/>
  <c r="R1273" i="43" s="1"/>
  <c r="R1274" i="43" s="1"/>
  <c r="R1275" i="43" s="1"/>
  <c r="R1276" i="43" s="1"/>
  <c r="R1277" i="43" s="1"/>
  <c r="R1278" i="43" s="1"/>
  <c r="R1279" i="43" s="1"/>
  <c r="R1280" i="43" s="1"/>
  <c r="R1281" i="43" s="1"/>
  <c r="R1282" i="43" s="1"/>
  <c r="R1283" i="43" s="1"/>
  <c r="R1284" i="43" s="1"/>
  <c r="R1285" i="43" s="1"/>
  <c r="R1286" i="43" s="1"/>
  <c r="R1287" i="43" s="1"/>
  <c r="R1288" i="43" s="1"/>
  <c r="R1289" i="43" s="1"/>
  <c r="R1290" i="43" s="1"/>
  <c r="R1291" i="43" s="1"/>
  <c r="R1292" i="43" s="1"/>
  <c r="R1293" i="43" s="1"/>
  <c r="R1294" i="43" s="1"/>
  <c r="R1295" i="43" s="1"/>
  <c r="R1296" i="43" s="1"/>
  <c r="R1297" i="43" s="1"/>
  <c r="R1298" i="43" s="1"/>
  <c r="R1299" i="43" s="1"/>
  <c r="R1300" i="43" s="1"/>
  <c r="R1301" i="43" s="1"/>
  <c r="R1302" i="43" s="1"/>
  <c r="R1303" i="43" s="1"/>
  <c r="R1304" i="43" s="1"/>
  <c r="R1305" i="43" s="1"/>
  <c r="R1306" i="43" s="1"/>
  <c r="R1307" i="43" s="1"/>
  <c r="R1308" i="43" s="1"/>
  <c r="R1309" i="43" s="1"/>
  <c r="R1310" i="43" s="1"/>
  <c r="R1311" i="43" s="1"/>
  <c r="R1312" i="43" s="1"/>
  <c r="R1313" i="43" s="1"/>
  <c r="R1314" i="43" s="1"/>
  <c r="R1315" i="43" s="1"/>
  <c r="R1316" i="43" s="1"/>
  <c r="R1317" i="43" s="1"/>
  <c r="R1318" i="43" s="1"/>
  <c r="R1319" i="43" s="1"/>
  <c r="R1320" i="43" s="1"/>
  <c r="R1321" i="43" s="1"/>
  <c r="R1322" i="43" s="1"/>
  <c r="R1323" i="43" s="1"/>
  <c r="R1324" i="43" s="1"/>
  <c r="R1325" i="43" s="1"/>
  <c r="R1326" i="43" s="1"/>
  <c r="R1327" i="43" s="1"/>
  <c r="R1328" i="43" s="1"/>
  <c r="R1329" i="43" s="1"/>
  <c r="R1330" i="43" s="1"/>
  <c r="R1331" i="43" s="1"/>
  <c r="R1332" i="43" s="1"/>
  <c r="R1333" i="43" s="1"/>
  <c r="R1334" i="43" s="1"/>
  <c r="R1335" i="43" s="1"/>
  <c r="R1336" i="43" s="1"/>
  <c r="R1337" i="43" s="1"/>
  <c r="R1338" i="43" s="1"/>
  <c r="R1339" i="43" s="1"/>
  <c r="R1340" i="43" s="1"/>
  <c r="R1341" i="43" s="1"/>
  <c r="R1342" i="43" s="1"/>
  <c r="R1343" i="43" s="1"/>
  <c r="R1344" i="43" s="1"/>
  <c r="R1345" i="43" s="1"/>
  <c r="R1346" i="43" s="1"/>
  <c r="R1347" i="43" s="1"/>
  <c r="R1348" i="43" s="1"/>
  <c r="R1349" i="43" s="1"/>
  <c r="R1350" i="43" s="1"/>
  <c r="R1351" i="43" s="1"/>
  <c r="R1352" i="43" s="1"/>
  <c r="R1353" i="43" s="1"/>
  <c r="R1354" i="43" s="1"/>
  <c r="R1355" i="43" s="1"/>
  <c r="R1356" i="43" s="1"/>
  <c r="R1357" i="43" s="1"/>
  <c r="R1358" i="43" s="1"/>
  <c r="R1359" i="43" s="1"/>
  <c r="R1360" i="43" s="1"/>
  <c r="R1361" i="43" s="1"/>
  <c r="R1362" i="43" s="1"/>
  <c r="R1363" i="43" s="1"/>
  <c r="R1364" i="43" s="1"/>
  <c r="R1365" i="43" s="1"/>
  <c r="R1366" i="43" s="1"/>
  <c r="R1367" i="43" s="1"/>
  <c r="R1368" i="43" s="1"/>
  <c r="R1369" i="43" s="1"/>
  <c r="R1370" i="43" s="1"/>
  <c r="R1371" i="43" s="1"/>
  <c r="R1372" i="43" s="1"/>
  <c r="R1373" i="43" s="1"/>
  <c r="R1374" i="43" s="1"/>
  <c r="R1375" i="43" s="1"/>
  <c r="R1376" i="43" s="1"/>
  <c r="R1377" i="43" s="1"/>
  <c r="R1378" i="43" s="1"/>
  <c r="R1379" i="43" s="1"/>
  <c r="R1380" i="43" s="1"/>
  <c r="R1381" i="43" s="1"/>
  <c r="R1382" i="43" s="1"/>
  <c r="R1383" i="43" s="1"/>
  <c r="R1384" i="43" s="1"/>
  <c r="D1313" i="43" l="1"/>
  <c r="D1312" i="43" l="1"/>
  <c r="D1311" i="43"/>
  <c r="F12" i="43"/>
  <c r="F13" i="43" s="1"/>
  <c r="F14" i="43" s="1"/>
  <c r="F15" i="43" s="1"/>
  <c r="F16" i="43" s="1"/>
  <c r="F17" i="43" s="1"/>
  <c r="F18" i="43" s="1"/>
  <c r="F19" i="43" s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F38" i="43" s="1"/>
  <c r="F39" i="43" s="1"/>
  <c r="F40" i="43" s="1"/>
  <c r="F41" i="43" s="1"/>
  <c r="F42" i="43" s="1"/>
  <c r="F43" i="43" s="1"/>
  <c r="F44" i="43" s="1"/>
  <c r="F45" i="43" s="1"/>
  <c r="F46" i="43" s="1"/>
  <c r="F47" i="43" s="1"/>
  <c r="F48" i="43" s="1"/>
  <c r="F49" i="43" s="1"/>
  <c r="F50" i="43" s="1"/>
  <c r="F51" i="43" s="1"/>
  <c r="F52" i="43" s="1"/>
  <c r="F53" i="43" s="1"/>
  <c r="F54" i="43" s="1"/>
  <c r="F55" i="43" s="1"/>
  <c r="F56" i="43" s="1"/>
  <c r="F57" i="43" s="1"/>
  <c r="F58" i="43" s="1"/>
  <c r="F59" i="43" s="1"/>
  <c r="F60" i="43" s="1"/>
  <c r="F61" i="43" s="1"/>
  <c r="F62" i="43" s="1"/>
  <c r="F63" i="43" s="1"/>
  <c r="F64" i="43" s="1"/>
  <c r="F65" i="43" s="1"/>
  <c r="F66" i="43" s="1"/>
  <c r="F67" i="43" s="1"/>
  <c r="F68" i="43" s="1"/>
  <c r="F69" i="43" s="1"/>
  <c r="F70" i="43" s="1"/>
  <c r="F71" i="43" s="1"/>
  <c r="F72" i="43" s="1"/>
  <c r="F73" i="43" s="1"/>
  <c r="F74" i="43" s="1"/>
  <c r="F75" i="43" s="1"/>
  <c r="F76" i="43" s="1"/>
  <c r="F77" i="43" s="1"/>
  <c r="F78" i="43" s="1"/>
  <c r="F79" i="43" s="1"/>
  <c r="F80" i="43" s="1"/>
  <c r="F81" i="43" s="1"/>
  <c r="F82" i="43" s="1"/>
  <c r="F83" i="43" s="1"/>
  <c r="F84" i="43" s="1"/>
  <c r="F85" i="43" s="1"/>
  <c r="F86" i="43" s="1"/>
  <c r="F87" i="43" s="1"/>
  <c r="F88" i="43" s="1"/>
  <c r="F89" i="43" s="1"/>
  <c r="F90" i="43" s="1"/>
  <c r="F91" i="43" s="1"/>
  <c r="F92" i="43" s="1"/>
  <c r="F93" i="43" s="1"/>
  <c r="F94" i="43" s="1"/>
  <c r="F95" i="43" s="1"/>
  <c r="F96" i="43" s="1"/>
  <c r="F97" i="43" s="1"/>
  <c r="F98" i="43" s="1"/>
  <c r="F99" i="43" s="1"/>
  <c r="F100" i="43" s="1"/>
  <c r="F101" i="43" s="1"/>
  <c r="F102" i="43" s="1"/>
  <c r="F103" i="43" s="1"/>
  <c r="F104" i="43" s="1"/>
  <c r="F105" i="43" s="1"/>
  <c r="F106" i="43" s="1"/>
  <c r="F107" i="43" s="1"/>
  <c r="F108" i="43" s="1"/>
  <c r="F109" i="43" s="1"/>
  <c r="F110" i="43" s="1"/>
  <c r="F111" i="43" s="1"/>
  <c r="F112" i="43" s="1"/>
  <c r="F113" i="43" s="1"/>
  <c r="F114" i="43" s="1"/>
  <c r="F115" i="43" s="1"/>
  <c r="F116" i="43" s="1"/>
  <c r="F117" i="43" s="1"/>
  <c r="F118" i="43" s="1"/>
  <c r="F119" i="43" s="1"/>
  <c r="F120" i="43" s="1"/>
  <c r="F121" i="43" s="1"/>
  <c r="F122" i="43" s="1"/>
  <c r="F123" i="43" s="1"/>
  <c r="F124" i="43" s="1"/>
  <c r="F125" i="43" s="1"/>
  <c r="F126" i="43" s="1"/>
  <c r="F127" i="43" s="1"/>
  <c r="F128" i="43" s="1"/>
  <c r="F129" i="43" s="1"/>
  <c r="F130" i="43" s="1"/>
  <c r="F131" i="43" s="1"/>
  <c r="F132" i="43" s="1"/>
  <c r="F133" i="43" s="1"/>
  <c r="F134" i="43" s="1"/>
  <c r="F135" i="43" s="1"/>
  <c r="F136" i="43" s="1"/>
  <c r="F137" i="43" s="1"/>
  <c r="F138" i="43" s="1"/>
  <c r="F139" i="43" s="1"/>
  <c r="F140" i="43" s="1"/>
  <c r="F141" i="43" s="1"/>
  <c r="F142" i="43" s="1"/>
  <c r="F143" i="43" s="1"/>
  <c r="F144" i="43" s="1"/>
  <c r="F145" i="43" s="1"/>
  <c r="F146" i="43" s="1"/>
  <c r="F147" i="43" s="1"/>
  <c r="F148" i="43" s="1"/>
  <c r="F149" i="43" s="1"/>
  <c r="F150" i="43" s="1"/>
  <c r="F151" i="43" s="1"/>
  <c r="F152" i="43" s="1"/>
  <c r="F153" i="43" s="1"/>
  <c r="F154" i="43" s="1"/>
  <c r="F155" i="43" s="1"/>
  <c r="F156" i="43" s="1"/>
  <c r="F157" i="43" s="1"/>
  <c r="F158" i="43" s="1"/>
  <c r="F159" i="43" s="1"/>
  <c r="F160" i="43" s="1"/>
  <c r="F161" i="43" s="1"/>
  <c r="F162" i="43" s="1"/>
  <c r="F163" i="43" s="1"/>
  <c r="F164" i="43" s="1"/>
  <c r="F165" i="43" s="1"/>
  <c r="F166" i="43" s="1"/>
  <c r="F167" i="43" s="1"/>
  <c r="F168" i="43" s="1"/>
  <c r="F169" i="43" s="1"/>
  <c r="F170" i="43" s="1"/>
  <c r="F171" i="43" s="1"/>
  <c r="F172" i="43" s="1"/>
  <c r="F173" i="43" s="1"/>
  <c r="F174" i="43" s="1"/>
  <c r="F175" i="43" s="1"/>
  <c r="F176" i="43" s="1"/>
  <c r="F177" i="43" s="1"/>
  <c r="F178" i="43" s="1"/>
  <c r="F179" i="43" s="1"/>
  <c r="F180" i="43" s="1"/>
  <c r="F181" i="43" s="1"/>
  <c r="F182" i="43" s="1"/>
  <c r="F183" i="43" s="1"/>
  <c r="F184" i="43" s="1"/>
  <c r="F185" i="43" s="1"/>
  <c r="F186" i="43" s="1"/>
  <c r="F187" i="43" s="1"/>
  <c r="F188" i="43" s="1"/>
  <c r="F189" i="43" s="1"/>
  <c r="F190" i="43" s="1"/>
  <c r="F191" i="43" s="1"/>
  <c r="F192" i="43" s="1"/>
  <c r="F193" i="43" s="1"/>
  <c r="F194" i="43" s="1"/>
  <c r="F195" i="43" s="1"/>
  <c r="F196" i="43" s="1"/>
  <c r="F197" i="43" s="1"/>
  <c r="F198" i="43" s="1"/>
  <c r="F199" i="43" s="1"/>
  <c r="F200" i="43" s="1"/>
  <c r="F201" i="43" s="1"/>
  <c r="F202" i="43" s="1"/>
  <c r="F203" i="43" s="1"/>
  <c r="F204" i="43" s="1"/>
  <c r="F205" i="43" s="1"/>
  <c r="F206" i="43" s="1"/>
  <c r="F207" i="43" s="1"/>
  <c r="F208" i="43" s="1"/>
  <c r="F209" i="43" s="1"/>
  <c r="F210" i="43" s="1"/>
  <c r="F211" i="43" s="1"/>
  <c r="F212" i="43" s="1"/>
  <c r="F213" i="43" s="1"/>
  <c r="F214" i="43" s="1"/>
  <c r="F215" i="43" s="1"/>
  <c r="F216" i="43" s="1"/>
  <c r="F217" i="43" s="1"/>
  <c r="F218" i="43" s="1"/>
  <c r="F219" i="43" s="1"/>
  <c r="F220" i="43" s="1"/>
  <c r="F221" i="43" s="1"/>
  <c r="F222" i="43" s="1"/>
  <c r="F223" i="43" s="1"/>
  <c r="F224" i="43" s="1"/>
  <c r="F225" i="43" s="1"/>
  <c r="F226" i="43" s="1"/>
  <c r="F227" i="43" s="1"/>
  <c r="F228" i="43" s="1"/>
  <c r="F229" i="43" s="1"/>
  <c r="F230" i="43" s="1"/>
  <c r="F231" i="43" s="1"/>
  <c r="F232" i="43" s="1"/>
  <c r="F233" i="43" s="1"/>
  <c r="F234" i="43" s="1"/>
  <c r="F235" i="43" s="1"/>
  <c r="F236" i="43" s="1"/>
  <c r="F237" i="43" s="1"/>
  <c r="F238" i="43" s="1"/>
  <c r="F239" i="43" s="1"/>
  <c r="F240" i="43" s="1"/>
  <c r="F241" i="43" s="1"/>
  <c r="F242" i="43" s="1"/>
  <c r="F243" i="43" s="1"/>
  <c r="F244" i="43" s="1"/>
  <c r="F245" i="43" s="1"/>
  <c r="F246" i="43" s="1"/>
  <c r="F247" i="43" s="1"/>
  <c r="F248" i="43" s="1"/>
  <c r="F249" i="43" s="1"/>
  <c r="F250" i="43" s="1"/>
  <c r="F251" i="43" s="1"/>
  <c r="F252" i="43" s="1"/>
  <c r="F253" i="43" s="1"/>
  <c r="F254" i="43" s="1"/>
  <c r="F255" i="43" s="1"/>
  <c r="F256" i="43" s="1"/>
  <c r="F257" i="43" s="1"/>
  <c r="F258" i="43" s="1"/>
  <c r="F259" i="43" s="1"/>
  <c r="F260" i="43" s="1"/>
  <c r="F261" i="43" s="1"/>
  <c r="F262" i="43" s="1"/>
  <c r="F263" i="43" s="1"/>
  <c r="F264" i="43" s="1"/>
  <c r="F265" i="43" s="1"/>
  <c r="F266" i="43" s="1"/>
  <c r="F267" i="43" s="1"/>
  <c r="F268" i="43" s="1"/>
  <c r="F269" i="43" s="1"/>
  <c r="F270" i="43" s="1"/>
  <c r="F271" i="43" s="1"/>
  <c r="F272" i="43" s="1"/>
  <c r="F273" i="43" s="1"/>
  <c r="F274" i="43" s="1"/>
  <c r="F275" i="43" s="1"/>
  <c r="F276" i="43" s="1"/>
  <c r="F277" i="43" s="1"/>
  <c r="F278" i="43" s="1"/>
  <c r="F279" i="43" s="1"/>
  <c r="F280" i="43" s="1"/>
  <c r="F281" i="43" s="1"/>
  <c r="F282" i="43" s="1"/>
  <c r="F283" i="43" s="1"/>
  <c r="F284" i="43" s="1"/>
  <c r="F285" i="43" s="1"/>
  <c r="F286" i="43" s="1"/>
  <c r="F287" i="43" s="1"/>
  <c r="F288" i="43" s="1"/>
  <c r="F289" i="43" s="1"/>
  <c r="F290" i="43" s="1"/>
  <c r="F291" i="43" s="1"/>
  <c r="F292" i="43" s="1"/>
  <c r="F293" i="43" s="1"/>
  <c r="F294" i="43" s="1"/>
  <c r="F295" i="43" s="1"/>
  <c r="F296" i="43" s="1"/>
  <c r="F297" i="43" s="1"/>
  <c r="F298" i="43" s="1"/>
  <c r="F299" i="43" s="1"/>
  <c r="F300" i="43" s="1"/>
  <c r="F301" i="43" s="1"/>
  <c r="F302" i="43" s="1"/>
  <c r="F303" i="43" s="1"/>
  <c r="F304" i="43" s="1"/>
  <c r="F305" i="43" s="1"/>
  <c r="F306" i="43" s="1"/>
  <c r="F307" i="43" s="1"/>
  <c r="F308" i="43" s="1"/>
  <c r="F309" i="43" s="1"/>
  <c r="F310" i="43" s="1"/>
  <c r="F311" i="43" s="1"/>
  <c r="F312" i="43" s="1"/>
  <c r="F313" i="43" s="1"/>
  <c r="F314" i="43" s="1"/>
  <c r="F315" i="43" s="1"/>
  <c r="F316" i="43" s="1"/>
  <c r="F317" i="43" s="1"/>
  <c r="F318" i="43" s="1"/>
  <c r="F319" i="43" s="1"/>
  <c r="F320" i="43" s="1"/>
  <c r="F321" i="43" s="1"/>
  <c r="F322" i="43" s="1"/>
  <c r="F323" i="43" s="1"/>
  <c r="F324" i="43" s="1"/>
  <c r="F325" i="43" s="1"/>
  <c r="F326" i="43" s="1"/>
  <c r="F327" i="43" s="1"/>
  <c r="F328" i="43" s="1"/>
  <c r="F329" i="43" s="1"/>
  <c r="F330" i="43" s="1"/>
  <c r="F331" i="43" s="1"/>
  <c r="F332" i="43" s="1"/>
  <c r="F333" i="43" s="1"/>
  <c r="F334" i="43" s="1"/>
  <c r="F335" i="43" s="1"/>
  <c r="F336" i="43" s="1"/>
  <c r="F337" i="43" s="1"/>
  <c r="F338" i="43" s="1"/>
  <c r="F339" i="43" s="1"/>
  <c r="F340" i="43" s="1"/>
  <c r="F341" i="43" s="1"/>
  <c r="F342" i="43" s="1"/>
  <c r="F343" i="43" s="1"/>
  <c r="F344" i="43" s="1"/>
  <c r="F345" i="43" s="1"/>
  <c r="F346" i="43" s="1"/>
  <c r="F347" i="43" s="1"/>
  <c r="F348" i="43" s="1"/>
  <c r="F349" i="43" s="1"/>
  <c r="F350" i="43" s="1"/>
  <c r="F351" i="43" s="1"/>
  <c r="F352" i="43" s="1"/>
  <c r="F353" i="43" s="1"/>
  <c r="F354" i="43" s="1"/>
  <c r="F355" i="43" s="1"/>
  <c r="F356" i="43" s="1"/>
  <c r="F357" i="43" s="1"/>
  <c r="F358" i="43" s="1"/>
  <c r="F359" i="43" s="1"/>
  <c r="F360" i="43" s="1"/>
  <c r="F361" i="43" s="1"/>
  <c r="F362" i="43" s="1"/>
  <c r="F363" i="43" s="1"/>
  <c r="F364" i="43" s="1"/>
  <c r="F365" i="43" s="1"/>
  <c r="F366" i="43" s="1"/>
  <c r="F367" i="43" s="1"/>
  <c r="F368" i="43" s="1"/>
  <c r="F369" i="43" s="1"/>
  <c r="F370" i="43" s="1"/>
  <c r="F371" i="43" s="1"/>
  <c r="F372" i="43" s="1"/>
  <c r="F373" i="43" s="1"/>
  <c r="F374" i="43" s="1"/>
  <c r="F375" i="43" s="1"/>
  <c r="F376" i="43" s="1"/>
  <c r="F377" i="43" s="1"/>
  <c r="F378" i="43" s="1"/>
  <c r="F379" i="43" s="1"/>
  <c r="F380" i="43" s="1"/>
  <c r="F381" i="43" s="1"/>
  <c r="F382" i="43" s="1"/>
  <c r="F383" i="43" s="1"/>
  <c r="F384" i="43" s="1"/>
  <c r="F385" i="43" s="1"/>
  <c r="F386" i="43" s="1"/>
  <c r="F387" i="43" s="1"/>
  <c r="F388" i="43" s="1"/>
  <c r="F389" i="43" s="1"/>
  <c r="F390" i="43" s="1"/>
  <c r="F391" i="43" s="1"/>
  <c r="F392" i="43" s="1"/>
  <c r="F393" i="43" s="1"/>
  <c r="F394" i="43" s="1"/>
  <c r="F395" i="43" s="1"/>
  <c r="F396" i="43" s="1"/>
  <c r="F397" i="43" s="1"/>
  <c r="F398" i="43" s="1"/>
  <c r="F399" i="43" s="1"/>
  <c r="F400" i="43" s="1"/>
  <c r="F401" i="43" s="1"/>
  <c r="F402" i="43" s="1"/>
  <c r="F403" i="43" s="1"/>
  <c r="F404" i="43" s="1"/>
  <c r="F405" i="43" s="1"/>
  <c r="F406" i="43" s="1"/>
  <c r="F407" i="43" s="1"/>
  <c r="F408" i="43" s="1"/>
  <c r="F409" i="43" s="1"/>
  <c r="F410" i="43" s="1"/>
  <c r="F411" i="43" s="1"/>
  <c r="F412" i="43" s="1"/>
  <c r="F413" i="43" s="1"/>
  <c r="F414" i="43" s="1"/>
  <c r="F415" i="43" s="1"/>
  <c r="F416" i="43" s="1"/>
  <c r="F417" i="43" s="1"/>
  <c r="F418" i="43" s="1"/>
  <c r="F419" i="43" s="1"/>
  <c r="F420" i="43" s="1"/>
  <c r="F421" i="43" s="1"/>
  <c r="F422" i="43" s="1"/>
  <c r="F423" i="43" s="1"/>
  <c r="F424" i="43" s="1"/>
  <c r="F425" i="43" s="1"/>
  <c r="F426" i="43" s="1"/>
  <c r="F427" i="43" s="1"/>
  <c r="F428" i="43" s="1"/>
  <c r="F429" i="43" s="1"/>
  <c r="F430" i="43" s="1"/>
  <c r="F431" i="43" s="1"/>
  <c r="F432" i="43" s="1"/>
  <c r="F433" i="43" s="1"/>
  <c r="F434" i="43" s="1"/>
  <c r="F435" i="43" s="1"/>
  <c r="F436" i="43" s="1"/>
  <c r="F437" i="43" s="1"/>
  <c r="F438" i="43" s="1"/>
  <c r="F439" i="43" s="1"/>
  <c r="F440" i="43" s="1"/>
  <c r="F441" i="43" s="1"/>
  <c r="F442" i="43" s="1"/>
  <c r="F443" i="43" s="1"/>
  <c r="F444" i="43" s="1"/>
  <c r="F445" i="43" s="1"/>
  <c r="F446" i="43" s="1"/>
  <c r="F447" i="43" s="1"/>
  <c r="F448" i="43" s="1"/>
  <c r="F449" i="43" s="1"/>
  <c r="F450" i="43" s="1"/>
  <c r="F451" i="43" s="1"/>
  <c r="F452" i="43" s="1"/>
  <c r="F453" i="43" s="1"/>
  <c r="F454" i="43" s="1"/>
  <c r="F455" i="43" s="1"/>
  <c r="F456" i="43" s="1"/>
  <c r="F457" i="43" s="1"/>
  <c r="F458" i="43" s="1"/>
  <c r="F459" i="43" s="1"/>
  <c r="F460" i="43" s="1"/>
  <c r="F461" i="43" s="1"/>
  <c r="F462" i="43" s="1"/>
  <c r="F463" i="43" s="1"/>
  <c r="F464" i="43" s="1"/>
  <c r="F465" i="43" s="1"/>
  <c r="F466" i="43" s="1"/>
  <c r="F467" i="43" s="1"/>
  <c r="F468" i="43" s="1"/>
  <c r="F469" i="43" s="1"/>
  <c r="F470" i="43" s="1"/>
  <c r="F471" i="43" s="1"/>
  <c r="F472" i="43" s="1"/>
  <c r="F473" i="43" s="1"/>
  <c r="F474" i="43" s="1"/>
  <c r="F475" i="43" s="1"/>
  <c r="F476" i="43" s="1"/>
  <c r="F477" i="43" s="1"/>
  <c r="F478" i="43" s="1"/>
  <c r="F479" i="43" s="1"/>
  <c r="F480" i="43" s="1"/>
  <c r="F481" i="43" s="1"/>
  <c r="F482" i="43" s="1"/>
  <c r="F483" i="43" s="1"/>
  <c r="F484" i="43" s="1"/>
  <c r="F485" i="43" s="1"/>
  <c r="F486" i="43" s="1"/>
  <c r="F487" i="43" s="1"/>
  <c r="F488" i="43" s="1"/>
  <c r="F489" i="43" s="1"/>
  <c r="F490" i="43" s="1"/>
  <c r="F491" i="43" s="1"/>
  <c r="F492" i="43" s="1"/>
  <c r="F493" i="43" s="1"/>
  <c r="F494" i="43" s="1"/>
  <c r="F495" i="43" s="1"/>
  <c r="F496" i="43" s="1"/>
  <c r="F497" i="43" s="1"/>
  <c r="F498" i="43" s="1"/>
  <c r="F499" i="43" s="1"/>
  <c r="F500" i="43" s="1"/>
  <c r="F501" i="43" s="1"/>
  <c r="F502" i="43" s="1"/>
  <c r="F503" i="43" s="1"/>
  <c r="F504" i="43" s="1"/>
  <c r="F505" i="43" s="1"/>
  <c r="F506" i="43" s="1"/>
  <c r="F507" i="43" s="1"/>
  <c r="F508" i="43" s="1"/>
  <c r="F509" i="43" s="1"/>
  <c r="F510" i="43" s="1"/>
  <c r="F511" i="43" s="1"/>
  <c r="F512" i="43" s="1"/>
  <c r="F513" i="43" s="1"/>
  <c r="F514" i="43" s="1"/>
  <c r="F515" i="43" s="1"/>
  <c r="F516" i="43" s="1"/>
  <c r="F517" i="43" s="1"/>
  <c r="F518" i="43" s="1"/>
  <c r="F519" i="43" s="1"/>
  <c r="F520" i="43" s="1"/>
  <c r="F521" i="43" s="1"/>
  <c r="F522" i="43" s="1"/>
  <c r="F523" i="43" s="1"/>
  <c r="F524" i="43" s="1"/>
  <c r="F525" i="43" s="1"/>
  <c r="F526" i="43" s="1"/>
  <c r="F527" i="43" s="1"/>
  <c r="F528" i="43" s="1"/>
  <c r="F529" i="43" s="1"/>
  <c r="F530" i="43" s="1"/>
  <c r="F531" i="43" s="1"/>
  <c r="F532" i="43" s="1"/>
  <c r="F533" i="43" s="1"/>
  <c r="F534" i="43" s="1"/>
  <c r="F535" i="43" s="1"/>
  <c r="F536" i="43" s="1"/>
  <c r="F537" i="43" s="1"/>
  <c r="F538" i="43" s="1"/>
  <c r="F539" i="43" s="1"/>
  <c r="F540" i="43" s="1"/>
  <c r="F541" i="43" s="1"/>
  <c r="F542" i="43" s="1"/>
  <c r="F543" i="43" s="1"/>
  <c r="F544" i="43" s="1"/>
  <c r="F545" i="43" s="1"/>
  <c r="F546" i="43" s="1"/>
  <c r="F547" i="43" s="1"/>
  <c r="F548" i="43" s="1"/>
  <c r="F549" i="43" s="1"/>
  <c r="F550" i="43" s="1"/>
  <c r="F551" i="43" s="1"/>
  <c r="F552" i="43" s="1"/>
  <c r="F553" i="43" s="1"/>
  <c r="F554" i="43" s="1"/>
  <c r="F555" i="43" s="1"/>
  <c r="F556" i="43" s="1"/>
  <c r="F557" i="43" s="1"/>
  <c r="F558" i="43" s="1"/>
  <c r="F559" i="43" s="1"/>
  <c r="F560" i="43" s="1"/>
  <c r="F561" i="43" s="1"/>
  <c r="F562" i="43" s="1"/>
  <c r="F563" i="43" s="1"/>
  <c r="F564" i="43" s="1"/>
  <c r="F565" i="43" s="1"/>
  <c r="F566" i="43" s="1"/>
  <c r="F567" i="43" s="1"/>
  <c r="F568" i="43" s="1"/>
  <c r="F569" i="43" s="1"/>
  <c r="F570" i="43" s="1"/>
  <c r="F571" i="43" s="1"/>
  <c r="F572" i="43" s="1"/>
  <c r="F573" i="43" s="1"/>
  <c r="F574" i="43" s="1"/>
  <c r="F575" i="43" s="1"/>
  <c r="F576" i="43" s="1"/>
  <c r="F577" i="43" s="1"/>
  <c r="F578" i="43" s="1"/>
  <c r="F579" i="43" s="1"/>
  <c r="F580" i="43" s="1"/>
  <c r="F581" i="43" s="1"/>
  <c r="F582" i="43" s="1"/>
  <c r="F583" i="43" s="1"/>
  <c r="F584" i="43" s="1"/>
  <c r="F585" i="43" s="1"/>
  <c r="F586" i="43" s="1"/>
  <c r="F587" i="43" s="1"/>
  <c r="F588" i="43" s="1"/>
  <c r="F589" i="43" s="1"/>
  <c r="F590" i="43" s="1"/>
  <c r="F591" i="43" s="1"/>
  <c r="F592" i="43" s="1"/>
  <c r="F593" i="43" s="1"/>
  <c r="F594" i="43" s="1"/>
  <c r="F595" i="43" s="1"/>
  <c r="F596" i="43" s="1"/>
  <c r="F597" i="43" s="1"/>
  <c r="F598" i="43" s="1"/>
  <c r="F599" i="43" s="1"/>
  <c r="F600" i="43" s="1"/>
  <c r="F601" i="43" s="1"/>
  <c r="F602" i="43" s="1"/>
  <c r="F603" i="43" s="1"/>
  <c r="F604" i="43" s="1"/>
  <c r="F605" i="43" s="1"/>
  <c r="F606" i="43" s="1"/>
  <c r="F607" i="43" s="1"/>
  <c r="F608" i="43" s="1"/>
  <c r="F609" i="43" s="1"/>
  <c r="F610" i="43" s="1"/>
  <c r="F611" i="43" s="1"/>
  <c r="F612" i="43" s="1"/>
  <c r="F613" i="43" s="1"/>
  <c r="F614" i="43" s="1"/>
  <c r="F615" i="43" s="1"/>
  <c r="F616" i="43" s="1"/>
  <c r="F617" i="43" s="1"/>
  <c r="F618" i="43" s="1"/>
  <c r="F619" i="43" s="1"/>
  <c r="F620" i="43" s="1"/>
  <c r="F621" i="43" s="1"/>
  <c r="F622" i="43" s="1"/>
  <c r="F623" i="43" s="1"/>
  <c r="F624" i="43" s="1"/>
  <c r="F625" i="43" s="1"/>
  <c r="F626" i="43" s="1"/>
  <c r="F627" i="43" s="1"/>
  <c r="F628" i="43" s="1"/>
  <c r="F629" i="43" s="1"/>
  <c r="F630" i="43" s="1"/>
  <c r="F631" i="43" s="1"/>
  <c r="F632" i="43" s="1"/>
  <c r="F633" i="43" s="1"/>
  <c r="F634" i="43" s="1"/>
  <c r="F635" i="43" s="1"/>
  <c r="F636" i="43" s="1"/>
  <c r="F637" i="43" s="1"/>
  <c r="F638" i="43" s="1"/>
  <c r="F639" i="43" s="1"/>
  <c r="F640" i="43" s="1"/>
  <c r="F641" i="43" s="1"/>
  <c r="F642" i="43" s="1"/>
  <c r="F643" i="43" s="1"/>
  <c r="F644" i="43" s="1"/>
  <c r="F645" i="43" s="1"/>
  <c r="F646" i="43" s="1"/>
  <c r="F647" i="43" s="1"/>
  <c r="F648" i="43" s="1"/>
  <c r="F649" i="43" s="1"/>
  <c r="F650" i="43" s="1"/>
  <c r="F651" i="43" s="1"/>
  <c r="F652" i="43" s="1"/>
  <c r="F653" i="43" s="1"/>
  <c r="F654" i="43" s="1"/>
  <c r="F655" i="43" s="1"/>
  <c r="F656" i="43" s="1"/>
  <c r="F657" i="43" s="1"/>
  <c r="F658" i="43" s="1"/>
  <c r="F659" i="43" s="1"/>
  <c r="F660" i="43" s="1"/>
  <c r="F661" i="43" s="1"/>
  <c r="F662" i="43" s="1"/>
  <c r="F663" i="43" s="1"/>
  <c r="F664" i="43" s="1"/>
  <c r="F665" i="43" s="1"/>
  <c r="F666" i="43" s="1"/>
  <c r="F667" i="43" s="1"/>
  <c r="F668" i="43" s="1"/>
  <c r="F669" i="43" s="1"/>
  <c r="F670" i="43" s="1"/>
  <c r="F671" i="43" s="1"/>
  <c r="F672" i="43" s="1"/>
  <c r="F673" i="43" s="1"/>
  <c r="F674" i="43" s="1"/>
  <c r="F675" i="43" s="1"/>
  <c r="F676" i="43" s="1"/>
  <c r="F677" i="43" s="1"/>
  <c r="F678" i="43" s="1"/>
  <c r="F679" i="43" s="1"/>
  <c r="F680" i="43" s="1"/>
  <c r="F681" i="43" s="1"/>
  <c r="F682" i="43" s="1"/>
  <c r="F683" i="43" s="1"/>
  <c r="F684" i="43" s="1"/>
  <c r="F685" i="43" s="1"/>
  <c r="F686" i="43" s="1"/>
  <c r="F687" i="43" s="1"/>
  <c r="F688" i="43" s="1"/>
  <c r="F689" i="43" s="1"/>
  <c r="F690" i="43" s="1"/>
  <c r="F691" i="43" s="1"/>
  <c r="F692" i="43" s="1"/>
  <c r="F693" i="43" s="1"/>
  <c r="F694" i="43" s="1"/>
  <c r="F695" i="43" s="1"/>
  <c r="F696" i="43" s="1"/>
  <c r="F697" i="43" s="1"/>
  <c r="F698" i="43" s="1"/>
  <c r="F699" i="43" s="1"/>
  <c r="F700" i="43" s="1"/>
  <c r="F701" i="43" s="1"/>
  <c r="F702" i="43" s="1"/>
  <c r="F703" i="43" s="1"/>
  <c r="F704" i="43" s="1"/>
  <c r="F705" i="43" s="1"/>
  <c r="F706" i="43" s="1"/>
  <c r="F707" i="43" s="1"/>
  <c r="F708" i="43" s="1"/>
  <c r="F709" i="43" s="1"/>
  <c r="F710" i="43" s="1"/>
  <c r="F711" i="43" s="1"/>
  <c r="F712" i="43" s="1"/>
  <c r="F713" i="43" s="1"/>
  <c r="F714" i="43" s="1"/>
  <c r="F715" i="43" s="1"/>
  <c r="F716" i="43" s="1"/>
  <c r="F717" i="43" s="1"/>
  <c r="F718" i="43" s="1"/>
  <c r="F719" i="43" s="1"/>
  <c r="F720" i="43" s="1"/>
  <c r="F721" i="43" s="1"/>
  <c r="F722" i="43" s="1"/>
  <c r="F723" i="43" s="1"/>
  <c r="F724" i="43" s="1"/>
  <c r="F725" i="43" s="1"/>
  <c r="F726" i="43" s="1"/>
  <c r="F727" i="43" s="1"/>
  <c r="F728" i="43" s="1"/>
  <c r="F729" i="43" s="1"/>
  <c r="F730" i="43" s="1"/>
  <c r="F731" i="43" s="1"/>
  <c r="F732" i="43" s="1"/>
  <c r="F733" i="43" s="1"/>
  <c r="F734" i="43" s="1"/>
  <c r="F735" i="43" s="1"/>
  <c r="F736" i="43" s="1"/>
  <c r="F737" i="43" s="1"/>
  <c r="F738" i="43" s="1"/>
  <c r="F739" i="43" s="1"/>
  <c r="F740" i="43" s="1"/>
  <c r="F741" i="43" s="1"/>
  <c r="F742" i="43" s="1"/>
  <c r="F743" i="43" s="1"/>
  <c r="F744" i="43" s="1"/>
  <c r="F745" i="43" s="1"/>
  <c r="F746" i="43" s="1"/>
  <c r="F747" i="43" s="1"/>
  <c r="F748" i="43" s="1"/>
  <c r="F749" i="43" s="1"/>
  <c r="F750" i="43" s="1"/>
  <c r="F751" i="43" s="1"/>
  <c r="F752" i="43" s="1"/>
  <c r="F753" i="43" s="1"/>
  <c r="F754" i="43" s="1"/>
  <c r="F755" i="43" s="1"/>
  <c r="F756" i="43" s="1"/>
  <c r="F757" i="43" s="1"/>
  <c r="F758" i="43" s="1"/>
  <c r="F759" i="43" s="1"/>
  <c r="F760" i="43" s="1"/>
  <c r="F761" i="43" s="1"/>
  <c r="F762" i="43" s="1"/>
  <c r="F763" i="43" s="1"/>
  <c r="F764" i="43" s="1"/>
  <c r="F765" i="43" s="1"/>
  <c r="F766" i="43" s="1"/>
  <c r="F767" i="43" s="1"/>
  <c r="F768" i="43" s="1"/>
  <c r="F769" i="43" s="1"/>
  <c r="F770" i="43" s="1"/>
  <c r="F771" i="43" s="1"/>
  <c r="F772" i="43" s="1"/>
  <c r="F773" i="43" s="1"/>
  <c r="F774" i="43" s="1"/>
  <c r="F775" i="43" s="1"/>
  <c r="F776" i="43" s="1"/>
  <c r="F777" i="43" s="1"/>
  <c r="F778" i="43" s="1"/>
  <c r="F779" i="43" s="1"/>
  <c r="F780" i="43" s="1"/>
  <c r="F781" i="43" s="1"/>
  <c r="F782" i="43" s="1"/>
  <c r="F783" i="43" s="1"/>
  <c r="F784" i="43" s="1"/>
  <c r="F785" i="43" s="1"/>
  <c r="F786" i="43" s="1"/>
  <c r="F787" i="43" s="1"/>
  <c r="F788" i="43" s="1"/>
  <c r="F789" i="43" s="1"/>
  <c r="F790" i="43" s="1"/>
  <c r="F791" i="43" s="1"/>
  <c r="F792" i="43" s="1"/>
  <c r="F793" i="43" s="1"/>
  <c r="F794" i="43" s="1"/>
  <c r="F795" i="43" s="1"/>
  <c r="F796" i="43" s="1"/>
  <c r="F797" i="43" s="1"/>
  <c r="F798" i="43" s="1"/>
  <c r="F799" i="43" s="1"/>
  <c r="F800" i="43" s="1"/>
  <c r="F801" i="43" s="1"/>
  <c r="F802" i="43" s="1"/>
  <c r="F803" i="43" s="1"/>
  <c r="F804" i="43" s="1"/>
  <c r="F805" i="43" s="1"/>
  <c r="F806" i="43" s="1"/>
  <c r="F807" i="43" s="1"/>
  <c r="F808" i="43" s="1"/>
  <c r="F809" i="43" s="1"/>
  <c r="F810" i="43" s="1"/>
  <c r="F811" i="43" s="1"/>
  <c r="F812" i="43" s="1"/>
  <c r="F813" i="43" s="1"/>
  <c r="F814" i="43" s="1"/>
  <c r="F815" i="43" s="1"/>
  <c r="F816" i="43" s="1"/>
  <c r="F817" i="43" s="1"/>
  <c r="F818" i="43" s="1"/>
  <c r="F819" i="43" s="1"/>
  <c r="F820" i="43" s="1"/>
  <c r="F821" i="43" s="1"/>
  <c r="F822" i="43" s="1"/>
  <c r="F823" i="43" s="1"/>
  <c r="F824" i="43" s="1"/>
  <c r="F825" i="43" s="1"/>
  <c r="F826" i="43" s="1"/>
  <c r="F827" i="43" s="1"/>
  <c r="F828" i="43" s="1"/>
  <c r="F829" i="43" s="1"/>
  <c r="F830" i="43" s="1"/>
  <c r="F831" i="43" s="1"/>
  <c r="F832" i="43" s="1"/>
  <c r="F833" i="43" s="1"/>
  <c r="F834" i="43" s="1"/>
  <c r="F835" i="43" s="1"/>
  <c r="F836" i="43" s="1"/>
  <c r="F837" i="43" s="1"/>
  <c r="F838" i="43" s="1"/>
  <c r="F839" i="43" s="1"/>
  <c r="F840" i="43" s="1"/>
  <c r="F841" i="43" s="1"/>
  <c r="F842" i="43" s="1"/>
  <c r="F843" i="43" s="1"/>
  <c r="F844" i="43" s="1"/>
  <c r="F845" i="43" s="1"/>
  <c r="F846" i="43" s="1"/>
  <c r="F847" i="43" s="1"/>
  <c r="F848" i="43" s="1"/>
  <c r="F849" i="43" s="1"/>
  <c r="F850" i="43" s="1"/>
  <c r="F851" i="43" s="1"/>
  <c r="F852" i="43" s="1"/>
  <c r="F853" i="43" s="1"/>
  <c r="F854" i="43" s="1"/>
  <c r="F855" i="43" s="1"/>
  <c r="F856" i="43" s="1"/>
  <c r="F857" i="43" s="1"/>
  <c r="F858" i="43" s="1"/>
  <c r="F859" i="43" s="1"/>
  <c r="F860" i="43" s="1"/>
  <c r="F861" i="43" s="1"/>
  <c r="F862" i="43" s="1"/>
  <c r="F863" i="43" s="1"/>
  <c r="F864" i="43" s="1"/>
  <c r="F865" i="43" s="1"/>
  <c r="F866" i="43" s="1"/>
  <c r="F867" i="43" s="1"/>
  <c r="F868" i="43" s="1"/>
  <c r="F869" i="43" s="1"/>
  <c r="F870" i="43" s="1"/>
  <c r="F871" i="43" s="1"/>
  <c r="F872" i="43" s="1"/>
  <c r="F873" i="43" s="1"/>
  <c r="F874" i="43" s="1"/>
  <c r="F875" i="43" s="1"/>
  <c r="F876" i="43" s="1"/>
  <c r="F877" i="43" s="1"/>
  <c r="F878" i="43" s="1"/>
  <c r="F879" i="43" s="1"/>
  <c r="F880" i="43" s="1"/>
  <c r="F881" i="43" s="1"/>
  <c r="F882" i="43" s="1"/>
  <c r="F883" i="43" s="1"/>
  <c r="F884" i="43" s="1"/>
  <c r="F885" i="43" s="1"/>
  <c r="F886" i="43" s="1"/>
  <c r="F887" i="43" s="1"/>
  <c r="F888" i="43" s="1"/>
  <c r="F889" i="43" s="1"/>
  <c r="F890" i="43" s="1"/>
  <c r="F891" i="43" s="1"/>
  <c r="F892" i="43" s="1"/>
  <c r="F893" i="43" s="1"/>
  <c r="F894" i="43" s="1"/>
  <c r="F895" i="43" s="1"/>
  <c r="F896" i="43" s="1"/>
  <c r="F897" i="43" s="1"/>
  <c r="F898" i="43" s="1"/>
  <c r="F899" i="43" s="1"/>
  <c r="F900" i="43" s="1"/>
  <c r="F901" i="43" s="1"/>
  <c r="F902" i="43" s="1"/>
  <c r="F903" i="43" s="1"/>
  <c r="F904" i="43" s="1"/>
  <c r="F905" i="43" s="1"/>
  <c r="F906" i="43" s="1"/>
  <c r="F907" i="43" s="1"/>
  <c r="F908" i="43" s="1"/>
  <c r="F909" i="43" s="1"/>
  <c r="F910" i="43" s="1"/>
  <c r="F911" i="43" s="1"/>
  <c r="F912" i="43" s="1"/>
  <c r="F913" i="43" s="1"/>
  <c r="F914" i="43" s="1"/>
  <c r="F915" i="43" s="1"/>
  <c r="F916" i="43" s="1"/>
  <c r="F917" i="43" s="1"/>
  <c r="F918" i="43" s="1"/>
  <c r="F919" i="43" s="1"/>
  <c r="F920" i="43" s="1"/>
  <c r="F921" i="43" s="1"/>
  <c r="F922" i="43" s="1"/>
  <c r="F923" i="43" s="1"/>
  <c r="F924" i="43" s="1"/>
  <c r="F925" i="43" s="1"/>
  <c r="F926" i="43" s="1"/>
  <c r="F927" i="43" s="1"/>
  <c r="F928" i="43" s="1"/>
  <c r="F929" i="43" s="1"/>
  <c r="F930" i="43" s="1"/>
  <c r="F931" i="43" s="1"/>
  <c r="F932" i="43" s="1"/>
  <c r="F933" i="43" s="1"/>
  <c r="F934" i="43" s="1"/>
  <c r="F935" i="43" s="1"/>
  <c r="F936" i="43" s="1"/>
  <c r="F937" i="43" s="1"/>
  <c r="F938" i="43" s="1"/>
  <c r="F939" i="43" s="1"/>
  <c r="F940" i="43" s="1"/>
  <c r="F941" i="43" s="1"/>
  <c r="F942" i="43" s="1"/>
  <c r="F943" i="43" s="1"/>
  <c r="F944" i="43" s="1"/>
  <c r="F945" i="43" s="1"/>
  <c r="F946" i="43" s="1"/>
  <c r="F947" i="43" s="1"/>
  <c r="F948" i="43" s="1"/>
  <c r="F949" i="43" s="1"/>
  <c r="F950" i="43" s="1"/>
  <c r="F951" i="43" s="1"/>
  <c r="F952" i="43" s="1"/>
  <c r="F953" i="43" s="1"/>
  <c r="F954" i="43" s="1"/>
  <c r="F955" i="43" s="1"/>
  <c r="F956" i="43" s="1"/>
  <c r="F957" i="43" s="1"/>
  <c r="F958" i="43" s="1"/>
  <c r="F959" i="43" s="1"/>
  <c r="F960" i="43" s="1"/>
  <c r="F961" i="43" s="1"/>
  <c r="F962" i="43" s="1"/>
  <c r="F963" i="43" s="1"/>
  <c r="F964" i="43" s="1"/>
  <c r="F965" i="43" s="1"/>
  <c r="F966" i="43" s="1"/>
  <c r="F967" i="43" s="1"/>
  <c r="F968" i="43" s="1"/>
  <c r="F969" i="43" s="1"/>
  <c r="F970" i="43" s="1"/>
  <c r="F971" i="43" s="1"/>
  <c r="F972" i="43" s="1"/>
  <c r="F973" i="43" s="1"/>
  <c r="F974" i="43" s="1"/>
  <c r="F975" i="43" s="1"/>
  <c r="F976" i="43" s="1"/>
  <c r="F977" i="43" s="1"/>
  <c r="F978" i="43" s="1"/>
  <c r="F979" i="43" s="1"/>
  <c r="F980" i="43" s="1"/>
  <c r="F981" i="43" s="1"/>
  <c r="F982" i="43" s="1"/>
  <c r="F983" i="43" s="1"/>
  <c r="F984" i="43" s="1"/>
  <c r="F985" i="43" s="1"/>
  <c r="F986" i="43" s="1"/>
  <c r="F987" i="43" s="1"/>
  <c r="F988" i="43" s="1"/>
  <c r="F989" i="43" s="1"/>
  <c r="F990" i="43" s="1"/>
  <c r="F991" i="43" s="1"/>
  <c r="F992" i="43" s="1"/>
  <c r="F993" i="43" s="1"/>
  <c r="F994" i="43" s="1"/>
  <c r="F995" i="43" s="1"/>
  <c r="F996" i="43" s="1"/>
  <c r="F997" i="43" s="1"/>
  <c r="F998" i="43" s="1"/>
  <c r="F999" i="43" s="1"/>
  <c r="F1000" i="43" s="1"/>
  <c r="F1001" i="43" s="1"/>
  <c r="F1002" i="43" s="1"/>
  <c r="F1003" i="43" s="1"/>
  <c r="F1004" i="43" s="1"/>
  <c r="F1005" i="43" s="1"/>
  <c r="F1006" i="43" s="1"/>
  <c r="F1007" i="43" s="1"/>
  <c r="F1008" i="43" s="1"/>
  <c r="F1009" i="43" s="1"/>
  <c r="F1010" i="43" s="1"/>
  <c r="F1011" i="43" s="1"/>
  <c r="F1012" i="43" s="1"/>
  <c r="F1013" i="43" s="1"/>
  <c r="F1014" i="43" s="1"/>
  <c r="F1015" i="43" s="1"/>
  <c r="F1016" i="43" s="1"/>
  <c r="F1017" i="43" s="1"/>
  <c r="F1018" i="43" s="1"/>
  <c r="F1019" i="43" s="1"/>
  <c r="F1020" i="43" s="1"/>
  <c r="F1021" i="43" s="1"/>
  <c r="F1022" i="43" s="1"/>
  <c r="F1023" i="43" s="1"/>
  <c r="F1024" i="43" s="1"/>
  <c r="F1025" i="43" s="1"/>
  <c r="F1026" i="43" s="1"/>
  <c r="F1027" i="43" s="1"/>
  <c r="F1028" i="43" s="1"/>
  <c r="F1029" i="43" s="1"/>
  <c r="F1030" i="43" s="1"/>
  <c r="F1031" i="43" s="1"/>
  <c r="F1032" i="43" s="1"/>
  <c r="F1033" i="43" s="1"/>
  <c r="F1034" i="43" s="1"/>
  <c r="F1035" i="43" s="1"/>
  <c r="F1036" i="43" s="1"/>
  <c r="F1037" i="43" s="1"/>
  <c r="F1038" i="43" s="1"/>
  <c r="F1039" i="43" s="1"/>
  <c r="F1040" i="43" s="1"/>
  <c r="F1041" i="43" s="1"/>
  <c r="F1042" i="43" s="1"/>
  <c r="F1043" i="43" s="1"/>
  <c r="F1044" i="43" s="1"/>
  <c r="F1045" i="43" s="1"/>
  <c r="F1046" i="43" s="1"/>
  <c r="F1047" i="43" s="1"/>
  <c r="F1048" i="43" s="1"/>
  <c r="F1049" i="43" s="1"/>
  <c r="F1050" i="43" s="1"/>
  <c r="F1051" i="43" s="1"/>
  <c r="F1052" i="43" s="1"/>
  <c r="F1053" i="43" s="1"/>
  <c r="F1054" i="43" s="1"/>
  <c r="F1055" i="43" s="1"/>
  <c r="F1056" i="43" s="1"/>
  <c r="F1057" i="43" s="1"/>
  <c r="F1058" i="43" s="1"/>
  <c r="F1059" i="43" s="1"/>
  <c r="F1060" i="43" s="1"/>
  <c r="F1061" i="43" s="1"/>
  <c r="F1062" i="43" s="1"/>
  <c r="F1063" i="43" s="1"/>
  <c r="F1064" i="43" s="1"/>
  <c r="F1065" i="43" s="1"/>
  <c r="F1066" i="43" s="1"/>
  <c r="F1067" i="43" s="1"/>
  <c r="F1068" i="43" s="1"/>
  <c r="F1069" i="43" s="1"/>
  <c r="F1070" i="43" s="1"/>
  <c r="F1071" i="43" s="1"/>
  <c r="F1072" i="43" s="1"/>
  <c r="F1073" i="43" s="1"/>
  <c r="F1074" i="43" s="1"/>
  <c r="F1075" i="43" s="1"/>
  <c r="F1076" i="43" s="1"/>
  <c r="F1077" i="43" s="1"/>
  <c r="F1078" i="43" s="1"/>
  <c r="F1079" i="43" s="1"/>
  <c r="F1080" i="43" s="1"/>
  <c r="F1081" i="43" s="1"/>
  <c r="F1082" i="43" s="1"/>
  <c r="F1083" i="43" s="1"/>
  <c r="F1084" i="43" s="1"/>
  <c r="F1085" i="43" s="1"/>
  <c r="F1086" i="43" s="1"/>
  <c r="F1087" i="43" s="1"/>
  <c r="F1088" i="43" s="1"/>
  <c r="F1089" i="43" s="1"/>
  <c r="F1090" i="43" s="1"/>
  <c r="F1091" i="43" s="1"/>
  <c r="F1092" i="43" s="1"/>
  <c r="F1093" i="43" s="1"/>
  <c r="F1094" i="43" s="1"/>
  <c r="F1095" i="43" s="1"/>
  <c r="F1096" i="43" s="1"/>
  <c r="F1097" i="43" s="1"/>
  <c r="F1098" i="43" s="1"/>
  <c r="F1099" i="43" s="1"/>
  <c r="F1100" i="43" s="1"/>
  <c r="F1101" i="43" s="1"/>
  <c r="F1102" i="43" s="1"/>
  <c r="F1103" i="43" s="1"/>
  <c r="F1104" i="43" s="1"/>
  <c r="F1105" i="43" s="1"/>
  <c r="F1106" i="43" s="1"/>
  <c r="F1107" i="43" s="1"/>
  <c r="F1108" i="43" s="1"/>
  <c r="F1109" i="43" s="1"/>
  <c r="F1110" i="43" s="1"/>
  <c r="F1111" i="43" s="1"/>
  <c r="F1112" i="43" s="1"/>
  <c r="F1113" i="43" s="1"/>
  <c r="F1114" i="43" s="1"/>
  <c r="F1115" i="43" s="1"/>
  <c r="F1116" i="43" s="1"/>
  <c r="F1117" i="43" s="1"/>
  <c r="F1118" i="43" s="1"/>
  <c r="F1119" i="43" s="1"/>
  <c r="F1120" i="43" s="1"/>
  <c r="F1121" i="43" s="1"/>
  <c r="F1122" i="43" s="1"/>
  <c r="F1123" i="43" s="1"/>
  <c r="F1124" i="43" s="1"/>
  <c r="F1125" i="43" s="1"/>
  <c r="F1126" i="43" s="1"/>
  <c r="F1127" i="43" s="1"/>
  <c r="F1128" i="43" s="1"/>
  <c r="F1129" i="43" s="1"/>
  <c r="F1130" i="43" s="1"/>
  <c r="F1131" i="43" s="1"/>
  <c r="F1132" i="43" s="1"/>
  <c r="F1133" i="43" s="1"/>
  <c r="F1134" i="43" s="1"/>
  <c r="F1135" i="43" s="1"/>
  <c r="F1136" i="43" s="1"/>
  <c r="F1137" i="43" s="1"/>
  <c r="F1138" i="43" s="1"/>
  <c r="F1139" i="43" s="1"/>
  <c r="F1140" i="43" s="1"/>
  <c r="F1141" i="43" s="1"/>
  <c r="F1142" i="43" s="1"/>
  <c r="F1143" i="43" s="1"/>
  <c r="F1144" i="43" s="1"/>
  <c r="F1145" i="43" s="1"/>
  <c r="F1146" i="43" s="1"/>
  <c r="F1147" i="43" s="1"/>
  <c r="F1148" i="43" s="1"/>
  <c r="F1149" i="43" s="1"/>
  <c r="F1150" i="43" s="1"/>
  <c r="F1151" i="43" s="1"/>
  <c r="F1152" i="43" s="1"/>
  <c r="F1153" i="43" s="1"/>
  <c r="F1154" i="43" s="1"/>
  <c r="F1155" i="43" s="1"/>
  <c r="F1156" i="43" s="1"/>
  <c r="F1157" i="43" s="1"/>
  <c r="F1158" i="43" s="1"/>
  <c r="F1159" i="43" s="1"/>
  <c r="F1160" i="43" s="1"/>
  <c r="F1161" i="43" s="1"/>
  <c r="F1162" i="43" s="1"/>
  <c r="F1163" i="43" s="1"/>
  <c r="F1164" i="43" s="1"/>
  <c r="F1165" i="43" s="1"/>
  <c r="F1166" i="43" s="1"/>
  <c r="F1167" i="43" s="1"/>
  <c r="F1168" i="43" s="1"/>
  <c r="F1169" i="43" s="1"/>
  <c r="F1170" i="43" s="1"/>
  <c r="F1171" i="43" s="1"/>
  <c r="F1172" i="43" s="1"/>
  <c r="F1173" i="43" s="1"/>
  <c r="F1174" i="43" s="1"/>
  <c r="F1175" i="43" s="1"/>
  <c r="F1176" i="43" s="1"/>
  <c r="F1177" i="43" s="1"/>
  <c r="F1178" i="43" s="1"/>
  <c r="F1179" i="43" s="1"/>
  <c r="F1180" i="43" s="1"/>
  <c r="F1181" i="43" s="1"/>
  <c r="F1182" i="43" s="1"/>
  <c r="F1183" i="43" s="1"/>
  <c r="F1184" i="43" s="1"/>
  <c r="F1185" i="43" s="1"/>
  <c r="F1186" i="43" s="1"/>
  <c r="F1187" i="43" s="1"/>
  <c r="F1188" i="43" s="1"/>
  <c r="F1189" i="43" s="1"/>
  <c r="F1190" i="43" s="1"/>
  <c r="F1191" i="43" s="1"/>
  <c r="F1192" i="43" s="1"/>
  <c r="F1193" i="43" s="1"/>
  <c r="F1194" i="43" s="1"/>
  <c r="F1195" i="43" s="1"/>
  <c r="F1196" i="43" s="1"/>
  <c r="F1197" i="43" s="1"/>
  <c r="F1198" i="43" s="1"/>
  <c r="F1199" i="43" s="1"/>
  <c r="F1200" i="43" s="1"/>
  <c r="F1201" i="43" s="1"/>
  <c r="F1202" i="43" s="1"/>
  <c r="F1203" i="43" s="1"/>
  <c r="F1204" i="43" s="1"/>
  <c r="F1205" i="43" s="1"/>
  <c r="F1206" i="43" s="1"/>
  <c r="F1207" i="43" s="1"/>
  <c r="F1208" i="43" s="1"/>
  <c r="F1209" i="43" s="1"/>
  <c r="F1210" i="43" s="1"/>
  <c r="F1211" i="43" s="1"/>
  <c r="F1212" i="43" s="1"/>
  <c r="F1213" i="43" s="1"/>
  <c r="F1214" i="43" s="1"/>
  <c r="F1215" i="43" s="1"/>
  <c r="F1216" i="43" s="1"/>
  <c r="F1217" i="43" s="1"/>
  <c r="F1218" i="43" s="1"/>
  <c r="F1219" i="43" s="1"/>
  <c r="F1220" i="43" s="1"/>
  <c r="F1221" i="43" s="1"/>
  <c r="F1222" i="43" s="1"/>
  <c r="F1223" i="43" s="1"/>
  <c r="F1224" i="43" s="1"/>
  <c r="F1225" i="43" s="1"/>
  <c r="F1226" i="43" s="1"/>
  <c r="F1227" i="43" s="1"/>
  <c r="F1228" i="43" s="1"/>
  <c r="F1229" i="43" s="1"/>
  <c r="F1230" i="43" s="1"/>
  <c r="F1231" i="43" s="1"/>
  <c r="F1232" i="43" s="1"/>
  <c r="F1233" i="43" s="1"/>
  <c r="F1234" i="43" s="1"/>
  <c r="F1235" i="43" s="1"/>
  <c r="F1236" i="43" s="1"/>
  <c r="F1237" i="43" s="1"/>
  <c r="F1238" i="43" s="1"/>
  <c r="F1239" i="43" s="1"/>
  <c r="F1240" i="43" s="1"/>
  <c r="F1241" i="43" s="1"/>
  <c r="F1242" i="43" s="1"/>
  <c r="F1243" i="43" s="1"/>
  <c r="F1244" i="43" s="1"/>
  <c r="F1245" i="43" s="1"/>
  <c r="F1246" i="43" s="1"/>
  <c r="F1247" i="43" s="1"/>
  <c r="F1248" i="43" s="1"/>
  <c r="F1249" i="43" s="1"/>
  <c r="F1250" i="43" s="1"/>
  <c r="F1251" i="43" s="1"/>
  <c r="F1252" i="43" s="1"/>
  <c r="F1253" i="43" s="1"/>
  <c r="F1254" i="43" s="1"/>
  <c r="F1255" i="43" s="1"/>
  <c r="F1256" i="43" s="1"/>
  <c r="F1257" i="43" s="1"/>
  <c r="F1258" i="43" s="1"/>
  <c r="F1259" i="43" s="1"/>
  <c r="F1260" i="43" s="1"/>
  <c r="F1261" i="43" s="1"/>
  <c r="F1262" i="43" s="1"/>
  <c r="F1263" i="43" s="1"/>
  <c r="F1264" i="43" s="1"/>
  <c r="F1265" i="43" s="1"/>
  <c r="F1266" i="43" s="1"/>
  <c r="F1267" i="43" s="1"/>
  <c r="F1268" i="43" s="1"/>
  <c r="F1269" i="43" s="1"/>
  <c r="F1270" i="43" s="1"/>
  <c r="F1271" i="43" s="1"/>
  <c r="F1272" i="43" s="1"/>
  <c r="F1273" i="43" s="1"/>
  <c r="F1274" i="43" s="1"/>
  <c r="F1275" i="43" s="1"/>
  <c r="F1276" i="43" s="1"/>
  <c r="F1277" i="43" s="1"/>
  <c r="F1278" i="43" s="1"/>
  <c r="F1279" i="43" s="1"/>
  <c r="F1280" i="43" s="1"/>
  <c r="F1281" i="43" s="1"/>
  <c r="F1282" i="43" s="1"/>
  <c r="F1283" i="43" s="1"/>
  <c r="F1284" i="43" s="1"/>
  <c r="F1285" i="43" s="1"/>
  <c r="F1286" i="43" s="1"/>
  <c r="F1287" i="43" s="1"/>
  <c r="F1288" i="43" s="1"/>
  <c r="F1289" i="43" s="1"/>
  <c r="F1290" i="43" s="1"/>
  <c r="F1291" i="43" s="1"/>
  <c r="F1292" i="43" s="1"/>
  <c r="F1293" i="43" s="1"/>
  <c r="F1294" i="43" s="1"/>
  <c r="F1295" i="43" s="1"/>
  <c r="F1296" i="43" s="1"/>
  <c r="F1297" i="43" s="1"/>
  <c r="F1298" i="43" s="1"/>
  <c r="F1299" i="43" s="1"/>
  <c r="F1300" i="43" s="1"/>
  <c r="F1301" i="43" s="1"/>
  <c r="F1302" i="43" s="1"/>
  <c r="F1303" i="43" s="1"/>
  <c r="F1304" i="43" s="1"/>
  <c r="F1305" i="43" s="1"/>
  <c r="F1306" i="43" s="1"/>
  <c r="F1307" i="43" s="1"/>
  <c r="F1308" i="43" s="1"/>
  <c r="F1309" i="43" s="1"/>
  <c r="F1310" i="43" s="1"/>
  <c r="F1311" i="43" s="1"/>
  <c r="F1312" i="43" s="1"/>
  <c r="F1313" i="43" s="1"/>
  <c r="F1314" i="43" s="1"/>
  <c r="F1315" i="43" s="1"/>
  <c r="F1316" i="43" s="1"/>
  <c r="F1317" i="43" s="1"/>
  <c r="F1318" i="43" s="1"/>
  <c r="F1319" i="43" s="1"/>
  <c r="F1320" i="43" s="1"/>
  <c r="F1321" i="43" s="1"/>
  <c r="F1322" i="43" s="1"/>
  <c r="F1323" i="43" s="1"/>
  <c r="F1324" i="43" s="1"/>
  <c r="F1325" i="43" s="1"/>
  <c r="F1326" i="43" s="1"/>
  <c r="F1327" i="43" s="1"/>
  <c r="F1328" i="43" s="1"/>
  <c r="F1329" i="43" s="1"/>
  <c r="F1330" i="43" s="1"/>
  <c r="F1331" i="43" s="1"/>
  <c r="F1332" i="43" s="1"/>
  <c r="F1333" i="43" s="1"/>
  <c r="F1334" i="43" s="1"/>
  <c r="F1335" i="43" s="1"/>
  <c r="F1336" i="43" s="1"/>
  <c r="F1337" i="43" s="1"/>
  <c r="F1338" i="43" s="1"/>
  <c r="F1339" i="43" s="1"/>
  <c r="F1340" i="43" s="1"/>
  <c r="F1341" i="43" s="1"/>
  <c r="F1342" i="43" s="1"/>
  <c r="F1343" i="43" s="1"/>
  <c r="F1344" i="43" s="1"/>
  <c r="F1345" i="43" s="1"/>
  <c r="F1346" i="43" s="1"/>
  <c r="F1347" i="43" s="1"/>
  <c r="F1348" i="43" s="1"/>
  <c r="F1349" i="43" s="1"/>
  <c r="F1350" i="43" s="1"/>
  <c r="F1351" i="43" s="1"/>
  <c r="F1352" i="43" s="1"/>
  <c r="F1353" i="43" s="1"/>
  <c r="F1354" i="43" s="1"/>
  <c r="F1355" i="43" s="1"/>
  <c r="F1356" i="43" s="1"/>
  <c r="F1357" i="43" s="1"/>
  <c r="F1358" i="43" s="1"/>
  <c r="F1359" i="43" s="1"/>
  <c r="F1360" i="43" s="1"/>
  <c r="F1361" i="43" s="1"/>
  <c r="F1362" i="43" s="1"/>
  <c r="F1363" i="43" s="1"/>
  <c r="F1364" i="43" s="1"/>
  <c r="F1365" i="43" s="1"/>
  <c r="F1366" i="43" s="1"/>
  <c r="F1367" i="43" s="1"/>
  <c r="F1368" i="43" s="1"/>
  <c r="F1369" i="43" s="1"/>
  <c r="F1370" i="43" s="1"/>
  <c r="F1371" i="43" s="1"/>
  <c r="F1372" i="43" s="1"/>
  <c r="F1373" i="43" s="1"/>
  <c r="F1374" i="43" s="1"/>
  <c r="F1375" i="43" s="1"/>
  <c r="F1376" i="43" s="1"/>
  <c r="F1377" i="43" s="1"/>
  <c r="F1378" i="43" s="1"/>
  <c r="F1379" i="43" s="1"/>
  <c r="F1380" i="43" s="1"/>
  <c r="F1381" i="43" s="1"/>
  <c r="F1382" i="43" s="1"/>
  <c r="F1383" i="43" s="1"/>
  <c r="F1384" i="43" s="1"/>
  <c r="D1310" i="43" l="1"/>
  <c r="D1309" i="43"/>
  <c r="J1071" i="43"/>
  <c r="J1070" i="43"/>
  <c r="J1069" i="43"/>
  <c r="J1068" i="43"/>
  <c r="J1066" i="43"/>
  <c r="J1064" i="43"/>
  <c r="J1062" i="43"/>
  <c r="J1061" i="43"/>
  <c r="J1060" i="43"/>
  <c r="J1059" i="43"/>
  <c r="J1058" i="43"/>
  <c r="J1056" i="43"/>
  <c r="J1054" i="43"/>
  <c r="J1052" i="43"/>
  <c r="J1050" i="43"/>
  <c r="L1063" i="43"/>
  <c r="L535" i="43" l="1"/>
  <c r="L539" i="43"/>
  <c r="N534" i="43"/>
  <c r="N538" i="43"/>
  <c r="N531" i="43"/>
  <c r="N546" i="43"/>
  <c r="L532" i="43"/>
  <c r="L536" i="43"/>
  <c r="L531" i="43"/>
  <c r="N535" i="43"/>
  <c r="N539" i="43"/>
  <c r="N543" i="43"/>
  <c r="N547" i="43"/>
  <c r="L537" i="43"/>
  <c r="N536" i="43"/>
  <c r="N544" i="43"/>
  <c r="L538" i="43"/>
  <c r="N537" i="43"/>
  <c r="N545" i="43"/>
  <c r="L533" i="43"/>
  <c r="N541" i="43"/>
  <c r="L534" i="43"/>
  <c r="N542" i="43"/>
  <c r="N548" i="43"/>
  <c r="N532" i="43"/>
  <c r="N533" i="43"/>
  <c r="J540" i="43"/>
  <c r="M540" i="43"/>
  <c r="I40" i="43"/>
  <c r="M40" i="43"/>
  <c r="K41" i="43"/>
  <c r="I42" i="43"/>
  <c r="M42" i="43"/>
  <c r="K43" i="43"/>
  <c r="I44" i="43"/>
  <c r="M44" i="43"/>
  <c r="K45" i="43"/>
  <c r="I46" i="43"/>
  <c r="M46" i="43"/>
  <c r="K47" i="43"/>
  <c r="I48" i="43"/>
  <c r="M48" i="43"/>
  <c r="K49" i="43"/>
  <c r="I50" i="43"/>
  <c r="M50" i="43"/>
  <c r="K51" i="43"/>
  <c r="I52" i="43"/>
  <c r="M52" i="43"/>
  <c r="K53" i="43"/>
  <c r="I54" i="43"/>
  <c r="M54" i="43"/>
  <c r="K55" i="43"/>
  <c r="I56" i="43"/>
  <c r="M56" i="43"/>
  <c r="K57" i="43"/>
  <c r="I58" i="43"/>
  <c r="M58" i="43"/>
  <c r="K59" i="43"/>
  <c r="I60" i="43"/>
  <c r="M60" i="43"/>
  <c r="K61" i="43"/>
  <c r="I62" i="43"/>
  <c r="M62" i="43"/>
  <c r="K63" i="43"/>
  <c r="I64" i="43"/>
  <c r="M64" i="43"/>
  <c r="K65" i="43"/>
  <c r="I66" i="43"/>
  <c r="M66" i="43"/>
  <c r="K67" i="43"/>
  <c r="I68" i="43"/>
  <c r="M68" i="43"/>
  <c r="K69" i="43"/>
  <c r="I70" i="43"/>
  <c r="M70" i="43"/>
  <c r="K71" i="43"/>
  <c r="I72" i="43"/>
  <c r="M72" i="43"/>
  <c r="K73" i="43"/>
  <c r="I74" i="43"/>
  <c r="M74" i="43"/>
  <c r="K75" i="43"/>
  <c r="I76" i="43"/>
  <c r="M76" i="43"/>
  <c r="K77" i="43"/>
  <c r="I78" i="43"/>
  <c r="M78" i="43"/>
  <c r="K79" i="43"/>
  <c r="I80" i="43"/>
  <c r="M80" i="43"/>
  <c r="K81" i="43"/>
  <c r="I82" i="43"/>
  <c r="M82" i="43"/>
  <c r="K83" i="43"/>
  <c r="I84" i="43"/>
  <c r="M84" i="43"/>
  <c r="K85" i="43"/>
  <c r="I86" i="43"/>
  <c r="M86" i="43"/>
  <c r="K87" i="43"/>
  <c r="I88" i="43"/>
  <c r="M88" i="43"/>
  <c r="K89" i="43"/>
  <c r="K540" i="43"/>
  <c r="J40" i="43"/>
  <c r="N40" i="43"/>
  <c r="L41" i="43"/>
  <c r="J42" i="43"/>
  <c r="N42" i="43"/>
  <c r="L43" i="43"/>
  <c r="J44" i="43"/>
  <c r="N44" i="43"/>
  <c r="L45" i="43"/>
  <c r="J46" i="43"/>
  <c r="N46" i="43"/>
  <c r="L47" i="43"/>
  <c r="J48" i="43"/>
  <c r="N48" i="43"/>
  <c r="L49" i="43"/>
  <c r="J50" i="43"/>
  <c r="N50" i="43"/>
  <c r="L51" i="43"/>
  <c r="J52" i="43"/>
  <c r="N52" i="43"/>
  <c r="L53" i="43"/>
  <c r="J54" i="43"/>
  <c r="N54" i="43"/>
  <c r="L55" i="43"/>
  <c r="J56" i="43"/>
  <c r="N56" i="43"/>
  <c r="L57" i="43"/>
  <c r="J58" i="43"/>
  <c r="N58" i="43"/>
  <c r="L59" i="43"/>
  <c r="J60" i="43"/>
  <c r="N60" i="43"/>
  <c r="L61" i="43"/>
  <c r="J62" i="43"/>
  <c r="N62" i="43"/>
  <c r="L63" i="43"/>
  <c r="J64" i="43"/>
  <c r="N64" i="43"/>
  <c r="L65" i="43"/>
  <c r="J66" i="43"/>
  <c r="N66" i="43"/>
  <c r="L67" i="43"/>
  <c r="J68" i="43"/>
  <c r="N68" i="43"/>
  <c r="L69" i="43"/>
  <c r="J70" i="43"/>
  <c r="N70" i="43"/>
  <c r="L71" i="43"/>
  <c r="J72" i="43"/>
  <c r="N72" i="43"/>
  <c r="L73" i="43"/>
  <c r="J74" i="43"/>
  <c r="N74" i="43"/>
  <c r="L75" i="43"/>
  <c r="J76" i="43"/>
  <c r="N76" i="43"/>
  <c r="L77" i="43"/>
  <c r="J78" i="43"/>
  <c r="N78" i="43"/>
  <c r="L79" i="43"/>
  <c r="J80" i="43"/>
  <c r="N80" i="43"/>
  <c r="L81" i="43"/>
  <c r="J82" i="43"/>
  <c r="N82" i="43"/>
  <c r="L83" i="43"/>
  <c r="J84" i="43"/>
  <c r="N84" i="43"/>
  <c r="L85" i="43"/>
  <c r="J86" i="43"/>
  <c r="N86" i="43"/>
  <c r="L87" i="43"/>
  <c r="J88" i="43"/>
  <c r="N88" i="43"/>
  <c r="L89" i="43"/>
  <c r="J90" i="43"/>
  <c r="N90" i="43"/>
  <c r="L91" i="43"/>
  <c r="J92" i="43"/>
  <c r="N92" i="43"/>
  <c r="L93" i="43"/>
  <c r="J94" i="43"/>
  <c r="N94" i="43"/>
  <c r="L95" i="43"/>
  <c r="J96" i="43"/>
  <c r="N96" i="43"/>
  <c r="K40" i="43"/>
  <c r="M41" i="43"/>
  <c r="I43" i="43"/>
  <c r="K44" i="43"/>
  <c r="M45" i="43"/>
  <c r="I47" i="43"/>
  <c r="K48" i="43"/>
  <c r="M49" i="43"/>
  <c r="I51" i="43"/>
  <c r="K52" i="43"/>
  <c r="M53" i="43"/>
  <c r="I55" i="43"/>
  <c r="K56" i="43"/>
  <c r="M57" i="43"/>
  <c r="I59" i="43"/>
  <c r="K60" i="43"/>
  <c r="M61" i="43"/>
  <c r="I63" i="43"/>
  <c r="K64" i="43"/>
  <c r="M65" i="43"/>
  <c r="I67" i="43"/>
  <c r="K68" i="43"/>
  <c r="M69" i="43"/>
  <c r="I71" i="43"/>
  <c r="K72" i="43"/>
  <c r="M73" i="43"/>
  <c r="I75" i="43"/>
  <c r="K76" i="43"/>
  <c r="M77" i="43"/>
  <c r="I79" i="43"/>
  <c r="K80" i="43"/>
  <c r="M81" i="43"/>
  <c r="I83" i="43"/>
  <c r="K84" i="43"/>
  <c r="M85" i="43"/>
  <c r="I87" i="43"/>
  <c r="K88" i="43"/>
  <c r="M89" i="43"/>
  <c r="L90" i="43"/>
  <c r="K91" i="43"/>
  <c r="K92" i="43"/>
  <c r="J93" i="43"/>
  <c r="I94" i="43"/>
  <c r="I95" i="43"/>
  <c r="N95" i="43"/>
  <c r="M96" i="43"/>
  <c r="L97" i="43"/>
  <c r="J98" i="43"/>
  <c r="N98" i="43"/>
  <c r="L99" i="43"/>
  <c r="J100" i="43"/>
  <c r="N100" i="43"/>
  <c r="L101" i="43"/>
  <c r="J102" i="43"/>
  <c r="N102" i="43"/>
  <c r="L103" i="43"/>
  <c r="J104" i="43"/>
  <c r="N104" i="43"/>
  <c r="L105" i="43"/>
  <c r="J106" i="43"/>
  <c r="N106" i="43"/>
  <c r="L107" i="43"/>
  <c r="J108" i="43"/>
  <c r="N108" i="43"/>
  <c r="L109" i="43"/>
  <c r="J110" i="43"/>
  <c r="N110" i="43"/>
  <c r="L111" i="43"/>
  <c r="J112" i="43"/>
  <c r="N112" i="43"/>
  <c r="L113" i="43"/>
  <c r="J114" i="43"/>
  <c r="N114" i="43"/>
  <c r="L115" i="43"/>
  <c r="J116" i="43"/>
  <c r="N116" i="43"/>
  <c r="L117" i="43"/>
  <c r="J118" i="43"/>
  <c r="N118" i="43"/>
  <c r="L119" i="43"/>
  <c r="J120" i="43"/>
  <c r="N120" i="43"/>
  <c r="L121" i="43"/>
  <c r="J122" i="43"/>
  <c r="N122" i="43"/>
  <c r="L123" i="43"/>
  <c r="J124" i="43"/>
  <c r="N124" i="43"/>
  <c r="L125" i="43"/>
  <c r="J126" i="43"/>
  <c r="N126" i="43"/>
  <c r="L127" i="43"/>
  <c r="J128" i="43"/>
  <c r="N128" i="43"/>
  <c r="L129" i="43"/>
  <c r="J130" i="43"/>
  <c r="N130" i="43"/>
  <c r="L131" i="43"/>
  <c r="J132" i="43"/>
  <c r="N132" i="43"/>
  <c r="L133" i="43"/>
  <c r="J134" i="43"/>
  <c r="N134" i="43"/>
  <c r="L135" i="43"/>
  <c r="J136" i="43"/>
  <c r="N136" i="43"/>
  <c r="L137" i="43"/>
  <c r="J138" i="43"/>
  <c r="N138" i="43"/>
  <c r="L139" i="43"/>
  <c r="J140" i="43"/>
  <c r="N140" i="43"/>
  <c r="L141" i="43"/>
  <c r="J142" i="43"/>
  <c r="N142" i="43"/>
  <c r="L143" i="43"/>
  <c r="J144" i="43"/>
  <c r="N144" i="43"/>
  <c r="L145" i="43"/>
  <c r="J146" i="43"/>
  <c r="N146" i="43"/>
  <c r="L147" i="43"/>
  <c r="J148" i="43"/>
  <c r="N148" i="43"/>
  <c r="L149" i="43"/>
  <c r="J150" i="43"/>
  <c r="N150" i="43"/>
  <c r="L151" i="43"/>
  <c r="L40" i="43"/>
  <c r="N41" i="43"/>
  <c r="J43" i="43"/>
  <c r="L44" i="43"/>
  <c r="N45" i="43"/>
  <c r="J47" i="43"/>
  <c r="L48" i="43"/>
  <c r="N49" i="43"/>
  <c r="J51" i="43"/>
  <c r="L52" i="43"/>
  <c r="N53" i="43"/>
  <c r="J55" i="43"/>
  <c r="L56" i="43"/>
  <c r="N57" i="43"/>
  <c r="J59" i="43"/>
  <c r="L60" i="43"/>
  <c r="N61" i="43"/>
  <c r="J63" i="43"/>
  <c r="L64" i="43"/>
  <c r="N65" i="43"/>
  <c r="J67" i="43"/>
  <c r="L68" i="43"/>
  <c r="N69" i="43"/>
  <c r="J71" i="43"/>
  <c r="L72" i="43"/>
  <c r="N73" i="43"/>
  <c r="J75" i="43"/>
  <c r="L76" i="43"/>
  <c r="N77" i="43"/>
  <c r="J79" i="43"/>
  <c r="L80" i="43"/>
  <c r="N81" i="43"/>
  <c r="J83" i="43"/>
  <c r="L84" i="43"/>
  <c r="N85" i="43"/>
  <c r="J87" i="43"/>
  <c r="L88" i="43"/>
  <c r="N89" i="43"/>
  <c r="M90" i="43"/>
  <c r="M91" i="43"/>
  <c r="L92" i="43"/>
  <c r="K93" i="43"/>
  <c r="K94" i="43"/>
  <c r="J95" i="43"/>
  <c r="I96" i="43"/>
  <c r="I97" i="43"/>
  <c r="M97" i="43"/>
  <c r="K98" i="43"/>
  <c r="I99" i="43"/>
  <c r="M99" i="43"/>
  <c r="K100" i="43"/>
  <c r="I101" i="43"/>
  <c r="M101" i="43"/>
  <c r="K102" i="43"/>
  <c r="I103" i="43"/>
  <c r="M103" i="43"/>
  <c r="K104" i="43"/>
  <c r="I105" i="43"/>
  <c r="M105" i="43"/>
  <c r="K106" i="43"/>
  <c r="I107" i="43"/>
  <c r="M107" i="43"/>
  <c r="K108" i="43"/>
  <c r="I109" i="43"/>
  <c r="M109" i="43"/>
  <c r="K110" i="43"/>
  <c r="I111" i="43"/>
  <c r="M111" i="43"/>
  <c r="K112" i="43"/>
  <c r="I113" i="43"/>
  <c r="M113" i="43"/>
  <c r="K114" i="43"/>
  <c r="I115" i="43"/>
  <c r="M115" i="43"/>
  <c r="K116" i="43"/>
  <c r="I117" i="43"/>
  <c r="M117" i="43"/>
  <c r="K118" i="43"/>
  <c r="I119" i="43"/>
  <c r="M119" i="43"/>
  <c r="K120" i="43"/>
  <c r="I121" i="43"/>
  <c r="M121" i="43"/>
  <c r="K122" i="43"/>
  <c r="I123" i="43"/>
  <c r="M123" i="43"/>
  <c r="K124" i="43"/>
  <c r="I125" i="43"/>
  <c r="M125" i="43"/>
  <c r="K126" i="43"/>
  <c r="I127" i="43"/>
  <c r="M127" i="43"/>
  <c r="K128" i="43"/>
  <c r="I129" i="43"/>
  <c r="M129" i="43"/>
  <c r="K130" i="43"/>
  <c r="I131" i="43"/>
  <c r="M131" i="43"/>
  <c r="K132" i="43"/>
  <c r="I133" i="43"/>
  <c r="M133" i="43"/>
  <c r="K134" i="43"/>
  <c r="I135" i="43"/>
  <c r="M135" i="43"/>
  <c r="K136" i="43"/>
  <c r="I137" i="43"/>
  <c r="M137" i="43"/>
  <c r="K138" i="43"/>
  <c r="I139" i="43"/>
  <c r="M139" i="43"/>
  <c r="K140" i="43"/>
  <c r="I141" i="43"/>
  <c r="M141" i="43"/>
  <c r="K142" i="43"/>
  <c r="I143" i="43"/>
  <c r="M143" i="43"/>
  <c r="K144" i="43"/>
  <c r="I145" i="43"/>
  <c r="M145" i="43"/>
  <c r="K146" i="43"/>
  <c r="I147" i="43"/>
  <c r="M147" i="43"/>
  <c r="K148" i="43"/>
  <c r="I149" i="43"/>
  <c r="M149" i="43"/>
  <c r="K150" i="43"/>
  <c r="I151" i="43"/>
  <c r="M151" i="43"/>
  <c r="K152" i="43"/>
  <c r="I153" i="43"/>
  <c r="M153" i="43"/>
  <c r="K154" i="43"/>
  <c r="I155" i="43"/>
  <c r="M155" i="43"/>
  <c r="K156" i="43"/>
  <c r="I157" i="43"/>
  <c r="M157" i="43"/>
  <c r="I41" i="43"/>
  <c r="M43" i="43"/>
  <c r="K46" i="43"/>
  <c r="I49" i="43"/>
  <c r="M51" i="43"/>
  <c r="K54" i="43"/>
  <c r="I57" i="43"/>
  <c r="M59" i="43"/>
  <c r="K62" i="43"/>
  <c r="I65" i="43"/>
  <c r="M67" i="43"/>
  <c r="K70" i="43"/>
  <c r="I73" i="43"/>
  <c r="M75" i="43"/>
  <c r="K78" i="43"/>
  <c r="I81" i="43"/>
  <c r="M83" i="43"/>
  <c r="K86" i="43"/>
  <c r="I89" i="43"/>
  <c r="I91" i="43"/>
  <c r="M92" i="43"/>
  <c r="L94" i="43"/>
  <c r="K96" i="43"/>
  <c r="N97" i="43"/>
  <c r="J99" i="43"/>
  <c r="L100" i="43"/>
  <c r="N101" i="43"/>
  <c r="J103" i="43"/>
  <c r="L104" i="43"/>
  <c r="N105" i="43"/>
  <c r="J107" i="43"/>
  <c r="L108" i="43"/>
  <c r="N109" i="43"/>
  <c r="J111" i="43"/>
  <c r="L112" i="43"/>
  <c r="N113" i="43"/>
  <c r="J115" i="43"/>
  <c r="L116" i="43"/>
  <c r="N117" i="43"/>
  <c r="J119" i="43"/>
  <c r="L120" i="43"/>
  <c r="N121" i="43"/>
  <c r="J123" i="43"/>
  <c r="L124" i="43"/>
  <c r="N125" i="43"/>
  <c r="J127" i="43"/>
  <c r="L128" i="43"/>
  <c r="N129" i="43"/>
  <c r="J131" i="43"/>
  <c r="L132" i="43"/>
  <c r="N133" i="43"/>
  <c r="J135" i="43"/>
  <c r="L136" i="43"/>
  <c r="N137" i="43"/>
  <c r="J139" i="43"/>
  <c r="L140" i="43"/>
  <c r="N141" i="43"/>
  <c r="J143" i="43"/>
  <c r="L144" i="43"/>
  <c r="N145" i="43"/>
  <c r="J147" i="43"/>
  <c r="L148" i="43"/>
  <c r="N149" i="43"/>
  <c r="J151" i="43"/>
  <c r="J152" i="43"/>
  <c r="J153" i="43"/>
  <c r="I154" i="43"/>
  <c r="N154" i="43"/>
  <c r="N155" i="43"/>
  <c r="M156" i="43"/>
  <c r="L157" i="43"/>
  <c r="K158" i="43"/>
  <c r="I159" i="43"/>
  <c r="M159" i="43"/>
  <c r="K160" i="43"/>
  <c r="I161" i="43"/>
  <c r="M161" i="43"/>
  <c r="K162" i="43"/>
  <c r="I163" i="43"/>
  <c r="M163" i="43"/>
  <c r="K164" i="43"/>
  <c r="I165" i="43"/>
  <c r="M165" i="43"/>
  <c r="K166" i="43"/>
  <c r="I167" i="43"/>
  <c r="M167" i="43"/>
  <c r="K168" i="43"/>
  <c r="I169" i="43"/>
  <c r="M169" i="43"/>
  <c r="K170" i="43"/>
  <c r="I171" i="43"/>
  <c r="M171" i="43"/>
  <c r="K172" i="43"/>
  <c r="I173" i="43"/>
  <c r="M173" i="43"/>
  <c r="K174" i="43"/>
  <c r="I175" i="43"/>
  <c r="M175" i="43"/>
  <c r="K176" i="43"/>
  <c r="I177" i="43"/>
  <c r="M177" i="43"/>
  <c r="K178" i="43"/>
  <c r="I179" i="43"/>
  <c r="M179" i="43"/>
  <c r="K180" i="43"/>
  <c r="I181" i="43"/>
  <c r="M181" i="43"/>
  <c r="K182" i="43"/>
  <c r="I183" i="43"/>
  <c r="M183" i="43"/>
  <c r="K184" i="43"/>
  <c r="I185" i="43"/>
  <c r="M185" i="43"/>
  <c r="K186" i="43"/>
  <c r="I187" i="43"/>
  <c r="M187" i="43"/>
  <c r="K188" i="43"/>
  <c r="I189" i="43"/>
  <c r="M189" i="43"/>
  <c r="K190" i="43"/>
  <c r="I191" i="43"/>
  <c r="M191" i="43"/>
  <c r="K192" i="43"/>
  <c r="I193" i="43"/>
  <c r="M193" i="43"/>
  <c r="K194" i="43"/>
  <c r="I195" i="43"/>
  <c r="M195" i="43"/>
  <c r="K196" i="43"/>
  <c r="I197" i="43"/>
  <c r="M197" i="43"/>
  <c r="K198" i="43"/>
  <c r="I199" i="43"/>
  <c r="M199" i="43"/>
  <c r="K200" i="43"/>
  <c r="I201" i="43"/>
  <c r="M201" i="43"/>
  <c r="K202" i="43"/>
  <c r="I203" i="43"/>
  <c r="M203" i="43"/>
  <c r="K204" i="43"/>
  <c r="I205" i="43"/>
  <c r="M205" i="43"/>
  <c r="K206" i="43"/>
  <c r="I207" i="43"/>
  <c r="M207" i="43"/>
  <c r="K208" i="43"/>
  <c r="I209" i="43"/>
  <c r="M209" i="43"/>
  <c r="K210" i="43"/>
  <c r="I211" i="43"/>
  <c r="M211" i="43"/>
  <c r="K212" i="43"/>
  <c r="I213" i="43"/>
  <c r="M213" i="43"/>
  <c r="K214" i="43"/>
  <c r="I215" i="43"/>
  <c r="M215" i="43"/>
  <c r="K216" i="43"/>
  <c r="I217" i="43"/>
  <c r="M217" i="43"/>
  <c r="K218" i="43"/>
  <c r="I219" i="43"/>
  <c r="M219" i="43"/>
  <c r="K220" i="43"/>
  <c r="I221" i="43"/>
  <c r="M221" i="43"/>
  <c r="K222" i="43"/>
  <c r="I223" i="43"/>
  <c r="M223" i="43"/>
  <c r="K224" i="43"/>
  <c r="I225" i="43"/>
  <c r="M225" i="43"/>
  <c r="K226" i="43"/>
  <c r="I227" i="43"/>
  <c r="M227" i="43"/>
  <c r="K228" i="43"/>
  <c r="I229" i="43"/>
  <c r="M229" i="43"/>
  <c r="K230" i="43"/>
  <c r="I231" i="43"/>
  <c r="M231" i="43"/>
  <c r="K232" i="43"/>
  <c r="I233" i="43"/>
  <c r="M233" i="43"/>
  <c r="K234" i="43"/>
  <c r="I235" i="43"/>
  <c r="M235" i="43"/>
  <c r="K236" i="43"/>
  <c r="I237" i="43"/>
  <c r="M237" i="43"/>
  <c r="K238" i="43"/>
  <c r="I239" i="43"/>
  <c r="M239" i="43"/>
  <c r="K240" i="43"/>
  <c r="I241" i="43"/>
  <c r="M241" i="43"/>
  <c r="K242" i="43"/>
  <c r="I243" i="43"/>
  <c r="M243" i="43"/>
  <c r="K244" i="43"/>
  <c r="I245" i="43"/>
  <c r="M245" i="43"/>
  <c r="K246" i="43"/>
  <c r="I247" i="43"/>
  <c r="M247" i="43"/>
  <c r="K248" i="43"/>
  <c r="I249" i="43"/>
  <c r="M249" i="43"/>
  <c r="K250" i="43"/>
  <c r="I251" i="43"/>
  <c r="M251" i="43"/>
  <c r="K252" i="43"/>
  <c r="I253" i="43"/>
  <c r="M253" i="43"/>
  <c r="K254" i="43"/>
  <c r="I255" i="43"/>
  <c r="M255" i="43"/>
  <c r="K256" i="43"/>
  <c r="I257" i="43"/>
  <c r="M257" i="43"/>
  <c r="K258" i="43"/>
  <c r="I259" i="43"/>
  <c r="M259" i="43"/>
  <c r="K260" i="43"/>
  <c r="I261" i="43"/>
  <c r="M261" i="43"/>
  <c r="K262" i="43"/>
  <c r="I263" i="43"/>
  <c r="M263" i="43"/>
  <c r="K264" i="43"/>
  <c r="I265" i="43"/>
  <c r="M265" i="43"/>
  <c r="K266" i="43"/>
  <c r="I267" i="43"/>
  <c r="M267" i="43"/>
  <c r="K268" i="43"/>
  <c r="I269" i="43"/>
  <c r="M269" i="43"/>
  <c r="K270" i="43"/>
  <c r="I271" i="43"/>
  <c r="M271" i="43"/>
  <c r="K272" i="43"/>
  <c r="I273" i="43"/>
  <c r="M273" i="43"/>
  <c r="K274" i="43"/>
  <c r="I275" i="43"/>
  <c r="M275" i="43"/>
  <c r="J41" i="43"/>
  <c r="N43" i="43"/>
  <c r="L46" i="43"/>
  <c r="J49" i="43"/>
  <c r="N51" i="43"/>
  <c r="L54" i="43"/>
  <c r="J57" i="43"/>
  <c r="N59" i="43"/>
  <c r="L62" i="43"/>
  <c r="J65" i="43"/>
  <c r="N67" i="43"/>
  <c r="L70" i="43"/>
  <c r="J73" i="43"/>
  <c r="N75" i="43"/>
  <c r="L78" i="43"/>
  <c r="J81" i="43"/>
  <c r="N83" i="43"/>
  <c r="L86" i="43"/>
  <c r="J89" i="43"/>
  <c r="J91" i="43"/>
  <c r="I93" i="43"/>
  <c r="M94" i="43"/>
  <c r="L96" i="43"/>
  <c r="I98" i="43"/>
  <c r="K99" i="43"/>
  <c r="M100" i="43"/>
  <c r="I102" i="43"/>
  <c r="K103" i="43"/>
  <c r="M104" i="43"/>
  <c r="I106" i="43"/>
  <c r="K107" i="43"/>
  <c r="M108" i="43"/>
  <c r="I110" i="43"/>
  <c r="K111" i="43"/>
  <c r="M112" i="43"/>
  <c r="I114" i="43"/>
  <c r="K115" i="43"/>
  <c r="M116" i="43"/>
  <c r="I118" i="43"/>
  <c r="K119" i="43"/>
  <c r="M120" i="43"/>
  <c r="I122" i="43"/>
  <c r="K123" i="43"/>
  <c r="M124" i="43"/>
  <c r="I126" i="43"/>
  <c r="K127" i="43"/>
  <c r="M128" i="43"/>
  <c r="I130" i="43"/>
  <c r="K131" i="43"/>
  <c r="M132" i="43"/>
  <c r="I134" i="43"/>
  <c r="K135" i="43"/>
  <c r="M136" i="43"/>
  <c r="I138" i="43"/>
  <c r="K139" i="43"/>
  <c r="M140" i="43"/>
  <c r="I142" i="43"/>
  <c r="K143" i="43"/>
  <c r="M144" i="43"/>
  <c r="I146" i="43"/>
  <c r="K147" i="43"/>
  <c r="M148" i="43"/>
  <c r="I150" i="43"/>
  <c r="K151" i="43"/>
  <c r="L152" i="43"/>
  <c r="K153" i="43"/>
  <c r="J154" i="43"/>
  <c r="J155" i="43"/>
  <c r="I156" i="43"/>
  <c r="N156" i="43"/>
  <c r="N157" i="43"/>
  <c r="L158" i="43"/>
  <c r="J159" i="43"/>
  <c r="N159" i="43"/>
  <c r="L160" i="43"/>
  <c r="J161" i="43"/>
  <c r="N161" i="43"/>
  <c r="L162" i="43"/>
  <c r="J163" i="43"/>
  <c r="N163" i="43"/>
  <c r="L164" i="43"/>
  <c r="J165" i="43"/>
  <c r="N165" i="43"/>
  <c r="L166" i="43"/>
  <c r="J167" i="43"/>
  <c r="N167" i="43"/>
  <c r="L168" i="43"/>
  <c r="J169" i="43"/>
  <c r="N169" i="43"/>
  <c r="L170" i="43"/>
  <c r="J171" i="43"/>
  <c r="N171" i="43"/>
  <c r="L172" i="43"/>
  <c r="J173" i="43"/>
  <c r="N173" i="43"/>
  <c r="L174" i="43"/>
  <c r="J175" i="43"/>
  <c r="N175" i="43"/>
  <c r="L176" i="43"/>
  <c r="J177" i="43"/>
  <c r="N177" i="43"/>
  <c r="L178" i="43"/>
  <c r="J179" i="43"/>
  <c r="N179" i="43"/>
  <c r="L180" i="43"/>
  <c r="J181" i="43"/>
  <c r="N181" i="43"/>
  <c r="L182" i="43"/>
  <c r="J183" i="43"/>
  <c r="N183" i="43"/>
  <c r="L184" i="43"/>
  <c r="J185" i="43"/>
  <c r="N185" i="43"/>
  <c r="L186" i="43"/>
  <c r="J187" i="43"/>
  <c r="N187" i="43"/>
  <c r="L188" i="43"/>
  <c r="J189" i="43"/>
  <c r="N189" i="43"/>
  <c r="L190" i="43"/>
  <c r="J191" i="43"/>
  <c r="N191" i="43"/>
  <c r="L192" i="43"/>
  <c r="J193" i="43"/>
  <c r="N193" i="43"/>
  <c r="L194" i="43"/>
  <c r="J195" i="43"/>
  <c r="N195" i="43"/>
  <c r="L196" i="43"/>
  <c r="J197" i="43"/>
  <c r="N197" i="43"/>
  <c r="L198" i="43"/>
  <c r="J199" i="43"/>
  <c r="N199" i="43"/>
  <c r="L200" i="43"/>
  <c r="J201" i="43"/>
  <c r="N201" i="43"/>
  <c r="L202" i="43"/>
  <c r="J203" i="43"/>
  <c r="N203" i="43"/>
  <c r="L204" i="43"/>
  <c r="J205" i="43"/>
  <c r="N205" i="43"/>
  <c r="L206" i="43"/>
  <c r="J207" i="43"/>
  <c r="N207" i="43"/>
  <c r="L208" i="43"/>
  <c r="J209" i="43"/>
  <c r="N209" i="43"/>
  <c r="L210" i="43"/>
  <c r="J211" i="43"/>
  <c r="N211" i="43"/>
  <c r="L212" i="43"/>
  <c r="J213" i="43"/>
  <c r="N213" i="43"/>
  <c r="L214" i="43"/>
  <c r="J215" i="43"/>
  <c r="N215" i="43"/>
  <c r="L216" i="43"/>
  <c r="J217" i="43"/>
  <c r="N217" i="43"/>
  <c r="L218" i="43"/>
  <c r="J219" i="43"/>
  <c r="N219" i="43"/>
  <c r="L220" i="43"/>
  <c r="J221" i="43"/>
  <c r="N221" i="43"/>
  <c r="L222" i="43"/>
  <c r="J223" i="43"/>
  <c r="N223" i="43"/>
  <c r="L224" i="43"/>
  <c r="J225" i="43"/>
  <c r="N225" i="43"/>
  <c r="L226" i="43"/>
  <c r="J227" i="43"/>
  <c r="N227" i="43"/>
  <c r="L228" i="43"/>
  <c r="J229" i="43"/>
  <c r="N229" i="43"/>
  <c r="L230" i="43"/>
  <c r="J231" i="43"/>
  <c r="N231" i="43"/>
  <c r="L232" i="43"/>
  <c r="J233" i="43"/>
  <c r="N233" i="43"/>
  <c r="L234" i="43"/>
  <c r="J235" i="43"/>
  <c r="N235" i="43"/>
  <c r="L236" i="43"/>
  <c r="J237" i="43"/>
  <c r="N237" i="43"/>
  <c r="L238" i="43"/>
  <c r="J239" i="43"/>
  <c r="N239" i="43"/>
  <c r="L240" i="43"/>
  <c r="J241" i="43"/>
  <c r="N241" i="43"/>
  <c r="L242" i="43"/>
  <c r="J243" i="43"/>
  <c r="N243" i="43"/>
  <c r="L244" i="43"/>
  <c r="J245" i="43"/>
  <c r="N245" i="43"/>
  <c r="L246" i="43"/>
  <c r="J247" i="43"/>
  <c r="N247" i="43"/>
  <c r="L248" i="43"/>
  <c r="J249" i="43"/>
  <c r="N249" i="43"/>
  <c r="L250" i="43"/>
  <c r="J251" i="43"/>
  <c r="N251" i="43"/>
  <c r="L252" i="43"/>
  <c r="J253" i="43"/>
  <c r="N253" i="43"/>
  <c r="L254" i="43"/>
  <c r="J255" i="43"/>
  <c r="N255" i="43"/>
  <c r="L256" i="43"/>
  <c r="J257" i="43"/>
  <c r="N257" i="43"/>
  <c r="L258" i="43"/>
  <c r="J259" i="43"/>
  <c r="N259" i="43"/>
  <c r="L260" i="43"/>
  <c r="J261" i="43"/>
  <c r="N261" i="43"/>
  <c r="L262" i="43"/>
  <c r="J263" i="43"/>
  <c r="N263" i="43"/>
  <c r="L264" i="43"/>
  <c r="J265" i="43"/>
  <c r="N265" i="43"/>
  <c r="L266" i="43"/>
  <c r="J267" i="43"/>
  <c r="N267" i="43"/>
  <c r="L268" i="43"/>
  <c r="J269" i="43"/>
  <c r="N269" i="43"/>
  <c r="L270" i="43"/>
  <c r="J271" i="43"/>
  <c r="N271" i="43"/>
  <c r="L272" i="43"/>
  <c r="J273" i="43"/>
  <c r="N273" i="43"/>
  <c r="L274" i="43"/>
  <c r="J275" i="43"/>
  <c r="N275" i="43"/>
  <c r="L276" i="43"/>
  <c r="J277" i="43"/>
  <c r="N277" i="43"/>
  <c r="L278" i="43"/>
  <c r="J279" i="43"/>
  <c r="N279" i="43"/>
  <c r="L280" i="43"/>
  <c r="J281" i="43"/>
  <c r="N281" i="43"/>
  <c r="L282" i="43"/>
  <c r="J283" i="43"/>
  <c r="N283" i="43"/>
  <c r="L284" i="43"/>
  <c r="J285" i="43"/>
  <c r="N285" i="43"/>
  <c r="L286" i="43"/>
  <c r="J287" i="43"/>
  <c r="N287" i="43"/>
  <c r="L288" i="43"/>
  <c r="J289" i="43"/>
  <c r="N289" i="43"/>
  <c r="L290" i="43"/>
  <c r="J291" i="43"/>
  <c r="N291" i="43"/>
  <c r="L292" i="43"/>
  <c r="J293" i="43"/>
  <c r="N293" i="43"/>
  <c r="L294" i="43"/>
  <c r="J295" i="43"/>
  <c r="N295" i="43"/>
  <c r="L296" i="43"/>
  <c r="J297" i="43"/>
  <c r="N297" i="43"/>
  <c r="L298" i="43"/>
  <c r="J299" i="43"/>
  <c r="N299" i="43"/>
  <c r="L300" i="43"/>
  <c r="J301" i="43"/>
  <c r="N301" i="43"/>
  <c r="L302" i="43"/>
  <c r="J303" i="43"/>
  <c r="N303" i="43"/>
  <c r="L304" i="43"/>
  <c r="J305" i="43"/>
  <c r="N305" i="43"/>
  <c r="L306" i="43"/>
  <c r="J307" i="43"/>
  <c r="N307" i="43"/>
  <c r="L308" i="43"/>
  <c r="J309" i="43"/>
  <c r="N309" i="43"/>
  <c r="L310" i="43"/>
  <c r="J311" i="43"/>
  <c r="N311" i="43"/>
  <c r="L312" i="43"/>
  <c r="J313" i="43"/>
  <c r="N313" i="43"/>
  <c r="L314" i="43"/>
  <c r="J315" i="43"/>
  <c r="N315" i="43"/>
  <c r="L316" i="43"/>
  <c r="J317" i="43"/>
  <c r="N317" i="43"/>
  <c r="L318" i="43"/>
  <c r="J319" i="43"/>
  <c r="N319" i="43"/>
  <c r="L320" i="43"/>
  <c r="J321" i="43"/>
  <c r="N321" i="43"/>
  <c r="L322" i="43"/>
  <c r="J323" i="43"/>
  <c r="N323" i="43"/>
  <c r="I45" i="43"/>
  <c r="K50" i="43"/>
  <c r="M55" i="43"/>
  <c r="I61" i="43"/>
  <c r="K66" i="43"/>
  <c r="M71" i="43"/>
  <c r="I77" i="43"/>
  <c r="K82" i="43"/>
  <c r="M87" i="43"/>
  <c r="N91" i="43"/>
  <c r="K95" i="43"/>
  <c r="L98" i="43"/>
  <c r="J101" i="43"/>
  <c r="N103" i="43"/>
  <c r="L106" i="43"/>
  <c r="J109" i="43"/>
  <c r="N111" i="43"/>
  <c r="L114" i="43"/>
  <c r="J117" i="43"/>
  <c r="N119" i="43"/>
  <c r="L122" i="43"/>
  <c r="J125" i="43"/>
  <c r="N127" i="43"/>
  <c r="L130" i="43"/>
  <c r="J133" i="43"/>
  <c r="N135" i="43"/>
  <c r="L138" i="43"/>
  <c r="J141" i="43"/>
  <c r="N143" i="43"/>
  <c r="L146" i="43"/>
  <c r="J149" i="43"/>
  <c r="N151" i="43"/>
  <c r="L153" i="43"/>
  <c r="K155" i="43"/>
  <c r="J157" i="43"/>
  <c r="M158" i="43"/>
  <c r="I160" i="43"/>
  <c r="K161" i="43"/>
  <c r="M162" i="43"/>
  <c r="I164" i="43"/>
  <c r="K165" i="43"/>
  <c r="M166" i="43"/>
  <c r="I168" i="43"/>
  <c r="K169" i="43"/>
  <c r="M170" i="43"/>
  <c r="I172" i="43"/>
  <c r="K173" i="43"/>
  <c r="M174" i="43"/>
  <c r="I176" i="43"/>
  <c r="K177" i="43"/>
  <c r="M178" i="43"/>
  <c r="I180" i="43"/>
  <c r="K181" i="43"/>
  <c r="M182" i="43"/>
  <c r="I184" i="43"/>
  <c r="K185" i="43"/>
  <c r="M186" i="43"/>
  <c r="I188" i="43"/>
  <c r="K189" i="43"/>
  <c r="M190" i="43"/>
  <c r="I192" i="43"/>
  <c r="K193" i="43"/>
  <c r="M194" i="43"/>
  <c r="I196" i="43"/>
  <c r="K197" i="43"/>
  <c r="M198" i="43"/>
  <c r="I200" i="43"/>
  <c r="K201" i="43"/>
  <c r="M202" i="43"/>
  <c r="I204" i="43"/>
  <c r="K205" i="43"/>
  <c r="M206" i="43"/>
  <c r="I208" i="43"/>
  <c r="K209" i="43"/>
  <c r="M210" i="43"/>
  <c r="I212" i="43"/>
  <c r="K213" i="43"/>
  <c r="M214" i="43"/>
  <c r="I216" i="43"/>
  <c r="K217" i="43"/>
  <c r="M218" i="43"/>
  <c r="I220" i="43"/>
  <c r="K221" i="43"/>
  <c r="M222" i="43"/>
  <c r="I224" i="43"/>
  <c r="K225" i="43"/>
  <c r="M226" i="43"/>
  <c r="I228" i="43"/>
  <c r="K229" i="43"/>
  <c r="M230" i="43"/>
  <c r="I232" i="43"/>
  <c r="K233" i="43"/>
  <c r="M234" i="43"/>
  <c r="I236" i="43"/>
  <c r="K237" i="43"/>
  <c r="M238" i="43"/>
  <c r="I240" i="43"/>
  <c r="K241" i="43"/>
  <c r="M242" i="43"/>
  <c r="I244" i="43"/>
  <c r="K245" i="43"/>
  <c r="M246" i="43"/>
  <c r="I248" i="43"/>
  <c r="K249" i="43"/>
  <c r="M250" i="43"/>
  <c r="I252" i="43"/>
  <c r="K253" i="43"/>
  <c r="M254" i="43"/>
  <c r="I256" i="43"/>
  <c r="K257" i="43"/>
  <c r="M258" i="43"/>
  <c r="I260" i="43"/>
  <c r="K261" i="43"/>
  <c r="M262" i="43"/>
  <c r="I264" i="43"/>
  <c r="K265" i="43"/>
  <c r="M266" i="43"/>
  <c r="I268" i="43"/>
  <c r="K269" i="43"/>
  <c r="M270" i="43"/>
  <c r="I272" i="43"/>
  <c r="K273" i="43"/>
  <c r="M274" i="43"/>
  <c r="I276" i="43"/>
  <c r="N276" i="43"/>
  <c r="M277" i="43"/>
  <c r="M278" i="43"/>
  <c r="L279" i="43"/>
  <c r="K280" i="43"/>
  <c r="K281" i="43"/>
  <c r="J282" i="43"/>
  <c r="I283" i="43"/>
  <c r="I284" i="43"/>
  <c r="N284" i="43"/>
  <c r="M285" i="43"/>
  <c r="M286" i="43"/>
  <c r="L287" i="43"/>
  <c r="K288" i="43"/>
  <c r="K289" i="43"/>
  <c r="J290" i="43"/>
  <c r="I291" i="43"/>
  <c r="I292" i="43"/>
  <c r="N292" i="43"/>
  <c r="M293" i="43"/>
  <c r="M294" i="43"/>
  <c r="L295" i="43"/>
  <c r="K296" i="43"/>
  <c r="K297" i="43"/>
  <c r="J298" i="43"/>
  <c r="I299" i="43"/>
  <c r="I300" i="43"/>
  <c r="N300" i="43"/>
  <c r="M301" i="43"/>
  <c r="M302" i="43"/>
  <c r="L303" i="43"/>
  <c r="K304" i="43"/>
  <c r="K305" i="43"/>
  <c r="J306" i="43"/>
  <c r="I307" i="43"/>
  <c r="I308" i="43"/>
  <c r="N308" i="43"/>
  <c r="M309" i="43"/>
  <c r="M310" i="43"/>
  <c r="L311" i="43"/>
  <c r="K312" i="43"/>
  <c r="K313" i="43"/>
  <c r="J314" i="43"/>
  <c r="I315" i="43"/>
  <c r="I316" i="43"/>
  <c r="N316" i="43"/>
  <c r="M317" i="43"/>
  <c r="M318" i="43"/>
  <c r="L319" i="43"/>
  <c r="K320" i="43"/>
  <c r="K321" i="43"/>
  <c r="J322" i="43"/>
  <c r="I323" i="43"/>
  <c r="I324" i="43"/>
  <c r="M324" i="43"/>
  <c r="K325" i="43"/>
  <c r="I326" i="43"/>
  <c r="M326" i="43"/>
  <c r="K327" i="43"/>
  <c r="I328" i="43"/>
  <c r="M328" i="43"/>
  <c r="K329" i="43"/>
  <c r="I330" i="43"/>
  <c r="M330" i="43"/>
  <c r="K331" i="43"/>
  <c r="I332" i="43"/>
  <c r="M332" i="43"/>
  <c r="K333" i="43"/>
  <c r="I334" i="43"/>
  <c r="M334" i="43"/>
  <c r="K335" i="43"/>
  <c r="I336" i="43"/>
  <c r="M336" i="43"/>
  <c r="K337" i="43"/>
  <c r="I338" i="43"/>
  <c r="M338" i="43"/>
  <c r="K339" i="43"/>
  <c r="I340" i="43"/>
  <c r="M340" i="43"/>
  <c r="K341" i="43"/>
  <c r="I342" i="43"/>
  <c r="M342" i="43"/>
  <c r="K343" i="43"/>
  <c r="I344" i="43"/>
  <c r="M344" i="43"/>
  <c r="K345" i="43"/>
  <c r="I346" i="43"/>
  <c r="M346" i="43"/>
  <c r="K347" i="43"/>
  <c r="I348" i="43"/>
  <c r="M348" i="43"/>
  <c r="K349" i="43"/>
  <c r="I350" i="43"/>
  <c r="M350" i="43"/>
  <c r="K351" i="43"/>
  <c r="I352" i="43"/>
  <c r="M352" i="43"/>
  <c r="K353" i="43"/>
  <c r="I354" i="43"/>
  <c r="M354" i="43"/>
  <c r="K355" i="43"/>
  <c r="I356" i="43"/>
  <c r="M356" i="43"/>
  <c r="K357" i="43"/>
  <c r="I358" i="43"/>
  <c r="M358" i="43"/>
  <c r="K359" i="43"/>
  <c r="I360" i="43"/>
  <c r="M360" i="43"/>
  <c r="K361" i="43"/>
  <c r="I362" i="43"/>
  <c r="M362" i="43"/>
  <c r="K363" i="43"/>
  <c r="I364" i="43"/>
  <c r="M364" i="43"/>
  <c r="K365" i="43"/>
  <c r="I366" i="43"/>
  <c r="M366" i="43"/>
  <c r="K367" i="43"/>
  <c r="I368" i="43"/>
  <c r="M368" i="43"/>
  <c r="K369" i="43"/>
  <c r="I370" i="43"/>
  <c r="M370" i="43"/>
  <c r="K371" i="43"/>
  <c r="I372" i="43"/>
  <c r="M372" i="43"/>
  <c r="K373" i="43"/>
  <c r="I374" i="43"/>
  <c r="M374" i="43"/>
  <c r="K375" i="43"/>
  <c r="I376" i="43"/>
  <c r="M376" i="43"/>
  <c r="K377" i="43"/>
  <c r="I378" i="43"/>
  <c r="M378" i="43"/>
  <c r="K379" i="43"/>
  <c r="I380" i="43"/>
  <c r="M380" i="43"/>
  <c r="K381" i="43"/>
  <c r="I382" i="43"/>
  <c r="M382" i="43"/>
  <c r="K383" i="43"/>
  <c r="I384" i="43"/>
  <c r="M384" i="43"/>
  <c r="K385" i="43"/>
  <c r="I386" i="43"/>
  <c r="M386" i="43"/>
  <c r="K387" i="43"/>
  <c r="I388" i="43"/>
  <c r="M388" i="43"/>
  <c r="K389" i="43"/>
  <c r="I390" i="43"/>
  <c r="M390" i="43"/>
  <c r="K391" i="43"/>
  <c r="I392" i="43"/>
  <c r="M392" i="43"/>
  <c r="K393" i="43"/>
  <c r="I394" i="43"/>
  <c r="M394" i="43"/>
  <c r="K395" i="43"/>
  <c r="I396" i="43"/>
  <c r="M396" i="43"/>
  <c r="K397" i="43"/>
  <c r="I398" i="43"/>
  <c r="M398" i="43"/>
  <c r="K399" i="43"/>
  <c r="I400" i="43"/>
  <c r="M400" i="43"/>
  <c r="K401" i="43"/>
  <c r="I402" i="43"/>
  <c r="M402" i="43"/>
  <c r="K403" i="43"/>
  <c r="I404" i="43"/>
  <c r="M404" i="43"/>
  <c r="K405" i="43"/>
  <c r="I406" i="43"/>
  <c r="M406" i="43"/>
  <c r="K407" i="43"/>
  <c r="I408" i="43"/>
  <c r="M408" i="43"/>
  <c r="K409" i="43"/>
  <c r="I410" i="43"/>
  <c r="M410" i="43"/>
  <c r="K411" i="43"/>
  <c r="I412" i="43"/>
  <c r="M412" i="43"/>
  <c r="K413" i="43"/>
  <c r="I414" i="43"/>
  <c r="M414" i="43"/>
  <c r="K415" i="43"/>
  <c r="I416" i="43"/>
  <c r="M416" i="43"/>
  <c r="K417" i="43"/>
  <c r="I418" i="43"/>
  <c r="M418" i="43"/>
  <c r="K419" i="43"/>
  <c r="I420" i="43"/>
  <c r="M420" i="43"/>
  <c r="K421" i="43"/>
  <c r="I422" i="43"/>
  <c r="M422" i="43"/>
  <c r="K423" i="43"/>
  <c r="I424" i="43"/>
  <c r="M424" i="43"/>
  <c r="K425" i="43"/>
  <c r="J45" i="43"/>
  <c r="L50" i="43"/>
  <c r="N55" i="43"/>
  <c r="J61" i="43"/>
  <c r="L66" i="43"/>
  <c r="N71" i="43"/>
  <c r="J77" i="43"/>
  <c r="L82" i="43"/>
  <c r="N87" i="43"/>
  <c r="I92" i="43"/>
  <c r="M95" i="43"/>
  <c r="M98" i="43"/>
  <c r="K101" i="43"/>
  <c r="I104" i="43"/>
  <c r="M106" i="43"/>
  <c r="K109" i="43"/>
  <c r="I112" i="43"/>
  <c r="M114" i="43"/>
  <c r="K117" i="43"/>
  <c r="I120" i="43"/>
  <c r="M122" i="43"/>
  <c r="K125" i="43"/>
  <c r="I128" i="43"/>
  <c r="M130" i="43"/>
  <c r="K133" i="43"/>
  <c r="I136" i="43"/>
  <c r="M138" i="43"/>
  <c r="K141" i="43"/>
  <c r="I144" i="43"/>
  <c r="M146" i="43"/>
  <c r="K149" i="43"/>
  <c r="I152" i="43"/>
  <c r="N153" i="43"/>
  <c r="L155" i="43"/>
  <c r="K157" i="43"/>
  <c r="N158" i="43"/>
  <c r="J160" i="43"/>
  <c r="L161" i="43"/>
  <c r="N162" i="43"/>
  <c r="J164" i="43"/>
  <c r="L165" i="43"/>
  <c r="N166" i="43"/>
  <c r="J168" i="43"/>
  <c r="L169" i="43"/>
  <c r="N170" i="43"/>
  <c r="J172" i="43"/>
  <c r="L173" i="43"/>
  <c r="N174" i="43"/>
  <c r="J176" i="43"/>
  <c r="L177" i="43"/>
  <c r="N178" i="43"/>
  <c r="J180" i="43"/>
  <c r="L181" i="43"/>
  <c r="N182" i="43"/>
  <c r="J184" i="43"/>
  <c r="L185" i="43"/>
  <c r="N186" i="43"/>
  <c r="J188" i="43"/>
  <c r="L189" i="43"/>
  <c r="N190" i="43"/>
  <c r="J192" i="43"/>
  <c r="L193" i="43"/>
  <c r="N194" i="43"/>
  <c r="J196" i="43"/>
  <c r="L197" i="43"/>
  <c r="N198" i="43"/>
  <c r="J200" i="43"/>
  <c r="L201" i="43"/>
  <c r="N202" i="43"/>
  <c r="J204" i="43"/>
  <c r="L205" i="43"/>
  <c r="N206" i="43"/>
  <c r="J208" i="43"/>
  <c r="L209" i="43"/>
  <c r="N210" i="43"/>
  <c r="J212" i="43"/>
  <c r="L213" i="43"/>
  <c r="N214" i="43"/>
  <c r="J216" i="43"/>
  <c r="L217" i="43"/>
  <c r="N218" i="43"/>
  <c r="J220" i="43"/>
  <c r="L221" i="43"/>
  <c r="N222" i="43"/>
  <c r="J224" i="43"/>
  <c r="L225" i="43"/>
  <c r="N226" i="43"/>
  <c r="J228" i="43"/>
  <c r="L229" i="43"/>
  <c r="N230" i="43"/>
  <c r="J232" i="43"/>
  <c r="L233" i="43"/>
  <c r="N234" i="43"/>
  <c r="J236" i="43"/>
  <c r="L237" i="43"/>
  <c r="N238" i="43"/>
  <c r="J240" i="43"/>
  <c r="L241" i="43"/>
  <c r="N242" i="43"/>
  <c r="J244" i="43"/>
  <c r="L245" i="43"/>
  <c r="N246" i="43"/>
  <c r="J248" i="43"/>
  <c r="L249" i="43"/>
  <c r="N250" i="43"/>
  <c r="J252" i="43"/>
  <c r="L253" i="43"/>
  <c r="N254" i="43"/>
  <c r="J256" i="43"/>
  <c r="L257" i="43"/>
  <c r="N258" i="43"/>
  <c r="J260" i="43"/>
  <c r="L261" i="43"/>
  <c r="N262" i="43"/>
  <c r="J264" i="43"/>
  <c r="L265" i="43"/>
  <c r="N266" i="43"/>
  <c r="J268" i="43"/>
  <c r="L269" i="43"/>
  <c r="N270" i="43"/>
  <c r="J272" i="43"/>
  <c r="L273" i="43"/>
  <c r="N274" i="43"/>
  <c r="J276" i="43"/>
  <c r="I277" i="43"/>
  <c r="I278" i="43"/>
  <c r="N278" i="43"/>
  <c r="M279" i="43"/>
  <c r="M280" i="43"/>
  <c r="L281" i="43"/>
  <c r="K282" i="43"/>
  <c r="K283" i="43"/>
  <c r="J284" i="43"/>
  <c r="I285" i="43"/>
  <c r="I286" i="43"/>
  <c r="N286" i="43"/>
  <c r="M287" i="43"/>
  <c r="M288" i="43"/>
  <c r="L289" i="43"/>
  <c r="K290" i="43"/>
  <c r="K291" i="43"/>
  <c r="J292" i="43"/>
  <c r="I293" i="43"/>
  <c r="I294" i="43"/>
  <c r="N294" i="43"/>
  <c r="M295" i="43"/>
  <c r="M296" i="43"/>
  <c r="L297" i="43"/>
  <c r="K298" i="43"/>
  <c r="K299" i="43"/>
  <c r="J300" i="43"/>
  <c r="I301" i="43"/>
  <c r="I302" i="43"/>
  <c r="N302" i="43"/>
  <c r="M303" i="43"/>
  <c r="M304" i="43"/>
  <c r="L305" i="43"/>
  <c r="K306" i="43"/>
  <c r="K307" i="43"/>
  <c r="J308" i="43"/>
  <c r="I309" i="43"/>
  <c r="I310" i="43"/>
  <c r="N310" i="43"/>
  <c r="M311" i="43"/>
  <c r="M312" i="43"/>
  <c r="L313" i="43"/>
  <c r="K314" i="43"/>
  <c r="K315" i="43"/>
  <c r="J316" i="43"/>
  <c r="I317" i="43"/>
  <c r="I318" i="43"/>
  <c r="N318" i="43"/>
  <c r="M319" i="43"/>
  <c r="M320" i="43"/>
  <c r="L321" i="43"/>
  <c r="K322" i="43"/>
  <c r="K323" i="43"/>
  <c r="J324" i="43"/>
  <c r="N324" i="43"/>
  <c r="L325" i="43"/>
  <c r="J326" i="43"/>
  <c r="N326" i="43"/>
  <c r="L327" i="43"/>
  <c r="J328" i="43"/>
  <c r="N328" i="43"/>
  <c r="L329" i="43"/>
  <c r="J330" i="43"/>
  <c r="N330" i="43"/>
  <c r="L331" i="43"/>
  <c r="J332" i="43"/>
  <c r="N332" i="43"/>
  <c r="L333" i="43"/>
  <c r="J334" i="43"/>
  <c r="N334" i="43"/>
  <c r="L335" i="43"/>
  <c r="J336" i="43"/>
  <c r="N336" i="43"/>
  <c r="L337" i="43"/>
  <c r="J338" i="43"/>
  <c r="N338" i="43"/>
  <c r="L339" i="43"/>
  <c r="J340" i="43"/>
  <c r="N340" i="43"/>
  <c r="L341" i="43"/>
  <c r="J342" i="43"/>
  <c r="N342" i="43"/>
  <c r="L343" i="43"/>
  <c r="J344" i="43"/>
  <c r="N344" i="43"/>
  <c r="L345" i="43"/>
  <c r="J346" i="43"/>
  <c r="N346" i="43"/>
  <c r="L347" i="43"/>
  <c r="J348" i="43"/>
  <c r="N348" i="43"/>
  <c r="L349" i="43"/>
  <c r="J350" i="43"/>
  <c r="N350" i="43"/>
  <c r="L351" i="43"/>
  <c r="J352" i="43"/>
  <c r="N352" i="43"/>
  <c r="L353" i="43"/>
  <c r="J354" i="43"/>
  <c r="N354" i="43"/>
  <c r="L355" i="43"/>
  <c r="J356" i="43"/>
  <c r="N356" i="43"/>
  <c r="L357" i="43"/>
  <c r="J358" i="43"/>
  <c r="N358" i="43"/>
  <c r="L359" i="43"/>
  <c r="J360" i="43"/>
  <c r="N360" i="43"/>
  <c r="L361" i="43"/>
  <c r="J362" i="43"/>
  <c r="N362" i="43"/>
  <c r="L363" i="43"/>
  <c r="J364" i="43"/>
  <c r="N364" i="43"/>
  <c r="L365" i="43"/>
  <c r="J366" i="43"/>
  <c r="N366" i="43"/>
  <c r="L367" i="43"/>
  <c r="J368" i="43"/>
  <c r="N368" i="43"/>
  <c r="L369" i="43"/>
  <c r="J370" i="43"/>
  <c r="N370" i="43"/>
  <c r="L371" i="43"/>
  <c r="J372" i="43"/>
  <c r="N372" i="43"/>
  <c r="L373" i="43"/>
  <c r="J374" i="43"/>
  <c r="N374" i="43"/>
  <c r="L375" i="43"/>
  <c r="J376" i="43"/>
  <c r="N376" i="43"/>
  <c r="L377" i="43"/>
  <c r="J378" i="43"/>
  <c r="N378" i="43"/>
  <c r="L379" i="43"/>
  <c r="J380" i="43"/>
  <c r="N380" i="43"/>
  <c r="L381" i="43"/>
  <c r="J382" i="43"/>
  <c r="N382" i="43"/>
  <c r="L383" i="43"/>
  <c r="J384" i="43"/>
  <c r="N384" i="43"/>
  <c r="L385" i="43"/>
  <c r="J386" i="43"/>
  <c r="N386" i="43"/>
  <c r="L387" i="43"/>
  <c r="J388" i="43"/>
  <c r="N388" i="43"/>
  <c r="L389" i="43"/>
  <c r="J390" i="43"/>
  <c r="N390" i="43"/>
  <c r="L391" i="43"/>
  <c r="J392" i="43"/>
  <c r="N392" i="43"/>
  <c r="L393" i="43"/>
  <c r="J394" i="43"/>
  <c r="N394" i="43"/>
  <c r="L395" i="43"/>
  <c r="J396" i="43"/>
  <c r="N396" i="43"/>
  <c r="L397" i="43"/>
  <c r="J398" i="43"/>
  <c r="N398" i="43"/>
  <c r="L399" i="43"/>
  <c r="J400" i="43"/>
  <c r="N400" i="43"/>
  <c r="L401" i="43"/>
  <c r="J402" i="43"/>
  <c r="N402" i="43"/>
  <c r="L403" i="43"/>
  <c r="J404" i="43"/>
  <c r="N404" i="43"/>
  <c r="L405" i="43"/>
  <c r="J406" i="43"/>
  <c r="N406" i="43"/>
  <c r="L407" i="43"/>
  <c r="J408" i="43"/>
  <c r="N408" i="43"/>
  <c r="L409" i="43"/>
  <c r="J410" i="43"/>
  <c r="N410" i="43"/>
  <c r="L411" i="43"/>
  <c r="J412" i="43"/>
  <c r="N412" i="43"/>
  <c r="L413" i="43"/>
  <c r="J414" i="43"/>
  <c r="N414" i="43"/>
  <c r="L415" i="43"/>
  <c r="J416" i="43"/>
  <c r="N416" i="43"/>
  <c r="L417" i="43"/>
  <c r="J418" i="43"/>
  <c r="N418" i="43"/>
  <c r="L419" i="43"/>
  <c r="J420" i="43"/>
  <c r="N420" i="43"/>
  <c r="L421" i="43"/>
  <c r="J422" i="43"/>
  <c r="N422" i="43"/>
  <c r="L423" i="43"/>
  <c r="J424" i="43"/>
  <c r="N424" i="43"/>
  <c r="L425" i="43"/>
  <c r="J426" i="43"/>
  <c r="N426" i="43"/>
  <c r="L427" i="43"/>
  <c r="J428" i="43"/>
  <c r="N428" i="43"/>
  <c r="L429" i="43"/>
  <c r="J430" i="43"/>
  <c r="N430" i="43"/>
  <c r="L431" i="43"/>
  <c r="J432" i="43"/>
  <c r="N432" i="43"/>
  <c r="L433" i="43"/>
  <c r="J434" i="43"/>
  <c r="N434" i="43"/>
  <c r="L435" i="43"/>
  <c r="J436" i="43"/>
  <c r="N436" i="43"/>
  <c r="L437" i="43"/>
  <c r="K42" i="43"/>
  <c r="I53" i="43"/>
  <c r="M63" i="43"/>
  <c r="K74" i="43"/>
  <c r="I85" i="43"/>
  <c r="M93" i="43"/>
  <c r="N99" i="43"/>
  <c r="J105" i="43"/>
  <c r="L110" i="43"/>
  <c r="N115" i="43"/>
  <c r="J121" i="43"/>
  <c r="L126" i="43"/>
  <c r="N131" i="43"/>
  <c r="J137" i="43"/>
  <c r="L142" i="43"/>
  <c r="N147" i="43"/>
  <c r="M152" i="43"/>
  <c r="J156" i="43"/>
  <c r="K159" i="43"/>
  <c r="I162" i="43"/>
  <c r="M164" i="43"/>
  <c r="K167" i="43"/>
  <c r="I170" i="43"/>
  <c r="M172" i="43"/>
  <c r="K175" i="43"/>
  <c r="I178" i="43"/>
  <c r="M180" i="43"/>
  <c r="K183" i="43"/>
  <c r="I186" i="43"/>
  <c r="M188" i="43"/>
  <c r="K191" i="43"/>
  <c r="I194" i="43"/>
  <c r="M196" i="43"/>
  <c r="K199" i="43"/>
  <c r="I202" i="43"/>
  <c r="M204" i="43"/>
  <c r="K207" i="43"/>
  <c r="I210" i="43"/>
  <c r="M212" i="43"/>
  <c r="K215" i="43"/>
  <c r="I218" i="43"/>
  <c r="M220" i="43"/>
  <c r="K223" i="43"/>
  <c r="I226" i="43"/>
  <c r="M228" i="43"/>
  <c r="K231" i="43"/>
  <c r="I234" i="43"/>
  <c r="M236" i="43"/>
  <c r="K239" i="43"/>
  <c r="I242" i="43"/>
  <c r="M244" i="43"/>
  <c r="K247" i="43"/>
  <c r="I250" i="43"/>
  <c r="M252" i="43"/>
  <c r="K255" i="43"/>
  <c r="I258" i="43"/>
  <c r="M260" i="43"/>
  <c r="K263" i="43"/>
  <c r="I266" i="43"/>
  <c r="M268" i="43"/>
  <c r="K271" i="43"/>
  <c r="I274" i="43"/>
  <c r="K276" i="43"/>
  <c r="J278" i="43"/>
  <c r="I280" i="43"/>
  <c r="M281" i="43"/>
  <c r="L283" i="43"/>
  <c r="K285" i="43"/>
  <c r="I287" i="43"/>
  <c r="N288" i="43"/>
  <c r="M290" i="43"/>
  <c r="K292" i="43"/>
  <c r="J294" i="43"/>
  <c r="I296" i="43"/>
  <c r="M297" i="43"/>
  <c r="L299" i="43"/>
  <c r="K301" i="43"/>
  <c r="I303" i="43"/>
  <c r="N304" i="43"/>
  <c r="M306" i="43"/>
  <c r="K308" i="43"/>
  <c r="J310" i="43"/>
  <c r="I312" i="43"/>
  <c r="M313" i="43"/>
  <c r="L315" i="43"/>
  <c r="K317" i="43"/>
  <c r="I319" i="43"/>
  <c r="N320" i="43"/>
  <c r="M322" i="43"/>
  <c r="K324" i="43"/>
  <c r="M325" i="43"/>
  <c r="I327" i="43"/>
  <c r="K328" i="43"/>
  <c r="M329" i="43"/>
  <c r="I331" i="43"/>
  <c r="K332" i="43"/>
  <c r="M333" i="43"/>
  <c r="I335" i="43"/>
  <c r="K336" i="43"/>
  <c r="M337" i="43"/>
  <c r="I339" i="43"/>
  <c r="K340" i="43"/>
  <c r="M341" i="43"/>
  <c r="I343" i="43"/>
  <c r="K344" i="43"/>
  <c r="M345" i="43"/>
  <c r="I347" i="43"/>
  <c r="K348" i="43"/>
  <c r="M349" i="43"/>
  <c r="I351" i="43"/>
  <c r="K352" i="43"/>
  <c r="M353" i="43"/>
  <c r="I355" i="43"/>
  <c r="K356" i="43"/>
  <c r="M357" i="43"/>
  <c r="I359" i="43"/>
  <c r="K360" i="43"/>
  <c r="M361" i="43"/>
  <c r="I363" i="43"/>
  <c r="K364" i="43"/>
  <c r="M365" i="43"/>
  <c r="I367" i="43"/>
  <c r="K368" i="43"/>
  <c r="M369" i="43"/>
  <c r="I371" i="43"/>
  <c r="K372" i="43"/>
  <c r="M373" i="43"/>
  <c r="I375" i="43"/>
  <c r="K376" i="43"/>
  <c r="M377" i="43"/>
  <c r="I379" i="43"/>
  <c r="K380" i="43"/>
  <c r="M381" i="43"/>
  <c r="I383" i="43"/>
  <c r="K384" i="43"/>
  <c r="M385" i="43"/>
  <c r="I387" i="43"/>
  <c r="K388" i="43"/>
  <c r="M389" i="43"/>
  <c r="I391" i="43"/>
  <c r="K392" i="43"/>
  <c r="M393" i="43"/>
  <c r="I395" i="43"/>
  <c r="K396" i="43"/>
  <c r="M397" i="43"/>
  <c r="I399" i="43"/>
  <c r="K400" i="43"/>
  <c r="M401" i="43"/>
  <c r="I403" i="43"/>
  <c r="K404" i="43"/>
  <c r="M405" i="43"/>
  <c r="I407" i="43"/>
  <c r="K408" i="43"/>
  <c r="M409" i="43"/>
  <c r="I411" i="43"/>
  <c r="K412" i="43"/>
  <c r="M413" i="43"/>
  <c r="I415" i="43"/>
  <c r="K416" i="43"/>
  <c r="M417" i="43"/>
  <c r="I419" i="43"/>
  <c r="K420" i="43"/>
  <c r="M421" i="43"/>
  <c r="I423" i="43"/>
  <c r="K424" i="43"/>
  <c r="M425" i="43"/>
  <c r="L426" i="43"/>
  <c r="K427" i="43"/>
  <c r="K428" i="43"/>
  <c r="J429" i="43"/>
  <c r="I430" i="43"/>
  <c r="I431" i="43"/>
  <c r="N431" i="43"/>
  <c r="M432" i="43"/>
  <c r="M433" i="43"/>
  <c r="L434" i="43"/>
  <c r="K435" i="43"/>
  <c r="K436" i="43"/>
  <c r="J437" i="43"/>
  <c r="I438" i="43"/>
  <c r="M438" i="43"/>
  <c r="K439" i="43"/>
  <c r="I440" i="43"/>
  <c r="M440" i="43"/>
  <c r="K441" i="43"/>
  <c r="I442" i="43"/>
  <c r="M442" i="43"/>
  <c r="K443" i="43"/>
  <c r="I444" i="43"/>
  <c r="M444" i="43"/>
  <c r="K445" i="43"/>
  <c r="I446" i="43"/>
  <c r="M446" i="43"/>
  <c r="K447" i="43"/>
  <c r="I448" i="43"/>
  <c r="M448" i="43"/>
  <c r="K449" i="43"/>
  <c r="I450" i="43"/>
  <c r="M450" i="43"/>
  <c r="K451" i="43"/>
  <c r="I452" i="43"/>
  <c r="M452" i="43"/>
  <c r="K453" i="43"/>
  <c r="I454" i="43"/>
  <c r="M454" i="43"/>
  <c r="K455" i="43"/>
  <c r="I456" i="43"/>
  <c r="M456" i="43"/>
  <c r="K457" i="43"/>
  <c r="I458" i="43"/>
  <c r="M458" i="43"/>
  <c r="K459" i="43"/>
  <c r="I460" i="43"/>
  <c r="M460" i="43"/>
  <c r="K461" i="43"/>
  <c r="I462" i="43"/>
  <c r="M462" i="43"/>
  <c r="K463" i="43"/>
  <c r="I464" i="43"/>
  <c r="M464" i="43"/>
  <c r="K465" i="43"/>
  <c r="I466" i="43"/>
  <c r="M466" i="43"/>
  <c r="K467" i="43"/>
  <c r="I468" i="43"/>
  <c r="M468" i="43"/>
  <c r="K469" i="43"/>
  <c r="I470" i="43"/>
  <c r="M470" i="43"/>
  <c r="K471" i="43"/>
  <c r="I472" i="43"/>
  <c r="M472" i="43"/>
  <c r="K473" i="43"/>
  <c r="I474" i="43"/>
  <c r="M474" i="43"/>
  <c r="K475" i="43"/>
  <c r="I476" i="43"/>
  <c r="M476" i="43"/>
  <c r="K477" i="43"/>
  <c r="I478" i="43"/>
  <c r="M478" i="43"/>
  <c r="K479" i="43"/>
  <c r="I480" i="43"/>
  <c r="M480" i="43"/>
  <c r="K481" i="43"/>
  <c r="I482" i="43"/>
  <c r="M482" i="43"/>
  <c r="K483" i="43"/>
  <c r="I484" i="43"/>
  <c r="M484" i="43"/>
  <c r="K485" i="43"/>
  <c r="I486" i="43"/>
  <c r="M486" i="43"/>
  <c r="K487" i="43"/>
  <c r="I488" i="43"/>
  <c r="M488" i="43"/>
  <c r="K489" i="43"/>
  <c r="I490" i="43"/>
  <c r="M490" i="43"/>
  <c r="K491" i="43"/>
  <c r="I492" i="43"/>
  <c r="M492" i="43"/>
  <c r="K493" i="43"/>
  <c r="I494" i="43"/>
  <c r="M494" i="43"/>
  <c r="K495" i="43"/>
  <c r="I496" i="43"/>
  <c r="M496" i="43"/>
  <c r="K497" i="43"/>
  <c r="I498" i="43"/>
  <c r="M498" i="43"/>
  <c r="K499" i="43"/>
  <c r="I500" i="43"/>
  <c r="M500" i="43"/>
  <c r="K501" i="43"/>
  <c r="I502" i="43"/>
  <c r="M502" i="43"/>
  <c r="K503" i="43"/>
  <c r="I504" i="43"/>
  <c r="M504" i="43"/>
  <c r="K505" i="43"/>
  <c r="I506" i="43"/>
  <c r="M506" i="43"/>
  <c r="K507" i="43"/>
  <c r="I508" i="43"/>
  <c r="M508" i="43"/>
  <c r="K509" i="43"/>
  <c r="I510" i="43"/>
  <c r="M510" i="43"/>
  <c r="K511" i="43"/>
  <c r="I512" i="43"/>
  <c r="M512" i="43"/>
  <c r="K513" i="43"/>
  <c r="I514" i="43"/>
  <c r="M514" i="43"/>
  <c r="K515" i="43"/>
  <c r="I516" i="43"/>
  <c r="M516" i="43"/>
  <c r="K517" i="43"/>
  <c r="I518" i="43"/>
  <c r="M518" i="43"/>
  <c r="K519" i="43"/>
  <c r="I520" i="43"/>
  <c r="M520" i="43"/>
  <c r="K521" i="43"/>
  <c r="I522" i="43"/>
  <c r="M522" i="43"/>
  <c r="K523" i="43"/>
  <c r="I524" i="43"/>
  <c r="M524" i="43"/>
  <c r="K525" i="43"/>
  <c r="I526" i="43"/>
  <c r="M526" i="43"/>
  <c r="K527" i="43"/>
  <c r="I528" i="43"/>
  <c r="M528" i="43"/>
  <c r="K529" i="43"/>
  <c r="I530" i="43"/>
  <c r="M530" i="43"/>
  <c r="K531" i="43"/>
  <c r="K532" i="43"/>
  <c r="K533" i="43"/>
  <c r="K534" i="43"/>
  <c r="K535" i="43"/>
  <c r="K536" i="43"/>
  <c r="K537" i="43"/>
  <c r="K538" i="43"/>
  <c r="K539" i="43"/>
  <c r="M541" i="43"/>
  <c r="J543" i="43"/>
  <c r="K544" i="43"/>
  <c r="M545" i="43"/>
  <c r="J547" i="43"/>
  <c r="K548" i="43"/>
  <c r="M549" i="43"/>
  <c r="M550" i="43"/>
  <c r="M551" i="43"/>
  <c r="M552" i="43"/>
  <c r="M553" i="43"/>
  <c r="M554" i="43"/>
  <c r="M555" i="43"/>
  <c r="M556" i="43"/>
  <c r="M557" i="43"/>
  <c r="M558" i="43"/>
  <c r="M559" i="43"/>
  <c r="M560" i="43"/>
  <c r="M561" i="43"/>
  <c r="M562" i="43"/>
  <c r="M563" i="43"/>
  <c r="M564" i="43"/>
  <c r="M565" i="43"/>
  <c r="M566" i="43"/>
  <c r="M567" i="43"/>
  <c r="M568" i="43"/>
  <c r="M569" i="43"/>
  <c r="M570" i="43"/>
  <c r="M571" i="43"/>
  <c r="M572" i="43"/>
  <c r="M573" i="43"/>
  <c r="M574" i="43"/>
  <c r="M575" i="43"/>
  <c r="M576" i="43"/>
  <c r="M577" i="43"/>
  <c r="M578" i="43"/>
  <c r="M579" i="43"/>
  <c r="M580" i="43"/>
  <c r="M581" i="43"/>
  <c r="M582" i="43"/>
  <c r="M583" i="43"/>
  <c r="M584" i="43"/>
  <c r="M585" i="43"/>
  <c r="M586" i="43"/>
  <c r="M587" i="43"/>
  <c r="M588" i="43"/>
  <c r="M589" i="43"/>
  <c r="M590" i="43"/>
  <c r="M591" i="43"/>
  <c r="M592" i="43"/>
  <c r="M593" i="43"/>
  <c r="M594" i="43"/>
  <c r="M595" i="43"/>
  <c r="M596" i="43"/>
  <c r="M597" i="43"/>
  <c r="M598" i="43"/>
  <c r="M599" i="43"/>
  <c r="M600" i="43"/>
  <c r="M601" i="43"/>
  <c r="M602" i="43"/>
  <c r="M603" i="43"/>
  <c r="M604" i="43"/>
  <c r="M605" i="43"/>
  <c r="M606" i="43"/>
  <c r="M607" i="43"/>
  <c r="M608" i="43"/>
  <c r="M609" i="43"/>
  <c r="M610" i="43"/>
  <c r="M611" i="43"/>
  <c r="M612" i="43"/>
  <c r="M613" i="43"/>
  <c r="M614" i="43"/>
  <c r="M615" i="43"/>
  <c r="M616" i="43"/>
  <c r="M617" i="43"/>
  <c r="M618" i="43"/>
  <c r="M619" i="43"/>
  <c r="M620" i="43"/>
  <c r="M621" i="43"/>
  <c r="M622" i="43"/>
  <c r="M623" i="43"/>
  <c r="M624" i="43"/>
  <c r="M625" i="43"/>
  <c r="M626" i="43"/>
  <c r="M627" i="43"/>
  <c r="M628" i="43"/>
  <c r="M629" i="43"/>
  <c r="M630" i="43"/>
  <c r="M631" i="43"/>
  <c r="M632" i="43"/>
  <c r="M633" i="43"/>
  <c r="M634" i="43"/>
  <c r="M635" i="43"/>
  <c r="M636" i="43"/>
  <c r="M637" i="43"/>
  <c r="M638" i="43"/>
  <c r="M639" i="43"/>
  <c r="M640" i="43"/>
  <c r="M641" i="43"/>
  <c r="M642" i="43"/>
  <c r="M643" i="43"/>
  <c r="M644" i="43"/>
  <c r="M645" i="43"/>
  <c r="M646" i="43"/>
  <c r="M647" i="43"/>
  <c r="M648" i="43"/>
  <c r="M649" i="43"/>
  <c r="M650" i="43"/>
  <c r="M651" i="43"/>
  <c r="M652" i="43"/>
  <c r="M653" i="43"/>
  <c r="M654" i="43"/>
  <c r="M655" i="43"/>
  <c r="M656" i="43"/>
  <c r="M657" i="43"/>
  <c r="M658" i="43"/>
  <c r="M659" i="43"/>
  <c r="M660" i="43"/>
  <c r="M661" i="43"/>
  <c r="M662" i="43"/>
  <c r="M663" i="43"/>
  <c r="M664" i="43"/>
  <c r="M665" i="43"/>
  <c r="M666" i="43"/>
  <c r="M667" i="43"/>
  <c r="M668" i="43"/>
  <c r="M669" i="43"/>
  <c r="M670" i="43"/>
  <c r="M671" i="43"/>
  <c r="M672" i="43"/>
  <c r="M673" i="43"/>
  <c r="M674" i="43"/>
  <c r="M675" i="43"/>
  <c r="M676" i="43"/>
  <c r="M677" i="43"/>
  <c r="M678" i="43"/>
  <c r="M679" i="43"/>
  <c r="M680" i="43"/>
  <c r="M681" i="43"/>
  <c r="M682" i="43"/>
  <c r="M683" i="43"/>
  <c r="M684" i="43"/>
  <c r="M685" i="43"/>
  <c r="M686" i="43"/>
  <c r="M687" i="43"/>
  <c r="M688" i="43"/>
  <c r="M689" i="43"/>
  <c r="M690" i="43"/>
  <c r="M691" i="43"/>
  <c r="M692" i="43"/>
  <c r="M693" i="43"/>
  <c r="M694" i="43"/>
  <c r="M695" i="43"/>
  <c r="M696" i="43"/>
  <c r="M697" i="43"/>
  <c r="M698" i="43"/>
  <c r="M699" i="43"/>
  <c r="M700" i="43"/>
  <c r="M701" i="43"/>
  <c r="M702" i="43"/>
  <c r="M703" i="43"/>
  <c r="M39" i="43"/>
  <c r="K121" i="43"/>
  <c r="M126" i="43"/>
  <c r="I132" i="43"/>
  <c r="K137" i="43"/>
  <c r="M142" i="43"/>
  <c r="I148" i="43"/>
  <c r="N152" i="43"/>
  <c r="L156" i="43"/>
  <c r="L159" i="43"/>
  <c r="J162" i="43"/>
  <c r="N164" i="43"/>
  <c r="L167" i="43"/>
  <c r="J170" i="43"/>
  <c r="N172" i="43"/>
  <c r="L175" i="43"/>
  <c r="J178" i="43"/>
  <c r="N180" i="43"/>
  <c r="J186" i="43"/>
  <c r="N188" i="43"/>
  <c r="L191" i="43"/>
  <c r="J194" i="43"/>
  <c r="N196" i="43"/>
  <c r="L199" i="43"/>
  <c r="J202" i="43"/>
  <c r="N204" i="43"/>
  <c r="L207" i="43"/>
  <c r="J210" i="43"/>
  <c r="N212" i="43"/>
  <c r="L215" i="43"/>
  <c r="J218" i="43"/>
  <c r="N220" i="43"/>
  <c r="L223" i="43"/>
  <c r="J226" i="43"/>
  <c r="N228" i="43"/>
  <c r="L231" i="43"/>
  <c r="J234" i="43"/>
  <c r="N236" i="43"/>
  <c r="L239" i="43"/>
  <c r="J242" i="43"/>
  <c r="N244" i="43"/>
  <c r="L247" i="43"/>
  <c r="J250" i="43"/>
  <c r="N252" i="43"/>
  <c r="L255" i="43"/>
  <c r="J258" i="43"/>
  <c r="N260" i="43"/>
  <c r="L263" i="43"/>
  <c r="J266" i="43"/>
  <c r="N268" i="43"/>
  <c r="L271" i="43"/>
  <c r="J274" i="43"/>
  <c r="M276" i="43"/>
  <c r="K278" i="43"/>
  <c r="J280" i="43"/>
  <c r="I282" i="43"/>
  <c r="M283" i="43"/>
  <c r="L285" i="43"/>
  <c r="K287" i="43"/>
  <c r="I289" i="43"/>
  <c r="N290" i="43"/>
  <c r="M292" i="43"/>
  <c r="K294" i="43"/>
  <c r="J296" i="43"/>
  <c r="I298" i="43"/>
  <c r="M299" i="43"/>
  <c r="L301" i="43"/>
  <c r="K303" i="43"/>
  <c r="I305" i="43"/>
  <c r="N306" i="43"/>
  <c r="M308" i="43"/>
  <c r="K310" i="43"/>
  <c r="J312" i="43"/>
  <c r="I314" i="43"/>
  <c r="M315" i="43"/>
  <c r="L317" i="43"/>
  <c r="K319" i="43"/>
  <c r="I321" i="43"/>
  <c r="N322" i="43"/>
  <c r="L324" i="43"/>
  <c r="N325" i="43"/>
  <c r="J327" i="43"/>
  <c r="L328" i="43"/>
  <c r="N329" i="43"/>
  <c r="J331" i="43"/>
  <c r="L332" i="43"/>
  <c r="N333" i="43"/>
  <c r="J335" i="43"/>
  <c r="L336" i="43"/>
  <c r="N337" i="43"/>
  <c r="J339" i="43"/>
  <c r="L340" i="43"/>
  <c r="N341" i="43"/>
  <c r="J343" i="43"/>
  <c r="L344" i="43"/>
  <c r="N345" i="43"/>
  <c r="J347" i="43"/>
  <c r="L348" i="43"/>
  <c r="N349" i="43"/>
  <c r="J351" i="43"/>
  <c r="L352" i="43"/>
  <c r="N353" i="43"/>
  <c r="J355" i="43"/>
  <c r="L356" i="43"/>
  <c r="N357" i="43"/>
  <c r="J359" i="43"/>
  <c r="L42" i="43"/>
  <c r="J53" i="43"/>
  <c r="N63" i="43"/>
  <c r="L74" i="43"/>
  <c r="J85" i="43"/>
  <c r="N93" i="43"/>
  <c r="I100" i="43"/>
  <c r="K105" i="43"/>
  <c r="M110" i="43"/>
  <c r="I116" i="43"/>
  <c r="K58" i="43"/>
  <c r="M79" i="43"/>
  <c r="J97" i="43"/>
  <c r="N107" i="43"/>
  <c r="L118" i="43"/>
  <c r="J129" i="43"/>
  <c r="N139" i="43"/>
  <c r="L150" i="43"/>
  <c r="I158" i="43"/>
  <c r="K163" i="43"/>
  <c r="M168" i="43"/>
  <c r="I174" i="43"/>
  <c r="K179" i="43"/>
  <c r="L183" i="43"/>
  <c r="L187" i="43"/>
  <c r="N192" i="43"/>
  <c r="J198" i="43"/>
  <c r="L203" i="43"/>
  <c r="N208" i="43"/>
  <c r="J214" i="43"/>
  <c r="L219" i="43"/>
  <c r="N224" i="43"/>
  <c r="J230" i="43"/>
  <c r="L235" i="43"/>
  <c r="N240" i="43"/>
  <c r="J246" i="43"/>
  <c r="L251" i="43"/>
  <c r="N256" i="43"/>
  <c r="J262" i="43"/>
  <c r="L267" i="43"/>
  <c r="N272" i="43"/>
  <c r="L277" i="43"/>
  <c r="I281" i="43"/>
  <c r="M284" i="43"/>
  <c r="J288" i="43"/>
  <c r="M291" i="43"/>
  <c r="K295" i="43"/>
  <c r="N298" i="43"/>
  <c r="K302" i="43"/>
  <c r="I306" i="43"/>
  <c r="L309" i="43"/>
  <c r="I313" i="43"/>
  <c r="M316" i="43"/>
  <c r="J320" i="43"/>
  <c r="M323" i="43"/>
  <c r="L326" i="43"/>
  <c r="J329" i="43"/>
  <c r="N331" i="43"/>
  <c r="L334" i="43"/>
  <c r="J337" i="43"/>
  <c r="N339" i="43"/>
  <c r="L342" i="43"/>
  <c r="J345" i="43"/>
  <c r="N347" i="43"/>
  <c r="L350" i="43"/>
  <c r="J353" i="43"/>
  <c r="N355" i="43"/>
  <c r="L358" i="43"/>
  <c r="I361" i="43"/>
  <c r="L362" i="43"/>
  <c r="L364" i="43"/>
  <c r="K366" i="43"/>
  <c r="N367" i="43"/>
  <c r="N369" i="43"/>
  <c r="M371" i="43"/>
  <c r="J373" i="43"/>
  <c r="J375" i="43"/>
  <c r="I377" i="43"/>
  <c r="L378" i="43"/>
  <c r="L380" i="43"/>
  <c r="K382" i="43"/>
  <c r="N383" i="43"/>
  <c r="N385" i="43"/>
  <c r="M387" i="43"/>
  <c r="J389" i="43"/>
  <c r="J391" i="43"/>
  <c r="I393" i="43"/>
  <c r="L394" i="43"/>
  <c r="L396" i="43"/>
  <c r="K398" i="43"/>
  <c r="N399" i="43"/>
  <c r="N401" i="43"/>
  <c r="M403" i="43"/>
  <c r="J405" i="43"/>
  <c r="J407" i="43"/>
  <c r="I409" i="43"/>
  <c r="L410" i="43"/>
  <c r="L412" i="43"/>
  <c r="K414" i="43"/>
  <c r="N415" i="43"/>
  <c r="N417" i="43"/>
  <c r="M419" i="43"/>
  <c r="J421" i="43"/>
  <c r="J423" i="43"/>
  <c r="I425" i="43"/>
  <c r="K426" i="43"/>
  <c r="M427" i="43"/>
  <c r="M428" i="43"/>
  <c r="N429" i="43"/>
  <c r="J431" i="43"/>
  <c r="K432" i="43"/>
  <c r="K433" i="43"/>
  <c r="M434" i="43"/>
  <c r="N435" i="43"/>
  <c r="I437" i="43"/>
  <c r="J438" i="43"/>
  <c r="I439" i="43"/>
  <c r="N439" i="43"/>
  <c r="N440" i="43"/>
  <c r="M441" i="43"/>
  <c r="L442" i="43"/>
  <c r="L443" i="43"/>
  <c r="K444" i="43"/>
  <c r="J445" i="43"/>
  <c r="J446" i="43"/>
  <c r="I447" i="43"/>
  <c r="N447" i="43"/>
  <c r="N448" i="43"/>
  <c r="M449" i="43"/>
  <c r="L450" i="43"/>
  <c r="L451" i="43"/>
  <c r="K452" i="43"/>
  <c r="J453" i="43"/>
  <c r="J454" i="43"/>
  <c r="I455" i="43"/>
  <c r="N455" i="43"/>
  <c r="N456" i="43"/>
  <c r="M457" i="43"/>
  <c r="L458" i="43"/>
  <c r="L459" i="43"/>
  <c r="K460" i="43"/>
  <c r="J461" i="43"/>
  <c r="J462" i="43"/>
  <c r="I463" i="43"/>
  <c r="N463" i="43"/>
  <c r="N464" i="43"/>
  <c r="M465" i="43"/>
  <c r="L466" i="43"/>
  <c r="L467" i="43"/>
  <c r="K468" i="43"/>
  <c r="J469" i="43"/>
  <c r="J470" i="43"/>
  <c r="I471" i="43"/>
  <c r="N471" i="43"/>
  <c r="N472" i="43"/>
  <c r="M473" i="43"/>
  <c r="L474" i="43"/>
  <c r="L475" i="43"/>
  <c r="K476" i="43"/>
  <c r="J477" i="43"/>
  <c r="J478" i="43"/>
  <c r="I479" i="43"/>
  <c r="N479" i="43"/>
  <c r="N480" i="43"/>
  <c r="M481" i="43"/>
  <c r="L482" i="43"/>
  <c r="L483" i="43"/>
  <c r="K484" i="43"/>
  <c r="J485" i="43"/>
  <c r="J486" i="43"/>
  <c r="I487" i="43"/>
  <c r="N487" i="43"/>
  <c r="N488" i="43"/>
  <c r="M489" i="43"/>
  <c r="L490" i="43"/>
  <c r="L491" i="43"/>
  <c r="K492" i="43"/>
  <c r="J493" i="43"/>
  <c r="J494" i="43"/>
  <c r="I495" i="43"/>
  <c r="N495" i="43"/>
  <c r="N496" i="43"/>
  <c r="M497" i="43"/>
  <c r="L498" i="43"/>
  <c r="L499" i="43"/>
  <c r="K500" i="43"/>
  <c r="J501" i="43"/>
  <c r="J502" i="43"/>
  <c r="I503" i="43"/>
  <c r="N503" i="43"/>
  <c r="N504" i="43"/>
  <c r="M505" i="43"/>
  <c r="L506" i="43"/>
  <c r="L507" i="43"/>
  <c r="K508" i="43"/>
  <c r="J509" i="43"/>
  <c r="J510" i="43"/>
  <c r="I511" i="43"/>
  <c r="N511" i="43"/>
  <c r="N512" i="43"/>
  <c r="M513" i="43"/>
  <c r="L514" i="43"/>
  <c r="L515" i="43"/>
  <c r="K516" i="43"/>
  <c r="J517" i="43"/>
  <c r="J518" i="43"/>
  <c r="I519" i="43"/>
  <c r="N519" i="43"/>
  <c r="N520" i="43"/>
  <c r="M521" i="43"/>
  <c r="L522" i="43"/>
  <c r="L523" i="43"/>
  <c r="K524" i="43"/>
  <c r="J525" i="43"/>
  <c r="J526" i="43"/>
  <c r="I527" i="43"/>
  <c r="N527" i="43"/>
  <c r="N528" i="43"/>
  <c r="M529" i="43"/>
  <c r="L530" i="43"/>
  <c r="M531" i="43"/>
  <c r="I533" i="43"/>
  <c r="J534" i="43"/>
  <c r="M535" i="43"/>
  <c r="I537" i="43"/>
  <c r="J538" i="43"/>
  <c r="M539" i="43"/>
  <c r="K542" i="43"/>
  <c r="J544" i="43"/>
  <c r="J546" i="43"/>
  <c r="M547" i="43"/>
  <c r="K549" i="43"/>
  <c r="N550" i="43"/>
  <c r="J552" i="43"/>
  <c r="K553" i="43"/>
  <c r="N554" i="43"/>
  <c r="J556" i="43"/>
  <c r="K557" i="43"/>
  <c r="N558" i="43"/>
  <c r="J560" i="43"/>
  <c r="K561" i="43"/>
  <c r="N562" i="43"/>
  <c r="J564" i="43"/>
  <c r="K565" i="43"/>
  <c r="N566" i="43"/>
  <c r="J568" i="43"/>
  <c r="K569" i="43"/>
  <c r="N570" i="43"/>
  <c r="J572" i="43"/>
  <c r="K573" i="43"/>
  <c r="N574" i="43"/>
  <c r="J576" i="43"/>
  <c r="K577" i="43"/>
  <c r="N578" i="43"/>
  <c r="J580" i="43"/>
  <c r="K581" i="43"/>
  <c r="N582" i="43"/>
  <c r="J584" i="43"/>
  <c r="K585" i="43"/>
  <c r="N586" i="43"/>
  <c r="J588" i="43"/>
  <c r="K589" i="43"/>
  <c r="N590" i="43"/>
  <c r="J592" i="43"/>
  <c r="K593" i="43"/>
  <c r="N594" i="43"/>
  <c r="J596" i="43"/>
  <c r="K597" i="43"/>
  <c r="N598" i="43"/>
  <c r="J600" i="43"/>
  <c r="K601" i="43"/>
  <c r="N602" i="43"/>
  <c r="J604" i="43"/>
  <c r="K605" i="43"/>
  <c r="N606" i="43"/>
  <c r="J608" i="43"/>
  <c r="K609" i="43"/>
  <c r="N610" i="43"/>
  <c r="J612" i="43"/>
  <c r="K613" i="43"/>
  <c r="N614" i="43"/>
  <c r="J616" i="43"/>
  <c r="K617" i="43"/>
  <c r="N618" i="43"/>
  <c r="J620" i="43"/>
  <c r="K621" i="43"/>
  <c r="N622" i="43"/>
  <c r="J624" i="43"/>
  <c r="K625" i="43"/>
  <c r="N626" i="43"/>
  <c r="J628" i="43"/>
  <c r="K629" i="43"/>
  <c r="N630" i="43"/>
  <c r="J632" i="43"/>
  <c r="K633" i="43"/>
  <c r="N634" i="43"/>
  <c r="J636" i="43"/>
  <c r="K637" i="43"/>
  <c r="N638" i="43"/>
  <c r="J640" i="43"/>
  <c r="K641" i="43"/>
  <c r="N642" i="43"/>
  <c r="J644" i="43"/>
  <c r="K645" i="43"/>
  <c r="N646" i="43"/>
  <c r="J648" i="43"/>
  <c r="K649" i="43"/>
  <c r="N650" i="43"/>
  <c r="J652" i="43"/>
  <c r="K653" i="43"/>
  <c r="N654" i="43"/>
  <c r="J656" i="43"/>
  <c r="K657" i="43"/>
  <c r="N658" i="43"/>
  <c r="J660" i="43"/>
  <c r="K661" i="43"/>
  <c r="N662" i="43"/>
  <c r="J664" i="43"/>
  <c r="K665" i="43"/>
  <c r="N666" i="43"/>
  <c r="J668" i="43"/>
  <c r="K669" i="43"/>
  <c r="N670" i="43"/>
  <c r="J672" i="43"/>
  <c r="K673" i="43"/>
  <c r="N674" i="43"/>
  <c r="J676" i="43"/>
  <c r="K677" i="43"/>
  <c r="N678" i="43"/>
  <c r="J680" i="43"/>
  <c r="K681" i="43"/>
  <c r="N682" i="43"/>
  <c r="J684" i="43"/>
  <c r="K685" i="43"/>
  <c r="N686" i="43"/>
  <c r="J688" i="43"/>
  <c r="K689" i="43"/>
  <c r="N690" i="43"/>
  <c r="J692" i="43"/>
  <c r="K693" i="43"/>
  <c r="N694" i="43"/>
  <c r="J696" i="43"/>
  <c r="K697" i="43"/>
  <c r="N698" i="43"/>
  <c r="J700" i="43"/>
  <c r="K701" i="43"/>
  <c r="N702" i="43"/>
  <c r="J704" i="43"/>
  <c r="M47" i="43"/>
  <c r="I90" i="43"/>
  <c r="J113" i="43"/>
  <c r="L134" i="43"/>
  <c r="L154" i="43"/>
  <c r="I166" i="43"/>
  <c r="M176" i="43"/>
  <c r="N184" i="43"/>
  <c r="L195" i="43"/>
  <c r="J206" i="43"/>
  <c r="N216" i="43"/>
  <c r="L227" i="43"/>
  <c r="J238" i="43"/>
  <c r="N248" i="43"/>
  <c r="L259" i="43"/>
  <c r="J270" i="43"/>
  <c r="K279" i="43"/>
  <c r="K286" i="43"/>
  <c r="L293" i="43"/>
  <c r="M300" i="43"/>
  <c r="M307" i="43"/>
  <c r="N314" i="43"/>
  <c r="I322" i="43"/>
  <c r="N327" i="43"/>
  <c r="J333" i="43"/>
  <c r="L338" i="43"/>
  <c r="N343" i="43"/>
  <c r="J349" i="43"/>
  <c r="L354" i="43"/>
  <c r="N359" i="43"/>
  <c r="M363" i="43"/>
  <c r="J367" i="43"/>
  <c r="L370" i="43"/>
  <c r="K374" i="43"/>
  <c r="N377" i="43"/>
  <c r="J381" i="43"/>
  <c r="I385" i="43"/>
  <c r="L388" i="43"/>
  <c r="N391" i="43"/>
  <c r="M395" i="43"/>
  <c r="J399" i="43"/>
  <c r="L402" i="43"/>
  <c r="K406" i="43"/>
  <c r="N409" i="43"/>
  <c r="J413" i="43"/>
  <c r="I417" i="43"/>
  <c r="L420" i="43"/>
  <c r="N423" i="43"/>
  <c r="I427" i="43"/>
  <c r="I428" i="43"/>
  <c r="L430" i="43"/>
  <c r="I433" i="43"/>
  <c r="J435" i="43"/>
  <c r="M437" i="43"/>
  <c r="L439" i="43"/>
  <c r="J441" i="43"/>
  <c r="I443" i="43"/>
  <c r="N444" i="43"/>
  <c r="L446" i="43"/>
  <c r="K448" i="43"/>
  <c r="J450" i="43"/>
  <c r="N451" i="43"/>
  <c r="M453" i="43"/>
  <c r="L455" i="43"/>
  <c r="J457" i="43"/>
  <c r="I459" i="43"/>
  <c r="N460" i="43"/>
  <c r="L462" i="43"/>
  <c r="K464" i="43"/>
  <c r="J466" i="43"/>
  <c r="N467" i="43"/>
  <c r="M469" i="43"/>
  <c r="L471" i="43"/>
  <c r="J473" i="43"/>
  <c r="I475" i="43"/>
  <c r="N476" i="43"/>
  <c r="L478" i="43"/>
  <c r="K480" i="43"/>
  <c r="J482" i="43"/>
  <c r="N483" i="43"/>
  <c r="M485" i="43"/>
  <c r="L487" i="43"/>
  <c r="J489" i="43"/>
  <c r="I491" i="43"/>
  <c r="N492" i="43"/>
  <c r="L494" i="43"/>
  <c r="K496" i="43"/>
  <c r="J498" i="43"/>
  <c r="N499" i="43"/>
  <c r="M501" i="43"/>
  <c r="L503" i="43"/>
  <c r="J505" i="43"/>
  <c r="I507" i="43"/>
  <c r="N508" i="43"/>
  <c r="L510" i="43"/>
  <c r="K512" i="43"/>
  <c r="J514" i="43"/>
  <c r="N515" i="43"/>
  <c r="M517" i="43"/>
  <c r="L519" i="43"/>
  <c r="J521" i="43"/>
  <c r="I523" i="43"/>
  <c r="N524" i="43"/>
  <c r="L526" i="43"/>
  <c r="L527" i="43"/>
  <c r="J529" i="43"/>
  <c r="I531" i="43"/>
  <c r="M533" i="43"/>
  <c r="J536" i="43"/>
  <c r="I539" i="43"/>
  <c r="K543" i="43"/>
  <c r="M546" i="43"/>
  <c r="J550" i="43"/>
  <c r="N552" i="43"/>
  <c r="K555" i="43"/>
  <c r="J558" i="43"/>
  <c r="N560" i="43"/>
  <c r="K563" i="43"/>
  <c r="J566" i="43"/>
  <c r="N568" i="43"/>
  <c r="K571" i="43"/>
  <c r="J574" i="43"/>
  <c r="N576" i="43"/>
  <c r="K579" i="43"/>
  <c r="J582" i="43"/>
  <c r="N584" i="43"/>
  <c r="K587" i="43"/>
  <c r="J590" i="43"/>
  <c r="N592" i="43"/>
  <c r="K595" i="43"/>
  <c r="J598" i="43"/>
  <c r="N600" i="43"/>
  <c r="K603" i="43"/>
  <c r="J606" i="43"/>
  <c r="N608" i="43"/>
  <c r="K611" i="43"/>
  <c r="J614" i="43"/>
  <c r="N616" i="43"/>
  <c r="K619" i="43"/>
  <c r="J622" i="43"/>
  <c r="N624" i="43"/>
  <c r="K627" i="43"/>
  <c r="J630" i="43"/>
  <c r="N632" i="43"/>
  <c r="K635" i="43"/>
  <c r="J638" i="43"/>
  <c r="N640" i="43"/>
  <c r="K643" i="43"/>
  <c r="J646" i="43"/>
  <c r="N648" i="43"/>
  <c r="K651" i="43"/>
  <c r="J654" i="43"/>
  <c r="N656" i="43"/>
  <c r="K659" i="43"/>
  <c r="J662" i="43"/>
  <c r="N664" i="43"/>
  <c r="K667" i="43"/>
  <c r="J670" i="43"/>
  <c r="N672" i="43"/>
  <c r="K675" i="43"/>
  <c r="J678" i="43"/>
  <c r="N680" i="43"/>
  <c r="K683" i="43"/>
  <c r="J686" i="43"/>
  <c r="N688" i="43"/>
  <c r="K691" i="43"/>
  <c r="J694" i="43"/>
  <c r="N696" i="43"/>
  <c r="K699" i="43"/>
  <c r="N700" i="43"/>
  <c r="K703" i="43"/>
  <c r="J69" i="43"/>
  <c r="M102" i="43"/>
  <c r="I124" i="43"/>
  <c r="K145" i="43"/>
  <c r="N160" i="43"/>
  <c r="L171" i="43"/>
  <c r="J182" i="43"/>
  <c r="M192" i="43"/>
  <c r="K203" i="43"/>
  <c r="I214" i="43"/>
  <c r="M224" i="43"/>
  <c r="K235" i="43"/>
  <c r="I246" i="43"/>
  <c r="M256" i="43"/>
  <c r="I262" i="43"/>
  <c r="M272" i="43"/>
  <c r="N280" i="43"/>
  <c r="I288" i="43"/>
  <c r="I295" i="43"/>
  <c r="J302" i="43"/>
  <c r="K309" i="43"/>
  <c r="K316" i="43"/>
  <c r="L323" i="43"/>
  <c r="I329" i="43"/>
  <c r="K334" i="43"/>
  <c r="M339" i="43"/>
  <c r="I345" i="43"/>
  <c r="K350" i="43"/>
  <c r="M355" i="43"/>
  <c r="L360" i="43"/>
  <c r="N363" i="43"/>
  <c r="M367" i="43"/>
  <c r="J371" i="43"/>
  <c r="L374" i="43"/>
  <c r="K378" i="43"/>
  <c r="N381" i="43"/>
  <c r="J385" i="43"/>
  <c r="I389" i="43"/>
  <c r="L390" i="43"/>
  <c r="K394" i="43"/>
  <c r="N397" i="43"/>
  <c r="J401" i="43"/>
  <c r="I405" i="43"/>
  <c r="L408" i="43"/>
  <c r="N411" i="43"/>
  <c r="M415" i="43"/>
  <c r="J419" i="43"/>
  <c r="L422" i="43"/>
  <c r="I426" i="43"/>
  <c r="L428" i="43"/>
  <c r="M430" i="43"/>
  <c r="J433" i="43"/>
  <c r="M435" i="43"/>
  <c r="N437" i="43"/>
  <c r="M439" i="43"/>
  <c r="L441" i="43"/>
  <c r="J443" i="43"/>
  <c r="I445" i="43"/>
  <c r="N446" i="43"/>
  <c r="L448" i="43"/>
  <c r="K450" i="43"/>
  <c r="J452" i="43"/>
  <c r="N453" i="43"/>
  <c r="M455" i="43"/>
  <c r="L457" i="43"/>
  <c r="J459" i="43"/>
  <c r="I461" i="43"/>
  <c r="L58" i="43"/>
  <c r="N79" i="43"/>
  <c r="K97" i="43"/>
  <c r="I108" i="43"/>
  <c r="M118" i="43"/>
  <c r="K129" i="43"/>
  <c r="I140" i="43"/>
  <c r="M150" i="43"/>
  <c r="J158" i="43"/>
  <c r="L163" i="43"/>
  <c r="N168" i="43"/>
  <c r="J174" i="43"/>
  <c r="L179" i="43"/>
  <c r="M184" i="43"/>
  <c r="I190" i="43"/>
  <c r="K195" i="43"/>
  <c r="M200" i="43"/>
  <c r="I206" i="43"/>
  <c r="K211" i="43"/>
  <c r="M216" i="43"/>
  <c r="I222" i="43"/>
  <c r="K227" i="43"/>
  <c r="M232" i="43"/>
  <c r="I238" i="43"/>
  <c r="K243" i="43"/>
  <c r="M248" i="43"/>
  <c r="I254" i="43"/>
  <c r="K259" i="43"/>
  <c r="M264" i="43"/>
  <c r="I270" i="43"/>
  <c r="K275" i="43"/>
  <c r="I279" i="43"/>
  <c r="M282" i="43"/>
  <c r="J286" i="43"/>
  <c r="M289" i="43"/>
  <c r="K293" i="43"/>
  <c r="N296" i="43"/>
  <c r="K300" i="43"/>
  <c r="I304" i="43"/>
  <c r="L307" i="43"/>
  <c r="I311" i="43"/>
  <c r="M314" i="43"/>
  <c r="J318" i="43"/>
  <c r="M321" i="43"/>
  <c r="I325" i="43"/>
  <c r="M327" i="43"/>
  <c r="K330" i="43"/>
  <c r="I333" i="43"/>
  <c r="M335" i="43"/>
  <c r="K338" i="43"/>
  <c r="I341" i="43"/>
  <c r="M343" i="43"/>
  <c r="K346" i="43"/>
  <c r="I349" i="43"/>
  <c r="M351" i="43"/>
  <c r="K354" i="43"/>
  <c r="I357" i="43"/>
  <c r="M359" i="43"/>
  <c r="J361" i="43"/>
  <c r="J363" i="43"/>
  <c r="I365" i="43"/>
  <c r="L366" i="43"/>
  <c r="L368" i="43"/>
  <c r="K370" i="43"/>
  <c r="N371" i="43"/>
  <c r="N373" i="43"/>
  <c r="M375" i="43"/>
  <c r="J377" i="43"/>
  <c r="J379" i="43"/>
  <c r="I381" i="43"/>
  <c r="L382" i="43"/>
  <c r="L384" i="43"/>
  <c r="K386" i="43"/>
  <c r="N387" i="43"/>
  <c r="N389" i="43"/>
  <c r="M391" i="43"/>
  <c r="J393" i="43"/>
  <c r="J395" i="43"/>
  <c r="I397" i="43"/>
  <c r="L398" i="43"/>
  <c r="L400" i="43"/>
  <c r="K402" i="43"/>
  <c r="N403" i="43"/>
  <c r="N405" i="43"/>
  <c r="M407" i="43"/>
  <c r="J409" i="43"/>
  <c r="J411" i="43"/>
  <c r="I413" i="43"/>
  <c r="L414" i="43"/>
  <c r="L416" i="43"/>
  <c r="K418" i="43"/>
  <c r="N419" i="43"/>
  <c r="N421" i="43"/>
  <c r="M423" i="43"/>
  <c r="J425" i="43"/>
  <c r="M426" i="43"/>
  <c r="N427" i="43"/>
  <c r="I429" i="43"/>
  <c r="K430" i="43"/>
  <c r="K431" i="43"/>
  <c r="L432" i="43"/>
  <c r="N433" i="43"/>
  <c r="I435" i="43"/>
  <c r="I436" i="43"/>
  <c r="K437" i="43"/>
  <c r="K438" i="43"/>
  <c r="J439" i="43"/>
  <c r="J440" i="43"/>
  <c r="I441" i="43"/>
  <c r="N441" i="43"/>
  <c r="N442" i="43"/>
  <c r="M443" i="43"/>
  <c r="L444" i="43"/>
  <c r="L445" i="43"/>
  <c r="K446" i="43"/>
  <c r="J447" i="43"/>
  <c r="J448" i="43"/>
  <c r="I449" i="43"/>
  <c r="N449" i="43"/>
  <c r="N450" i="43"/>
  <c r="M451" i="43"/>
  <c r="L452" i="43"/>
  <c r="L453" i="43"/>
  <c r="K454" i="43"/>
  <c r="J455" i="43"/>
  <c r="J456" i="43"/>
  <c r="I457" i="43"/>
  <c r="N457" i="43"/>
  <c r="N458" i="43"/>
  <c r="M459" i="43"/>
  <c r="L460" i="43"/>
  <c r="L461" i="43"/>
  <c r="K462" i="43"/>
  <c r="J463" i="43"/>
  <c r="J464" i="43"/>
  <c r="I465" i="43"/>
  <c r="N465" i="43"/>
  <c r="N466" i="43"/>
  <c r="M467" i="43"/>
  <c r="L468" i="43"/>
  <c r="L469" i="43"/>
  <c r="K470" i="43"/>
  <c r="J471" i="43"/>
  <c r="J472" i="43"/>
  <c r="I473" i="43"/>
  <c r="N473" i="43"/>
  <c r="N474" i="43"/>
  <c r="M475" i="43"/>
  <c r="L476" i="43"/>
  <c r="L477" i="43"/>
  <c r="K478" i="43"/>
  <c r="J479" i="43"/>
  <c r="J480" i="43"/>
  <c r="I481" i="43"/>
  <c r="N481" i="43"/>
  <c r="N482" i="43"/>
  <c r="M483" i="43"/>
  <c r="L484" i="43"/>
  <c r="L485" i="43"/>
  <c r="K486" i="43"/>
  <c r="J487" i="43"/>
  <c r="J488" i="43"/>
  <c r="I489" i="43"/>
  <c r="N489" i="43"/>
  <c r="N490" i="43"/>
  <c r="M491" i="43"/>
  <c r="L492" i="43"/>
  <c r="L493" i="43"/>
  <c r="K494" i="43"/>
  <c r="J495" i="43"/>
  <c r="J496" i="43"/>
  <c r="I497" i="43"/>
  <c r="N497" i="43"/>
  <c r="N498" i="43"/>
  <c r="M499" i="43"/>
  <c r="L500" i="43"/>
  <c r="L501" i="43"/>
  <c r="K502" i="43"/>
  <c r="J503" i="43"/>
  <c r="J504" i="43"/>
  <c r="I505" i="43"/>
  <c r="N505" i="43"/>
  <c r="N506" i="43"/>
  <c r="M507" i="43"/>
  <c r="L508" i="43"/>
  <c r="L509" i="43"/>
  <c r="K510" i="43"/>
  <c r="J511" i="43"/>
  <c r="J512" i="43"/>
  <c r="I513" i="43"/>
  <c r="N513" i="43"/>
  <c r="N514" i="43"/>
  <c r="M515" i="43"/>
  <c r="L516" i="43"/>
  <c r="L517" i="43"/>
  <c r="K518" i="43"/>
  <c r="J519" i="43"/>
  <c r="J520" i="43"/>
  <c r="I521" i="43"/>
  <c r="N521" i="43"/>
  <c r="N522" i="43"/>
  <c r="M523" i="43"/>
  <c r="L524" i="43"/>
  <c r="L525" i="43"/>
  <c r="K526" i="43"/>
  <c r="J527" i="43"/>
  <c r="J528" i="43"/>
  <c r="I529" i="43"/>
  <c r="N529" i="43"/>
  <c r="N530" i="43"/>
  <c r="I532" i="43"/>
  <c r="J533" i="43"/>
  <c r="M534" i="43"/>
  <c r="I536" i="43"/>
  <c r="J537" i="43"/>
  <c r="M538" i="43"/>
  <c r="J541" i="43"/>
  <c r="M542" i="43"/>
  <c r="M544" i="43"/>
  <c r="K546" i="43"/>
  <c r="J548" i="43"/>
  <c r="N549" i="43"/>
  <c r="J551" i="43"/>
  <c r="K552" i="43"/>
  <c r="N553" i="43"/>
  <c r="J555" i="43"/>
  <c r="K556" i="43"/>
  <c r="N557" i="43"/>
  <c r="J559" i="43"/>
  <c r="K560" i="43"/>
  <c r="N561" i="43"/>
  <c r="J563" i="43"/>
  <c r="K564" i="43"/>
  <c r="N565" i="43"/>
  <c r="J567" i="43"/>
  <c r="K568" i="43"/>
  <c r="N569" i="43"/>
  <c r="J571" i="43"/>
  <c r="K572" i="43"/>
  <c r="N573" i="43"/>
  <c r="J575" i="43"/>
  <c r="K576" i="43"/>
  <c r="N577" i="43"/>
  <c r="J579" i="43"/>
  <c r="K580" i="43"/>
  <c r="N581" i="43"/>
  <c r="J583" i="43"/>
  <c r="K584" i="43"/>
  <c r="N585" i="43"/>
  <c r="J587" i="43"/>
  <c r="K588" i="43"/>
  <c r="N589" i="43"/>
  <c r="J591" i="43"/>
  <c r="K592" i="43"/>
  <c r="N593" i="43"/>
  <c r="J595" i="43"/>
  <c r="K596" i="43"/>
  <c r="N597" i="43"/>
  <c r="J599" i="43"/>
  <c r="K600" i="43"/>
  <c r="N601" i="43"/>
  <c r="J603" i="43"/>
  <c r="K604" i="43"/>
  <c r="N605" i="43"/>
  <c r="J607" i="43"/>
  <c r="K608" i="43"/>
  <c r="N609" i="43"/>
  <c r="J611" i="43"/>
  <c r="K612" i="43"/>
  <c r="N613" i="43"/>
  <c r="J615" i="43"/>
  <c r="K616" i="43"/>
  <c r="N617" i="43"/>
  <c r="J619" i="43"/>
  <c r="K620" i="43"/>
  <c r="N621" i="43"/>
  <c r="J623" i="43"/>
  <c r="K624" i="43"/>
  <c r="N625" i="43"/>
  <c r="J627" i="43"/>
  <c r="K628" i="43"/>
  <c r="N629" i="43"/>
  <c r="J631" i="43"/>
  <c r="K632" i="43"/>
  <c r="N633" i="43"/>
  <c r="J635" i="43"/>
  <c r="K636" i="43"/>
  <c r="N637" i="43"/>
  <c r="J639" i="43"/>
  <c r="K640" i="43"/>
  <c r="N641" i="43"/>
  <c r="J643" i="43"/>
  <c r="K644" i="43"/>
  <c r="N645" i="43"/>
  <c r="J647" i="43"/>
  <c r="K648" i="43"/>
  <c r="N649" i="43"/>
  <c r="J651" i="43"/>
  <c r="K652" i="43"/>
  <c r="N653" i="43"/>
  <c r="J655" i="43"/>
  <c r="K656" i="43"/>
  <c r="N657" i="43"/>
  <c r="J659" i="43"/>
  <c r="K660" i="43"/>
  <c r="N661" i="43"/>
  <c r="J663" i="43"/>
  <c r="K664" i="43"/>
  <c r="N665" i="43"/>
  <c r="J667" i="43"/>
  <c r="K668" i="43"/>
  <c r="N669" i="43"/>
  <c r="J671" i="43"/>
  <c r="K672" i="43"/>
  <c r="N673" i="43"/>
  <c r="J675" i="43"/>
  <c r="K676" i="43"/>
  <c r="N677" i="43"/>
  <c r="J679" i="43"/>
  <c r="K680" i="43"/>
  <c r="N681" i="43"/>
  <c r="J683" i="43"/>
  <c r="K684" i="43"/>
  <c r="N685" i="43"/>
  <c r="J687" i="43"/>
  <c r="K688" i="43"/>
  <c r="N689" i="43"/>
  <c r="J691" i="43"/>
  <c r="K692" i="43"/>
  <c r="N693" i="43"/>
  <c r="J695" i="43"/>
  <c r="K696" i="43"/>
  <c r="N697" i="43"/>
  <c r="J699" i="43"/>
  <c r="K700" i="43"/>
  <c r="N701" i="43"/>
  <c r="J703" i="43"/>
  <c r="M704" i="43"/>
  <c r="I69" i="43"/>
  <c r="L102" i="43"/>
  <c r="N123" i="43"/>
  <c r="J145" i="43"/>
  <c r="M160" i="43"/>
  <c r="K171" i="43"/>
  <c r="I182" i="43"/>
  <c r="J190" i="43"/>
  <c r="N200" i="43"/>
  <c r="L211" i="43"/>
  <c r="J222" i="43"/>
  <c r="N232" i="43"/>
  <c r="L243" i="43"/>
  <c r="J254" i="43"/>
  <c r="N264" i="43"/>
  <c r="L275" i="43"/>
  <c r="N282" i="43"/>
  <c r="I290" i="43"/>
  <c r="I297" i="43"/>
  <c r="J304" i="43"/>
  <c r="K311" i="43"/>
  <c r="K318" i="43"/>
  <c r="J325" i="43"/>
  <c r="L330" i="43"/>
  <c r="N335" i="43"/>
  <c r="J341" i="43"/>
  <c r="L346" i="43"/>
  <c r="N351" i="43"/>
  <c r="J357" i="43"/>
  <c r="N361" i="43"/>
  <c r="J365" i="43"/>
  <c r="I369" i="43"/>
  <c r="L372" i="43"/>
  <c r="N375" i="43"/>
  <c r="M379" i="43"/>
  <c r="J383" i="43"/>
  <c r="L386" i="43"/>
  <c r="K390" i="43"/>
  <c r="N393" i="43"/>
  <c r="J397" i="43"/>
  <c r="I401" i="43"/>
  <c r="L404" i="43"/>
  <c r="N407" i="43"/>
  <c r="M411" i="43"/>
  <c r="J415" i="43"/>
  <c r="L418" i="43"/>
  <c r="K422" i="43"/>
  <c r="N425" i="43"/>
  <c r="K429" i="43"/>
  <c r="M431" i="43"/>
  <c r="I434" i="43"/>
  <c r="L436" i="43"/>
  <c r="L438" i="43"/>
  <c r="K440" i="43"/>
  <c r="J442" i="43"/>
  <c r="N443" i="43"/>
  <c r="M445" i="43"/>
  <c r="L447" i="43"/>
  <c r="J449" i="43"/>
  <c r="I451" i="43"/>
  <c r="N452" i="43"/>
  <c r="L454" i="43"/>
  <c r="K456" i="43"/>
  <c r="J458" i="43"/>
  <c r="N459" i="43"/>
  <c r="M461" i="43"/>
  <c r="L463" i="43"/>
  <c r="J465" i="43"/>
  <c r="I467" i="43"/>
  <c r="N468" i="43"/>
  <c r="L470" i="43"/>
  <c r="K472" i="43"/>
  <c r="J474" i="43"/>
  <c r="N475" i="43"/>
  <c r="M477" i="43"/>
  <c r="L479" i="43"/>
  <c r="J481" i="43"/>
  <c r="I483" i="43"/>
  <c r="N484" i="43"/>
  <c r="L486" i="43"/>
  <c r="K488" i="43"/>
  <c r="J490" i="43"/>
  <c r="N491" i="43"/>
  <c r="M493" i="43"/>
  <c r="L495" i="43"/>
  <c r="J497" i="43"/>
  <c r="I499" i="43"/>
  <c r="N500" i="43"/>
  <c r="L502" i="43"/>
  <c r="K504" i="43"/>
  <c r="J506" i="43"/>
  <c r="N507" i="43"/>
  <c r="M509" i="43"/>
  <c r="L511" i="43"/>
  <c r="J513" i="43"/>
  <c r="I515" i="43"/>
  <c r="N516" i="43"/>
  <c r="L518" i="43"/>
  <c r="K520" i="43"/>
  <c r="J522" i="43"/>
  <c r="N523" i="43"/>
  <c r="M525" i="43"/>
  <c r="K528" i="43"/>
  <c r="J530" i="43"/>
  <c r="J532" i="43"/>
  <c r="I535" i="43"/>
  <c r="M537" i="43"/>
  <c r="K541" i="43"/>
  <c r="J545" i="43"/>
  <c r="M548" i="43"/>
  <c r="K551" i="43"/>
  <c r="J554" i="43"/>
  <c r="N556" i="43"/>
  <c r="K559" i="43"/>
  <c r="J562" i="43"/>
  <c r="N564" i="43"/>
  <c r="K567" i="43"/>
  <c r="J570" i="43"/>
  <c r="N572" i="43"/>
  <c r="K575" i="43"/>
  <c r="J578" i="43"/>
  <c r="N580" i="43"/>
  <c r="K583" i="43"/>
  <c r="J586" i="43"/>
  <c r="N588" i="43"/>
  <c r="K591" i="43"/>
  <c r="J594" i="43"/>
  <c r="N596" i="43"/>
  <c r="K599" i="43"/>
  <c r="J602" i="43"/>
  <c r="N604" i="43"/>
  <c r="K607" i="43"/>
  <c r="J610" i="43"/>
  <c r="N612" i="43"/>
  <c r="K615" i="43"/>
  <c r="J618" i="43"/>
  <c r="N620" i="43"/>
  <c r="K623" i="43"/>
  <c r="J626" i="43"/>
  <c r="N628" i="43"/>
  <c r="K631" i="43"/>
  <c r="J634" i="43"/>
  <c r="N636" i="43"/>
  <c r="K639" i="43"/>
  <c r="J642" i="43"/>
  <c r="N644" i="43"/>
  <c r="K647" i="43"/>
  <c r="J650" i="43"/>
  <c r="N652" i="43"/>
  <c r="K655" i="43"/>
  <c r="J658" i="43"/>
  <c r="N660" i="43"/>
  <c r="K663" i="43"/>
  <c r="J666" i="43"/>
  <c r="N668" i="43"/>
  <c r="K671" i="43"/>
  <c r="J674" i="43"/>
  <c r="N676" i="43"/>
  <c r="K679" i="43"/>
  <c r="J682" i="43"/>
  <c r="N684" i="43"/>
  <c r="K687" i="43"/>
  <c r="J690" i="43"/>
  <c r="N692" i="43"/>
  <c r="K695" i="43"/>
  <c r="J698" i="43"/>
  <c r="J702" i="43"/>
  <c r="M38" i="43"/>
  <c r="N47" i="43"/>
  <c r="K90" i="43"/>
  <c r="K113" i="43"/>
  <c r="M134" i="43"/>
  <c r="M154" i="43"/>
  <c r="J166" i="43"/>
  <c r="N176" i="43"/>
  <c r="K187" i="43"/>
  <c r="I198" i="43"/>
  <c r="M208" i="43"/>
  <c r="K219" i="43"/>
  <c r="I230" i="43"/>
  <c r="M240" i="43"/>
  <c r="K251" i="43"/>
  <c r="K267" i="43"/>
  <c r="K277" i="43"/>
  <c r="K284" i="43"/>
  <c r="L291" i="43"/>
  <c r="M298" i="43"/>
  <c r="M305" i="43"/>
  <c r="N312" i="43"/>
  <c r="I320" i="43"/>
  <c r="K326" i="43"/>
  <c r="M331" i="43"/>
  <c r="I337" i="43"/>
  <c r="K342" i="43"/>
  <c r="M347" i="43"/>
  <c r="I353" i="43"/>
  <c r="K358" i="43"/>
  <c r="K362" i="43"/>
  <c r="N365" i="43"/>
  <c r="J369" i="43"/>
  <c r="I373" i="43"/>
  <c r="L376" i="43"/>
  <c r="N379" i="43"/>
  <c r="M383" i="43"/>
  <c r="J387" i="43"/>
  <c r="L392" i="43"/>
  <c r="N395" i="43"/>
  <c r="M399" i="43"/>
  <c r="J403" i="43"/>
  <c r="L406" i="43"/>
  <c r="K410" i="43"/>
  <c r="N413" i="43"/>
  <c r="J417" i="43"/>
  <c r="I421" i="43"/>
  <c r="L424" i="43"/>
  <c r="J427" i="43"/>
  <c r="M429" i="43"/>
  <c r="I432" i="43"/>
  <c r="K434" i="43"/>
  <c r="M436" i="43"/>
  <c r="N438" i="43"/>
  <c r="L440" i="43"/>
  <c r="K442" i="43"/>
  <c r="J444" i="43"/>
  <c r="N445" i="43"/>
  <c r="M447" i="43"/>
  <c r="L449" i="43"/>
  <c r="J451" i="43"/>
  <c r="I453" i="43"/>
  <c r="N454" i="43"/>
  <c r="L456" i="43"/>
  <c r="K458" i="43"/>
  <c r="J460" i="43"/>
  <c r="N461" i="43"/>
  <c r="L465" i="43"/>
  <c r="I469" i="43"/>
  <c r="L472" i="43"/>
  <c r="J476" i="43"/>
  <c r="M479" i="43"/>
  <c r="J483" i="43"/>
  <c r="N486" i="43"/>
  <c r="K490" i="43"/>
  <c r="N493" i="43"/>
  <c r="L497" i="43"/>
  <c r="I501" i="43"/>
  <c r="L504" i="43"/>
  <c r="J508" i="43"/>
  <c r="M511" i="43"/>
  <c r="J515" i="43"/>
  <c r="N518" i="43"/>
  <c r="K522" i="43"/>
  <c r="N525" i="43"/>
  <c r="L529" i="43"/>
  <c r="I534" i="43"/>
  <c r="J539" i="43"/>
  <c r="K547" i="43"/>
  <c r="J553" i="43"/>
  <c r="K558" i="43"/>
  <c r="N563" i="43"/>
  <c r="J569" i="43"/>
  <c r="K574" i="43"/>
  <c r="N579" i="43"/>
  <c r="J585" i="43"/>
  <c r="K590" i="43"/>
  <c r="N595" i="43"/>
  <c r="J601" i="43"/>
  <c r="K606" i="43"/>
  <c r="N611" i="43"/>
  <c r="J617" i="43"/>
  <c r="K622" i="43"/>
  <c r="N627" i="43"/>
  <c r="J633" i="43"/>
  <c r="K638" i="43"/>
  <c r="N643" i="43"/>
  <c r="J649" i="43"/>
  <c r="K654" i="43"/>
  <c r="N659" i="43"/>
  <c r="J665" i="43"/>
  <c r="K670" i="43"/>
  <c r="N675" i="43"/>
  <c r="J681" i="43"/>
  <c r="K686" i="43"/>
  <c r="N691" i="43"/>
  <c r="J697" i="43"/>
  <c r="K702" i="43"/>
  <c r="N687" i="43"/>
  <c r="N703" i="43"/>
  <c r="L464" i="43"/>
  <c r="J475" i="43"/>
  <c r="N485" i="43"/>
  <c r="I493" i="43"/>
  <c r="J500" i="43"/>
  <c r="J507" i="43"/>
  <c r="K514" i="43"/>
  <c r="L521" i="43"/>
  <c r="L528" i="43"/>
  <c r="I538" i="43"/>
  <c r="J557" i="43"/>
  <c r="N567" i="43"/>
  <c r="K578" i="43"/>
  <c r="J589" i="43"/>
  <c r="N599" i="43"/>
  <c r="N615" i="43"/>
  <c r="K626" i="43"/>
  <c r="J637" i="43"/>
  <c r="N647" i="43"/>
  <c r="N462" i="43"/>
  <c r="K466" i="43"/>
  <c r="N469" i="43"/>
  <c r="L473" i="43"/>
  <c r="I477" i="43"/>
  <c r="L480" i="43"/>
  <c r="J484" i="43"/>
  <c r="M487" i="43"/>
  <c r="J491" i="43"/>
  <c r="N494" i="43"/>
  <c r="K498" i="43"/>
  <c r="N501" i="43"/>
  <c r="L505" i="43"/>
  <c r="I509" i="43"/>
  <c r="L512" i="43"/>
  <c r="J516" i="43"/>
  <c r="M519" i="43"/>
  <c r="J523" i="43"/>
  <c r="N526" i="43"/>
  <c r="K530" i="43"/>
  <c r="J535" i="43"/>
  <c r="J542" i="43"/>
  <c r="J549" i="43"/>
  <c r="K554" i="43"/>
  <c r="N559" i="43"/>
  <c r="J565" i="43"/>
  <c r="K570" i="43"/>
  <c r="N575" i="43"/>
  <c r="J581" i="43"/>
  <c r="K586" i="43"/>
  <c r="N591" i="43"/>
  <c r="J597" i="43"/>
  <c r="K602" i="43"/>
  <c r="N607" i="43"/>
  <c r="J613" i="43"/>
  <c r="K618" i="43"/>
  <c r="N623" i="43"/>
  <c r="J629" i="43"/>
  <c r="K634" i="43"/>
  <c r="N639" i="43"/>
  <c r="J645" i="43"/>
  <c r="K650" i="43"/>
  <c r="N655" i="43"/>
  <c r="J661" i="43"/>
  <c r="K666" i="43"/>
  <c r="N671" i="43"/>
  <c r="J677" i="43"/>
  <c r="K682" i="43"/>
  <c r="J693" i="43"/>
  <c r="K698" i="43"/>
  <c r="M471" i="43"/>
  <c r="N551" i="43"/>
  <c r="K610" i="43"/>
  <c r="M463" i="43"/>
  <c r="J467" i="43"/>
  <c r="N470" i="43"/>
  <c r="K474" i="43"/>
  <c r="N477" i="43"/>
  <c r="L481" i="43"/>
  <c r="I485" i="43"/>
  <c r="L488" i="43"/>
  <c r="J492" i="43"/>
  <c r="M495" i="43"/>
  <c r="J499" i="43"/>
  <c r="N502" i="43"/>
  <c r="K506" i="43"/>
  <c r="N509" i="43"/>
  <c r="L513" i="43"/>
  <c r="I517" i="43"/>
  <c r="L520" i="43"/>
  <c r="J524" i="43"/>
  <c r="M527" i="43"/>
  <c r="J531" i="43"/>
  <c r="M536" i="43"/>
  <c r="M543" i="43"/>
  <c r="K550" i="43"/>
  <c r="N555" i="43"/>
  <c r="J561" i="43"/>
  <c r="K566" i="43"/>
  <c r="N571" i="43"/>
  <c r="J577" i="43"/>
  <c r="K582" i="43"/>
  <c r="N587" i="43"/>
  <c r="J593" i="43"/>
  <c r="K598" i="43"/>
  <c r="N603" i="43"/>
  <c r="J609" i="43"/>
  <c r="K614" i="43"/>
  <c r="N619" i="43"/>
  <c r="J625" i="43"/>
  <c r="K630" i="43"/>
  <c r="N635" i="43"/>
  <c r="J641" i="43"/>
  <c r="K646" i="43"/>
  <c r="N651" i="43"/>
  <c r="J657" i="43"/>
  <c r="K662" i="43"/>
  <c r="N667" i="43"/>
  <c r="J673" i="43"/>
  <c r="K678" i="43"/>
  <c r="N683" i="43"/>
  <c r="J689" i="43"/>
  <c r="K694" i="43"/>
  <c r="N699" i="43"/>
  <c r="J468" i="43"/>
  <c r="N478" i="43"/>
  <c r="K482" i="43"/>
  <c r="L489" i="43"/>
  <c r="L496" i="43"/>
  <c r="M503" i="43"/>
  <c r="N510" i="43"/>
  <c r="N517" i="43"/>
  <c r="I525" i="43"/>
  <c r="M532" i="43"/>
  <c r="K545" i="43"/>
  <c r="K562" i="43"/>
  <c r="J573" i="43"/>
  <c r="N583" i="43"/>
  <c r="K594" i="43"/>
  <c r="J605" i="43"/>
  <c r="J621" i="43"/>
  <c r="N631" i="43"/>
  <c r="K642" i="43"/>
  <c r="J653" i="43"/>
  <c r="K674" i="43"/>
  <c r="N695" i="43"/>
  <c r="K690" i="43"/>
  <c r="K658" i="43"/>
  <c r="N679" i="43"/>
  <c r="J701" i="43"/>
  <c r="J669" i="43"/>
  <c r="N663" i="43"/>
  <c r="J685" i="43"/>
  <c r="I541" i="43"/>
  <c r="I545" i="43"/>
  <c r="I549" i="43"/>
  <c r="I553" i="43"/>
  <c r="I557" i="43"/>
  <c r="I561" i="43"/>
  <c r="I565" i="43"/>
  <c r="I569" i="43"/>
  <c r="I573" i="43"/>
  <c r="I577" i="43"/>
  <c r="I581" i="43"/>
  <c r="I585" i="43"/>
  <c r="I589" i="43"/>
  <c r="I593" i="43"/>
  <c r="I597" i="43"/>
  <c r="I601" i="43"/>
  <c r="I605" i="43"/>
  <c r="I609" i="43"/>
  <c r="I613" i="43"/>
  <c r="I617" i="43"/>
  <c r="I621" i="43"/>
  <c r="I625" i="43"/>
  <c r="I629" i="43"/>
  <c r="I633" i="43"/>
  <c r="I637" i="43"/>
  <c r="I641" i="43"/>
  <c r="I645" i="43"/>
  <c r="I649" i="43"/>
  <c r="I653" i="43"/>
  <c r="I657" i="43"/>
  <c r="I661" i="43"/>
  <c r="I665" i="43"/>
  <c r="I669" i="43"/>
  <c r="I673" i="43"/>
  <c r="I677" i="43"/>
  <c r="I681" i="43"/>
  <c r="I685" i="43"/>
  <c r="I689" i="43"/>
  <c r="I693" i="43"/>
  <c r="I697" i="43"/>
  <c r="I701" i="43"/>
  <c r="N540" i="43"/>
  <c r="L544" i="43"/>
  <c r="L548" i="43"/>
  <c r="L552" i="43"/>
  <c r="L556" i="43"/>
  <c r="L560" i="43"/>
  <c r="L564" i="43"/>
  <c r="I542" i="43"/>
  <c r="I546" i="43"/>
  <c r="I550" i="43"/>
  <c r="I554" i="43"/>
  <c r="I558" i="43"/>
  <c r="I562" i="43"/>
  <c r="I566" i="43"/>
  <c r="I570" i="43"/>
  <c r="I574" i="43"/>
  <c r="I578" i="43"/>
  <c r="I582" i="43"/>
  <c r="I586" i="43"/>
  <c r="I590" i="43"/>
  <c r="I594" i="43"/>
  <c r="I598" i="43"/>
  <c r="I602" i="43"/>
  <c r="I606" i="43"/>
  <c r="I610" i="43"/>
  <c r="I614" i="43"/>
  <c r="I618" i="43"/>
  <c r="I622" i="43"/>
  <c r="I626" i="43"/>
  <c r="I630" i="43"/>
  <c r="I634" i="43"/>
  <c r="I638" i="43"/>
  <c r="I642" i="43"/>
  <c r="I646" i="43"/>
  <c r="I650" i="43"/>
  <c r="I654" i="43"/>
  <c r="I658" i="43"/>
  <c r="I662" i="43"/>
  <c r="I666" i="43"/>
  <c r="I670" i="43"/>
  <c r="I674" i="43"/>
  <c r="I678" i="43"/>
  <c r="I682" i="43"/>
  <c r="I686" i="43"/>
  <c r="I690" i="43"/>
  <c r="I694" i="43"/>
  <c r="I698" i="43"/>
  <c r="I702" i="43"/>
  <c r="L541" i="43"/>
  <c r="L545" i="43"/>
  <c r="L549" i="43"/>
  <c r="L553" i="43"/>
  <c r="L557" i="43"/>
  <c r="L561" i="43"/>
  <c r="I547" i="43"/>
  <c r="I555" i="43"/>
  <c r="I563" i="43"/>
  <c r="I571" i="43"/>
  <c r="I579" i="43"/>
  <c r="I587" i="43"/>
  <c r="I595" i="43"/>
  <c r="I603" i="43"/>
  <c r="I611" i="43"/>
  <c r="I619" i="43"/>
  <c r="I627" i="43"/>
  <c r="I635" i="43"/>
  <c r="I643" i="43"/>
  <c r="I651" i="43"/>
  <c r="I659" i="43"/>
  <c r="I667" i="43"/>
  <c r="I675" i="43"/>
  <c r="I683" i="43"/>
  <c r="I691" i="43"/>
  <c r="I699" i="43"/>
  <c r="L540" i="43"/>
  <c r="L546" i="43"/>
  <c r="L554" i="43"/>
  <c r="L562" i="43"/>
  <c r="L567" i="43"/>
  <c r="L571" i="43"/>
  <c r="L575" i="43"/>
  <c r="L579" i="43"/>
  <c r="L583" i="43"/>
  <c r="L587" i="43"/>
  <c r="L591" i="43"/>
  <c r="L595" i="43"/>
  <c r="L599" i="43"/>
  <c r="L603" i="43"/>
  <c r="L607" i="43"/>
  <c r="L611" i="43"/>
  <c r="L615" i="43"/>
  <c r="L619" i="43"/>
  <c r="L623" i="43"/>
  <c r="L627" i="43"/>
  <c r="L631" i="43"/>
  <c r="L635" i="43"/>
  <c r="L639" i="43"/>
  <c r="L643" i="43"/>
  <c r="L647" i="43"/>
  <c r="L651" i="43"/>
  <c r="L655" i="43"/>
  <c r="L659" i="43"/>
  <c r="L663" i="43"/>
  <c r="L667" i="43"/>
  <c r="L671" i="43"/>
  <c r="L675" i="43"/>
  <c r="L679" i="43"/>
  <c r="L683" i="43"/>
  <c r="L687" i="43"/>
  <c r="L691" i="43"/>
  <c r="L695" i="43"/>
  <c r="L699" i="43"/>
  <c r="L703" i="43"/>
  <c r="I548" i="43"/>
  <c r="I556" i="43"/>
  <c r="I564" i="43"/>
  <c r="I572" i="43"/>
  <c r="I580" i="43"/>
  <c r="I588" i="43"/>
  <c r="I596" i="43"/>
  <c r="I604" i="43"/>
  <c r="I612" i="43"/>
  <c r="I620" i="43"/>
  <c r="I628" i="43"/>
  <c r="I636" i="43"/>
  <c r="I644" i="43"/>
  <c r="I652" i="43"/>
  <c r="I660" i="43"/>
  <c r="I668" i="43"/>
  <c r="I676" i="43"/>
  <c r="I684" i="43"/>
  <c r="I692" i="43"/>
  <c r="I700" i="43"/>
  <c r="L547" i="43"/>
  <c r="L555" i="43"/>
  <c r="L563" i="43"/>
  <c r="L568" i="43"/>
  <c r="L572" i="43"/>
  <c r="L576" i="43"/>
  <c r="L580" i="43"/>
  <c r="L584" i="43"/>
  <c r="L588" i="43"/>
  <c r="L592" i="43"/>
  <c r="L596" i="43"/>
  <c r="L600" i="43"/>
  <c r="L604" i="43"/>
  <c r="L608" i="43"/>
  <c r="L612" i="43"/>
  <c r="L616" i="43"/>
  <c r="L620" i="43"/>
  <c r="L624" i="43"/>
  <c r="L628" i="43"/>
  <c r="L632" i="43"/>
  <c r="L636" i="43"/>
  <c r="L640" i="43"/>
  <c r="L644" i="43"/>
  <c r="L648" i="43"/>
  <c r="L652" i="43"/>
  <c r="L656" i="43"/>
  <c r="L660" i="43"/>
  <c r="L664" i="43"/>
  <c r="L668" i="43"/>
  <c r="L672" i="43"/>
  <c r="L676" i="43"/>
  <c r="L680" i="43"/>
  <c r="L684" i="43"/>
  <c r="L688" i="43"/>
  <c r="L692" i="43"/>
  <c r="L696" i="43"/>
  <c r="L700" i="43"/>
  <c r="I543" i="43"/>
  <c r="I559" i="43"/>
  <c r="I575" i="43"/>
  <c r="I591" i="43"/>
  <c r="I607" i="43"/>
  <c r="I623" i="43"/>
  <c r="I639" i="43"/>
  <c r="I655" i="43"/>
  <c r="I671" i="43"/>
  <c r="I687" i="43"/>
  <c r="I703" i="43"/>
  <c r="L550" i="43"/>
  <c r="L565" i="43"/>
  <c r="L573" i="43"/>
  <c r="L581" i="43"/>
  <c r="L589" i="43"/>
  <c r="L597" i="43"/>
  <c r="L605" i="43"/>
  <c r="L613" i="43"/>
  <c r="L621" i="43"/>
  <c r="L629" i="43"/>
  <c r="L637" i="43"/>
  <c r="L645" i="43"/>
  <c r="L653" i="43"/>
  <c r="L661" i="43"/>
  <c r="L669" i="43"/>
  <c r="L677" i="43"/>
  <c r="L685" i="43"/>
  <c r="L693" i="43"/>
  <c r="L701" i="43"/>
  <c r="I544" i="43"/>
  <c r="I560" i="43"/>
  <c r="I576" i="43"/>
  <c r="I592" i="43"/>
  <c r="I608" i="43"/>
  <c r="I624" i="43"/>
  <c r="I640" i="43"/>
  <c r="I656" i="43"/>
  <c r="I672" i="43"/>
  <c r="I688" i="43"/>
  <c r="I540" i="43"/>
  <c r="L551" i="43"/>
  <c r="L566" i="43"/>
  <c r="L574" i="43"/>
  <c r="L582" i="43"/>
  <c r="L590" i="43"/>
  <c r="L598" i="43"/>
  <c r="L606" i="43"/>
  <c r="L614" i="43"/>
  <c r="L622" i="43"/>
  <c r="L630" i="43"/>
  <c r="L638" i="43"/>
  <c r="L646" i="43"/>
  <c r="L654" i="43"/>
  <c r="L662" i="43"/>
  <c r="L670" i="43"/>
  <c r="L678" i="43"/>
  <c r="L686" i="43"/>
  <c r="L694" i="43"/>
  <c r="L702" i="43"/>
  <c r="I567" i="43"/>
  <c r="I599" i="43"/>
  <c r="I631" i="43"/>
  <c r="I663" i="43"/>
  <c r="I695" i="43"/>
  <c r="L558" i="43"/>
  <c r="L577" i="43"/>
  <c r="L593" i="43"/>
  <c r="L609" i="43"/>
  <c r="L625" i="43"/>
  <c r="L641" i="43"/>
  <c r="L657" i="43"/>
  <c r="L673" i="43"/>
  <c r="L689" i="43"/>
  <c r="I568" i="43"/>
  <c r="I600" i="43"/>
  <c r="I632" i="43"/>
  <c r="I664" i="43"/>
  <c r="I696" i="43"/>
  <c r="L559" i="43"/>
  <c r="L578" i="43"/>
  <c r="L594" i="43"/>
  <c r="L610" i="43"/>
  <c r="L626" i="43"/>
  <c r="L642" i="43"/>
  <c r="L658" i="43"/>
  <c r="L674" i="43"/>
  <c r="L690" i="43"/>
  <c r="I551" i="43"/>
  <c r="I615" i="43"/>
  <c r="I679" i="43"/>
  <c r="L569" i="43"/>
  <c r="L601" i="43"/>
  <c r="L633" i="43"/>
  <c r="L665" i="43"/>
  <c r="L697" i="43"/>
  <c r="I552" i="43"/>
  <c r="I616" i="43"/>
  <c r="I680" i="43"/>
  <c r="L570" i="43"/>
  <c r="L602" i="43"/>
  <c r="L634" i="43"/>
  <c r="L666" i="43"/>
  <c r="L698" i="43"/>
  <c r="I583" i="43"/>
  <c r="L542" i="43"/>
  <c r="L617" i="43"/>
  <c r="L681" i="43"/>
  <c r="I584" i="43"/>
  <c r="L543" i="43"/>
  <c r="L618" i="43"/>
  <c r="L682" i="43"/>
  <c r="L585" i="43"/>
  <c r="L649" i="43"/>
  <c r="I648" i="43"/>
  <c r="L586" i="43"/>
  <c r="I647" i="43"/>
  <c r="L650" i="43"/>
  <c r="L706" i="43"/>
  <c r="L710" i="43"/>
  <c r="L714" i="43"/>
  <c r="L718" i="43"/>
  <c r="L722" i="43"/>
  <c r="L726" i="43"/>
  <c r="L730" i="43"/>
  <c r="L734" i="43"/>
  <c r="L738" i="43"/>
  <c r="L742" i="43"/>
  <c r="L746" i="43"/>
  <c r="L750" i="43"/>
  <c r="L707" i="43"/>
  <c r="L711" i="43"/>
  <c r="L715" i="43"/>
  <c r="L719" i="43"/>
  <c r="L723" i="43"/>
  <c r="L727" i="43"/>
  <c r="L731" i="43"/>
  <c r="L735" i="43"/>
  <c r="L739" i="43"/>
  <c r="L743" i="43"/>
  <c r="L747" i="43"/>
  <c r="L751" i="43"/>
  <c r="I704" i="43"/>
  <c r="L708" i="43"/>
  <c r="L712" i="43"/>
  <c r="L716" i="43"/>
  <c r="L720" i="43"/>
  <c r="L724" i="43"/>
  <c r="L728" i="43"/>
  <c r="L732" i="43"/>
  <c r="L736" i="43"/>
  <c r="L740" i="43"/>
  <c r="L744" i="43"/>
  <c r="L748" i="43"/>
  <c r="L752" i="43"/>
  <c r="L705" i="43"/>
  <c r="L721" i="43"/>
  <c r="L737" i="43"/>
  <c r="L753" i="43"/>
  <c r="L757" i="43"/>
  <c r="K705" i="43"/>
  <c r="K709" i="43"/>
  <c r="K713" i="43"/>
  <c r="K717" i="43"/>
  <c r="K721" i="43"/>
  <c r="K725" i="43"/>
  <c r="K729" i="43"/>
  <c r="K733" i="43"/>
  <c r="K737" i="43"/>
  <c r="K741" i="43"/>
  <c r="K745" i="43"/>
  <c r="K749" i="43"/>
  <c r="K753" i="43"/>
  <c r="K757" i="43"/>
  <c r="L709" i="43"/>
  <c r="L725" i="43"/>
  <c r="L741" i="43"/>
  <c r="L754" i="43"/>
  <c r="L758" i="43"/>
  <c r="K706" i="43"/>
  <c r="K710" i="43"/>
  <c r="K714" i="43"/>
  <c r="K718" i="43"/>
  <c r="K722" i="43"/>
  <c r="K726" i="43"/>
  <c r="K730" i="43"/>
  <c r="K734" i="43"/>
  <c r="K738" i="43"/>
  <c r="K742" i="43"/>
  <c r="K746" i="43"/>
  <c r="K750" i="43"/>
  <c r="K754" i="43"/>
  <c r="K758" i="43"/>
  <c r="L713" i="43"/>
  <c r="L745" i="43"/>
  <c r="L759" i="43"/>
  <c r="K711" i="43"/>
  <c r="K719" i="43"/>
  <c r="K727" i="43"/>
  <c r="K735" i="43"/>
  <c r="K743" i="43"/>
  <c r="K751" i="43"/>
  <c r="K759" i="43"/>
  <c r="L717" i="43"/>
  <c r="L749" i="43"/>
  <c r="L704" i="43"/>
  <c r="K712" i="43"/>
  <c r="K720" i="43"/>
  <c r="K728" i="43"/>
  <c r="K736" i="43"/>
  <c r="K744" i="43"/>
  <c r="K752" i="43"/>
  <c r="K704" i="43"/>
  <c r="L755" i="43"/>
  <c r="K715" i="43"/>
  <c r="K731" i="43"/>
  <c r="K747" i="43"/>
  <c r="L756" i="43"/>
  <c r="K716" i="43"/>
  <c r="K732" i="43"/>
  <c r="K748" i="43"/>
  <c r="L729" i="43"/>
  <c r="K723" i="43"/>
  <c r="K755" i="43"/>
  <c r="L733" i="43"/>
  <c r="K724" i="43"/>
  <c r="K756" i="43"/>
  <c r="K707" i="43"/>
  <c r="K708" i="43"/>
  <c r="N704" i="43"/>
  <c r="K739" i="43"/>
  <c r="K740" i="43"/>
  <c r="M761" i="43"/>
  <c r="M765" i="43"/>
  <c r="M769" i="43"/>
  <c r="M773" i="43"/>
  <c r="M777" i="43"/>
  <c r="M781" i="43"/>
  <c r="M785" i="43"/>
  <c r="M789" i="43"/>
  <c r="M793" i="43"/>
  <c r="M797" i="43"/>
  <c r="M801" i="43"/>
  <c r="M805" i="43"/>
  <c r="M809" i="43"/>
  <c r="M813" i="43"/>
  <c r="M817" i="43"/>
  <c r="M821" i="43"/>
  <c r="M825" i="43"/>
  <c r="M829" i="43"/>
  <c r="M833" i="43"/>
  <c r="M837" i="43"/>
  <c r="M841" i="43"/>
  <c r="M845" i="43"/>
  <c r="M849" i="43"/>
  <c r="M853" i="43"/>
  <c r="M857" i="43"/>
  <c r="M861" i="43"/>
  <c r="M865" i="43"/>
  <c r="M869" i="43"/>
  <c r="M873" i="43"/>
  <c r="M877" i="43"/>
  <c r="M881" i="43"/>
  <c r="M885" i="43"/>
  <c r="M889" i="43"/>
  <c r="M893" i="43"/>
  <c r="M897" i="43"/>
  <c r="M901" i="43"/>
  <c r="M905" i="43"/>
  <c r="M909" i="43"/>
  <c r="M913" i="43"/>
  <c r="M917" i="43"/>
  <c r="M921" i="43"/>
  <c r="M925" i="43"/>
  <c r="M929" i="43"/>
  <c r="M933" i="43"/>
  <c r="M937" i="43"/>
  <c r="M941" i="43"/>
  <c r="M945" i="43"/>
  <c r="M949" i="43"/>
  <c r="M953" i="43"/>
  <c r="M957" i="43"/>
  <c r="M961" i="43"/>
  <c r="M965" i="43"/>
  <c r="M969" i="43"/>
  <c r="M973" i="43"/>
  <c r="M977" i="43"/>
  <c r="M981" i="43"/>
  <c r="M985" i="43"/>
  <c r="M989" i="43"/>
  <c r="M993" i="43"/>
  <c r="M997" i="43"/>
  <c r="M1001" i="43"/>
  <c r="M1005" i="43"/>
  <c r="M1009" i="43"/>
  <c r="M1013" i="43"/>
  <c r="M1017" i="43"/>
  <c r="M1021" i="43"/>
  <c r="M1025" i="43"/>
  <c r="M1029" i="43"/>
  <c r="M1033" i="43"/>
  <c r="M1037" i="43"/>
  <c r="M1041" i="43"/>
  <c r="M1045" i="43"/>
  <c r="M760" i="43"/>
  <c r="M762" i="43"/>
  <c r="M766" i="43"/>
  <c r="M770" i="43"/>
  <c r="M774" i="43"/>
  <c r="M778" i="43"/>
  <c r="M782" i="43"/>
  <c r="M786" i="43"/>
  <c r="M790" i="43"/>
  <c r="M794" i="43"/>
  <c r="M798" i="43"/>
  <c r="M802" i="43"/>
  <c r="M806" i="43"/>
  <c r="M810" i="43"/>
  <c r="M814" i="43"/>
  <c r="M818" i="43"/>
  <c r="M822" i="43"/>
  <c r="M826" i="43"/>
  <c r="M830" i="43"/>
  <c r="M834" i="43"/>
  <c r="M838" i="43"/>
  <c r="M842" i="43"/>
  <c r="M846" i="43"/>
  <c r="M850" i="43"/>
  <c r="M854" i="43"/>
  <c r="M858" i="43"/>
  <c r="M862" i="43"/>
  <c r="M866" i="43"/>
  <c r="M870" i="43"/>
  <c r="M874" i="43"/>
  <c r="M878" i="43"/>
  <c r="M882" i="43"/>
  <c r="M886" i="43"/>
  <c r="M890" i="43"/>
  <c r="M894" i="43"/>
  <c r="M898" i="43"/>
  <c r="M902" i="43"/>
  <c r="M906" i="43"/>
  <c r="M910" i="43"/>
  <c r="M914" i="43"/>
  <c r="M918" i="43"/>
  <c r="M922" i="43"/>
  <c r="M926" i="43"/>
  <c r="M930" i="43"/>
  <c r="M934" i="43"/>
  <c r="M938" i="43"/>
  <c r="M942" i="43"/>
  <c r="M946" i="43"/>
  <c r="M950" i="43"/>
  <c r="M954" i="43"/>
  <c r="M958" i="43"/>
  <c r="M962" i="43"/>
  <c r="M966" i="43"/>
  <c r="M970" i="43"/>
  <c r="M974" i="43"/>
  <c r="M978" i="43"/>
  <c r="M982" i="43"/>
  <c r="M986" i="43"/>
  <c r="M990" i="43"/>
  <c r="M994" i="43"/>
  <c r="M998" i="43"/>
  <c r="M1002" i="43"/>
  <c r="M1006" i="43"/>
  <c r="M1010" i="43"/>
  <c r="M1014" i="43"/>
  <c r="M1018" i="43"/>
  <c r="M1022" i="43"/>
  <c r="M1026" i="43"/>
  <c r="M1030" i="43"/>
  <c r="M1034" i="43"/>
  <c r="M1038" i="43"/>
  <c r="M1042" i="43"/>
  <c r="M1046" i="43"/>
  <c r="K760" i="43"/>
  <c r="M763" i="43"/>
  <c r="M767" i="43"/>
  <c r="M771" i="43"/>
  <c r="M775" i="43"/>
  <c r="M779" i="43"/>
  <c r="M783" i="43"/>
  <c r="M787" i="43"/>
  <c r="M791" i="43"/>
  <c r="M795" i="43"/>
  <c r="M799" i="43"/>
  <c r="M803" i="43"/>
  <c r="M807" i="43"/>
  <c r="M811" i="43"/>
  <c r="M815" i="43"/>
  <c r="M819" i="43"/>
  <c r="M823" i="43"/>
  <c r="M827" i="43"/>
  <c r="M831" i="43"/>
  <c r="M835" i="43"/>
  <c r="M839" i="43"/>
  <c r="M843" i="43"/>
  <c r="M847" i="43"/>
  <c r="M851" i="43"/>
  <c r="M855" i="43"/>
  <c r="M859" i="43"/>
  <c r="M863" i="43"/>
  <c r="M867" i="43"/>
  <c r="M871" i="43"/>
  <c r="M875" i="43"/>
  <c r="M879" i="43"/>
  <c r="M883" i="43"/>
  <c r="M887" i="43"/>
  <c r="M891" i="43"/>
  <c r="M895" i="43"/>
  <c r="M899" i="43"/>
  <c r="M903" i="43"/>
  <c r="M907" i="43"/>
  <c r="M911" i="43"/>
  <c r="M915" i="43"/>
  <c r="M919" i="43"/>
  <c r="M923" i="43"/>
  <c r="M927" i="43"/>
  <c r="M931" i="43"/>
  <c r="M935" i="43"/>
  <c r="M939" i="43"/>
  <c r="M943" i="43"/>
  <c r="M947" i="43"/>
  <c r="M951" i="43"/>
  <c r="M955" i="43"/>
  <c r="M959" i="43"/>
  <c r="M963" i="43"/>
  <c r="M967" i="43"/>
  <c r="M971" i="43"/>
  <c r="M975" i="43"/>
  <c r="M979" i="43"/>
  <c r="M983" i="43"/>
  <c r="M987" i="43"/>
  <c r="M991" i="43"/>
  <c r="M995" i="43"/>
  <c r="M999" i="43"/>
  <c r="M1003" i="43"/>
  <c r="M1007" i="43"/>
  <c r="M1011" i="43"/>
  <c r="M1015" i="43"/>
  <c r="M1019" i="43"/>
  <c r="M1023" i="43"/>
  <c r="M1027" i="43"/>
  <c r="M1031" i="43"/>
  <c r="M1035" i="43"/>
  <c r="M1039" i="43"/>
  <c r="M1043" i="43"/>
  <c r="M1047" i="43"/>
  <c r="M764" i="43"/>
  <c r="M780" i="43"/>
  <c r="M796" i="43"/>
  <c r="M812" i="43"/>
  <c r="M828" i="43"/>
  <c r="M844" i="43"/>
  <c r="M860" i="43"/>
  <c r="M876" i="43"/>
  <c r="M892" i="43"/>
  <c r="M908" i="43"/>
  <c r="M924" i="43"/>
  <c r="M940" i="43"/>
  <c r="M956" i="43"/>
  <c r="M972" i="43"/>
  <c r="M988" i="43"/>
  <c r="M1004" i="43"/>
  <c r="M1020" i="43"/>
  <c r="M1036" i="43"/>
  <c r="M768" i="43"/>
  <c r="M784" i="43"/>
  <c r="M800" i="43"/>
  <c r="M816" i="43"/>
  <c r="M832" i="43"/>
  <c r="M848" i="43"/>
  <c r="M864" i="43"/>
  <c r="M880" i="43"/>
  <c r="M896" i="43"/>
  <c r="M912" i="43"/>
  <c r="M928" i="43"/>
  <c r="M944" i="43"/>
  <c r="M960" i="43"/>
  <c r="M976" i="43"/>
  <c r="M992" i="43"/>
  <c r="M1008" i="43"/>
  <c r="M1024" i="43"/>
  <c r="M1040" i="43"/>
  <c r="M772" i="43"/>
  <c r="M804" i="43"/>
  <c r="M836" i="43"/>
  <c r="M868" i="43"/>
  <c r="M900" i="43"/>
  <c r="M932" i="43"/>
  <c r="M964" i="43"/>
  <c r="M996" i="43"/>
  <c r="M1028" i="43"/>
  <c r="M776" i="43"/>
  <c r="M808" i="43"/>
  <c r="M840" i="43"/>
  <c r="M872" i="43"/>
  <c r="M904" i="43"/>
  <c r="M936" i="43"/>
  <c r="M968" i="43"/>
  <c r="M1000" i="43"/>
  <c r="M1032" i="43"/>
  <c r="M788" i="43"/>
  <c r="M852" i="43"/>
  <c r="M916" i="43"/>
  <c r="M980" i="43"/>
  <c r="M1044" i="43"/>
  <c r="M792" i="43"/>
  <c r="M856" i="43"/>
  <c r="M920" i="43"/>
  <c r="M984" i="43"/>
  <c r="M1048" i="43"/>
  <c r="M820" i="43"/>
  <c r="M948" i="43"/>
  <c r="M824" i="43"/>
  <c r="M952" i="43"/>
  <c r="M884" i="43"/>
  <c r="M888" i="43"/>
  <c r="M1012" i="43"/>
  <c r="M1016" i="43"/>
  <c r="W1371" i="43"/>
  <c r="T1372" i="43"/>
  <c r="V1373" i="43"/>
  <c r="U1374" i="43"/>
  <c r="T1375" i="43"/>
  <c r="W1376" i="43"/>
  <c r="V1377" i="43"/>
  <c r="U1378" i="43"/>
  <c r="T1379" i="43"/>
  <c r="W1380" i="43"/>
  <c r="V1381" i="43"/>
  <c r="U1382" i="43"/>
  <c r="T1383" i="43"/>
  <c r="W1384" i="43"/>
  <c r="V1375" i="43"/>
  <c r="T1371" i="43"/>
  <c r="U1372" i="43"/>
  <c r="W1373" i="43"/>
  <c r="V1374" i="43"/>
  <c r="U1375" i="43"/>
  <c r="T1376" i="43"/>
  <c r="W1377" i="43"/>
  <c r="V1378" i="43"/>
  <c r="U1379" i="43"/>
  <c r="T1380" i="43"/>
  <c r="W1381" i="43"/>
  <c r="V1382" i="43"/>
  <c r="U1383" i="43"/>
  <c r="T1384" i="43"/>
  <c r="U1371" i="43"/>
  <c r="V1372" i="43"/>
  <c r="T1373" i="43"/>
  <c r="W1374" i="43"/>
  <c r="U1376" i="43"/>
  <c r="T1377" i="43"/>
  <c r="W1378" i="43"/>
  <c r="W1372" i="43"/>
  <c r="U1373" i="43"/>
  <c r="W1375" i="43"/>
  <c r="V1376" i="43"/>
  <c r="U1377" i="43"/>
  <c r="U1381" i="43"/>
  <c r="V1379" i="43"/>
  <c r="T1382" i="43"/>
  <c r="V1383" i="43"/>
  <c r="V1384" i="43"/>
  <c r="V1371" i="43"/>
  <c r="T1374" i="43"/>
  <c r="T1378" i="43"/>
  <c r="W1379" i="43"/>
  <c r="T1381" i="43"/>
  <c r="W1382" i="43"/>
  <c r="W1383" i="43"/>
  <c r="U1380" i="43"/>
  <c r="U1384" i="43"/>
  <c r="V1380" i="43"/>
  <c r="L1371" i="43"/>
  <c r="I1372" i="43"/>
  <c r="M1372" i="43"/>
  <c r="J1373" i="43"/>
  <c r="N1373" i="43"/>
  <c r="I1374" i="43"/>
  <c r="M1374" i="43"/>
  <c r="L1375" i="43"/>
  <c r="K1376" i="43"/>
  <c r="J1377" i="43"/>
  <c r="N1377" i="43"/>
  <c r="I1378" i="43"/>
  <c r="M1378" i="43"/>
  <c r="L1379" i="43"/>
  <c r="K1380" i="43"/>
  <c r="J1381" i="43"/>
  <c r="N1381" i="43"/>
  <c r="I1382" i="43"/>
  <c r="M1382" i="43"/>
  <c r="L1383" i="43"/>
  <c r="K1384" i="43"/>
  <c r="N1371" i="43"/>
  <c r="L1373" i="43"/>
  <c r="J1375" i="43"/>
  <c r="M1376" i="43"/>
  <c r="I1371" i="43"/>
  <c r="M1371" i="43"/>
  <c r="J1372" i="43"/>
  <c r="N1372" i="43"/>
  <c r="K1373" i="43"/>
  <c r="J1374" i="43"/>
  <c r="N1374" i="43"/>
  <c r="I1375" i="43"/>
  <c r="M1375" i="43"/>
  <c r="L1376" i="43"/>
  <c r="K1377" i="43"/>
  <c r="J1378" i="43"/>
  <c r="N1378" i="43"/>
  <c r="I1379" i="43"/>
  <c r="M1379" i="43"/>
  <c r="L1380" i="43"/>
  <c r="K1381" i="43"/>
  <c r="J1382" i="43"/>
  <c r="N1382" i="43"/>
  <c r="I1383" i="43"/>
  <c r="M1383" i="43"/>
  <c r="L1384" i="43"/>
  <c r="J1371" i="43"/>
  <c r="K1372" i="43"/>
  <c r="K1374" i="43"/>
  <c r="N1375" i="43"/>
  <c r="I1376" i="43"/>
  <c r="L1377" i="43"/>
  <c r="K1378" i="43"/>
  <c r="N1379" i="43"/>
  <c r="N1380" i="43"/>
  <c r="I1381" i="43"/>
  <c r="L1382" i="43"/>
  <c r="N1383" i="43"/>
  <c r="N1384" i="43"/>
  <c r="L1372" i="43"/>
  <c r="L1374" i="43"/>
  <c r="J1376" i="43"/>
  <c r="L1378" i="43"/>
  <c r="M1381" i="43"/>
  <c r="J1383" i="43"/>
  <c r="J1384" i="43"/>
  <c r="M1373" i="43"/>
  <c r="N1376" i="43"/>
  <c r="M1377" i="43"/>
  <c r="K1379" i="43"/>
  <c r="M1380" i="43"/>
  <c r="K1382" i="43"/>
  <c r="K1383" i="43"/>
  <c r="M1384" i="43"/>
  <c r="K1371" i="43"/>
  <c r="I1380" i="43"/>
  <c r="L1381" i="43"/>
  <c r="I1384" i="43"/>
  <c r="I1373" i="43"/>
  <c r="K1375" i="43"/>
  <c r="I1377" i="43"/>
  <c r="J1379" i="43"/>
  <c r="J1380" i="43"/>
  <c r="U1353" i="43"/>
  <c r="W1354" i="43"/>
  <c r="V1355" i="43"/>
  <c r="U1356" i="43"/>
  <c r="W1357" i="43"/>
  <c r="U1358" i="43"/>
  <c r="W1359" i="43"/>
  <c r="U1360" i="43"/>
  <c r="W1361" i="43"/>
  <c r="U1362" i="43"/>
  <c r="W1363" i="43"/>
  <c r="U1364" i="43"/>
  <c r="W1365" i="43"/>
  <c r="W1353" i="43"/>
  <c r="U1355" i="43"/>
  <c r="T1357" i="43"/>
  <c r="V1358" i="43"/>
  <c r="V1359" i="43"/>
  <c r="T1361" i="43"/>
  <c r="V1362" i="43"/>
  <c r="V1363" i="43"/>
  <c r="T1365" i="43"/>
  <c r="W1366" i="43"/>
  <c r="T1367" i="43"/>
  <c r="V1368" i="43"/>
  <c r="T1369" i="43"/>
  <c r="U1370" i="43"/>
  <c r="T1354" i="43"/>
  <c r="W1355" i="43"/>
  <c r="T1356" i="43"/>
  <c r="U1357" i="43"/>
  <c r="W1358" i="43"/>
  <c r="T1360" i="43"/>
  <c r="U1361" i="43"/>
  <c r="W1362" i="43"/>
  <c r="T1364" i="43"/>
  <c r="U1365" i="43"/>
  <c r="T1366" i="43"/>
  <c r="U1367" i="43"/>
  <c r="W1368" i="43"/>
  <c r="U1369" i="43"/>
  <c r="V1370" i="43"/>
  <c r="V1353" i="43"/>
  <c r="T1355" i="43"/>
  <c r="V1357" i="43"/>
  <c r="W1360" i="43"/>
  <c r="U1363" i="43"/>
  <c r="V1365" i="43"/>
  <c r="U1366" i="43"/>
  <c r="T1368" i="43"/>
  <c r="W1370" i="43"/>
  <c r="V1356" i="43"/>
  <c r="T1359" i="43"/>
  <c r="T1362" i="43"/>
  <c r="V1364" i="43"/>
  <c r="V1366" i="43"/>
  <c r="V1367" i="43"/>
  <c r="U1368" i="43"/>
  <c r="V1369" i="43"/>
  <c r="T1353" i="43"/>
  <c r="V1354" i="43"/>
  <c r="T1358" i="43"/>
  <c r="T1363" i="43"/>
  <c r="U1354" i="43"/>
  <c r="W1356" i="43"/>
  <c r="U1359" i="43"/>
  <c r="V1361" i="43"/>
  <c r="W1364" i="43"/>
  <c r="W1367" i="43"/>
  <c r="W1369" i="43"/>
  <c r="T1370" i="43"/>
  <c r="V1360" i="43"/>
  <c r="J1353" i="43"/>
  <c r="N1353" i="43"/>
  <c r="L1354" i="43"/>
  <c r="J1355" i="43"/>
  <c r="N1355" i="43"/>
  <c r="I1356" i="43"/>
  <c r="M1356" i="43"/>
  <c r="K1357" i="43"/>
  <c r="I1358" i="43"/>
  <c r="M1358" i="43"/>
  <c r="K1359" i="43"/>
  <c r="I1360" i="43"/>
  <c r="M1360" i="43"/>
  <c r="K1361" i="43"/>
  <c r="I1362" i="43"/>
  <c r="M1362" i="43"/>
  <c r="K1363" i="43"/>
  <c r="I1364" i="43"/>
  <c r="M1364" i="43"/>
  <c r="K1365" i="43"/>
  <c r="I1353" i="43"/>
  <c r="J1354" i="43"/>
  <c r="L1355" i="43"/>
  <c r="J1356" i="43"/>
  <c r="J1357" i="43"/>
  <c r="L1358" i="43"/>
  <c r="M1359" i="43"/>
  <c r="J1360" i="43"/>
  <c r="J1361" i="43"/>
  <c r="L1362" i="43"/>
  <c r="M1363" i="43"/>
  <c r="J1364" i="43"/>
  <c r="J1365" i="43"/>
  <c r="K1366" i="43"/>
  <c r="L1367" i="43"/>
  <c r="J1368" i="43"/>
  <c r="N1368" i="43"/>
  <c r="L1369" i="43"/>
  <c r="J1370" i="43"/>
  <c r="N1370" i="43"/>
  <c r="K1353" i="43"/>
  <c r="K1354" i="43"/>
  <c r="M1355" i="43"/>
  <c r="K1356" i="43"/>
  <c r="L1357" i="43"/>
  <c r="N1358" i="43"/>
  <c r="I1359" i="43"/>
  <c r="N1359" i="43"/>
  <c r="K1360" i="43"/>
  <c r="L1361" i="43"/>
  <c r="N1362" i="43"/>
  <c r="I1363" i="43"/>
  <c r="N1363" i="43"/>
  <c r="K1364" i="43"/>
  <c r="L1365" i="43"/>
  <c r="L1366" i="43"/>
  <c r="I1367" i="43"/>
  <c r="M1367" i="43"/>
  <c r="K1368" i="43"/>
  <c r="I1369" i="43"/>
  <c r="M1369" i="43"/>
  <c r="K1370" i="43"/>
  <c r="L1353" i="43"/>
  <c r="N1354" i="43"/>
  <c r="N1356" i="43"/>
  <c r="J1358" i="43"/>
  <c r="L1359" i="43"/>
  <c r="M1361" i="43"/>
  <c r="N1364" i="43"/>
  <c r="I1366" i="43"/>
  <c r="N1367" i="43"/>
  <c r="M1368" i="43"/>
  <c r="N1369" i="43"/>
  <c r="M1353" i="43"/>
  <c r="I1355" i="43"/>
  <c r="I1357" i="43"/>
  <c r="K1358" i="43"/>
  <c r="L1360" i="43"/>
  <c r="N1361" i="43"/>
  <c r="J1363" i="43"/>
  <c r="I1365" i="43"/>
  <c r="J1366" i="43"/>
  <c r="J1367" i="43"/>
  <c r="I1368" i="43"/>
  <c r="J1369" i="43"/>
  <c r="I1370" i="43"/>
  <c r="M1354" i="43"/>
  <c r="N1357" i="43"/>
  <c r="J1359" i="43"/>
  <c r="I1361" i="43"/>
  <c r="N1365" i="43"/>
  <c r="I1354" i="43"/>
  <c r="K1355" i="43"/>
  <c r="M1357" i="43"/>
  <c r="N1360" i="43"/>
  <c r="J1362" i="43"/>
  <c r="L1363" i="43"/>
  <c r="M1365" i="43"/>
  <c r="M1366" i="43"/>
  <c r="K1367" i="43"/>
  <c r="L1368" i="43"/>
  <c r="K1369" i="43"/>
  <c r="L1370" i="43"/>
  <c r="L1356" i="43"/>
  <c r="K1362" i="43"/>
  <c r="L1364" i="43"/>
  <c r="N1366" i="43"/>
  <c r="M1370" i="43"/>
  <c r="D1238" i="43"/>
  <c r="D1246" i="43"/>
  <c r="D1250" i="43"/>
  <c r="D1254" i="43"/>
  <c r="D1242" i="43"/>
  <c r="D1210" i="43"/>
  <c r="D1222" i="43"/>
  <c r="D1226" i="43"/>
  <c r="D1230" i="43"/>
  <c r="D218" i="43"/>
  <c r="D1214" i="43"/>
  <c r="D1258" i="43"/>
  <c r="W1331" i="43"/>
  <c r="T1332" i="43"/>
  <c r="V1333" i="43"/>
  <c r="U1334" i="43"/>
  <c r="T1335" i="43"/>
  <c r="W1336" i="43"/>
  <c r="U1337" i="43"/>
  <c r="W1338" i="43"/>
  <c r="U1339" i="43"/>
  <c r="W1340" i="43"/>
  <c r="U1341" i="43"/>
  <c r="W1342" i="43"/>
  <c r="U1343" i="43"/>
  <c r="W1344" i="43"/>
  <c r="U1345" i="43"/>
  <c r="W1346" i="43"/>
  <c r="U1347" i="43"/>
  <c r="W1348" i="43"/>
  <c r="U1349" i="43"/>
  <c r="W1350" i="43"/>
  <c r="U1351" i="43"/>
  <c r="W1352" i="43"/>
  <c r="U1332" i="43"/>
  <c r="V1334" i="43"/>
  <c r="V1345" i="43"/>
  <c r="T1346" i="43"/>
  <c r="V1347" i="43"/>
  <c r="T1348" i="43"/>
  <c r="V1351" i="43"/>
  <c r="T1352" i="43"/>
  <c r="V1332" i="43"/>
  <c r="T1333" i="43"/>
  <c r="U1338" i="43"/>
  <c r="W1339" i="43"/>
  <c r="W1345" i="43"/>
  <c r="U1346" i="43"/>
  <c r="W1347" i="43"/>
  <c r="U1352" i="43"/>
  <c r="V1343" i="43"/>
  <c r="T1344" i="43"/>
  <c r="V1349" i="43"/>
  <c r="T1350" i="43"/>
  <c r="U1340" i="43"/>
  <c r="U1344" i="43"/>
  <c r="W1349" i="43"/>
  <c r="U1350" i="43"/>
  <c r="U1331" i="43"/>
  <c r="W1334" i="43"/>
  <c r="U1336" i="43"/>
  <c r="W1337" i="43"/>
  <c r="U1342" i="43"/>
  <c r="W1343" i="43"/>
  <c r="U1348" i="43"/>
  <c r="W1351" i="43"/>
  <c r="V1331" i="43"/>
  <c r="W1332" i="43"/>
  <c r="U1333" i="43"/>
  <c r="T1334" i="43"/>
  <c r="W1335" i="43"/>
  <c r="V1336" i="43"/>
  <c r="T1337" i="43"/>
  <c r="V1338" i="43"/>
  <c r="T1339" i="43"/>
  <c r="V1340" i="43"/>
  <c r="T1341" i="43"/>
  <c r="V1342" i="43"/>
  <c r="T1343" i="43"/>
  <c r="V1344" i="43"/>
  <c r="T1345" i="43"/>
  <c r="V1346" i="43"/>
  <c r="T1347" i="43"/>
  <c r="V1348" i="43"/>
  <c r="T1349" i="43"/>
  <c r="V1350" i="43"/>
  <c r="T1351" i="43"/>
  <c r="V1352" i="43"/>
  <c r="T1331" i="43"/>
  <c r="W1333" i="43"/>
  <c r="U1335" i="43"/>
  <c r="T1336" i="43"/>
  <c r="V1337" i="43"/>
  <c r="T1338" i="43"/>
  <c r="V1339" i="43"/>
  <c r="T1340" i="43"/>
  <c r="V1341" i="43"/>
  <c r="T1342" i="43"/>
  <c r="V1335" i="43"/>
  <c r="W1341" i="43"/>
  <c r="L1331" i="43"/>
  <c r="I1332" i="43"/>
  <c r="M1332" i="43"/>
  <c r="J1333" i="43"/>
  <c r="N1333" i="43"/>
  <c r="I1334" i="43"/>
  <c r="M1334" i="43"/>
  <c r="L1335" i="43"/>
  <c r="K1336" i="43"/>
  <c r="I1337" i="43"/>
  <c r="M1337" i="43"/>
  <c r="K1338" i="43"/>
  <c r="I1339" i="43"/>
  <c r="M1339" i="43"/>
  <c r="K1340" i="43"/>
  <c r="I1341" i="43"/>
  <c r="M1341" i="43"/>
  <c r="K1342" i="43"/>
  <c r="I1343" i="43"/>
  <c r="M1343" i="43"/>
  <c r="K1344" i="43"/>
  <c r="I1345" i="43"/>
  <c r="M1345" i="43"/>
  <c r="K1346" i="43"/>
  <c r="I1347" i="43"/>
  <c r="M1347" i="43"/>
  <c r="K1348" i="43"/>
  <c r="I1349" i="43"/>
  <c r="M1349" i="43"/>
  <c r="K1350" i="43"/>
  <c r="I1351" i="43"/>
  <c r="M1351" i="43"/>
  <c r="K1352" i="43"/>
  <c r="I1331" i="43"/>
  <c r="J1332" i="43"/>
  <c r="J1334" i="43"/>
  <c r="M1335" i="43"/>
  <c r="L1338" i="43"/>
  <c r="N1339" i="43"/>
  <c r="L1342" i="43"/>
  <c r="N1343" i="43"/>
  <c r="J1347" i="43"/>
  <c r="J1349" i="43"/>
  <c r="J1331" i="43"/>
  <c r="K1332" i="43"/>
  <c r="N1335" i="43"/>
  <c r="M1336" i="43"/>
  <c r="I1340" i="43"/>
  <c r="K1341" i="43"/>
  <c r="I1342" i="43"/>
  <c r="K1343" i="43"/>
  <c r="M1344" i="43"/>
  <c r="M1350" i="43"/>
  <c r="M1331" i="43"/>
  <c r="I1335" i="43"/>
  <c r="L1336" i="43"/>
  <c r="N1337" i="43"/>
  <c r="L1340" i="43"/>
  <c r="J1341" i="43"/>
  <c r="J1345" i="43"/>
  <c r="J1351" i="43"/>
  <c r="N1331" i="43"/>
  <c r="L1333" i="43"/>
  <c r="J1335" i="43"/>
  <c r="I1336" i="43"/>
  <c r="K1337" i="43"/>
  <c r="M1338" i="43"/>
  <c r="M1342" i="43"/>
  <c r="M1346" i="43"/>
  <c r="I1348" i="43"/>
  <c r="K1349" i="43"/>
  <c r="K1351" i="43"/>
  <c r="I1352" i="43"/>
  <c r="K1345" i="43"/>
  <c r="I1350" i="43"/>
  <c r="K1331" i="43"/>
  <c r="L1332" i="43"/>
  <c r="I1333" i="43"/>
  <c r="M1333" i="43"/>
  <c r="L1334" i="43"/>
  <c r="K1335" i="43"/>
  <c r="J1336" i="43"/>
  <c r="N1336" i="43"/>
  <c r="L1337" i="43"/>
  <c r="J1338" i="43"/>
  <c r="N1338" i="43"/>
  <c r="L1339" i="43"/>
  <c r="J1340" i="43"/>
  <c r="N1340" i="43"/>
  <c r="L1341" i="43"/>
  <c r="J1342" i="43"/>
  <c r="N1342" i="43"/>
  <c r="L1343" i="43"/>
  <c r="J1344" i="43"/>
  <c r="N1344" i="43"/>
  <c r="L1345" i="43"/>
  <c r="J1346" i="43"/>
  <c r="N1346" i="43"/>
  <c r="L1347" i="43"/>
  <c r="J1348" i="43"/>
  <c r="N1348" i="43"/>
  <c r="L1349" i="43"/>
  <c r="J1350" i="43"/>
  <c r="N1350" i="43"/>
  <c r="L1351" i="43"/>
  <c r="J1352" i="43"/>
  <c r="N1352" i="43"/>
  <c r="N1332" i="43"/>
  <c r="K1333" i="43"/>
  <c r="N1334" i="43"/>
  <c r="J1337" i="43"/>
  <c r="J1339" i="43"/>
  <c r="N1341" i="43"/>
  <c r="J1343" i="43"/>
  <c r="L1344" i="43"/>
  <c r="N1345" i="43"/>
  <c r="L1346" i="43"/>
  <c r="N1347" i="43"/>
  <c r="L1348" i="43"/>
  <c r="N1349" i="43"/>
  <c r="L1350" i="43"/>
  <c r="N1351" i="43"/>
  <c r="L1352" i="43"/>
  <c r="K1334" i="43"/>
  <c r="I1338" i="43"/>
  <c r="K1339" i="43"/>
  <c r="M1340" i="43"/>
  <c r="I1344" i="43"/>
  <c r="I1346" i="43"/>
  <c r="K1347" i="43"/>
  <c r="M1348" i="43"/>
  <c r="M1352" i="43"/>
  <c r="X543" i="43"/>
  <c r="X545" i="43"/>
  <c r="X547" i="43"/>
  <c r="X549" i="43"/>
  <c r="X551" i="43"/>
  <c r="X553" i="43"/>
  <c r="X555" i="43"/>
  <c r="X557" i="43"/>
  <c r="X559" i="43"/>
  <c r="X561" i="43"/>
  <c r="X563" i="43"/>
  <c r="X565" i="43"/>
  <c r="X567" i="43"/>
  <c r="X569" i="43"/>
  <c r="X571" i="43"/>
  <c r="X573" i="43"/>
  <c r="X575" i="43"/>
  <c r="X577" i="43"/>
  <c r="X579" i="43"/>
  <c r="X581" i="43"/>
  <c r="X583" i="43"/>
  <c r="X585" i="43"/>
  <c r="X587" i="43"/>
  <c r="X589" i="43"/>
  <c r="X591" i="43"/>
  <c r="X593" i="43"/>
  <c r="X595" i="43"/>
  <c r="X597" i="43"/>
  <c r="X599" i="43"/>
  <c r="X601" i="43"/>
  <c r="X603" i="43"/>
  <c r="X605" i="43"/>
  <c r="X607" i="43"/>
  <c r="X609" i="43"/>
  <c r="X611" i="43"/>
  <c r="X613" i="43"/>
  <c r="X615" i="43"/>
  <c r="X617" i="43"/>
  <c r="X619" i="43"/>
  <c r="X621" i="43"/>
  <c r="X623" i="43"/>
  <c r="X625" i="43"/>
  <c r="X627" i="43"/>
  <c r="X629" i="43"/>
  <c r="X631" i="43"/>
  <c r="X633" i="43"/>
  <c r="X635" i="43"/>
  <c r="X637" i="43"/>
  <c r="X639" i="43"/>
  <c r="X641" i="43"/>
  <c r="X643" i="43"/>
  <c r="X645" i="43"/>
  <c r="X647" i="43"/>
  <c r="X649" i="43"/>
  <c r="X651" i="43"/>
  <c r="X653" i="43"/>
  <c r="X655" i="43"/>
  <c r="X657" i="43"/>
  <c r="X659" i="43"/>
  <c r="X661" i="43"/>
  <c r="X663" i="43"/>
  <c r="X665" i="43"/>
  <c r="X667" i="43"/>
  <c r="X669" i="43"/>
  <c r="X671" i="43"/>
  <c r="X673" i="43"/>
  <c r="X675" i="43"/>
  <c r="X677" i="43"/>
  <c r="X679" i="43"/>
  <c r="X681" i="43"/>
  <c r="X683" i="43"/>
  <c r="X685" i="43"/>
  <c r="X687" i="43"/>
  <c r="X689" i="43"/>
  <c r="X691" i="43"/>
  <c r="X693" i="43"/>
  <c r="X695" i="43"/>
  <c r="X697" i="43"/>
  <c r="X699" i="43"/>
  <c r="X701" i="43"/>
  <c r="X703" i="43"/>
  <c r="W540" i="43"/>
  <c r="W542" i="43"/>
  <c r="W544" i="43"/>
  <c r="W546" i="43"/>
  <c r="W548" i="43"/>
  <c r="W550" i="43"/>
  <c r="W552" i="43"/>
  <c r="W554" i="43"/>
  <c r="W556" i="43"/>
  <c r="W558" i="43"/>
  <c r="W560" i="43"/>
  <c r="W562" i="43"/>
  <c r="W564" i="43"/>
  <c r="W566" i="43"/>
  <c r="W568" i="43"/>
  <c r="W570" i="43"/>
  <c r="W572" i="43"/>
  <c r="W574" i="43"/>
  <c r="W576" i="43"/>
  <c r="W578" i="43"/>
  <c r="W580" i="43"/>
  <c r="W582" i="43"/>
  <c r="W584" i="43"/>
  <c r="W586" i="43"/>
  <c r="W588" i="43"/>
  <c r="W590" i="43"/>
  <c r="W592" i="43"/>
  <c r="W594" i="43"/>
  <c r="W596" i="43"/>
  <c r="W598" i="43"/>
  <c r="W600" i="43"/>
  <c r="W602" i="43"/>
  <c r="W604" i="43"/>
  <c r="W606" i="43"/>
  <c r="W608" i="43"/>
  <c r="W610" i="43"/>
  <c r="W612" i="43"/>
  <c r="W614" i="43"/>
  <c r="W616" i="43"/>
  <c r="W618" i="43"/>
  <c r="W620" i="43"/>
  <c r="W622" i="43"/>
  <c r="W624" i="43"/>
  <c r="W626" i="43"/>
  <c r="W628" i="43"/>
  <c r="W630" i="43"/>
  <c r="W632" i="43"/>
  <c r="W634" i="43"/>
  <c r="W636" i="43"/>
  <c r="W638" i="43"/>
  <c r="W640" i="43"/>
  <c r="W642" i="43"/>
  <c r="W644" i="43"/>
  <c r="W646" i="43"/>
  <c r="W648" i="43"/>
  <c r="W650" i="43"/>
  <c r="W652" i="43"/>
  <c r="W654" i="43"/>
  <c r="W656" i="43"/>
  <c r="W658" i="43"/>
  <c r="W660" i="43"/>
  <c r="W662" i="43"/>
  <c r="W664" i="43"/>
  <c r="W666" i="43"/>
  <c r="W668" i="43"/>
  <c r="W670" i="43"/>
  <c r="W672" i="43"/>
  <c r="W674" i="43"/>
  <c r="W676" i="43"/>
  <c r="W678" i="43"/>
  <c r="W680" i="43"/>
  <c r="W682" i="43"/>
  <c r="W684" i="43"/>
  <c r="W686" i="43"/>
  <c r="W688" i="43"/>
  <c r="W690" i="43"/>
  <c r="W692" i="43"/>
  <c r="W694" i="43"/>
  <c r="W696" i="43"/>
  <c r="W698" i="43"/>
  <c r="W700" i="43"/>
  <c r="W702" i="43"/>
  <c r="W541" i="43"/>
  <c r="X542" i="43"/>
  <c r="X544" i="43"/>
  <c r="X546" i="43"/>
  <c r="X548" i="43"/>
  <c r="X550" i="43"/>
  <c r="X552" i="43"/>
  <c r="X554" i="43"/>
  <c r="X556" i="43"/>
  <c r="X558" i="43"/>
  <c r="X560" i="43"/>
  <c r="X562" i="43"/>
  <c r="X564" i="43"/>
  <c r="X566" i="43"/>
  <c r="X568" i="43"/>
  <c r="X570" i="43"/>
  <c r="X572" i="43"/>
  <c r="X574" i="43"/>
  <c r="X576" i="43"/>
  <c r="X578" i="43"/>
  <c r="X580" i="43"/>
  <c r="X582" i="43"/>
  <c r="X584" i="43"/>
  <c r="X586" i="43"/>
  <c r="X588" i="43"/>
  <c r="X590" i="43"/>
  <c r="X592" i="43"/>
  <c r="X594" i="43"/>
  <c r="X596" i="43"/>
  <c r="X598" i="43"/>
  <c r="X600" i="43"/>
  <c r="X602" i="43"/>
  <c r="X604" i="43"/>
  <c r="X606" i="43"/>
  <c r="X608" i="43"/>
  <c r="X610" i="43"/>
  <c r="X612" i="43"/>
  <c r="X614" i="43"/>
  <c r="X616" i="43"/>
  <c r="X618" i="43"/>
  <c r="X620" i="43"/>
  <c r="X622" i="43"/>
  <c r="X624" i="43"/>
  <c r="X626" i="43"/>
  <c r="X628" i="43"/>
  <c r="X630" i="43"/>
  <c r="X632" i="43"/>
  <c r="X634" i="43"/>
  <c r="X636" i="43"/>
  <c r="X638" i="43"/>
  <c r="X640" i="43"/>
  <c r="X642" i="43"/>
  <c r="X644" i="43"/>
  <c r="X646" i="43"/>
  <c r="X648" i="43"/>
  <c r="X650" i="43"/>
  <c r="X652" i="43"/>
  <c r="X654" i="43"/>
  <c r="X656" i="43"/>
  <c r="X658" i="43"/>
  <c r="X660" i="43"/>
  <c r="X662" i="43"/>
  <c r="X664" i="43"/>
  <c r="X666" i="43"/>
  <c r="X668" i="43"/>
  <c r="X670" i="43"/>
  <c r="X672" i="43"/>
  <c r="X674" i="43"/>
  <c r="X676" i="43"/>
  <c r="X678" i="43"/>
  <c r="X680" i="43"/>
  <c r="X682" i="43"/>
  <c r="X684" i="43"/>
  <c r="X686" i="43"/>
  <c r="X688" i="43"/>
  <c r="X690" i="43"/>
  <c r="X692" i="43"/>
  <c r="X694" i="43"/>
  <c r="X696" i="43"/>
  <c r="X698" i="43"/>
  <c r="X700" i="43"/>
  <c r="X702" i="43"/>
  <c r="X541" i="43"/>
  <c r="W547" i="43"/>
  <c r="W555" i="43"/>
  <c r="W563" i="43"/>
  <c r="W571" i="43"/>
  <c r="W579" i="43"/>
  <c r="W587" i="43"/>
  <c r="W595" i="43"/>
  <c r="W603" i="43"/>
  <c r="W611" i="43"/>
  <c r="W619" i="43"/>
  <c r="W627" i="43"/>
  <c r="W635" i="43"/>
  <c r="W643" i="43"/>
  <c r="W651" i="43"/>
  <c r="W659" i="43"/>
  <c r="W667" i="43"/>
  <c r="W675" i="43"/>
  <c r="W683" i="43"/>
  <c r="W691" i="43"/>
  <c r="W699" i="43"/>
  <c r="W549" i="43"/>
  <c r="W557" i="43"/>
  <c r="W565" i="43"/>
  <c r="W573" i="43"/>
  <c r="W581" i="43"/>
  <c r="W589" i="43"/>
  <c r="W597" i="43"/>
  <c r="W605" i="43"/>
  <c r="W613" i="43"/>
  <c r="W621" i="43"/>
  <c r="W629" i="43"/>
  <c r="W637" i="43"/>
  <c r="W645" i="43"/>
  <c r="W653" i="43"/>
  <c r="W661" i="43"/>
  <c r="W669" i="43"/>
  <c r="W677" i="43"/>
  <c r="W685" i="43"/>
  <c r="W693" i="43"/>
  <c r="W701" i="43"/>
  <c r="W543" i="43"/>
  <c r="W551" i="43"/>
  <c r="W559" i="43"/>
  <c r="W567" i="43"/>
  <c r="W575" i="43"/>
  <c r="W583" i="43"/>
  <c r="W591" i="43"/>
  <c r="W599" i="43"/>
  <c r="W607" i="43"/>
  <c r="W615" i="43"/>
  <c r="W623" i="43"/>
  <c r="W631" i="43"/>
  <c r="W639" i="43"/>
  <c r="W647" i="43"/>
  <c r="W655" i="43"/>
  <c r="W663" i="43"/>
  <c r="W671" i="43"/>
  <c r="W679" i="43"/>
  <c r="W687" i="43"/>
  <c r="W695" i="43"/>
  <c r="W703" i="43"/>
  <c r="W545" i="43"/>
  <c r="W577" i="43"/>
  <c r="W609" i="43"/>
  <c r="W641" i="43"/>
  <c r="W673" i="43"/>
  <c r="X540" i="43"/>
  <c r="U543" i="43"/>
  <c r="U544" i="43"/>
  <c r="U545" i="43"/>
  <c r="U546" i="43"/>
  <c r="U547" i="43"/>
  <c r="U548" i="43"/>
  <c r="U549" i="43"/>
  <c r="U550" i="43"/>
  <c r="U551" i="43"/>
  <c r="U552" i="43"/>
  <c r="U553" i="43"/>
  <c r="U554" i="43"/>
  <c r="U555" i="43"/>
  <c r="U556" i="43"/>
  <c r="U557" i="43"/>
  <c r="U558" i="43"/>
  <c r="U559" i="43"/>
  <c r="U560" i="43"/>
  <c r="U561" i="43"/>
  <c r="U562" i="43"/>
  <c r="U563" i="43"/>
  <c r="U564" i="43"/>
  <c r="U565" i="43"/>
  <c r="U566" i="43"/>
  <c r="U567" i="43"/>
  <c r="U568" i="43"/>
  <c r="U569" i="43"/>
  <c r="U570" i="43"/>
  <c r="U571" i="43"/>
  <c r="U572" i="43"/>
  <c r="U573" i="43"/>
  <c r="U574" i="43"/>
  <c r="U575" i="43"/>
  <c r="U576" i="43"/>
  <c r="U577" i="43"/>
  <c r="U578" i="43"/>
  <c r="U579" i="43"/>
  <c r="U580" i="43"/>
  <c r="U581" i="43"/>
  <c r="U582" i="43"/>
  <c r="U583" i="43"/>
  <c r="U584" i="43"/>
  <c r="U585" i="43"/>
  <c r="U586" i="43"/>
  <c r="U587" i="43"/>
  <c r="U588" i="43"/>
  <c r="U589" i="43"/>
  <c r="U590" i="43"/>
  <c r="U591" i="43"/>
  <c r="U592" i="43"/>
  <c r="U593" i="43"/>
  <c r="U594" i="43"/>
  <c r="U595" i="43"/>
  <c r="U596" i="43"/>
  <c r="U597" i="43"/>
  <c r="U598" i="43"/>
  <c r="U599" i="43"/>
  <c r="U600" i="43"/>
  <c r="U601" i="43"/>
  <c r="U602" i="43"/>
  <c r="U603" i="43"/>
  <c r="U604" i="43"/>
  <c r="U605" i="43"/>
  <c r="U606" i="43"/>
  <c r="U607" i="43"/>
  <c r="U608" i="43"/>
  <c r="U609" i="43"/>
  <c r="U610" i="43"/>
  <c r="U611" i="43"/>
  <c r="U612" i="43"/>
  <c r="U613" i="43"/>
  <c r="U614" i="43"/>
  <c r="U615" i="43"/>
  <c r="U616" i="43"/>
  <c r="U617" i="43"/>
  <c r="U618" i="43"/>
  <c r="U619" i="43"/>
  <c r="U620" i="43"/>
  <c r="U621" i="43"/>
  <c r="U622" i="43"/>
  <c r="U623" i="43"/>
  <c r="U624" i="43"/>
  <c r="U625" i="43"/>
  <c r="U626" i="43"/>
  <c r="U627" i="43"/>
  <c r="U628" i="43"/>
  <c r="U629" i="43"/>
  <c r="U630" i="43"/>
  <c r="U631" i="43"/>
  <c r="U632" i="43"/>
  <c r="U633" i="43"/>
  <c r="U634" i="43"/>
  <c r="U635" i="43"/>
  <c r="U636" i="43"/>
  <c r="U637" i="43"/>
  <c r="U638" i="43"/>
  <c r="U639" i="43"/>
  <c r="U640" i="43"/>
  <c r="U641" i="43"/>
  <c r="W553" i="43"/>
  <c r="W585" i="43"/>
  <c r="W617" i="43"/>
  <c r="W649" i="43"/>
  <c r="W681" i="43"/>
  <c r="V543" i="43"/>
  <c r="V544" i="43"/>
  <c r="V545" i="43"/>
  <c r="V546" i="43"/>
  <c r="V547" i="43"/>
  <c r="V548" i="43"/>
  <c r="V549" i="43"/>
  <c r="V550" i="43"/>
  <c r="V551" i="43"/>
  <c r="V552" i="43"/>
  <c r="V553" i="43"/>
  <c r="V554" i="43"/>
  <c r="V555" i="43"/>
  <c r="V556" i="43"/>
  <c r="V557" i="43"/>
  <c r="V558" i="43"/>
  <c r="V559" i="43"/>
  <c r="V560" i="43"/>
  <c r="V561" i="43"/>
  <c r="V562" i="43"/>
  <c r="V563" i="43"/>
  <c r="V564" i="43"/>
  <c r="V565" i="43"/>
  <c r="V566" i="43"/>
  <c r="V567" i="43"/>
  <c r="V568" i="43"/>
  <c r="V569" i="43"/>
  <c r="V570" i="43"/>
  <c r="V571" i="43"/>
  <c r="V572" i="43"/>
  <c r="V573" i="43"/>
  <c r="V574" i="43"/>
  <c r="V575" i="43"/>
  <c r="V576" i="43"/>
  <c r="V577" i="43"/>
  <c r="V578" i="43"/>
  <c r="V579" i="43"/>
  <c r="V580" i="43"/>
  <c r="V581" i="43"/>
  <c r="V582" i="43"/>
  <c r="V583" i="43"/>
  <c r="V584" i="43"/>
  <c r="V585" i="43"/>
  <c r="V586" i="43"/>
  <c r="V587" i="43"/>
  <c r="V588" i="43"/>
  <c r="V589" i="43"/>
  <c r="V590" i="43"/>
  <c r="V591" i="43"/>
  <c r="V592" i="43"/>
  <c r="V593" i="43"/>
  <c r="V594" i="43"/>
  <c r="V595" i="43"/>
  <c r="V596" i="43"/>
  <c r="V597" i="43"/>
  <c r="V598" i="43"/>
  <c r="V599" i="43"/>
  <c r="V600" i="43"/>
  <c r="V601" i="43"/>
  <c r="V602" i="43"/>
  <c r="V603" i="43"/>
  <c r="V604" i="43"/>
  <c r="V605" i="43"/>
  <c r="V606" i="43"/>
  <c r="V607" i="43"/>
  <c r="V608" i="43"/>
  <c r="V609" i="43"/>
  <c r="V610" i="43"/>
  <c r="V611" i="43"/>
  <c r="V612" i="43"/>
  <c r="V613" i="43"/>
  <c r="V614" i="43"/>
  <c r="V615" i="43"/>
  <c r="W561" i="43"/>
  <c r="W593" i="43"/>
  <c r="W625" i="43"/>
  <c r="W657" i="43"/>
  <c r="W689" i="43"/>
  <c r="S543" i="43"/>
  <c r="S544" i="43"/>
  <c r="S545" i="43"/>
  <c r="S546" i="43"/>
  <c r="S547" i="43"/>
  <c r="S548" i="43"/>
  <c r="S549" i="43"/>
  <c r="S550" i="43"/>
  <c r="S551" i="43"/>
  <c r="S552" i="43"/>
  <c r="S553" i="43"/>
  <c r="S554" i="43"/>
  <c r="S555" i="43"/>
  <c r="S556" i="43"/>
  <c r="S557" i="43"/>
  <c r="S558" i="43"/>
  <c r="S559" i="43"/>
  <c r="S560" i="43"/>
  <c r="S561" i="43"/>
  <c r="S562" i="43"/>
  <c r="S563" i="43"/>
  <c r="S564" i="43"/>
  <c r="S565" i="43"/>
  <c r="S566" i="43"/>
  <c r="S567" i="43"/>
  <c r="S568" i="43"/>
  <c r="S569" i="43"/>
  <c r="S570" i="43"/>
  <c r="S571" i="43"/>
  <c r="S572" i="43"/>
  <c r="S573" i="43"/>
  <c r="S574" i="43"/>
  <c r="S575" i="43"/>
  <c r="S576" i="43"/>
  <c r="S577" i="43"/>
  <c r="S578" i="43"/>
  <c r="S579" i="43"/>
  <c r="S580" i="43"/>
  <c r="S581" i="43"/>
  <c r="S582" i="43"/>
  <c r="S583" i="43"/>
  <c r="S584" i="43"/>
  <c r="S585" i="43"/>
  <c r="S586" i="43"/>
  <c r="S587" i="43"/>
  <c r="S588" i="43"/>
  <c r="S589" i="43"/>
  <c r="S590" i="43"/>
  <c r="S591" i="43"/>
  <c r="S592" i="43"/>
  <c r="S593" i="43"/>
  <c r="S594" i="43"/>
  <c r="S595" i="43"/>
  <c r="S596" i="43"/>
  <c r="S597" i="43"/>
  <c r="S598" i="43"/>
  <c r="S599" i="43"/>
  <c r="S600" i="43"/>
  <c r="S601" i="43"/>
  <c r="S602" i="43"/>
  <c r="S603" i="43"/>
  <c r="S604" i="43"/>
  <c r="S605" i="43"/>
  <c r="S606" i="43"/>
  <c r="S607" i="43"/>
  <c r="S608" i="43"/>
  <c r="S609" i="43"/>
  <c r="S610" i="43"/>
  <c r="S611" i="43"/>
  <c r="S612" i="43"/>
  <c r="S613" i="43"/>
  <c r="S614" i="43"/>
  <c r="S615" i="43"/>
  <c r="S616" i="43"/>
  <c r="S617" i="43"/>
  <c r="S618" i="43"/>
  <c r="S619" i="43"/>
  <c r="S620" i="43"/>
  <c r="S621" i="43"/>
  <c r="S622" i="43"/>
  <c r="S623" i="43"/>
  <c r="S624" i="43"/>
  <c r="S625" i="43"/>
  <c r="S626" i="43"/>
  <c r="S627" i="43"/>
  <c r="S628" i="43"/>
  <c r="S629" i="43"/>
  <c r="S630" i="43"/>
  <c r="W569" i="43"/>
  <c r="W601" i="43"/>
  <c r="W633" i="43"/>
  <c r="W665" i="43"/>
  <c r="W697" i="43"/>
  <c r="T543" i="43"/>
  <c r="T544" i="43"/>
  <c r="T545" i="43"/>
  <c r="T546" i="43"/>
  <c r="T547" i="43"/>
  <c r="T548" i="43"/>
  <c r="T549" i="43"/>
  <c r="T550" i="43"/>
  <c r="T551" i="43"/>
  <c r="T552" i="43"/>
  <c r="T553" i="43"/>
  <c r="T554" i="43"/>
  <c r="T555" i="43"/>
  <c r="T556" i="43"/>
  <c r="T557" i="43"/>
  <c r="T558" i="43"/>
  <c r="T559" i="43"/>
  <c r="T560" i="43"/>
  <c r="T561" i="43"/>
  <c r="T562" i="43"/>
  <c r="T563" i="43"/>
  <c r="T564" i="43"/>
  <c r="T565" i="43"/>
  <c r="T566" i="43"/>
  <c r="T567" i="43"/>
  <c r="T568" i="43"/>
  <c r="T569" i="43"/>
  <c r="T570" i="43"/>
  <c r="T571" i="43"/>
  <c r="T572" i="43"/>
  <c r="T573" i="43"/>
  <c r="T574" i="43"/>
  <c r="T575" i="43"/>
  <c r="T576" i="43"/>
  <c r="T577" i="43"/>
  <c r="T578" i="43"/>
  <c r="T579" i="43"/>
  <c r="T580" i="43"/>
  <c r="T581" i="43"/>
  <c r="T582" i="43"/>
  <c r="T583" i="43"/>
  <c r="T584" i="43"/>
  <c r="T585" i="43"/>
  <c r="T586" i="43"/>
  <c r="T587" i="43"/>
  <c r="T588" i="43"/>
  <c r="T589" i="43"/>
  <c r="T590" i="43"/>
  <c r="T591" i="43"/>
  <c r="T592" i="43"/>
  <c r="T593" i="43"/>
  <c r="T594" i="43"/>
  <c r="T595" i="43"/>
  <c r="T596" i="43"/>
  <c r="T597" i="43"/>
  <c r="T598" i="43"/>
  <c r="T599" i="43"/>
  <c r="T600" i="43"/>
  <c r="T601" i="43"/>
  <c r="T602" i="43"/>
  <c r="T603" i="43"/>
  <c r="T604" i="43"/>
  <c r="T605" i="43"/>
  <c r="T606" i="43"/>
  <c r="T607" i="43"/>
  <c r="T608" i="43"/>
  <c r="T609" i="43"/>
  <c r="T610" i="43"/>
  <c r="T611" i="43"/>
  <c r="T612" i="43"/>
  <c r="T613" i="43"/>
  <c r="T614" i="43"/>
  <c r="T615" i="43"/>
  <c r="T616" i="43"/>
  <c r="T617" i="43"/>
  <c r="T618" i="43"/>
  <c r="T619" i="43"/>
  <c r="T620" i="43"/>
  <c r="T621" i="43"/>
  <c r="T622" i="43"/>
  <c r="T623" i="43"/>
  <c r="T624" i="43"/>
  <c r="T625" i="43"/>
  <c r="T626" i="43"/>
  <c r="T627" i="43"/>
  <c r="T628" i="43"/>
  <c r="T629" i="43"/>
  <c r="T630" i="43"/>
  <c r="T631" i="43"/>
  <c r="T632" i="43"/>
  <c r="T633" i="43"/>
  <c r="T634" i="43"/>
  <c r="T635" i="43"/>
  <c r="T636" i="43"/>
  <c r="T637" i="43"/>
  <c r="T638" i="43"/>
  <c r="T639" i="43"/>
  <c r="T640" i="43"/>
  <c r="T641" i="43"/>
  <c r="T642" i="43"/>
  <c r="T643" i="43"/>
  <c r="V617" i="43"/>
  <c r="V621" i="43"/>
  <c r="V625" i="43"/>
  <c r="V629" i="43"/>
  <c r="S632" i="43"/>
  <c r="S634" i="43"/>
  <c r="S636" i="43"/>
  <c r="S638" i="43"/>
  <c r="S640" i="43"/>
  <c r="S642" i="43"/>
  <c r="U643" i="43"/>
  <c r="U644" i="43"/>
  <c r="U645" i="43"/>
  <c r="U646" i="43"/>
  <c r="U647" i="43"/>
  <c r="U648" i="43"/>
  <c r="U649" i="43"/>
  <c r="U650" i="43"/>
  <c r="U651" i="43"/>
  <c r="U652" i="43"/>
  <c r="U653" i="43"/>
  <c r="U654" i="43"/>
  <c r="U655" i="43"/>
  <c r="U656" i="43"/>
  <c r="U657" i="43"/>
  <c r="U658" i="43"/>
  <c r="U659" i="43"/>
  <c r="U660" i="43"/>
  <c r="U661" i="43"/>
  <c r="U662" i="43"/>
  <c r="U663" i="43"/>
  <c r="U664" i="43"/>
  <c r="U665" i="43"/>
  <c r="U669" i="43"/>
  <c r="U670" i="43"/>
  <c r="U671" i="43"/>
  <c r="U673" i="43"/>
  <c r="U675" i="43"/>
  <c r="U677" i="43"/>
  <c r="U679" i="43"/>
  <c r="U682" i="43"/>
  <c r="U685" i="43"/>
  <c r="U687" i="43"/>
  <c r="U691" i="43"/>
  <c r="U696" i="43"/>
  <c r="U699" i="43"/>
  <c r="U703" i="43"/>
  <c r="V618" i="43"/>
  <c r="V622" i="43"/>
  <c r="V626" i="43"/>
  <c r="V630" i="43"/>
  <c r="V632" i="43"/>
  <c r="V634" i="43"/>
  <c r="V636" i="43"/>
  <c r="V638" i="43"/>
  <c r="V640" i="43"/>
  <c r="U642" i="43"/>
  <c r="V643" i="43"/>
  <c r="V644" i="43"/>
  <c r="V645" i="43"/>
  <c r="V646" i="43"/>
  <c r="V647" i="43"/>
  <c r="V648" i="43"/>
  <c r="V649" i="43"/>
  <c r="V650" i="43"/>
  <c r="V651" i="43"/>
  <c r="V652" i="43"/>
  <c r="V653" i="43"/>
  <c r="V654" i="43"/>
  <c r="V655" i="43"/>
  <c r="V656" i="43"/>
  <c r="V657" i="43"/>
  <c r="V658" i="43"/>
  <c r="V659" i="43"/>
  <c r="V660" i="43"/>
  <c r="V661" i="43"/>
  <c r="V662" i="43"/>
  <c r="V663" i="43"/>
  <c r="V664" i="43"/>
  <c r="V665" i="43"/>
  <c r="V666" i="43"/>
  <c r="V667" i="43"/>
  <c r="V668" i="43"/>
  <c r="V669" i="43"/>
  <c r="V670" i="43"/>
  <c r="V671" i="43"/>
  <c r="V672" i="43"/>
  <c r="V673" i="43"/>
  <c r="V674" i="43"/>
  <c r="V675" i="43"/>
  <c r="V676" i="43"/>
  <c r="V677" i="43"/>
  <c r="V678" i="43"/>
  <c r="V679" i="43"/>
  <c r="V680" i="43"/>
  <c r="V681" i="43"/>
  <c r="V682" i="43"/>
  <c r="V683" i="43"/>
  <c r="V684" i="43"/>
  <c r="V685" i="43"/>
  <c r="V686" i="43"/>
  <c r="V687" i="43"/>
  <c r="V688" i="43"/>
  <c r="V689" i="43"/>
  <c r="V690" i="43"/>
  <c r="V691" i="43"/>
  <c r="V692" i="43"/>
  <c r="V693" i="43"/>
  <c r="V694" i="43"/>
  <c r="V695" i="43"/>
  <c r="V696" i="43"/>
  <c r="V697" i="43"/>
  <c r="V698" i="43"/>
  <c r="V699" i="43"/>
  <c r="V700" i="43"/>
  <c r="V701" i="43"/>
  <c r="V702" i="43"/>
  <c r="V703" i="43"/>
  <c r="V541" i="43"/>
  <c r="V542" i="43"/>
  <c r="S540" i="43"/>
  <c r="T695" i="43"/>
  <c r="T698" i="43"/>
  <c r="T701" i="43"/>
  <c r="T542" i="43"/>
  <c r="U668" i="43"/>
  <c r="U680" i="43"/>
  <c r="U688" i="43"/>
  <c r="U694" i="43"/>
  <c r="U700" i="43"/>
  <c r="U542" i="43"/>
  <c r="V619" i="43"/>
  <c r="V623" i="43"/>
  <c r="V627" i="43"/>
  <c r="S631" i="43"/>
  <c r="S633" i="43"/>
  <c r="S635" i="43"/>
  <c r="S637" i="43"/>
  <c r="S639" i="43"/>
  <c r="S641" i="43"/>
  <c r="V642" i="43"/>
  <c r="S644" i="43"/>
  <c r="S645" i="43"/>
  <c r="S646" i="43"/>
  <c r="S647" i="43"/>
  <c r="S648" i="43"/>
  <c r="S649" i="43"/>
  <c r="S650" i="43"/>
  <c r="S651" i="43"/>
  <c r="S652" i="43"/>
  <c r="S653" i="43"/>
  <c r="S654" i="43"/>
  <c r="S655" i="43"/>
  <c r="S656" i="43"/>
  <c r="S657" i="43"/>
  <c r="S658" i="43"/>
  <c r="S659" i="43"/>
  <c r="S660" i="43"/>
  <c r="S661" i="43"/>
  <c r="S662" i="43"/>
  <c r="S663" i="43"/>
  <c r="S664" i="43"/>
  <c r="S665" i="43"/>
  <c r="S666" i="43"/>
  <c r="S667" i="43"/>
  <c r="S668" i="43"/>
  <c r="S669" i="43"/>
  <c r="S670" i="43"/>
  <c r="S671" i="43"/>
  <c r="S672" i="43"/>
  <c r="S673" i="43"/>
  <c r="S674" i="43"/>
  <c r="S675" i="43"/>
  <c r="S676" i="43"/>
  <c r="S677" i="43"/>
  <c r="S678" i="43"/>
  <c r="S679" i="43"/>
  <c r="S680" i="43"/>
  <c r="S681" i="43"/>
  <c r="S682" i="43"/>
  <c r="S683" i="43"/>
  <c r="S684" i="43"/>
  <c r="S685" i="43"/>
  <c r="S686" i="43"/>
  <c r="S687" i="43"/>
  <c r="S688" i="43"/>
  <c r="S689" i="43"/>
  <c r="S690" i="43"/>
  <c r="S691" i="43"/>
  <c r="S692" i="43"/>
  <c r="S693" i="43"/>
  <c r="S694" i="43"/>
  <c r="S695" i="43"/>
  <c r="S696" i="43"/>
  <c r="S697" i="43"/>
  <c r="S698" i="43"/>
  <c r="S699" i="43"/>
  <c r="S700" i="43"/>
  <c r="S701" i="43"/>
  <c r="S702" i="43"/>
  <c r="S703" i="43"/>
  <c r="S541" i="43"/>
  <c r="S542" i="43"/>
  <c r="V540" i="43"/>
  <c r="T692" i="43"/>
  <c r="T694" i="43"/>
  <c r="T697" i="43"/>
  <c r="T700" i="43"/>
  <c r="T702" i="43"/>
  <c r="T541" i="43"/>
  <c r="U540" i="43"/>
  <c r="U666" i="43"/>
  <c r="U683" i="43"/>
  <c r="U689" i="43"/>
  <c r="U693" i="43"/>
  <c r="U698" i="43"/>
  <c r="U702" i="43"/>
  <c r="T540" i="43"/>
  <c r="V616" i="43"/>
  <c r="V620" i="43"/>
  <c r="V624" i="43"/>
  <c r="V628" i="43"/>
  <c r="V631" i="43"/>
  <c r="V633" i="43"/>
  <c r="V635" i="43"/>
  <c r="V637" i="43"/>
  <c r="V639" i="43"/>
  <c r="V641" i="43"/>
  <c r="S643" i="43"/>
  <c r="T644" i="43"/>
  <c r="T645" i="43"/>
  <c r="T646" i="43"/>
  <c r="T647" i="43"/>
  <c r="T648" i="43"/>
  <c r="T649" i="43"/>
  <c r="T650" i="43"/>
  <c r="T651" i="43"/>
  <c r="T652" i="43"/>
  <c r="T653" i="43"/>
  <c r="T654" i="43"/>
  <c r="T655" i="43"/>
  <c r="T656" i="43"/>
  <c r="T657" i="43"/>
  <c r="T658" i="43"/>
  <c r="T659" i="43"/>
  <c r="T660" i="43"/>
  <c r="T661" i="43"/>
  <c r="T662" i="43"/>
  <c r="T663" i="43"/>
  <c r="T664" i="43"/>
  <c r="T665" i="43"/>
  <c r="T666" i="43"/>
  <c r="T667" i="43"/>
  <c r="T668" i="43"/>
  <c r="T669" i="43"/>
  <c r="T670" i="43"/>
  <c r="T671" i="43"/>
  <c r="T672" i="43"/>
  <c r="T673" i="43"/>
  <c r="T674" i="43"/>
  <c r="T675" i="43"/>
  <c r="T676" i="43"/>
  <c r="T677" i="43"/>
  <c r="T678" i="43"/>
  <c r="T679" i="43"/>
  <c r="T680" i="43"/>
  <c r="T681" i="43"/>
  <c r="T682" i="43"/>
  <c r="T683" i="43"/>
  <c r="T684" i="43"/>
  <c r="T685" i="43"/>
  <c r="T686" i="43"/>
  <c r="T687" i="43"/>
  <c r="T688" i="43"/>
  <c r="T689" i="43"/>
  <c r="T690" i="43"/>
  <c r="T691" i="43"/>
  <c r="T693" i="43"/>
  <c r="T696" i="43"/>
  <c r="T699" i="43"/>
  <c r="T703" i="43"/>
  <c r="U667" i="43"/>
  <c r="U672" i="43"/>
  <c r="U674" i="43"/>
  <c r="U676" i="43"/>
  <c r="U678" i="43"/>
  <c r="U681" i="43"/>
  <c r="U684" i="43"/>
  <c r="U686" i="43"/>
  <c r="U690" i="43"/>
  <c r="U692" i="43"/>
  <c r="U695" i="43"/>
  <c r="U697" i="43"/>
  <c r="U701" i="43"/>
  <c r="U541" i="43"/>
  <c r="J707" i="43"/>
  <c r="N707" i="43"/>
  <c r="J709" i="43"/>
  <c r="N709" i="43"/>
  <c r="J711" i="43"/>
  <c r="N711" i="43"/>
  <c r="J713" i="43"/>
  <c r="N713" i="43"/>
  <c r="J715" i="43"/>
  <c r="N715" i="43"/>
  <c r="I708" i="43"/>
  <c r="M708" i="43"/>
  <c r="I710" i="43"/>
  <c r="M710" i="43"/>
  <c r="J708" i="43"/>
  <c r="N708" i="43"/>
  <c r="J710" i="43"/>
  <c r="N710" i="43"/>
  <c r="J712" i="43"/>
  <c r="N712" i="43"/>
  <c r="J714" i="43"/>
  <c r="N714" i="43"/>
  <c r="J716" i="43"/>
  <c r="N716" i="43"/>
  <c r="J718" i="43"/>
  <c r="I707" i="43"/>
  <c r="M707" i="43"/>
  <c r="I709" i="43"/>
  <c r="M709" i="43"/>
  <c r="I711" i="43"/>
  <c r="M711" i="43"/>
  <c r="I713" i="43"/>
  <c r="M713" i="43"/>
  <c r="I715" i="43"/>
  <c r="M715" i="43"/>
  <c r="I717" i="43"/>
  <c r="M717" i="43"/>
  <c r="M712" i="43"/>
  <c r="J719" i="43"/>
  <c r="N719" i="43"/>
  <c r="J721" i="43"/>
  <c r="N721" i="43"/>
  <c r="J723" i="43"/>
  <c r="N723" i="43"/>
  <c r="J725" i="43"/>
  <c r="N725" i="43"/>
  <c r="J727" i="43"/>
  <c r="N727" i="43"/>
  <c r="J729" i="43"/>
  <c r="N729" i="43"/>
  <c r="J731" i="43"/>
  <c r="N731" i="43"/>
  <c r="J733" i="43"/>
  <c r="N733" i="43"/>
  <c r="J735" i="43"/>
  <c r="N735" i="43"/>
  <c r="J737" i="43"/>
  <c r="N737" i="43"/>
  <c r="J739" i="43"/>
  <c r="N739" i="43"/>
  <c r="J741" i="43"/>
  <c r="N741" i="43"/>
  <c r="J743" i="43"/>
  <c r="N743" i="43"/>
  <c r="J745" i="43"/>
  <c r="N745" i="43"/>
  <c r="J747" i="43"/>
  <c r="N747" i="43"/>
  <c r="J749" i="43"/>
  <c r="N749" i="43"/>
  <c r="J751" i="43"/>
  <c r="N751" i="43"/>
  <c r="J753" i="43"/>
  <c r="N753" i="43"/>
  <c r="J755" i="43"/>
  <c r="N755" i="43"/>
  <c r="J757" i="43"/>
  <c r="N757" i="43"/>
  <c r="J759" i="43"/>
  <c r="N759" i="43"/>
  <c r="N706" i="43"/>
  <c r="I716" i="43"/>
  <c r="N717" i="43"/>
  <c r="M718" i="43"/>
  <c r="I720" i="43"/>
  <c r="M720" i="43"/>
  <c r="I722" i="43"/>
  <c r="M722" i="43"/>
  <c r="I724" i="43"/>
  <c r="M724" i="43"/>
  <c r="I726" i="43"/>
  <c r="M726" i="43"/>
  <c r="I728" i="43"/>
  <c r="M728" i="43"/>
  <c r="I730" i="43"/>
  <c r="M730" i="43"/>
  <c r="I732" i="43"/>
  <c r="M732" i="43"/>
  <c r="I734" i="43"/>
  <c r="M734" i="43"/>
  <c r="I736" i="43"/>
  <c r="M736" i="43"/>
  <c r="I738" i="43"/>
  <c r="M738" i="43"/>
  <c r="I740" i="43"/>
  <c r="M740" i="43"/>
  <c r="I742" i="43"/>
  <c r="M742" i="43"/>
  <c r="I744" i="43"/>
  <c r="M744" i="43"/>
  <c r="I746" i="43"/>
  <c r="M746" i="43"/>
  <c r="I748" i="43"/>
  <c r="M748" i="43"/>
  <c r="I750" i="43"/>
  <c r="M750" i="43"/>
  <c r="I752" i="43"/>
  <c r="M752" i="43"/>
  <c r="I754" i="43"/>
  <c r="M754" i="43"/>
  <c r="I756" i="43"/>
  <c r="M756" i="43"/>
  <c r="I758" i="43"/>
  <c r="M758" i="43"/>
  <c r="M705" i="43"/>
  <c r="I714" i="43"/>
  <c r="M716" i="43"/>
  <c r="I718" i="43"/>
  <c r="N718" i="43"/>
  <c r="J720" i="43"/>
  <c r="N720" i="43"/>
  <c r="J722" i="43"/>
  <c r="N722" i="43"/>
  <c r="J724" i="43"/>
  <c r="N724" i="43"/>
  <c r="J726" i="43"/>
  <c r="N726" i="43"/>
  <c r="J728" i="43"/>
  <c r="N728" i="43"/>
  <c r="J730" i="43"/>
  <c r="N730" i="43"/>
  <c r="J732" i="43"/>
  <c r="N732" i="43"/>
  <c r="J734" i="43"/>
  <c r="N734" i="43"/>
  <c r="J736" i="43"/>
  <c r="N736" i="43"/>
  <c r="J738" i="43"/>
  <c r="N738" i="43"/>
  <c r="J740" i="43"/>
  <c r="N740" i="43"/>
  <c r="J742" i="43"/>
  <c r="N742" i="43"/>
  <c r="J744" i="43"/>
  <c r="N744" i="43"/>
  <c r="J746" i="43"/>
  <c r="N746" i="43"/>
  <c r="J748" i="43"/>
  <c r="N748" i="43"/>
  <c r="J750" i="43"/>
  <c r="N750" i="43"/>
  <c r="J752" i="43"/>
  <c r="N752" i="43"/>
  <c r="J754" i="43"/>
  <c r="N754" i="43"/>
  <c r="J756" i="43"/>
  <c r="N756" i="43"/>
  <c r="J758" i="43"/>
  <c r="N758" i="43"/>
  <c r="N705" i="43"/>
  <c r="M714" i="43"/>
  <c r="M719" i="43"/>
  <c r="I725" i="43"/>
  <c r="M727" i="43"/>
  <c r="I733" i="43"/>
  <c r="M735" i="43"/>
  <c r="I741" i="43"/>
  <c r="M743" i="43"/>
  <c r="I749" i="43"/>
  <c r="M751" i="43"/>
  <c r="I757" i="43"/>
  <c r="M759" i="43"/>
  <c r="J717" i="43"/>
  <c r="I723" i="43"/>
  <c r="M725" i="43"/>
  <c r="I731" i="43"/>
  <c r="M733" i="43"/>
  <c r="I739" i="43"/>
  <c r="M741" i="43"/>
  <c r="I747" i="43"/>
  <c r="M749" i="43"/>
  <c r="I755" i="43"/>
  <c r="M757" i="43"/>
  <c r="M706" i="43"/>
  <c r="I721" i="43"/>
  <c r="M723" i="43"/>
  <c r="I729" i="43"/>
  <c r="M731" i="43"/>
  <c r="I737" i="43"/>
  <c r="M739" i="43"/>
  <c r="I745" i="43"/>
  <c r="M747" i="43"/>
  <c r="I753" i="43"/>
  <c r="M755" i="43"/>
  <c r="I719" i="43"/>
  <c r="M729" i="43"/>
  <c r="I751" i="43"/>
  <c r="M721" i="43"/>
  <c r="I743" i="43"/>
  <c r="M753" i="43"/>
  <c r="I735" i="43"/>
  <c r="M745" i="43"/>
  <c r="I712" i="43"/>
  <c r="I727" i="43"/>
  <c r="M737" i="43"/>
  <c r="I759" i="43"/>
  <c r="J763" i="43"/>
  <c r="N763" i="43"/>
  <c r="L764" i="43"/>
  <c r="J765" i="43"/>
  <c r="N765" i="43"/>
  <c r="L766" i="43"/>
  <c r="J767" i="43"/>
  <c r="N767" i="43"/>
  <c r="L768" i="43"/>
  <c r="J769" i="43"/>
  <c r="N769" i="43"/>
  <c r="L770" i="43"/>
  <c r="J771" i="43"/>
  <c r="N771" i="43"/>
  <c r="L772" i="43"/>
  <c r="J773" i="43"/>
  <c r="N773" i="43"/>
  <c r="L774" i="43"/>
  <c r="J775" i="43"/>
  <c r="N775" i="43"/>
  <c r="L776" i="43"/>
  <c r="J777" i="43"/>
  <c r="N777" i="43"/>
  <c r="L778" i="43"/>
  <c r="J779" i="43"/>
  <c r="N779" i="43"/>
  <c r="L780" i="43"/>
  <c r="J781" i="43"/>
  <c r="N781" i="43"/>
  <c r="L782" i="43"/>
  <c r="J783" i="43"/>
  <c r="N783" i="43"/>
  <c r="L784" i="43"/>
  <c r="J785" i="43"/>
  <c r="N785" i="43"/>
  <c r="L786" i="43"/>
  <c r="J787" i="43"/>
  <c r="N787" i="43"/>
  <c r="L788" i="43"/>
  <c r="J789" i="43"/>
  <c r="N789" i="43"/>
  <c r="L790" i="43"/>
  <c r="J791" i="43"/>
  <c r="N791" i="43"/>
  <c r="L792" i="43"/>
  <c r="J793" i="43"/>
  <c r="N793" i="43"/>
  <c r="L794" i="43"/>
  <c r="J795" i="43"/>
  <c r="N795" i="43"/>
  <c r="L796" i="43"/>
  <c r="J797" i="43"/>
  <c r="N797" i="43"/>
  <c r="L798" i="43"/>
  <c r="J799" i="43"/>
  <c r="N799" i="43"/>
  <c r="L800" i="43"/>
  <c r="J801" i="43"/>
  <c r="N801" i="43"/>
  <c r="L802" i="43"/>
  <c r="J803" i="43"/>
  <c r="N803" i="43"/>
  <c r="L804" i="43"/>
  <c r="J805" i="43"/>
  <c r="N805" i="43"/>
  <c r="L806" i="43"/>
  <c r="J807" i="43"/>
  <c r="N807" i="43"/>
  <c r="L808" i="43"/>
  <c r="J809" i="43"/>
  <c r="N809" i="43"/>
  <c r="L810" i="43"/>
  <c r="J811" i="43"/>
  <c r="N811" i="43"/>
  <c r="L812" i="43"/>
  <c r="J813" i="43"/>
  <c r="N813" i="43"/>
  <c r="L814" i="43"/>
  <c r="J815" i="43"/>
  <c r="K763" i="43"/>
  <c r="I764" i="43"/>
  <c r="K765" i="43"/>
  <c r="I766" i="43"/>
  <c r="K767" i="43"/>
  <c r="I768" i="43"/>
  <c r="K769" i="43"/>
  <c r="I770" i="43"/>
  <c r="K771" i="43"/>
  <c r="I772" i="43"/>
  <c r="K773" i="43"/>
  <c r="I774" i="43"/>
  <c r="K775" i="43"/>
  <c r="I776" i="43"/>
  <c r="K777" i="43"/>
  <c r="I778" i="43"/>
  <c r="K779" i="43"/>
  <c r="I780" i="43"/>
  <c r="K781" i="43"/>
  <c r="I782" i="43"/>
  <c r="K783" i="43"/>
  <c r="I784" i="43"/>
  <c r="K785" i="43"/>
  <c r="I786" i="43"/>
  <c r="K787" i="43"/>
  <c r="I788" i="43"/>
  <c r="K789" i="43"/>
  <c r="I790" i="43"/>
  <c r="K791" i="43"/>
  <c r="I792" i="43"/>
  <c r="K793" i="43"/>
  <c r="I794" i="43"/>
  <c r="K795" i="43"/>
  <c r="I796" i="43"/>
  <c r="K797" i="43"/>
  <c r="I798" i="43"/>
  <c r="K799" i="43"/>
  <c r="I800" i="43"/>
  <c r="K801" i="43"/>
  <c r="I802" i="43"/>
  <c r="K803" i="43"/>
  <c r="I804" i="43"/>
  <c r="K805" i="43"/>
  <c r="I806" i="43"/>
  <c r="K807" i="43"/>
  <c r="I808" i="43"/>
  <c r="K809" i="43"/>
  <c r="I810" i="43"/>
  <c r="K811" i="43"/>
  <c r="I812" i="43"/>
  <c r="K813" i="43"/>
  <c r="I814" i="43"/>
  <c r="K815" i="43"/>
  <c r="I816" i="43"/>
  <c r="K817" i="43"/>
  <c r="I818" i="43"/>
  <c r="L763" i="43"/>
  <c r="J764" i="43"/>
  <c r="N764" i="43"/>
  <c r="L765" i="43"/>
  <c r="J766" i="43"/>
  <c r="N766" i="43"/>
  <c r="L767" i="43"/>
  <c r="J768" i="43"/>
  <c r="N768" i="43"/>
  <c r="L769" i="43"/>
  <c r="J770" i="43"/>
  <c r="N770" i="43"/>
  <c r="L771" i="43"/>
  <c r="J772" i="43"/>
  <c r="N772" i="43"/>
  <c r="L773" i="43"/>
  <c r="J774" i="43"/>
  <c r="N774" i="43"/>
  <c r="L775" i="43"/>
  <c r="J776" i="43"/>
  <c r="N776" i="43"/>
  <c r="L777" i="43"/>
  <c r="J778" i="43"/>
  <c r="N778" i="43"/>
  <c r="L779" i="43"/>
  <c r="J780" i="43"/>
  <c r="N780" i="43"/>
  <c r="L781" i="43"/>
  <c r="J782" i="43"/>
  <c r="N782" i="43"/>
  <c r="L783" i="43"/>
  <c r="J784" i="43"/>
  <c r="N784" i="43"/>
  <c r="L785" i="43"/>
  <c r="J786" i="43"/>
  <c r="N786" i="43"/>
  <c r="L787" i="43"/>
  <c r="J788" i="43"/>
  <c r="N788" i="43"/>
  <c r="L789" i="43"/>
  <c r="J790" i="43"/>
  <c r="N790" i="43"/>
  <c r="L791" i="43"/>
  <c r="J792" i="43"/>
  <c r="N792" i="43"/>
  <c r="L793" i="43"/>
  <c r="J794" i="43"/>
  <c r="N794" i="43"/>
  <c r="L795" i="43"/>
  <c r="J796" i="43"/>
  <c r="N796" i="43"/>
  <c r="L797" i="43"/>
  <c r="J798" i="43"/>
  <c r="N798" i="43"/>
  <c r="L799" i="43"/>
  <c r="J800" i="43"/>
  <c r="N800" i="43"/>
  <c r="L801" i="43"/>
  <c r="J802" i="43"/>
  <c r="N802" i="43"/>
  <c r="L803" i="43"/>
  <c r="J804" i="43"/>
  <c r="N804" i="43"/>
  <c r="L805" i="43"/>
  <c r="J806" i="43"/>
  <c r="N806" i="43"/>
  <c r="L807" i="43"/>
  <c r="J808" i="43"/>
  <c r="N808" i="43"/>
  <c r="L809" i="43"/>
  <c r="J810" i="43"/>
  <c r="N810" i="43"/>
  <c r="L811" i="43"/>
  <c r="J812" i="43"/>
  <c r="N812" i="43"/>
  <c r="L813" i="43"/>
  <c r="J814" i="43"/>
  <c r="N814" i="43"/>
  <c r="L815" i="43"/>
  <c r="J816" i="43"/>
  <c r="N816" i="43"/>
  <c r="L817" i="43"/>
  <c r="J818" i="43"/>
  <c r="N818" i="43"/>
  <c r="L819" i="43"/>
  <c r="I763" i="43"/>
  <c r="K764" i="43"/>
  <c r="I765" i="43"/>
  <c r="K766" i="43"/>
  <c r="I767" i="43"/>
  <c r="K768" i="43"/>
  <c r="I769" i="43"/>
  <c r="K770" i="43"/>
  <c r="I771" i="43"/>
  <c r="K772" i="43"/>
  <c r="I773" i="43"/>
  <c r="K774" i="43"/>
  <c r="I775" i="43"/>
  <c r="K776" i="43"/>
  <c r="I777" i="43"/>
  <c r="K778" i="43"/>
  <c r="I779" i="43"/>
  <c r="K780" i="43"/>
  <c r="I781" i="43"/>
  <c r="K782" i="43"/>
  <c r="I783" i="43"/>
  <c r="K784" i="43"/>
  <c r="I785" i="43"/>
  <c r="K786" i="43"/>
  <c r="I787" i="43"/>
  <c r="K788" i="43"/>
  <c r="I789" i="43"/>
  <c r="K790" i="43"/>
  <c r="I791" i="43"/>
  <c r="K792" i="43"/>
  <c r="I793" i="43"/>
  <c r="K794" i="43"/>
  <c r="I795" i="43"/>
  <c r="K796" i="43"/>
  <c r="I797" i="43"/>
  <c r="K798" i="43"/>
  <c r="I799" i="43"/>
  <c r="K800" i="43"/>
  <c r="I801" i="43"/>
  <c r="K802" i="43"/>
  <c r="I803" i="43"/>
  <c r="K804" i="43"/>
  <c r="I805" i="43"/>
  <c r="K806" i="43"/>
  <c r="I807" i="43"/>
  <c r="K808" i="43"/>
  <c r="I809" i="43"/>
  <c r="K810" i="43"/>
  <c r="I811" i="43"/>
  <c r="K812" i="43"/>
  <c r="I813" i="43"/>
  <c r="K814" i="43"/>
  <c r="I815" i="43"/>
  <c r="K816" i="43"/>
  <c r="I817" i="43"/>
  <c r="K818" i="43"/>
  <c r="I819" i="43"/>
  <c r="L816" i="43"/>
  <c r="N819" i="43"/>
  <c r="L820" i="43"/>
  <c r="J821" i="43"/>
  <c r="N821" i="43"/>
  <c r="L822" i="43"/>
  <c r="J823" i="43"/>
  <c r="N823" i="43"/>
  <c r="L824" i="43"/>
  <c r="J825" i="43"/>
  <c r="N825" i="43"/>
  <c r="L826" i="43"/>
  <c r="J827" i="43"/>
  <c r="N827" i="43"/>
  <c r="L828" i="43"/>
  <c r="J829" i="43"/>
  <c r="N829" i="43"/>
  <c r="L830" i="43"/>
  <c r="J831" i="43"/>
  <c r="N831" i="43"/>
  <c r="L832" i="43"/>
  <c r="J833" i="43"/>
  <c r="N833" i="43"/>
  <c r="L834" i="43"/>
  <c r="J835" i="43"/>
  <c r="N835" i="43"/>
  <c r="L836" i="43"/>
  <c r="J837" i="43"/>
  <c r="N837" i="43"/>
  <c r="L838" i="43"/>
  <c r="J839" i="43"/>
  <c r="N839" i="43"/>
  <c r="L840" i="43"/>
  <c r="J841" i="43"/>
  <c r="N841" i="43"/>
  <c r="L842" i="43"/>
  <c r="J843" i="43"/>
  <c r="N843" i="43"/>
  <c r="L844" i="43"/>
  <c r="J845" i="43"/>
  <c r="N845" i="43"/>
  <c r="L846" i="43"/>
  <c r="J847" i="43"/>
  <c r="N847" i="43"/>
  <c r="L848" i="43"/>
  <c r="J849" i="43"/>
  <c r="N849" i="43"/>
  <c r="L850" i="43"/>
  <c r="J851" i="43"/>
  <c r="N851" i="43"/>
  <c r="L852" i="43"/>
  <c r="J853" i="43"/>
  <c r="N853" i="43"/>
  <c r="L854" i="43"/>
  <c r="J855" i="43"/>
  <c r="N855" i="43"/>
  <c r="L856" i="43"/>
  <c r="J857" i="43"/>
  <c r="N857" i="43"/>
  <c r="L858" i="43"/>
  <c r="J859" i="43"/>
  <c r="N859" i="43"/>
  <c r="L860" i="43"/>
  <c r="J861" i="43"/>
  <c r="N861" i="43"/>
  <c r="L862" i="43"/>
  <c r="J863" i="43"/>
  <c r="N863" i="43"/>
  <c r="L864" i="43"/>
  <c r="J865" i="43"/>
  <c r="N865" i="43"/>
  <c r="L866" i="43"/>
  <c r="J867" i="43"/>
  <c r="N867" i="43"/>
  <c r="L868" i="43"/>
  <c r="J869" i="43"/>
  <c r="N869" i="43"/>
  <c r="L870" i="43"/>
  <c r="J871" i="43"/>
  <c r="N871" i="43"/>
  <c r="L872" i="43"/>
  <c r="J873" i="43"/>
  <c r="N873" i="43"/>
  <c r="L874" i="43"/>
  <c r="J817" i="43"/>
  <c r="K819" i="43"/>
  <c r="K820" i="43"/>
  <c r="K821" i="43"/>
  <c r="J822" i="43"/>
  <c r="I823" i="43"/>
  <c r="I824" i="43"/>
  <c r="N824" i="43"/>
  <c r="L827" i="43"/>
  <c r="K828" i="43"/>
  <c r="K829" i="43"/>
  <c r="J830" i="43"/>
  <c r="I831" i="43"/>
  <c r="I832" i="43"/>
  <c r="N832" i="43"/>
  <c r="L835" i="43"/>
  <c r="K836" i="43"/>
  <c r="K837" i="43"/>
  <c r="J838" i="43"/>
  <c r="I839" i="43"/>
  <c r="I840" i="43"/>
  <c r="N840" i="43"/>
  <c r="L843" i="43"/>
  <c r="K844" i="43"/>
  <c r="K845" i="43"/>
  <c r="J846" i="43"/>
  <c r="I847" i="43"/>
  <c r="I848" i="43"/>
  <c r="N848" i="43"/>
  <c r="L851" i="43"/>
  <c r="K852" i="43"/>
  <c r="K853" i="43"/>
  <c r="J854" i="43"/>
  <c r="I855" i="43"/>
  <c r="I856" i="43"/>
  <c r="N856" i="43"/>
  <c r="L859" i="43"/>
  <c r="K860" i="43"/>
  <c r="K861" i="43"/>
  <c r="J862" i="43"/>
  <c r="I863" i="43"/>
  <c r="I864" i="43"/>
  <c r="N864" i="43"/>
  <c r="L867" i="43"/>
  <c r="K868" i="43"/>
  <c r="K869" i="43"/>
  <c r="J870" i="43"/>
  <c r="I871" i="43"/>
  <c r="I872" i="43"/>
  <c r="N872" i="43"/>
  <c r="K875" i="43"/>
  <c r="I876" i="43"/>
  <c r="K877" i="43"/>
  <c r="I878" i="43"/>
  <c r="K879" i="43"/>
  <c r="I880" i="43"/>
  <c r="K881" i="43"/>
  <c r="I882" i="43"/>
  <c r="K883" i="43"/>
  <c r="I884" i="43"/>
  <c r="K885" i="43"/>
  <c r="I886" i="43"/>
  <c r="K887" i="43"/>
  <c r="I888" i="43"/>
  <c r="K889" i="43"/>
  <c r="I890" i="43"/>
  <c r="K891" i="43"/>
  <c r="I892" i="43"/>
  <c r="K893" i="43"/>
  <c r="I894" i="43"/>
  <c r="K895" i="43"/>
  <c r="I896" i="43"/>
  <c r="N817" i="43"/>
  <c r="L821" i="43"/>
  <c r="K822" i="43"/>
  <c r="K823" i="43"/>
  <c r="J824" i="43"/>
  <c r="I825" i="43"/>
  <c r="I826" i="43"/>
  <c r="N826" i="43"/>
  <c r="L829" i="43"/>
  <c r="K830" i="43"/>
  <c r="K831" i="43"/>
  <c r="J832" i="43"/>
  <c r="I833" i="43"/>
  <c r="I834" i="43"/>
  <c r="N834" i="43"/>
  <c r="L837" i="43"/>
  <c r="K838" i="43"/>
  <c r="K839" i="43"/>
  <c r="J840" i="43"/>
  <c r="I841" i="43"/>
  <c r="I842" i="43"/>
  <c r="N842" i="43"/>
  <c r="L845" i="43"/>
  <c r="K846" i="43"/>
  <c r="K847" i="43"/>
  <c r="J848" i="43"/>
  <c r="I849" i="43"/>
  <c r="I850" i="43"/>
  <c r="N850" i="43"/>
  <c r="L853" i="43"/>
  <c r="K854" i="43"/>
  <c r="K855" i="43"/>
  <c r="J856" i="43"/>
  <c r="I857" i="43"/>
  <c r="I858" i="43"/>
  <c r="N858" i="43"/>
  <c r="L861" i="43"/>
  <c r="K862" i="43"/>
  <c r="K863" i="43"/>
  <c r="J864" i="43"/>
  <c r="I865" i="43"/>
  <c r="I866" i="43"/>
  <c r="N866" i="43"/>
  <c r="L869" i="43"/>
  <c r="K870" i="43"/>
  <c r="K871" i="43"/>
  <c r="J872" i="43"/>
  <c r="I873" i="43"/>
  <c r="I874" i="43"/>
  <c r="N874" i="43"/>
  <c r="L875" i="43"/>
  <c r="J876" i="43"/>
  <c r="N876" i="43"/>
  <c r="L877" i="43"/>
  <c r="J878" i="43"/>
  <c r="N878" i="43"/>
  <c r="L879" i="43"/>
  <c r="J880" i="43"/>
  <c r="N880" i="43"/>
  <c r="L881" i="43"/>
  <c r="J882" i="43"/>
  <c r="N882" i="43"/>
  <c r="L883" i="43"/>
  <c r="J884" i="43"/>
  <c r="N884" i="43"/>
  <c r="L885" i="43"/>
  <c r="J886" i="43"/>
  <c r="N886" i="43"/>
  <c r="L887" i="43"/>
  <c r="J888" i="43"/>
  <c r="N888" i="43"/>
  <c r="L818" i="43"/>
  <c r="I820" i="43"/>
  <c r="N820" i="43"/>
  <c r="L823" i="43"/>
  <c r="K824" i="43"/>
  <c r="K825" i="43"/>
  <c r="J826" i="43"/>
  <c r="I827" i="43"/>
  <c r="I828" i="43"/>
  <c r="N828" i="43"/>
  <c r="L831" i="43"/>
  <c r="K832" i="43"/>
  <c r="K833" i="43"/>
  <c r="J834" i="43"/>
  <c r="I835" i="43"/>
  <c r="I836" i="43"/>
  <c r="N836" i="43"/>
  <c r="L839" i="43"/>
  <c r="K840" i="43"/>
  <c r="K841" i="43"/>
  <c r="J842" i="43"/>
  <c r="I843" i="43"/>
  <c r="I844" i="43"/>
  <c r="N844" i="43"/>
  <c r="L847" i="43"/>
  <c r="K848" i="43"/>
  <c r="K849" i="43"/>
  <c r="J850" i="43"/>
  <c r="I851" i="43"/>
  <c r="I852" i="43"/>
  <c r="N852" i="43"/>
  <c r="L855" i="43"/>
  <c r="K856" i="43"/>
  <c r="K857" i="43"/>
  <c r="J858" i="43"/>
  <c r="I859" i="43"/>
  <c r="I860" i="43"/>
  <c r="N860" i="43"/>
  <c r="L863" i="43"/>
  <c r="N815" i="43"/>
  <c r="J819" i="43"/>
  <c r="J820" i="43"/>
  <c r="I821" i="43"/>
  <c r="I822" i="43"/>
  <c r="N822" i="43"/>
  <c r="L825" i="43"/>
  <c r="K826" i="43"/>
  <c r="K827" i="43"/>
  <c r="J828" i="43"/>
  <c r="I829" i="43"/>
  <c r="I830" i="43"/>
  <c r="N830" i="43"/>
  <c r="L833" i="43"/>
  <c r="K834" i="43"/>
  <c r="K835" i="43"/>
  <c r="J836" i="43"/>
  <c r="I837" i="43"/>
  <c r="I838" i="43"/>
  <c r="N838" i="43"/>
  <c r="L841" i="43"/>
  <c r="K842" i="43"/>
  <c r="K843" i="43"/>
  <c r="J844" i="43"/>
  <c r="I845" i="43"/>
  <c r="I846" i="43"/>
  <c r="N846" i="43"/>
  <c r="L849" i="43"/>
  <c r="K850" i="43"/>
  <c r="K851" i="43"/>
  <c r="J852" i="43"/>
  <c r="I853" i="43"/>
  <c r="I854" i="43"/>
  <c r="N854" i="43"/>
  <c r="L857" i="43"/>
  <c r="K858" i="43"/>
  <c r="K859" i="43"/>
  <c r="J860" i="43"/>
  <c r="I861" i="43"/>
  <c r="I862" i="43"/>
  <c r="N862" i="43"/>
  <c r="L865" i="43"/>
  <c r="K866" i="43"/>
  <c r="K867" i="43"/>
  <c r="J868" i="43"/>
  <c r="I869" i="43"/>
  <c r="I870" i="43"/>
  <c r="N870" i="43"/>
  <c r="L873" i="43"/>
  <c r="K865" i="43"/>
  <c r="N868" i="43"/>
  <c r="K872" i="43"/>
  <c r="I875" i="43"/>
  <c r="K876" i="43"/>
  <c r="I879" i="43"/>
  <c r="K880" i="43"/>
  <c r="I883" i="43"/>
  <c r="K884" i="43"/>
  <c r="I887" i="43"/>
  <c r="K888" i="43"/>
  <c r="L889" i="43"/>
  <c r="K890" i="43"/>
  <c r="J891" i="43"/>
  <c r="J892" i="43"/>
  <c r="I893" i="43"/>
  <c r="N893" i="43"/>
  <c r="N894" i="43"/>
  <c r="L896" i="43"/>
  <c r="K897" i="43"/>
  <c r="I898" i="43"/>
  <c r="K899" i="43"/>
  <c r="I900" i="43"/>
  <c r="K901" i="43"/>
  <c r="I902" i="43"/>
  <c r="K903" i="43"/>
  <c r="I904" i="43"/>
  <c r="K905" i="43"/>
  <c r="I906" i="43"/>
  <c r="K907" i="43"/>
  <c r="I908" i="43"/>
  <c r="K909" i="43"/>
  <c r="I910" i="43"/>
  <c r="K911" i="43"/>
  <c r="I912" i="43"/>
  <c r="K913" i="43"/>
  <c r="I914" i="43"/>
  <c r="K915" i="43"/>
  <c r="I916" i="43"/>
  <c r="K917" i="43"/>
  <c r="I918" i="43"/>
  <c r="K919" i="43"/>
  <c r="I920" i="43"/>
  <c r="K921" i="43"/>
  <c r="I922" i="43"/>
  <c r="K923" i="43"/>
  <c r="I924" i="43"/>
  <c r="K925" i="43"/>
  <c r="I926" i="43"/>
  <c r="K927" i="43"/>
  <c r="I928" i="43"/>
  <c r="K929" i="43"/>
  <c r="I930" i="43"/>
  <c r="K931" i="43"/>
  <c r="I932" i="43"/>
  <c r="K933" i="43"/>
  <c r="I934" i="43"/>
  <c r="K935" i="43"/>
  <c r="I936" i="43"/>
  <c r="K937" i="43"/>
  <c r="I938" i="43"/>
  <c r="K939" i="43"/>
  <c r="I940" i="43"/>
  <c r="K941" i="43"/>
  <c r="I942" i="43"/>
  <c r="K943" i="43"/>
  <c r="I944" i="43"/>
  <c r="K945" i="43"/>
  <c r="I946" i="43"/>
  <c r="K947" i="43"/>
  <c r="I948" i="43"/>
  <c r="K949" i="43"/>
  <c r="I950" i="43"/>
  <c r="K951" i="43"/>
  <c r="I952" i="43"/>
  <c r="K953" i="43"/>
  <c r="I954" i="43"/>
  <c r="K955" i="43"/>
  <c r="I956" i="43"/>
  <c r="K957" i="43"/>
  <c r="J866" i="43"/>
  <c r="K873" i="43"/>
  <c r="J875" i="43"/>
  <c r="L876" i="43"/>
  <c r="N877" i="43"/>
  <c r="J879" i="43"/>
  <c r="L880" i="43"/>
  <c r="N881" i="43"/>
  <c r="J883" i="43"/>
  <c r="L884" i="43"/>
  <c r="N885" i="43"/>
  <c r="J887" i="43"/>
  <c r="L888" i="43"/>
  <c r="L890" i="43"/>
  <c r="L891" i="43"/>
  <c r="K892" i="43"/>
  <c r="J893" i="43"/>
  <c r="J894" i="43"/>
  <c r="I895" i="43"/>
  <c r="N895" i="43"/>
  <c r="N896" i="43"/>
  <c r="L897" i="43"/>
  <c r="J898" i="43"/>
  <c r="N898" i="43"/>
  <c r="L899" i="43"/>
  <c r="J900" i="43"/>
  <c r="N900" i="43"/>
  <c r="L901" i="43"/>
  <c r="J902" i="43"/>
  <c r="N902" i="43"/>
  <c r="L903" i="43"/>
  <c r="J904" i="43"/>
  <c r="N904" i="43"/>
  <c r="L905" i="43"/>
  <c r="J906" i="43"/>
  <c r="N906" i="43"/>
  <c r="L907" i="43"/>
  <c r="J908" i="43"/>
  <c r="N908" i="43"/>
  <c r="L909" i="43"/>
  <c r="J910" i="43"/>
  <c r="N910" i="43"/>
  <c r="L911" i="43"/>
  <c r="J912" i="43"/>
  <c r="N912" i="43"/>
  <c r="L913" i="43"/>
  <c r="J914" i="43"/>
  <c r="N914" i="43"/>
  <c r="L915" i="43"/>
  <c r="J916" i="43"/>
  <c r="N916" i="43"/>
  <c r="L917" i="43"/>
  <c r="J918" i="43"/>
  <c r="N918" i="43"/>
  <c r="L919" i="43"/>
  <c r="J920" i="43"/>
  <c r="N920" i="43"/>
  <c r="L921" i="43"/>
  <c r="J922" i="43"/>
  <c r="N922" i="43"/>
  <c r="L923" i="43"/>
  <c r="J924" i="43"/>
  <c r="N924" i="43"/>
  <c r="L925" i="43"/>
  <c r="J926" i="43"/>
  <c r="N926" i="43"/>
  <c r="L927" i="43"/>
  <c r="J928" i="43"/>
  <c r="N928" i="43"/>
  <c r="L929" i="43"/>
  <c r="J930" i="43"/>
  <c r="N930" i="43"/>
  <c r="L931" i="43"/>
  <c r="J932" i="43"/>
  <c r="N932" i="43"/>
  <c r="L933" i="43"/>
  <c r="J934" i="43"/>
  <c r="N934" i="43"/>
  <c r="L935" i="43"/>
  <c r="J936" i="43"/>
  <c r="N936" i="43"/>
  <c r="L937" i="43"/>
  <c r="J938" i="43"/>
  <c r="N938" i="43"/>
  <c r="L939" i="43"/>
  <c r="J940" i="43"/>
  <c r="N940" i="43"/>
  <c r="L941" i="43"/>
  <c r="J942" i="43"/>
  <c r="N942" i="43"/>
  <c r="L943" i="43"/>
  <c r="J944" i="43"/>
  <c r="N944" i="43"/>
  <c r="L945" i="43"/>
  <c r="J946" i="43"/>
  <c r="N946" i="43"/>
  <c r="L947" i="43"/>
  <c r="J948" i="43"/>
  <c r="N948" i="43"/>
  <c r="I867" i="43"/>
  <c r="J874" i="43"/>
  <c r="I877" i="43"/>
  <c r="K878" i="43"/>
  <c r="I881" i="43"/>
  <c r="K882" i="43"/>
  <c r="I885" i="43"/>
  <c r="K886" i="43"/>
  <c r="I889" i="43"/>
  <c r="N889" i="43"/>
  <c r="N890" i="43"/>
  <c r="L892" i="43"/>
  <c r="L893" i="43"/>
  <c r="K894" i="43"/>
  <c r="J895" i="43"/>
  <c r="J896" i="43"/>
  <c r="I897" i="43"/>
  <c r="K898" i="43"/>
  <c r="I899" i="43"/>
  <c r="K900" i="43"/>
  <c r="I901" i="43"/>
  <c r="K902" i="43"/>
  <c r="I903" i="43"/>
  <c r="K904" i="43"/>
  <c r="I905" i="43"/>
  <c r="K906" i="43"/>
  <c r="I907" i="43"/>
  <c r="K908" i="43"/>
  <c r="I909" i="43"/>
  <c r="K910" i="43"/>
  <c r="I911" i="43"/>
  <c r="K912" i="43"/>
  <c r="I913" i="43"/>
  <c r="K914" i="43"/>
  <c r="I915" i="43"/>
  <c r="K916" i="43"/>
  <c r="I917" i="43"/>
  <c r="K918" i="43"/>
  <c r="I919" i="43"/>
  <c r="K920" i="43"/>
  <c r="I921" i="43"/>
  <c r="K922" i="43"/>
  <c r="I923" i="43"/>
  <c r="K924" i="43"/>
  <c r="I925" i="43"/>
  <c r="K926" i="43"/>
  <c r="I927" i="43"/>
  <c r="K928" i="43"/>
  <c r="I929" i="43"/>
  <c r="K930" i="43"/>
  <c r="I931" i="43"/>
  <c r="K932" i="43"/>
  <c r="I933" i="43"/>
  <c r="K934" i="43"/>
  <c r="I935" i="43"/>
  <c r="K936" i="43"/>
  <c r="I937" i="43"/>
  <c r="K938" i="43"/>
  <c r="K864" i="43"/>
  <c r="I868" i="43"/>
  <c r="L871" i="43"/>
  <c r="K874" i="43"/>
  <c r="N875" i="43"/>
  <c r="J877" i="43"/>
  <c r="L878" i="43"/>
  <c r="N879" i="43"/>
  <c r="J881" i="43"/>
  <c r="L882" i="43"/>
  <c r="N883" i="43"/>
  <c r="J885" i="43"/>
  <c r="L886" i="43"/>
  <c r="N887" i="43"/>
  <c r="J889" i="43"/>
  <c r="J890" i="43"/>
  <c r="I891" i="43"/>
  <c r="N891" i="43"/>
  <c r="N892" i="43"/>
  <c r="L894" i="43"/>
  <c r="L895" i="43"/>
  <c r="K896" i="43"/>
  <c r="J897" i="43"/>
  <c r="N897" i="43"/>
  <c r="L898" i="43"/>
  <c r="J899" i="43"/>
  <c r="N899" i="43"/>
  <c r="L900" i="43"/>
  <c r="J901" i="43"/>
  <c r="N901" i="43"/>
  <c r="L902" i="43"/>
  <c r="J903" i="43"/>
  <c r="N903" i="43"/>
  <c r="L904" i="43"/>
  <c r="J905" i="43"/>
  <c r="N905" i="43"/>
  <c r="L906" i="43"/>
  <c r="J907" i="43"/>
  <c r="N907" i="43"/>
  <c r="L908" i="43"/>
  <c r="J909" i="43"/>
  <c r="N909" i="43"/>
  <c r="L910" i="43"/>
  <c r="J911" i="43"/>
  <c r="N911" i="43"/>
  <c r="L912" i="43"/>
  <c r="J913" i="43"/>
  <c r="N913" i="43"/>
  <c r="L914" i="43"/>
  <c r="J915" i="43"/>
  <c r="N915" i="43"/>
  <c r="L916" i="43"/>
  <c r="J917" i="43"/>
  <c r="N917" i="43"/>
  <c r="L918" i="43"/>
  <c r="J919" i="43"/>
  <c r="N919" i="43"/>
  <c r="L920" i="43"/>
  <c r="J921" i="43"/>
  <c r="N921" i="43"/>
  <c r="L922" i="43"/>
  <c r="J923" i="43"/>
  <c r="N923" i="43"/>
  <c r="L924" i="43"/>
  <c r="J925" i="43"/>
  <c r="N925" i="43"/>
  <c r="L926" i="43"/>
  <c r="J927" i="43"/>
  <c r="N927" i="43"/>
  <c r="L928" i="43"/>
  <c r="J929" i="43"/>
  <c r="N929" i="43"/>
  <c r="L930" i="43"/>
  <c r="J931" i="43"/>
  <c r="N931" i="43"/>
  <c r="L932" i="43"/>
  <c r="J933" i="43"/>
  <c r="N933" i="43"/>
  <c r="L934" i="43"/>
  <c r="J935" i="43"/>
  <c r="N935" i="43"/>
  <c r="L936" i="43"/>
  <c r="J937" i="43"/>
  <c r="N937" i="43"/>
  <c r="L938" i="43"/>
  <c r="J939" i="43"/>
  <c r="N939" i="43"/>
  <c r="L940" i="43"/>
  <c r="J941" i="43"/>
  <c r="N941" i="43"/>
  <c r="L942" i="43"/>
  <c r="J943" i="43"/>
  <c r="N943" i="43"/>
  <c r="L944" i="43"/>
  <c r="J945" i="43"/>
  <c r="N945" i="43"/>
  <c r="L946" i="43"/>
  <c r="J947" i="43"/>
  <c r="N947" i="43"/>
  <c r="L948" i="43"/>
  <c r="J949" i="43"/>
  <c r="N949" i="43"/>
  <c r="K942" i="43"/>
  <c r="I945" i="43"/>
  <c r="N950" i="43"/>
  <c r="L952" i="43"/>
  <c r="L953" i="43"/>
  <c r="K954" i="43"/>
  <c r="J955" i="43"/>
  <c r="J956" i="43"/>
  <c r="I957" i="43"/>
  <c r="N957" i="43"/>
  <c r="L958" i="43"/>
  <c r="J959" i="43"/>
  <c r="N959" i="43"/>
  <c r="L960" i="43"/>
  <c r="J961" i="43"/>
  <c r="N961" i="43"/>
  <c r="L962" i="43"/>
  <c r="J963" i="43"/>
  <c r="N963" i="43"/>
  <c r="L964" i="43"/>
  <c r="J965" i="43"/>
  <c r="N965" i="43"/>
  <c r="L966" i="43"/>
  <c r="J967" i="43"/>
  <c r="N967" i="43"/>
  <c r="L968" i="43"/>
  <c r="J969" i="43"/>
  <c r="N969" i="43"/>
  <c r="L970" i="43"/>
  <c r="J971" i="43"/>
  <c r="N971" i="43"/>
  <c r="L972" i="43"/>
  <c r="J973" i="43"/>
  <c r="N973" i="43"/>
  <c r="L974" i="43"/>
  <c r="J975" i="43"/>
  <c r="N975" i="43"/>
  <c r="L976" i="43"/>
  <c r="J977" i="43"/>
  <c r="N977" i="43"/>
  <c r="L978" i="43"/>
  <c r="J979" i="43"/>
  <c r="N979" i="43"/>
  <c r="L980" i="43"/>
  <c r="J981" i="43"/>
  <c r="N981" i="43"/>
  <c r="L982" i="43"/>
  <c r="J983" i="43"/>
  <c r="N983" i="43"/>
  <c r="L984" i="43"/>
  <c r="J985" i="43"/>
  <c r="N985" i="43"/>
  <c r="L986" i="43"/>
  <c r="J987" i="43"/>
  <c r="N987" i="43"/>
  <c r="L988" i="43"/>
  <c r="J989" i="43"/>
  <c r="N989" i="43"/>
  <c r="L990" i="43"/>
  <c r="J991" i="43"/>
  <c r="N991" i="43"/>
  <c r="L992" i="43"/>
  <c r="J993" i="43"/>
  <c r="N993" i="43"/>
  <c r="L994" i="43"/>
  <c r="J995" i="43"/>
  <c r="N995" i="43"/>
  <c r="L996" i="43"/>
  <c r="J997" i="43"/>
  <c r="N997" i="43"/>
  <c r="L998" i="43"/>
  <c r="J999" i="43"/>
  <c r="N999" i="43"/>
  <c r="L1000" i="43"/>
  <c r="J1001" i="43"/>
  <c r="N1001" i="43"/>
  <c r="L1002" i="43"/>
  <c r="J1003" i="43"/>
  <c r="N1003" i="43"/>
  <c r="L1004" i="43"/>
  <c r="J1005" i="43"/>
  <c r="N1005" i="43"/>
  <c r="L1006" i="43"/>
  <c r="J1007" i="43"/>
  <c r="N1007" i="43"/>
  <c r="L1008" i="43"/>
  <c r="J1009" i="43"/>
  <c r="N1009" i="43"/>
  <c r="L1010" i="43"/>
  <c r="J1011" i="43"/>
  <c r="N1011" i="43"/>
  <c r="L1012" i="43"/>
  <c r="J1013" i="43"/>
  <c r="N1013" i="43"/>
  <c r="L1014" i="43"/>
  <c r="J1015" i="43"/>
  <c r="N1015" i="43"/>
  <c r="L1016" i="43"/>
  <c r="J1017" i="43"/>
  <c r="N1017" i="43"/>
  <c r="L1018" i="43"/>
  <c r="J1019" i="43"/>
  <c r="N1019" i="43"/>
  <c r="L1020" i="43"/>
  <c r="J1021" i="43"/>
  <c r="N1021" i="43"/>
  <c r="L1022" i="43"/>
  <c r="J1023" i="43"/>
  <c r="N1023" i="43"/>
  <c r="L1024" i="43"/>
  <c r="J1025" i="43"/>
  <c r="N1025" i="43"/>
  <c r="L1026" i="43"/>
  <c r="J1027" i="43"/>
  <c r="N1027" i="43"/>
  <c r="L1028" i="43"/>
  <c r="J1029" i="43"/>
  <c r="N1029" i="43"/>
  <c r="L1030" i="43"/>
  <c r="J1031" i="43"/>
  <c r="N1031" i="43"/>
  <c r="L1032" i="43"/>
  <c r="J1033" i="43"/>
  <c r="N1033" i="43"/>
  <c r="L1034" i="43"/>
  <c r="J1035" i="43"/>
  <c r="N1035" i="43"/>
  <c r="L1036" i="43"/>
  <c r="J1037" i="43"/>
  <c r="N1037" i="43"/>
  <c r="L1038" i="43"/>
  <c r="J1039" i="43"/>
  <c r="N1039" i="43"/>
  <c r="L1040" i="43"/>
  <c r="J1041" i="43"/>
  <c r="N1041" i="43"/>
  <c r="L1042" i="43"/>
  <c r="J1043" i="43"/>
  <c r="N1043" i="43"/>
  <c r="L1044" i="43"/>
  <c r="J1045" i="43"/>
  <c r="N1045" i="43"/>
  <c r="L1046" i="43"/>
  <c r="J1047" i="43"/>
  <c r="N1047" i="43"/>
  <c r="L1048" i="43"/>
  <c r="J761" i="43"/>
  <c r="N761" i="43"/>
  <c r="L762" i="43"/>
  <c r="K940" i="43"/>
  <c r="I943" i="43"/>
  <c r="K948" i="43"/>
  <c r="J950" i="43"/>
  <c r="I951" i="43"/>
  <c r="N951" i="43"/>
  <c r="N952" i="43"/>
  <c r="L954" i="43"/>
  <c r="L955" i="43"/>
  <c r="K956" i="43"/>
  <c r="J957" i="43"/>
  <c r="I958" i="43"/>
  <c r="K959" i="43"/>
  <c r="I960" i="43"/>
  <c r="K961" i="43"/>
  <c r="I962" i="43"/>
  <c r="K963" i="43"/>
  <c r="I964" i="43"/>
  <c r="K965" i="43"/>
  <c r="I966" i="43"/>
  <c r="K967" i="43"/>
  <c r="I968" i="43"/>
  <c r="K969" i="43"/>
  <c r="I970" i="43"/>
  <c r="K971" i="43"/>
  <c r="I972" i="43"/>
  <c r="K973" i="43"/>
  <c r="I974" i="43"/>
  <c r="K975" i="43"/>
  <c r="I976" i="43"/>
  <c r="K977" i="43"/>
  <c r="I978" i="43"/>
  <c r="K979" i="43"/>
  <c r="I980" i="43"/>
  <c r="K981" i="43"/>
  <c r="I982" i="43"/>
  <c r="K983" i="43"/>
  <c r="I984" i="43"/>
  <c r="K985" i="43"/>
  <c r="I986" i="43"/>
  <c r="K987" i="43"/>
  <c r="I988" i="43"/>
  <c r="K989" i="43"/>
  <c r="I990" i="43"/>
  <c r="K991" i="43"/>
  <c r="I992" i="43"/>
  <c r="K993" i="43"/>
  <c r="I994" i="43"/>
  <c r="K995" i="43"/>
  <c r="I996" i="43"/>
  <c r="K997" i="43"/>
  <c r="I998" i="43"/>
  <c r="K999" i="43"/>
  <c r="I1000" i="43"/>
  <c r="K1001" i="43"/>
  <c r="I1002" i="43"/>
  <c r="K1003" i="43"/>
  <c r="I1004" i="43"/>
  <c r="K1005" i="43"/>
  <c r="I1006" i="43"/>
  <c r="K1007" i="43"/>
  <c r="I1008" i="43"/>
  <c r="K1009" i="43"/>
  <c r="I1010" i="43"/>
  <c r="K1011" i="43"/>
  <c r="I1012" i="43"/>
  <c r="K1013" i="43"/>
  <c r="I1014" i="43"/>
  <c r="K1015" i="43"/>
  <c r="I1016" i="43"/>
  <c r="K1017" i="43"/>
  <c r="I1018" i="43"/>
  <c r="K1019" i="43"/>
  <c r="I1020" i="43"/>
  <c r="K1021" i="43"/>
  <c r="I1022" i="43"/>
  <c r="K1023" i="43"/>
  <c r="I1024" i="43"/>
  <c r="K1025" i="43"/>
  <c r="I1026" i="43"/>
  <c r="K1027" i="43"/>
  <c r="I1028" i="43"/>
  <c r="K1029" i="43"/>
  <c r="I1030" i="43"/>
  <c r="K1031" i="43"/>
  <c r="I1032" i="43"/>
  <c r="K1033" i="43"/>
  <c r="I1034" i="43"/>
  <c r="K1035" i="43"/>
  <c r="I1036" i="43"/>
  <c r="K1037" i="43"/>
  <c r="I1038" i="43"/>
  <c r="K1039" i="43"/>
  <c r="I1040" i="43"/>
  <c r="K1041" i="43"/>
  <c r="I1042" i="43"/>
  <c r="K1043" i="43"/>
  <c r="I1044" i="43"/>
  <c r="K1045" i="43"/>
  <c r="I1046" i="43"/>
  <c r="K1047" i="43"/>
  <c r="I1048" i="43"/>
  <c r="K761" i="43"/>
  <c r="I762" i="43"/>
  <c r="I941" i="43"/>
  <c r="K946" i="43"/>
  <c r="I949" i="43"/>
  <c r="K950" i="43"/>
  <c r="J951" i="43"/>
  <c r="J952" i="43"/>
  <c r="I953" i="43"/>
  <c r="N953" i="43"/>
  <c r="N954" i="43"/>
  <c r="L956" i="43"/>
  <c r="L957" i="43"/>
  <c r="J958" i="43"/>
  <c r="N958" i="43"/>
  <c r="L959" i="43"/>
  <c r="J960" i="43"/>
  <c r="N960" i="43"/>
  <c r="L961" i="43"/>
  <c r="J962" i="43"/>
  <c r="N962" i="43"/>
  <c r="L963" i="43"/>
  <c r="J964" i="43"/>
  <c r="N964" i="43"/>
  <c r="L965" i="43"/>
  <c r="J966" i="43"/>
  <c r="N966" i="43"/>
  <c r="L967" i="43"/>
  <c r="J968" i="43"/>
  <c r="N968" i="43"/>
  <c r="L969" i="43"/>
  <c r="J970" i="43"/>
  <c r="N970" i="43"/>
  <c r="L971" i="43"/>
  <c r="J972" i="43"/>
  <c r="N972" i="43"/>
  <c r="L973" i="43"/>
  <c r="J974" i="43"/>
  <c r="N974" i="43"/>
  <c r="L975" i="43"/>
  <c r="J976" i="43"/>
  <c r="N976" i="43"/>
  <c r="L977" i="43"/>
  <c r="J978" i="43"/>
  <c r="N978" i="43"/>
  <c r="L979" i="43"/>
  <c r="J980" i="43"/>
  <c r="N980" i="43"/>
  <c r="L981" i="43"/>
  <c r="J982" i="43"/>
  <c r="N982" i="43"/>
  <c r="L983" i="43"/>
  <c r="J984" i="43"/>
  <c r="N984" i="43"/>
  <c r="L985" i="43"/>
  <c r="J986" i="43"/>
  <c r="N986" i="43"/>
  <c r="L987" i="43"/>
  <c r="J988" i="43"/>
  <c r="N988" i="43"/>
  <c r="L989" i="43"/>
  <c r="J990" i="43"/>
  <c r="N990" i="43"/>
  <c r="L991" i="43"/>
  <c r="J992" i="43"/>
  <c r="N992" i="43"/>
  <c r="L993" i="43"/>
  <c r="J994" i="43"/>
  <c r="N994" i="43"/>
  <c r="L995" i="43"/>
  <c r="J996" i="43"/>
  <c r="N996" i="43"/>
  <c r="L997" i="43"/>
  <c r="J998" i="43"/>
  <c r="N998" i="43"/>
  <c r="L999" i="43"/>
  <c r="J1000" i="43"/>
  <c r="N1000" i="43"/>
  <c r="L1001" i="43"/>
  <c r="J1002" i="43"/>
  <c r="N1002" i="43"/>
  <c r="L1003" i="43"/>
  <c r="J1004" i="43"/>
  <c r="N1004" i="43"/>
  <c r="L1005" i="43"/>
  <c r="J1006" i="43"/>
  <c r="N1006" i="43"/>
  <c r="L1007" i="43"/>
  <c r="J1008" i="43"/>
  <c r="N1008" i="43"/>
  <c r="L1009" i="43"/>
  <c r="J1010" i="43"/>
  <c r="N1010" i="43"/>
  <c r="L1011" i="43"/>
  <c r="J1012" i="43"/>
  <c r="N1012" i="43"/>
  <c r="L1013" i="43"/>
  <c r="J1014" i="43"/>
  <c r="N1014" i="43"/>
  <c r="L1015" i="43"/>
  <c r="J1016" i="43"/>
  <c r="N1016" i="43"/>
  <c r="L1017" i="43"/>
  <c r="J1018" i="43"/>
  <c r="N1018" i="43"/>
  <c r="L1019" i="43"/>
  <c r="J1020" i="43"/>
  <c r="N1020" i="43"/>
  <c r="L1021" i="43"/>
  <c r="J1022" i="43"/>
  <c r="N1022" i="43"/>
  <c r="L1023" i="43"/>
  <c r="J1024" i="43"/>
  <c r="N1024" i="43"/>
  <c r="L1025" i="43"/>
  <c r="J1026" i="43"/>
  <c r="N1026" i="43"/>
  <c r="L1027" i="43"/>
  <c r="J1028" i="43"/>
  <c r="N1028" i="43"/>
  <c r="L1029" i="43"/>
  <c r="J1030" i="43"/>
  <c r="N1030" i="43"/>
  <c r="L1031" i="43"/>
  <c r="J1032" i="43"/>
  <c r="N1032" i="43"/>
  <c r="L1033" i="43"/>
  <c r="J1034" i="43"/>
  <c r="N1034" i="43"/>
  <c r="L1035" i="43"/>
  <c r="J1036" i="43"/>
  <c r="N1036" i="43"/>
  <c r="L1037" i="43"/>
  <c r="J1038" i="43"/>
  <c r="N1038" i="43"/>
  <c r="L1039" i="43"/>
  <c r="J1040" i="43"/>
  <c r="N1040" i="43"/>
  <c r="L1041" i="43"/>
  <c r="J1042" i="43"/>
  <c r="N1042" i="43"/>
  <c r="L1043" i="43"/>
  <c r="J1044" i="43"/>
  <c r="N1044" i="43"/>
  <c r="L1045" i="43"/>
  <c r="J1046" i="43"/>
  <c r="N1046" i="43"/>
  <c r="L1047" i="43"/>
  <c r="J1048" i="43"/>
  <c r="N1048" i="43"/>
  <c r="L761" i="43"/>
  <c r="J762" i="43"/>
  <c r="N762" i="43"/>
  <c r="I939" i="43"/>
  <c r="K944" i="43"/>
  <c r="I947" i="43"/>
  <c r="L949" i="43"/>
  <c r="L950" i="43"/>
  <c r="L951" i="43"/>
  <c r="K952" i="43"/>
  <c r="J953" i="43"/>
  <c r="J954" i="43"/>
  <c r="I955" i="43"/>
  <c r="N955" i="43"/>
  <c r="N956" i="43"/>
  <c r="K958" i="43"/>
  <c r="I959" i="43"/>
  <c r="K960" i="43"/>
  <c r="I961" i="43"/>
  <c r="K962" i="43"/>
  <c r="I963" i="43"/>
  <c r="K964" i="43"/>
  <c r="I965" i="43"/>
  <c r="K966" i="43"/>
  <c r="I967" i="43"/>
  <c r="K968" i="43"/>
  <c r="I969" i="43"/>
  <c r="K970" i="43"/>
  <c r="I971" i="43"/>
  <c r="K972" i="43"/>
  <c r="I973" i="43"/>
  <c r="K974" i="43"/>
  <c r="I975" i="43"/>
  <c r="K976" i="43"/>
  <c r="I977" i="43"/>
  <c r="K978" i="43"/>
  <c r="I979" i="43"/>
  <c r="K980" i="43"/>
  <c r="I981" i="43"/>
  <c r="K982" i="43"/>
  <c r="I983" i="43"/>
  <c r="K984" i="43"/>
  <c r="I985" i="43"/>
  <c r="K986" i="43"/>
  <c r="I987" i="43"/>
  <c r="K988" i="43"/>
  <c r="I989" i="43"/>
  <c r="K990" i="43"/>
  <c r="I991" i="43"/>
  <c r="K992" i="43"/>
  <c r="I993" i="43"/>
  <c r="K994" i="43"/>
  <c r="I995" i="43"/>
  <c r="K996" i="43"/>
  <c r="I997" i="43"/>
  <c r="K998" i="43"/>
  <c r="I999" i="43"/>
  <c r="K1000" i="43"/>
  <c r="I1001" i="43"/>
  <c r="K1002" i="43"/>
  <c r="I1003" i="43"/>
  <c r="K1004" i="43"/>
  <c r="I1005" i="43"/>
  <c r="K1006" i="43"/>
  <c r="I1007" i="43"/>
  <c r="K1008" i="43"/>
  <c r="I1009" i="43"/>
  <c r="K1010" i="43"/>
  <c r="I1011" i="43"/>
  <c r="K1012" i="43"/>
  <c r="I1013" i="43"/>
  <c r="K1014" i="43"/>
  <c r="I1015" i="43"/>
  <c r="K1016" i="43"/>
  <c r="I1017" i="43"/>
  <c r="K1018" i="43"/>
  <c r="I1019" i="43"/>
  <c r="K1020" i="43"/>
  <c r="I1021" i="43"/>
  <c r="K1022" i="43"/>
  <c r="I1023" i="43"/>
  <c r="K1024" i="43"/>
  <c r="I1025" i="43"/>
  <c r="K1026" i="43"/>
  <c r="I1027" i="43"/>
  <c r="K1028" i="43"/>
  <c r="I1029" i="43"/>
  <c r="K1030" i="43"/>
  <c r="I1031" i="43"/>
  <c r="K1032" i="43"/>
  <c r="I1033" i="43"/>
  <c r="K1034" i="43"/>
  <c r="I1035" i="43"/>
  <c r="K1036" i="43"/>
  <c r="I1037" i="43"/>
  <c r="K1038" i="43"/>
  <c r="I1039" i="43"/>
  <c r="K1040" i="43"/>
  <c r="I1041" i="43"/>
  <c r="K1042" i="43"/>
  <c r="I1043" i="43"/>
  <c r="K1044" i="43"/>
  <c r="I1045" i="43"/>
  <c r="K1046" i="43"/>
  <c r="I1047" i="43"/>
  <c r="K1048" i="43"/>
  <c r="I761" i="43"/>
  <c r="K762" i="43"/>
  <c r="X705" i="43"/>
  <c r="X707" i="43"/>
  <c r="X709" i="43"/>
  <c r="X711" i="43"/>
  <c r="X713" i="43"/>
  <c r="X715" i="43"/>
  <c r="X717" i="43"/>
  <c r="X719" i="43"/>
  <c r="X721" i="43"/>
  <c r="X723" i="43"/>
  <c r="X725" i="43"/>
  <c r="X727" i="43"/>
  <c r="X729" i="43"/>
  <c r="X731" i="43"/>
  <c r="X733" i="43"/>
  <c r="X735" i="43"/>
  <c r="X737" i="43"/>
  <c r="X739" i="43"/>
  <c r="X741" i="43"/>
  <c r="X743" i="43"/>
  <c r="X745" i="43"/>
  <c r="W704" i="43"/>
  <c r="W706" i="43"/>
  <c r="W708" i="43"/>
  <c r="W710" i="43"/>
  <c r="W712" i="43"/>
  <c r="W714" i="43"/>
  <c r="W716" i="43"/>
  <c r="W718" i="43"/>
  <c r="W720" i="43"/>
  <c r="W722" i="43"/>
  <c r="W724" i="43"/>
  <c r="W726" i="43"/>
  <c r="W728" i="43"/>
  <c r="W730" i="43"/>
  <c r="W732" i="43"/>
  <c r="W734" i="43"/>
  <c r="W736" i="43"/>
  <c r="W738" i="43"/>
  <c r="W740" i="43"/>
  <c r="W742" i="43"/>
  <c r="W744" i="43"/>
  <c r="W746" i="43"/>
  <c r="X704" i="43"/>
  <c r="X706" i="43"/>
  <c r="X708" i="43"/>
  <c r="X710" i="43"/>
  <c r="X712" i="43"/>
  <c r="X714" i="43"/>
  <c r="X716" i="43"/>
  <c r="X718" i="43"/>
  <c r="X720" i="43"/>
  <c r="X722" i="43"/>
  <c r="X724" i="43"/>
  <c r="X726" i="43"/>
  <c r="X728" i="43"/>
  <c r="X730" i="43"/>
  <c r="X732" i="43"/>
  <c r="X734" i="43"/>
  <c r="X736" i="43"/>
  <c r="X738" i="43"/>
  <c r="X740" i="43"/>
  <c r="X742" i="43"/>
  <c r="X744" i="43"/>
  <c r="X746" i="43"/>
  <c r="X748" i="43"/>
  <c r="W705" i="43"/>
  <c r="W713" i="43"/>
  <c r="W721" i="43"/>
  <c r="W729" i="43"/>
  <c r="W737" i="43"/>
  <c r="W745" i="43"/>
  <c r="W749" i="43"/>
  <c r="W751" i="43"/>
  <c r="W753" i="43"/>
  <c r="W755" i="43"/>
  <c r="W757" i="43"/>
  <c r="W759" i="43"/>
  <c r="W761" i="43"/>
  <c r="W763" i="43"/>
  <c r="W765" i="43"/>
  <c r="W767" i="43"/>
  <c r="W769" i="43"/>
  <c r="W771" i="43"/>
  <c r="W773" i="43"/>
  <c r="W775" i="43"/>
  <c r="W777" i="43"/>
  <c r="W779" i="43"/>
  <c r="W781" i="43"/>
  <c r="W783" i="43"/>
  <c r="W785" i="43"/>
  <c r="W787" i="43"/>
  <c r="W789" i="43"/>
  <c r="W791" i="43"/>
  <c r="W793" i="43"/>
  <c r="W795" i="43"/>
  <c r="W797" i="43"/>
  <c r="W799" i="43"/>
  <c r="W801" i="43"/>
  <c r="W803" i="43"/>
  <c r="W805" i="43"/>
  <c r="W807" i="43"/>
  <c r="W809" i="43"/>
  <c r="W811" i="43"/>
  <c r="W813" i="43"/>
  <c r="W815" i="43"/>
  <c r="W817" i="43"/>
  <c r="W819" i="43"/>
  <c r="W821" i="43"/>
  <c r="W823" i="43"/>
  <c r="W825" i="43"/>
  <c r="W827" i="43"/>
  <c r="W829" i="43"/>
  <c r="W831" i="43"/>
  <c r="W833" i="43"/>
  <c r="W835" i="43"/>
  <c r="W837" i="43"/>
  <c r="W839" i="43"/>
  <c r="W841" i="43"/>
  <c r="W843" i="43"/>
  <c r="W845" i="43"/>
  <c r="W847" i="43"/>
  <c r="W849" i="43"/>
  <c r="W851" i="43"/>
  <c r="W853" i="43"/>
  <c r="W855" i="43"/>
  <c r="W857" i="43"/>
  <c r="W859" i="43"/>
  <c r="W861" i="43"/>
  <c r="W863" i="43"/>
  <c r="W865" i="43"/>
  <c r="W867" i="43"/>
  <c r="W869" i="43"/>
  <c r="W871" i="43"/>
  <c r="W873" i="43"/>
  <c r="W875" i="43"/>
  <c r="W877" i="43"/>
  <c r="W879" i="43"/>
  <c r="W881" i="43"/>
  <c r="W883" i="43"/>
  <c r="W885" i="43"/>
  <c r="W887" i="43"/>
  <c r="W889" i="43"/>
  <c r="W891" i="43"/>
  <c r="W893" i="43"/>
  <c r="W895" i="43"/>
  <c r="W897" i="43"/>
  <c r="W899" i="43"/>
  <c r="W901" i="43"/>
  <c r="W903" i="43"/>
  <c r="W905" i="43"/>
  <c r="W907" i="43"/>
  <c r="W909" i="43"/>
  <c r="W911" i="43"/>
  <c r="W913" i="43"/>
  <c r="W915" i="43"/>
  <c r="W917" i="43"/>
  <c r="W919" i="43"/>
  <c r="W921" i="43"/>
  <c r="W923" i="43"/>
  <c r="W925" i="43"/>
  <c r="W927" i="43"/>
  <c r="W929" i="43"/>
  <c r="W931" i="43"/>
  <c r="W933" i="43"/>
  <c r="W935" i="43"/>
  <c r="W937" i="43"/>
  <c r="W939" i="43"/>
  <c r="W941" i="43"/>
  <c r="W943" i="43"/>
  <c r="W945" i="43"/>
  <c r="W947" i="43"/>
  <c r="W949" i="43"/>
  <c r="W951" i="43"/>
  <c r="W953" i="43"/>
  <c r="W955" i="43"/>
  <c r="W957" i="43"/>
  <c r="W959" i="43"/>
  <c r="W707" i="43"/>
  <c r="W715" i="43"/>
  <c r="W723" i="43"/>
  <c r="W731" i="43"/>
  <c r="W739" i="43"/>
  <c r="W747" i="43"/>
  <c r="X749" i="43"/>
  <c r="X751" i="43"/>
  <c r="X753" i="43"/>
  <c r="X755" i="43"/>
  <c r="X757" i="43"/>
  <c r="X759" i="43"/>
  <c r="X761" i="43"/>
  <c r="X763" i="43"/>
  <c r="X765" i="43"/>
  <c r="X767" i="43"/>
  <c r="X769" i="43"/>
  <c r="X771" i="43"/>
  <c r="X773" i="43"/>
  <c r="X775" i="43"/>
  <c r="X777" i="43"/>
  <c r="X779" i="43"/>
  <c r="X781" i="43"/>
  <c r="X783" i="43"/>
  <c r="X785" i="43"/>
  <c r="X787" i="43"/>
  <c r="X789" i="43"/>
  <c r="X791" i="43"/>
  <c r="X793" i="43"/>
  <c r="X795" i="43"/>
  <c r="X797" i="43"/>
  <c r="X799" i="43"/>
  <c r="X801" i="43"/>
  <c r="X803" i="43"/>
  <c r="X805" i="43"/>
  <c r="X807" i="43"/>
  <c r="X809" i="43"/>
  <c r="X811" i="43"/>
  <c r="X813" i="43"/>
  <c r="X815" i="43"/>
  <c r="X817" i="43"/>
  <c r="X819" i="43"/>
  <c r="X821" i="43"/>
  <c r="X823" i="43"/>
  <c r="X825" i="43"/>
  <c r="X827" i="43"/>
  <c r="X829" i="43"/>
  <c r="X831" i="43"/>
  <c r="X833" i="43"/>
  <c r="X835" i="43"/>
  <c r="X837" i="43"/>
  <c r="X839" i="43"/>
  <c r="X841" i="43"/>
  <c r="X843" i="43"/>
  <c r="X845" i="43"/>
  <c r="X847" i="43"/>
  <c r="X849" i="43"/>
  <c r="X851" i="43"/>
  <c r="X853" i="43"/>
  <c r="X855" i="43"/>
  <c r="X857" i="43"/>
  <c r="X859" i="43"/>
  <c r="X861" i="43"/>
  <c r="X863" i="43"/>
  <c r="X865" i="43"/>
  <c r="X867" i="43"/>
  <c r="X869" i="43"/>
  <c r="X871" i="43"/>
  <c r="X873" i="43"/>
  <c r="X875" i="43"/>
  <c r="X877" i="43"/>
  <c r="X879" i="43"/>
  <c r="X881" i="43"/>
  <c r="X883" i="43"/>
  <c r="X885" i="43"/>
  <c r="X887" i="43"/>
  <c r="X889" i="43"/>
  <c r="X891" i="43"/>
  <c r="X893" i="43"/>
  <c r="X895" i="43"/>
  <c r="X897" i="43"/>
  <c r="X899" i="43"/>
  <c r="X901" i="43"/>
  <c r="X903" i="43"/>
  <c r="X905" i="43"/>
  <c r="X907" i="43"/>
  <c r="X909" i="43"/>
  <c r="X911" i="43"/>
  <c r="X913" i="43"/>
  <c r="X915" i="43"/>
  <c r="X917" i="43"/>
  <c r="X919" i="43"/>
  <c r="X921" i="43"/>
  <c r="X923" i="43"/>
  <c r="X925" i="43"/>
  <c r="X927" i="43"/>
  <c r="X929" i="43"/>
  <c r="X931" i="43"/>
  <c r="X933" i="43"/>
  <c r="X935" i="43"/>
  <c r="X937" i="43"/>
  <c r="X939" i="43"/>
  <c r="X941" i="43"/>
  <c r="X943" i="43"/>
  <c r="X945" i="43"/>
  <c r="X947" i="43"/>
  <c r="X949" i="43"/>
  <c r="X951" i="43"/>
  <c r="X953" i="43"/>
  <c r="X955" i="43"/>
  <c r="X957" i="43"/>
  <c r="X959" i="43"/>
  <c r="X961" i="43"/>
  <c r="X963" i="43"/>
  <c r="X965" i="43"/>
  <c r="X967" i="43"/>
  <c r="X969" i="43"/>
  <c r="X971" i="43"/>
  <c r="X973" i="43"/>
  <c r="X975" i="43"/>
  <c r="X977" i="43"/>
  <c r="X979" i="43"/>
  <c r="X981" i="43"/>
  <c r="X983" i="43"/>
  <c r="X985" i="43"/>
  <c r="X987" i="43"/>
  <c r="X989" i="43"/>
  <c r="X991" i="43"/>
  <c r="X993" i="43"/>
  <c r="X995" i="43"/>
  <c r="X997" i="43"/>
  <c r="X999" i="43"/>
  <c r="X1001" i="43"/>
  <c r="X1003" i="43"/>
  <c r="W709" i="43"/>
  <c r="W717" i="43"/>
  <c r="W725" i="43"/>
  <c r="W733" i="43"/>
  <c r="W741" i="43"/>
  <c r="X747" i="43"/>
  <c r="W750" i="43"/>
  <c r="W752" i="43"/>
  <c r="W754" i="43"/>
  <c r="W756" i="43"/>
  <c r="W758" i="43"/>
  <c r="W760" i="43"/>
  <c r="W762" i="43"/>
  <c r="W764" i="43"/>
  <c r="W766" i="43"/>
  <c r="W768" i="43"/>
  <c r="W770" i="43"/>
  <c r="W772" i="43"/>
  <c r="W774" i="43"/>
  <c r="W776" i="43"/>
  <c r="W778" i="43"/>
  <c r="W780" i="43"/>
  <c r="W782" i="43"/>
  <c r="W784" i="43"/>
  <c r="W786" i="43"/>
  <c r="W788" i="43"/>
  <c r="W790" i="43"/>
  <c r="W792" i="43"/>
  <c r="W794" i="43"/>
  <c r="W796" i="43"/>
  <c r="W798" i="43"/>
  <c r="W800" i="43"/>
  <c r="W802" i="43"/>
  <c r="W804" i="43"/>
  <c r="W806" i="43"/>
  <c r="W808" i="43"/>
  <c r="W810" i="43"/>
  <c r="W812" i="43"/>
  <c r="W814" i="43"/>
  <c r="W816" i="43"/>
  <c r="W818" i="43"/>
  <c r="W820" i="43"/>
  <c r="W822" i="43"/>
  <c r="W824" i="43"/>
  <c r="W826" i="43"/>
  <c r="W828" i="43"/>
  <c r="W830" i="43"/>
  <c r="W832" i="43"/>
  <c r="W834" i="43"/>
  <c r="W836" i="43"/>
  <c r="W838" i="43"/>
  <c r="W840" i="43"/>
  <c r="W842" i="43"/>
  <c r="W844" i="43"/>
  <c r="W846" i="43"/>
  <c r="W848" i="43"/>
  <c r="W850" i="43"/>
  <c r="W852" i="43"/>
  <c r="W854" i="43"/>
  <c r="W856" i="43"/>
  <c r="W858" i="43"/>
  <c r="W860" i="43"/>
  <c r="W862" i="43"/>
  <c r="W864" i="43"/>
  <c r="W866" i="43"/>
  <c r="W868" i="43"/>
  <c r="W870" i="43"/>
  <c r="W872" i="43"/>
  <c r="W874" i="43"/>
  <c r="W876" i="43"/>
  <c r="W878" i="43"/>
  <c r="W880" i="43"/>
  <c r="W882" i="43"/>
  <c r="W884" i="43"/>
  <c r="W886" i="43"/>
  <c r="W888" i="43"/>
  <c r="W890" i="43"/>
  <c r="W892" i="43"/>
  <c r="W894" i="43"/>
  <c r="W896" i="43"/>
  <c r="W898" i="43"/>
  <c r="W900" i="43"/>
  <c r="W902" i="43"/>
  <c r="W904" i="43"/>
  <c r="W906" i="43"/>
  <c r="W908" i="43"/>
  <c r="W910" i="43"/>
  <c r="W912" i="43"/>
  <c r="W914" i="43"/>
  <c r="W916" i="43"/>
  <c r="W918" i="43"/>
  <c r="W920" i="43"/>
  <c r="W922" i="43"/>
  <c r="W924" i="43"/>
  <c r="W926" i="43"/>
  <c r="W928" i="43"/>
  <c r="W930" i="43"/>
  <c r="W932" i="43"/>
  <c r="W934" i="43"/>
  <c r="W936" i="43"/>
  <c r="W938" i="43"/>
  <c r="W940" i="43"/>
  <c r="W942" i="43"/>
  <c r="W944" i="43"/>
  <c r="W946" i="43"/>
  <c r="W948" i="43"/>
  <c r="W950" i="43"/>
  <c r="W952" i="43"/>
  <c r="W954" i="43"/>
  <c r="W956" i="43"/>
  <c r="W958" i="43"/>
  <c r="W960" i="43"/>
  <c r="W962" i="43"/>
  <c r="W964" i="43"/>
  <c r="W966" i="43"/>
  <c r="W968" i="43"/>
  <c r="W970" i="43"/>
  <c r="W972" i="43"/>
  <c r="W974" i="43"/>
  <c r="W976" i="43"/>
  <c r="W978" i="43"/>
  <c r="W980" i="43"/>
  <c r="W982" i="43"/>
  <c r="W984" i="43"/>
  <c r="W986" i="43"/>
  <c r="W988" i="43"/>
  <c r="W990" i="43"/>
  <c r="W992" i="43"/>
  <c r="W994" i="43"/>
  <c r="W996" i="43"/>
  <c r="W998" i="43"/>
  <c r="W1000" i="43"/>
  <c r="W1002" i="43"/>
  <c r="W735" i="43"/>
  <c r="X752" i="43"/>
  <c r="X760" i="43"/>
  <c r="X768" i="43"/>
  <c r="X776" i="43"/>
  <c r="X784" i="43"/>
  <c r="X792" i="43"/>
  <c r="X800" i="43"/>
  <c r="X808" i="43"/>
  <c r="X816" i="43"/>
  <c r="X824" i="43"/>
  <c r="X832" i="43"/>
  <c r="X840" i="43"/>
  <c r="X848" i="43"/>
  <c r="X856" i="43"/>
  <c r="X864" i="43"/>
  <c r="X872" i="43"/>
  <c r="X880" i="43"/>
  <c r="X888" i="43"/>
  <c r="X896" i="43"/>
  <c r="X904" i="43"/>
  <c r="X912" i="43"/>
  <c r="X920" i="43"/>
  <c r="X928" i="43"/>
  <c r="X936" i="43"/>
  <c r="X944" i="43"/>
  <c r="X952" i="43"/>
  <c r="X960" i="43"/>
  <c r="X964" i="43"/>
  <c r="X968" i="43"/>
  <c r="X972" i="43"/>
  <c r="X976" i="43"/>
  <c r="X980" i="43"/>
  <c r="X984" i="43"/>
  <c r="X988" i="43"/>
  <c r="X992" i="43"/>
  <c r="X996" i="43"/>
  <c r="X1000" i="43"/>
  <c r="W1004" i="43"/>
  <c r="W1006" i="43"/>
  <c r="W1008" i="43"/>
  <c r="W1010" i="43"/>
  <c r="W1012" i="43"/>
  <c r="W1014" i="43"/>
  <c r="W1016" i="43"/>
  <c r="W1018" i="43"/>
  <c r="W1020" i="43"/>
  <c r="W1022" i="43"/>
  <c r="W1024" i="43"/>
  <c r="W1026" i="43"/>
  <c r="W1028" i="43"/>
  <c r="W1030" i="43"/>
  <c r="W1032" i="43"/>
  <c r="W1034" i="43"/>
  <c r="W1036" i="43"/>
  <c r="W1038" i="43"/>
  <c r="W1040" i="43"/>
  <c r="W1042" i="43"/>
  <c r="W1044" i="43"/>
  <c r="W1046" i="43"/>
  <c r="W1048" i="43"/>
  <c r="W711" i="43"/>
  <c r="W743" i="43"/>
  <c r="X754" i="43"/>
  <c r="X762" i="43"/>
  <c r="X770" i="43"/>
  <c r="X778" i="43"/>
  <c r="X786" i="43"/>
  <c r="X794" i="43"/>
  <c r="X802" i="43"/>
  <c r="X810" i="43"/>
  <c r="X818" i="43"/>
  <c r="X826" i="43"/>
  <c r="X834" i="43"/>
  <c r="X842" i="43"/>
  <c r="X850" i="43"/>
  <c r="X858" i="43"/>
  <c r="X866" i="43"/>
  <c r="X874" i="43"/>
  <c r="X882" i="43"/>
  <c r="X890" i="43"/>
  <c r="X898" i="43"/>
  <c r="X906" i="43"/>
  <c r="X914" i="43"/>
  <c r="X922" i="43"/>
  <c r="X930" i="43"/>
  <c r="X938" i="43"/>
  <c r="X946" i="43"/>
  <c r="X954" i="43"/>
  <c r="W961" i="43"/>
  <c r="W965" i="43"/>
  <c r="W969" i="43"/>
  <c r="W973" i="43"/>
  <c r="W977" i="43"/>
  <c r="W981" i="43"/>
  <c r="W985" i="43"/>
  <c r="W989" i="43"/>
  <c r="W993" i="43"/>
  <c r="W997" i="43"/>
  <c r="W1001" i="43"/>
  <c r="X1004" i="43"/>
  <c r="X1006" i="43"/>
  <c r="X1008" i="43"/>
  <c r="X1010" i="43"/>
  <c r="X1012" i="43"/>
  <c r="X1014" i="43"/>
  <c r="X1016" i="43"/>
  <c r="X1018" i="43"/>
  <c r="X1020" i="43"/>
  <c r="X1022" i="43"/>
  <c r="X1024" i="43"/>
  <c r="X1026" i="43"/>
  <c r="X1028" i="43"/>
  <c r="X1030" i="43"/>
  <c r="X1032" i="43"/>
  <c r="X1034" i="43"/>
  <c r="X1036" i="43"/>
  <c r="X1038" i="43"/>
  <c r="X1040" i="43"/>
  <c r="X1042" i="43"/>
  <c r="X1044" i="43"/>
  <c r="X1046" i="43"/>
  <c r="X1048" i="43"/>
  <c r="W719" i="43"/>
  <c r="W748" i="43"/>
  <c r="X756" i="43"/>
  <c r="X764" i="43"/>
  <c r="X772" i="43"/>
  <c r="X780" i="43"/>
  <c r="X788" i="43"/>
  <c r="X796" i="43"/>
  <c r="X804" i="43"/>
  <c r="X812" i="43"/>
  <c r="X820" i="43"/>
  <c r="X828" i="43"/>
  <c r="X836" i="43"/>
  <c r="X844" i="43"/>
  <c r="X852" i="43"/>
  <c r="X860" i="43"/>
  <c r="X868" i="43"/>
  <c r="X876" i="43"/>
  <c r="X884" i="43"/>
  <c r="X892" i="43"/>
  <c r="X900" i="43"/>
  <c r="X908" i="43"/>
  <c r="X916" i="43"/>
  <c r="X924" i="43"/>
  <c r="X932" i="43"/>
  <c r="X940" i="43"/>
  <c r="X948" i="43"/>
  <c r="X956" i="43"/>
  <c r="X962" i="43"/>
  <c r="X966" i="43"/>
  <c r="X970" i="43"/>
  <c r="X974" i="43"/>
  <c r="X978" i="43"/>
  <c r="X982" i="43"/>
  <c r="X986" i="43"/>
  <c r="X990" i="43"/>
  <c r="X994" i="43"/>
  <c r="X998" i="43"/>
  <c r="X1002" i="43"/>
  <c r="W1005" i="43"/>
  <c r="W1007" i="43"/>
  <c r="W1009" i="43"/>
  <c r="W1011" i="43"/>
  <c r="W1013" i="43"/>
  <c r="W1015" i="43"/>
  <c r="W1017" i="43"/>
  <c r="W1019" i="43"/>
  <c r="W1021" i="43"/>
  <c r="W1023" i="43"/>
  <c r="W1025" i="43"/>
  <c r="W1027" i="43"/>
  <c r="W1029" i="43"/>
  <c r="W1031" i="43"/>
  <c r="W1033" i="43"/>
  <c r="W1035" i="43"/>
  <c r="W1037" i="43"/>
  <c r="W1039" i="43"/>
  <c r="W1041" i="43"/>
  <c r="W1043" i="43"/>
  <c r="W1045" i="43"/>
  <c r="W1047" i="43"/>
  <c r="W727" i="43"/>
  <c r="X750" i="43"/>
  <c r="X758" i="43"/>
  <c r="X766" i="43"/>
  <c r="X774" i="43"/>
  <c r="X782" i="43"/>
  <c r="X790" i="43"/>
  <c r="X798" i="43"/>
  <c r="X806" i="43"/>
  <c r="X814" i="43"/>
  <c r="X822" i="43"/>
  <c r="X830" i="43"/>
  <c r="X838" i="43"/>
  <c r="X846" i="43"/>
  <c r="X854" i="43"/>
  <c r="X862" i="43"/>
  <c r="X870" i="43"/>
  <c r="X878" i="43"/>
  <c r="X886" i="43"/>
  <c r="X894" i="43"/>
  <c r="X902" i="43"/>
  <c r="X910" i="43"/>
  <c r="X918" i="43"/>
  <c r="X926" i="43"/>
  <c r="X934" i="43"/>
  <c r="X942" i="43"/>
  <c r="X950" i="43"/>
  <c r="X958" i="43"/>
  <c r="W963" i="43"/>
  <c r="W967" i="43"/>
  <c r="W971" i="43"/>
  <c r="W975" i="43"/>
  <c r="W979" i="43"/>
  <c r="W983" i="43"/>
  <c r="W987" i="43"/>
  <c r="W991" i="43"/>
  <c r="W995" i="43"/>
  <c r="W999" i="43"/>
  <c r="W1003" i="43"/>
  <c r="X1005" i="43"/>
  <c r="X1007" i="43"/>
  <c r="X1009" i="43"/>
  <c r="X1011" i="43"/>
  <c r="X1013" i="43"/>
  <c r="X1015" i="43"/>
  <c r="X1017" i="43"/>
  <c r="X1019" i="43"/>
  <c r="X1021" i="43"/>
  <c r="X1023" i="43"/>
  <c r="X1025" i="43"/>
  <c r="X1027" i="43"/>
  <c r="X1029" i="43"/>
  <c r="X1031" i="43"/>
  <c r="X1033" i="43"/>
  <c r="X1035" i="43"/>
  <c r="X1037" i="43"/>
  <c r="X1039" i="43"/>
  <c r="X1041" i="43"/>
  <c r="X1043" i="43"/>
  <c r="X1045" i="43"/>
  <c r="X1047" i="43"/>
  <c r="D1262" i="43"/>
  <c r="S12" i="43"/>
  <c r="W12" i="43"/>
  <c r="U13" i="43"/>
  <c r="S14" i="43"/>
  <c r="W14" i="43"/>
  <c r="U15" i="43"/>
  <c r="S16" i="43"/>
  <c r="W16" i="43"/>
  <c r="U17" i="43"/>
  <c r="S18" i="43"/>
  <c r="W18" i="43"/>
  <c r="U19" i="43"/>
  <c r="S20" i="43"/>
  <c r="W20" i="43"/>
  <c r="U21" i="43"/>
  <c r="S22" i="43"/>
  <c r="W22" i="43"/>
  <c r="U23" i="43"/>
  <c r="S24" i="43"/>
  <c r="W24" i="43"/>
  <c r="U25" i="43"/>
  <c r="S26" i="43"/>
  <c r="W26" i="43"/>
  <c r="U27" i="43"/>
  <c r="S28" i="43"/>
  <c r="W28" i="43"/>
  <c r="U29" i="43"/>
  <c r="S30" i="43"/>
  <c r="W30" i="43"/>
  <c r="U31" i="43"/>
  <c r="S32" i="43"/>
  <c r="W32" i="43"/>
  <c r="U33" i="43"/>
  <c r="S34" i="43"/>
  <c r="W34" i="43"/>
  <c r="U35" i="43"/>
  <c r="S36" i="43"/>
  <c r="W36" i="43"/>
  <c r="U37" i="43"/>
  <c r="S38" i="43"/>
  <c r="W38" i="43"/>
  <c r="U39" i="43"/>
  <c r="S40" i="43"/>
  <c r="W40" i="43"/>
  <c r="U41" i="43"/>
  <c r="S42" i="43"/>
  <c r="W42" i="43"/>
  <c r="U43" i="43"/>
  <c r="S44" i="43"/>
  <c r="W44" i="43"/>
  <c r="U45" i="43"/>
  <c r="S46" i="43"/>
  <c r="W46" i="43"/>
  <c r="U47" i="43"/>
  <c r="S48" i="43"/>
  <c r="W48" i="43"/>
  <c r="U49" i="43"/>
  <c r="S50" i="43"/>
  <c r="W50" i="43"/>
  <c r="U51" i="43"/>
  <c r="S52" i="43"/>
  <c r="W52" i="43"/>
  <c r="U53" i="43"/>
  <c r="S54" i="43"/>
  <c r="W54" i="43"/>
  <c r="U55" i="43"/>
  <c r="S56" i="43"/>
  <c r="W56" i="43"/>
  <c r="U57" i="43"/>
  <c r="S58" i="43"/>
  <c r="W58" i="43"/>
  <c r="U59" i="43"/>
  <c r="S60" i="43"/>
  <c r="W60" i="43"/>
  <c r="U61" i="43"/>
  <c r="S62" i="43"/>
  <c r="W62" i="43"/>
  <c r="U63" i="43"/>
  <c r="S64" i="43"/>
  <c r="W64" i="43"/>
  <c r="U65" i="43"/>
  <c r="S66" i="43"/>
  <c r="W66" i="43"/>
  <c r="U67" i="43"/>
  <c r="S68" i="43"/>
  <c r="W68" i="43"/>
  <c r="U69" i="43"/>
  <c r="S70" i="43"/>
  <c r="W70" i="43"/>
  <c r="U71" i="43"/>
  <c r="S72" i="43"/>
  <c r="W72" i="43"/>
  <c r="U73" i="43"/>
  <c r="S74" i="43"/>
  <c r="W74" i="43"/>
  <c r="U75" i="43"/>
  <c r="S76" i="43"/>
  <c r="W76" i="43"/>
  <c r="U77" i="43"/>
  <c r="S78" i="43"/>
  <c r="W78" i="43"/>
  <c r="U79" i="43"/>
  <c r="S80" i="43"/>
  <c r="W80" i="43"/>
  <c r="U81" i="43"/>
  <c r="S82" i="43"/>
  <c r="W82" i="43"/>
  <c r="U83" i="43"/>
  <c r="S84" i="43"/>
  <c r="W84" i="43"/>
  <c r="U85" i="43"/>
  <c r="S86" i="43"/>
  <c r="W86" i="43"/>
  <c r="U87" i="43"/>
  <c r="S88" i="43"/>
  <c r="W88" i="43"/>
  <c r="U89" i="43"/>
  <c r="S90" i="43"/>
  <c r="W90" i="43"/>
  <c r="U91" i="43"/>
  <c r="S92" i="43"/>
  <c r="W92" i="43"/>
  <c r="U93" i="43"/>
  <c r="S94" i="43"/>
  <c r="W94" i="43"/>
  <c r="U95" i="43"/>
  <c r="S96" i="43"/>
  <c r="W96" i="43"/>
  <c r="U97" i="43"/>
  <c r="S98" i="43"/>
  <c r="W98" i="43"/>
  <c r="U99" i="43"/>
  <c r="S100" i="43"/>
  <c r="W100" i="43"/>
  <c r="U101" i="43"/>
  <c r="S102" i="43"/>
  <c r="W102" i="43"/>
  <c r="U103" i="43"/>
  <c r="S104" i="43"/>
  <c r="W104" i="43"/>
  <c r="U105" i="43"/>
  <c r="S106" i="43"/>
  <c r="W106" i="43"/>
  <c r="U107" i="43"/>
  <c r="S108" i="43"/>
  <c r="W108" i="43"/>
  <c r="U109" i="43"/>
  <c r="S110" i="43"/>
  <c r="W110" i="43"/>
  <c r="U111" i="43"/>
  <c r="S112" i="43"/>
  <c r="W112" i="43"/>
  <c r="U113" i="43"/>
  <c r="S114" i="43"/>
  <c r="W114" i="43"/>
  <c r="U115" i="43"/>
  <c r="S116" i="43"/>
  <c r="W116" i="43"/>
  <c r="U117" i="43"/>
  <c r="S118" i="43"/>
  <c r="W118" i="43"/>
  <c r="U119" i="43"/>
  <c r="S120" i="43"/>
  <c r="W120" i="43"/>
  <c r="U121" i="43"/>
  <c r="S122" i="43"/>
  <c r="W122" i="43"/>
  <c r="U123" i="43"/>
  <c r="S124" i="43"/>
  <c r="W124" i="43"/>
  <c r="U125" i="43"/>
  <c r="S126" i="43"/>
  <c r="W126" i="43"/>
  <c r="U127" i="43"/>
  <c r="S128" i="43"/>
  <c r="W128" i="43"/>
  <c r="U129" i="43"/>
  <c r="S130" i="43"/>
  <c r="W130" i="43"/>
  <c r="U131" i="43"/>
  <c r="S132" i="43"/>
  <c r="W132" i="43"/>
  <c r="U133" i="43"/>
  <c r="S134" i="43"/>
  <c r="W134" i="43"/>
  <c r="U135" i="43"/>
  <c r="S136" i="43"/>
  <c r="W136" i="43"/>
  <c r="U137" i="43"/>
  <c r="S138" i="43"/>
  <c r="W138" i="43"/>
  <c r="U139" i="43"/>
  <c r="S140" i="43"/>
  <c r="W140" i="43"/>
  <c r="U141" i="43"/>
  <c r="S142" i="43"/>
  <c r="W142" i="43"/>
  <c r="U143" i="43"/>
  <c r="S144" i="43"/>
  <c r="W144" i="43"/>
  <c r="U145" i="43"/>
  <c r="S146" i="43"/>
  <c r="W146" i="43"/>
  <c r="U147" i="43"/>
  <c r="S148" i="43"/>
  <c r="W148" i="43"/>
  <c r="U149" i="43"/>
  <c r="S150" i="43"/>
  <c r="W150" i="43"/>
  <c r="U151" i="43"/>
  <c r="S152" i="43"/>
  <c r="W152" i="43"/>
  <c r="U153" i="43"/>
  <c r="S154" i="43"/>
  <c r="W154" i="43"/>
  <c r="U155" i="43"/>
  <c r="S156" i="43"/>
  <c r="W156" i="43"/>
  <c r="U157" i="43"/>
  <c r="S158" i="43"/>
  <c r="W158" i="43"/>
  <c r="U159" i="43"/>
  <c r="S160" i="43"/>
  <c r="W160" i="43"/>
  <c r="U161" i="43"/>
  <c r="S162" i="43"/>
  <c r="W162" i="43"/>
  <c r="U163" i="43"/>
  <c r="S164" i="43"/>
  <c r="W164" i="43"/>
  <c r="U165" i="43"/>
  <c r="S166" i="43"/>
  <c r="W166" i="43"/>
  <c r="U167" i="43"/>
  <c r="S168" i="43"/>
  <c r="W168" i="43"/>
  <c r="U169" i="43"/>
  <c r="S170" i="43"/>
  <c r="W170" i="43"/>
  <c r="U171" i="43"/>
  <c r="S172" i="43"/>
  <c r="W172" i="43"/>
  <c r="U173" i="43"/>
  <c r="S174" i="43"/>
  <c r="W174" i="43"/>
  <c r="U175" i="43"/>
  <c r="S176" i="43"/>
  <c r="W176" i="43"/>
  <c r="U177" i="43"/>
  <c r="S178" i="43"/>
  <c r="W178" i="43"/>
  <c r="U179" i="43"/>
  <c r="S180" i="43"/>
  <c r="W180" i="43"/>
  <c r="U181" i="43"/>
  <c r="S182" i="43"/>
  <c r="W182" i="43"/>
  <c r="U183" i="43"/>
  <c r="S184" i="43"/>
  <c r="W184" i="43"/>
  <c r="U185" i="43"/>
  <c r="S186" i="43"/>
  <c r="W186" i="43"/>
  <c r="U187" i="43"/>
  <c r="S188" i="43"/>
  <c r="W188" i="43"/>
  <c r="U189" i="43"/>
  <c r="S190" i="43"/>
  <c r="W190" i="43"/>
  <c r="U191" i="43"/>
  <c r="S192" i="43"/>
  <c r="W192" i="43"/>
  <c r="U193" i="43"/>
  <c r="S194" i="43"/>
  <c r="W194" i="43"/>
  <c r="U195" i="43"/>
  <c r="S196" i="43"/>
  <c r="W196" i="43"/>
  <c r="U197" i="43"/>
  <c r="S198" i="43"/>
  <c r="W198" i="43"/>
  <c r="U199" i="43"/>
  <c r="S200" i="43"/>
  <c r="W200" i="43"/>
  <c r="U201" i="43"/>
  <c r="S202" i="43"/>
  <c r="W202" i="43"/>
  <c r="U203" i="43"/>
  <c r="S204" i="43"/>
  <c r="W204" i="43"/>
  <c r="U205" i="43"/>
  <c r="S206" i="43"/>
  <c r="W206" i="43"/>
  <c r="U207" i="43"/>
  <c r="S208" i="43"/>
  <c r="W208" i="43"/>
  <c r="U209" i="43"/>
  <c r="S210" i="43"/>
  <c r="W210" i="43"/>
  <c r="U211" i="43"/>
  <c r="S212" i="43"/>
  <c r="W212" i="43"/>
  <c r="U213" i="43"/>
  <c r="S214" i="43"/>
  <c r="W214" i="43"/>
  <c r="U215" i="43"/>
  <c r="S216" i="43"/>
  <c r="W216" i="43"/>
  <c r="U217" i="43"/>
  <c r="S218" i="43"/>
  <c r="W218" i="43"/>
  <c r="U219" i="43"/>
  <c r="S220" i="43"/>
  <c r="W220" i="43"/>
  <c r="U221" i="43"/>
  <c r="S222" i="43"/>
  <c r="W222" i="43"/>
  <c r="U223" i="43"/>
  <c r="S224" i="43"/>
  <c r="W224" i="43"/>
  <c r="U225" i="43"/>
  <c r="S226" i="43"/>
  <c r="W226" i="43"/>
  <c r="U227" i="43"/>
  <c r="S228" i="43"/>
  <c r="W228" i="43"/>
  <c r="U229" i="43"/>
  <c r="S230" i="43"/>
  <c r="W230" i="43"/>
  <c r="U231" i="43"/>
  <c r="S232" i="43"/>
  <c r="W232" i="43"/>
  <c r="U233" i="43"/>
  <c r="S234" i="43"/>
  <c r="W234" i="43"/>
  <c r="U235" i="43"/>
  <c r="S236" i="43"/>
  <c r="W236" i="43"/>
  <c r="U237" i="43"/>
  <c r="S238" i="43"/>
  <c r="W238" i="43"/>
  <c r="T12" i="43"/>
  <c r="X12" i="43"/>
  <c r="V13" i="43"/>
  <c r="T14" i="43"/>
  <c r="X14" i="43"/>
  <c r="V15" i="43"/>
  <c r="T16" i="43"/>
  <c r="X16" i="43"/>
  <c r="V17" i="43"/>
  <c r="T18" i="43"/>
  <c r="X18" i="43"/>
  <c r="V19" i="43"/>
  <c r="T20" i="43"/>
  <c r="X20" i="43"/>
  <c r="V21" i="43"/>
  <c r="T22" i="43"/>
  <c r="X22" i="43"/>
  <c r="V23" i="43"/>
  <c r="T24" i="43"/>
  <c r="X24" i="43"/>
  <c r="V25" i="43"/>
  <c r="T26" i="43"/>
  <c r="X26" i="43"/>
  <c r="V27" i="43"/>
  <c r="T28" i="43"/>
  <c r="X28" i="43"/>
  <c r="V29" i="43"/>
  <c r="T30" i="43"/>
  <c r="X30" i="43"/>
  <c r="V31" i="43"/>
  <c r="T32" i="43"/>
  <c r="X32" i="43"/>
  <c r="V33" i="43"/>
  <c r="T34" i="43"/>
  <c r="X34" i="43"/>
  <c r="V35" i="43"/>
  <c r="T36" i="43"/>
  <c r="X36" i="43"/>
  <c r="V37" i="43"/>
  <c r="T38" i="43"/>
  <c r="X38" i="43"/>
  <c r="V39" i="43"/>
  <c r="T40" i="43"/>
  <c r="X40" i="43"/>
  <c r="V41" i="43"/>
  <c r="T42" i="43"/>
  <c r="X42" i="43"/>
  <c r="V43" i="43"/>
  <c r="T44" i="43"/>
  <c r="X44" i="43"/>
  <c r="V45" i="43"/>
  <c r="T46" i="43"/>
  <c r="U12" i="43"/>
  <c r="W13" i="43"/>
  <c r="S15" i="43"/>
  <c r="U16" i="43"/>
  <c r="W17" i="43"/>
  <c r="S19" i="43"/>
  <c r="U20" i="43"/>
  <c r="W21" i="43"/>
  <c r="S23" i="43"/>
  <c r="U24" i="43"/>
  <c r="W25" i="43"/>
  <c r="S27" i="43"/>
  <c r="U28" i="43"/>
  <c r="W29" i="43"/>
  <c r="S31" i="43"/>
  <c r="U32" i="43"/>
  <c r="W33" i="43"/>
  <c r="S35" i="43"/>
  <c r="U36" i="43"/>
  <c r="W37" i="43"/>
  <c r="S39" i="43"/>
  <c r="U40" i="43"/>
  <c r="W41" i="43"/>
  <c r="S43" i="43"/>
  <c r="U44" i="43"/>
  <c r="W45" i="43"/>
  <c r="X46" i="43"/>
  <c r="W47" i="43"/>
  <c r="V48" i="43"/>
  <c r="V49" i="43"/>
  <c r="U50" i="43"/>
  <c r="T51" i="43"/>
  <c r="T52" i="43"/>
  <c r="S53" i="43"/>
  <c r="X53" i="43"/>
  <c r="X54" i="43"/>
  <c r="W55" i="43"/>
  <c r="V56" i="43"/>
  <c r="V57" i="43"/>
  <c r="U58" i="43"/>
  <c r="T59" i="43"/>
  <c r="T60" i="43"/>
  <c r="S61" i="43"/>
  <c r="X61" i="43"/>
  <c r="X62" i="43"/>
  <c r="W63" i="43"/>
  <c r="V64" i="43"/>
  <c r="V65" i="43"/>
  <c r="U66" i="43"/>
  <c r="T67" i="43"/>
  <c r="T68" i="43"/>
  <c r="S69" i="43"/>
  <c r="X69" i="43"/>
  <c r="X70" i="43"/>
  <c r="W71" i="43"/>
  <c r="V72" i="43"/>
  <c r="V73" i="43"/>
  <c r="U74" i="43"/>
  <c r="T75" i="43"/>
  <c r="T76" i="43"/>
  <c r="S77" i="43"/>
  <c r="X77" i="43"/>
  <c r="X78" i="43"/>
  <c r="W79" i="43"/>
  <c r="V80" i="43"/>
  <c r="V81" i="43"/>
  <c r="U82" i="43"/>
  <c r="T83" i="43"/>
  <c r="T84" i="43"/>
  <c r="S85" i="43"/>
  <c r="X85" i="43"/>
  <c r="X86" i="43"/>
  <c r="W87" i="43"/>
  <c r="V88" i="43"/>
  <c r="V89" i="43"/>
  <c r="U90" i="43"/>
  <c r="T91" i="43"/>
  <c r="T92" i="43"/>
  <c r="S93" i="43"/>
  <c r="X93" i="43"/>
  <c r="X94" i="43"/>
  <c r="W95" i="43"/>
  <c r="V96" i="43"/>
  <c r="V97" i="43"/>
  <c r="U98" i="43"/>
  <c r="T99" i="43"/>
  <c r="T100" i="43"/>
  <c r="S101" i="43"/>
  <c r="X101" i="43"/>
  <c r="X102" i="43"/>
  <c r="W103" i="43"/>
  <c r="V104" i="43"/>
  <c r="V105" i="43"/>
  <c r="U106" i="43"/>
  <c r="T107" i="43"/>
  <c r="T108" i="43"/>
  <c r="S109" i="43"/>
  <c r="X109" i="43"/>
  <c r="X110" i="43"/>
  <c r="W111" i="43"/>
  <c r="V112" i="43"/>
  <c r="V113" i="43"/>
  <c r="U114" i="43"/>
  <c r="T115" i="43"/>
  <c r="T116" i="43"/>
  <c r="S117" i="43"/>
  <c r="X117" i="43"/>
  <c r="X118" i="43"/>
  <c r="W119" i="43"/>
  <c r="V120" i="43"/>
  <c r="V121" i="43"/>
  <c r="U122" i="43"/>
  <c r="T123" i="43"/>
  <c r="T124" i="43"/>
  <c r="S125" i="43"/>
  <c r="X125" i="43"/>
  <c r="X126" i="43"/>
  <c r="W127" i="43"/>
  <c r="V128" i="43"/>
  <c r="V129" i="43"/>
  <c r="U130" i="43"/>
  <c r="T131" i="43"/>
  <c r="T132" i="43"/>
  <c r="S133" i="43"/>
  <c r="X133" i="43"/>
  <c r="X134" i="43"/>
  <c r="W135" i="43"/>
  <c r="V136" i="43"/>
  <c r="V137" i="43"/>
  <c r="U138" i="43"/>
  <c r="T139" i="43"/>
  <c r="T140" i="43"/>
  <c r="S141" i="43"/>
  <c r="X141" i="43"/>
  <c r="X142" i="43"/>
  <c r="W143" i="43"/>
  <c r="V144" i="43"/>
  <c r="V145" i="43"/>
  <c r="U146" i="43"/>
  <c r="T147" i="43"/>
  <c r="T148" i="43"/>
  <c r="S149" i="43"/>
  <c r="X149" i="43"/>
  <c r="X150" i="43"/>
  <c r="W151" i="43"/>
  <c r="V152" i="43"/>
  <c r="V153" i="43"/>
  <c r="U154" i="43"/>
  <c r="T155" i="43"/>
  <c r="T156" i="43"/>
  <c r="S157" i="43"/>
  <c r="X157" i="43"/>
  <c r="X158" i="43"/>
  <c r="W159" i="43"/>
  <c r="V160" i="43"/>
  <c r="V161" i="43"/>
  <c r="U162" i="43"/>
  <c r="T163" i="43"/>
  <c r="T164" i="43"/>
  <c r="S165" i="43"/>
  <c r="X165" i="43"/>
  <c r="X166" i="43"/>
  <c r="W167" i="43"/>
  <c r="V168" i="43"/>
  <c r="V169" i="43"/>
  <c r="U170" i="43"/>
  <c r="T171" i="43"/>
  <c r="T172" i="43"/>
  <c r="S173" i="43"/>
  <c r="X173" i="43"/>
  <c r="X174" i="43"/>
  <c r="W175" i="43"/>
  <c r="V176" i="43"/>
  <c r="V177" i="43"/>
  <c r="U178" i="43"/>
  <c r="T179" i="43"/>
  <c r="T180" i="43"/>
  <c r="S181" i="43"/>
  <c r="X181" i="43"/>
  <c r="X182" i="43"/>
  <c r="W183" i="43"/>
  <c r="V184" i="43"/>
  <c r="V185" i="43"/>
  <c r="U186" i="43"/>
  <c r="T187" i="43"/>
  <c r="T188" i="43"/>
  <c r="S189" i="43"/>
  <c r="X189" i="43"/>
  <c r="X190" i="43"/>
  <c r="W191" i="43"/>
  <c r="V192" i="43"/>
  <c r="V193" i="43"/>
  <c r="U194" i="43"/>
  <c r="T195" i="43"/>
  <c r="T196" i="43"/>
  <c r="S197" i="43"/>
  <c r="X197" i="43"/>
  <c r="X198" i="43"/>
  <c r="W199" i="43"/>
  <c r="V200" i="43"/>
  <c r="V201" i="43"/>
  <c r="U202" i="43"/>
  <c r="T203" i="43"/>
  <c r="T204" i="43"/>
  <c r="S205" i="43"/>
  <c r="X205" i="43"/>
  <c r="X206" i="43"/>
  <c r="W207" i="43"/>
  <c r="V208" i="43"/>
  <c r="V209" i="43"/>
  <c r="U210" i="43"/>
  <c r="T211" i="43"/>
  <c r="T212" i="43"/>
  <c r="S213" i="43"/>
  <c r="X213" i="43"/>
  <c r="X214" i="43"/>
  <c r="W215" i="43"/>
  <c r="V216" i="43"/>
  <c r="V217" i="43"/>
  <c r="U218" i="43"/>
  <c r="T219" i="43"/>
  <c r="T220" i="43"/>
  <c r="S221" i="43"/>
  <c r="X221" i="43"/>
  <c r="X222" i="43"/>
  <c r="W223" i="43"/>
  <c r="V224" i="43"/>
  <c r="V225" i="43"/>
  <c r="U226" i="43"/>
  <c r="T227" i="43"/>
  <c r="T228" i="43"/>
  <c r="S229" i="43"/>
  <c r="X229" i="43"/>
  <c r="X230" i="43"/>
  <c r="W231" i="43"/>
  <c r="V232" i="43"/>
  <c r="V233" i="43"/>
  <c r="U234" i="43"/>
  <c r="T235" i="43"/>
  <c r="T236" i="43"/>
  <c r="S237" i="43"/>
  <c r="X237" i="43"/>
  <c r="X238" i="43"/>
  <c r="V239" i="43"/>
  <c r="T240" i="43"/>
  <c r="X240" i="43"/>
  <c r="V241" i="43"/>
  <c r="T242" i="43"/>
  <c r="X242" i="43"/>
  <c r="V243" i="43"/>
  <c r="T244" i="43"/>
  <c r="X244" i="43"/>
  <c r="V245" i="43"/>
  <c r="T246" i="43"/>
  <c r="X246" i="43"/>
  <c r="V247" i="43"/>
  <c r="T248" i="43"/>
  <c r="X248" i="43"/>
  <c r="V249" i="43"/>
  <c r="T250" i="43"/>
  <c r="X250" i="43"/>
  <c r="V251" i="43"/>
  <c r="T252" i="43"/>
  <c r="X252" i="43"/>
  <c r="V253" i="43"/>
  <c r="T254" i="43"/>
  <c r="X254" i="43"/>
  <c r="V255" i="43"/>
  <c r="T256" i="43"/>
  <c r="X256" i="43"/>
  <c r="V257" i="43"/>
  <c r="T258" i="43"/>
  <c r="X258" i="43"/>
  <c r="V259" i="43"/>
  <c r="T260" i="43"/>
  <c r="X260" i="43"/>
  <c r="V261" i="43"/>
  <c r="T262" i="43"/>
  <c r="X262" i="43"/>
  <c r="V263" i="43"/>
  <c r="T264" i="43"/>
  <c r="X264" i="43"/>
  <c r="V265" i="43"/>
  <c r="T266" i="43"/>
  <c r="X266" i="43"/>
  <c r="V267" i="43"/>
  <c r="T268" i="43"/>
  <c r="X268" i="43"/>
  <c r="V269" i="43"/>
  <c r="T270" i="43"/>
  <c r="X270" i="43"/>
  <c r="V271" i="43"/>
  <c r="T272" i="43"/>
  <c r="X272" i="43"/>
  <c r="V273" i="43"/>
  <c r="T274" i="43"/>
  <c r="X274" i="43"/>
  <c r="V275" i="43"/>
  <c r="T276" i="43"/>
  <c r="X276" i="43"/>
  <c r="V277" i="43"/>
  <c r="T278" i="43"/>
  <c r="X278" i="43"/>
  <c r="V279" i="43"/>
  <c r="T280" i="43"/>
  <c r="X280" i="43"/>
  <c r="V281" i="43"/>
  <c r="T282" i="43"/>
  <c r="X282" i="43"/>
  <c r="V283" i="43"/>
  <c r="T284" i="43"/>
  <c r="X284" i="43"/>
  <c r="V285" i="43"/>
  <c r="T286" i="43"/>
  <c r="X286" i="43"/>
  <c r="V287" i="43"/>
  <c r="T288" i="43"/>
  <c r="X288" i="43"/>
  <c r="V289" i="43"/>
  <c r="T290" i="43"/>
  <c r="X290" i="43"/>
  <c r="V291" i="43"/>
  <c r="T292" i="43"/>
  <c r="X292" i="43"/>
  <c r="V293" i="43"/>
  <c r="T294" i="43"/>
  <c r="X294" i="43"/>
  <c r="V295" i="43"/>
  <c r="T296" i="43"/>
  <c r="X296" i="43"/>
  <c r="V297" i="43"/>
  <c r="T298" i="43"/>
  <c r="X298" i="43"/>
  <c r="V299" i="43"/>
  <c r="T300" i="43"/>
  <c r="X300" i="43"/>
  <c r="V301" i="43"/>
  <c r="T302" i="43"/>
  <c r="X302" i="43"/>
  <c r="V303" i="43"/>
  <c r="T304" i="43"/>
  <c r="X304" i="43"/>
  <c r="V305" i="43"/>
  <c r="T306" i="43"/>
  <c r="X306" i="43"/>
  <c r="V307" i="43"/>
  <c r="T308" i="43"/>
  <c r="X308" i="43"/>
  <c r="V309" i="43"/>
  <c r="T310" i="43"/>
  <c r="X310" i="43"/>
  <c r="V311" i="43"/>
  <c r="T312" i="43"/>
  <c r="X312" i="43"/>
  <c r="V313" i="43"/>
  <c r="T314" i="43"/>
  <c r="X314" i="43"/>
  <c r="V315" i="43"/>
  <c r="T316" i="43"/>
  <c r="X316" i="43"/>
  <c r="V317" i="43"/>
  <c r="T318" i="43"/>
  <c r="X318" i="43"/>
  <c r="V319" i="43"/>
  <c r="T320" i="43"/>
  <c r="X320" i="43"/>
  <c r="V321" i="43"/>
  <c r="T322" i="43"/>
  <c r="X322" i="43"/>
  <c r="V323" i="43"/>
  <c r="T324" i="43"/>
  <c r="X324" i="43"/>
  <c r="V325" i="43"/>
  <c r="T326" i="43"/>
  <c r="X326" i="43"/>
  <c r="V327" i="43"/>
  <c r="T328" i="43"/>
  <c r="X328" i="43"/>
  <c r="V329" i="43"/>
  <c r="T330" i="43"/>
  <c r="X330" i="43"/>
  <c r="V12" i="43"/>
  <c r="X13" i="43"/>
  <c r="T15" i="43"/>
  <c r="V16" i="43"/>
  <c r="X17" i="43"/>
  <c r="T19" i="43"/>
  <c r="V20" i="43"/>
  <c r="X21" i="43"/>
  <c r="T23" i="43"/>
  <c r="V24" i="43"/>
  <c r="X25" i="43"/>
  <c r="T27" i="43"/>
  <c r="V28" i="43"/>
  <c r="X29" i="43"/>
  <c r="T31" i="43"/>
  <c r="V32" i="43"/>
  <c r="X33" i="43"/>
  <c r="T35" i="43"/>
  <c r="V36" i="43"/>
  <c r="X37" i="43"/>
  <c r="T39" i="43"/>
  <c r="V40" i="43"/>
  <c r="X41" i="43"/>
  <c r="T43" i="43"/>
  <c r="V44" i="43"/>
  <c r="X45" i="43"/>
  <c r="S47" i="43"/>
  <c r="X47" i="43"/>
  <c r="X48" i="43"/>
  <c r="W49" i="43"/>
  <c r="V50" i="43"/>
  <c r="V51" i="43"/>
  <c r="U52" i="43"/>
  <c r="T53" i="43"/>
  <c r="T54" i="43"/>
  <c r="S55" i="43"/>
  <c r="X55" i="43"/>
  <c r="X56" i="43"/>
  <c r="W57" i="43"/>
  <c r="V58" i="43"/>
  <c r="V59" i="43"/>
  <c r="U60" i="43"/>
  <c r="T61" i="43"/>
  <c r="T62" i="43"/>
  <c r="S63" i="43"/>
  <c r="X63" i="43"/>
  <c r="X64" i="43"/>
  <c r="W65" i="43"/>
  <c r="V66" i="43"/>
  <c r="V67" i="43"/>
  <c r="U68" i="43"/>
  <c r="T69" i="43"/>
  <c r="T70" i="43"/>
  <c r="S71" i="43"/>
  <c r="X71" i="43"/>
  <c r="X72" i="43"/>
  <c r="W73" i="43"/>
  <c r="V74" i="43"/>
  <c r="V75" i="43"/>
  <c r="U76" i="43"/>
  <c r="T77" i="43"/>
  <c r="T78" i="43"/>
  <c r="S79" i="43"/>
  <c r="X79" i="43"/>
  <c r="X80" i="43"/>
  <c r="W81" i="43"/>
  <c r="V82" i="43"/>
  <c r="V83" i="43"/>
  <c r="U84" i="43"/>
  <c r="T85" i="43"/>
  <c r="T86" i="43"/>
  <c r="S87" i="43"/>
  <c r="X87" i="43"/>
  <c r="X88" i="43"/>
  <c r="W89" i="43"/>
  <c r="V90" i="43"/>
  <c r="V91" i="43"/>
  <c r="U92" i="43"/>
  <c r="T93" i="43"/>
  <c r="T94" i="43"/>
  <c r="S95" i="43"/>
  <c r="X95" i="43"/>
  <c r="X96" i="43"/>
  <c r="W97" i="43"/>
  <c r="V98" i="43"/>
  <c r="V99" i="43"/>
  <c r="U100" i="43"/>
  <c r="T101" i="43"/>
  <c r="T102" i="43"/>
  <c r="S103" i="43"/>
  <c r="X103" i="43"/>
  <c r="X104" i="43"/>
  <c r="W105" i="43"/>
  <c r="V106" i="43"/>
  <c r="V107" i="43"/>
  <c r="U108" i="43"/>
  <c r="T109" i="43"/>
  <c r="T110" i="43"/>
  <c r="S111" i="43"/>
  <c r="X111" i="43"/>
  <c r="X112" i="43"/>
  <c r="W113" i="43"/>
  <c r="V114" i="43"/>
  <c r="V115" i="43"/>
  <c r="U116" i="43"/>
  <c r="T117" i="43"/>
  <c r="T118" i="43"/>
  <c r="S119" i="43"/>
  <c r="X119" i="43"/>
  <c r="X120" i="43"/>
  <c r="W121" i="43"/>
  <c r="V122" i="43"/>
  <c r="V123" i="43"/>
  <c r="U124" i="43"/>
  <c r="T125" i="43"/>
  <c r="T126" i="43"/>
  <c r="S127" i="43"/>
  <c r="X127" i="43"/>
  <c r="X128" i="43"/>
  <c r="W129" i="43"/>
  <c r="V130" i="43"/>
  <c r="V131" i="43"/>
  <c r="U132" i="43"/>
  <c r="T133" i="43"/>
  <c r="T134" i="43"/>
  <c r="S135" i="43"/>
  <c r="X135" i="43"/>
  <c r="X136" i="43"/>
  <c r="W137" i="43"/>
  <c r="V138" i="43"/>
  <c r="V139" i="43"/>
  <c r="U140" i="43"/>
  <c r="T141" i="43"/>
  <c r="T142" i="43"/>
  <c r="S143" i="43"/>
  <c r="X143" i="43"/>
  <c r="X144" i="43"/>
  <c r="W145" i="43"/>
  <c r="V146" i="43"/>
  <c r="V147" i="43"/>
  <c r="U148" i="43"/>
  <c r="T149" i="43"/>
  <c r="T150" i="43"/>
  <c r="S151" i="43"/>
  <c r="X151" i="43"/>
  <c r="X152" i="43"/>
  <c r="W153" i="43"/>
  <c r="V154" i="43"/>
  <c r="V155" i="43"/>
  <c r="U156" i="43"/>
  <c r="T157" i="43"/>
  <c r="T158" i="43"/>
  <c r="S159" i="43"/>
  <c r="X159" i="43"/>
  <c r="X160" i="43"/>
  <c r="W161" i="43"/>
  <c r="V162" i="43"/>
  <c r="V163" i="43"/>
  <c r="U164" i="43"/>
  <c r="T165" i="43"/>
  <c r="T166" i="43"/>
  <c r="S167" i="43"/>
  <c r="X167" i="43"/>
  <c r="X168" i="43"/>
  <c r="W169" i="43"/>
  <c r="V170" i="43"/>
  <c r="V171" i="43"/>
  <c r="U172" i="43"/>
  <c r="T173" i="43"/>
  <c r="T174" i="43"/>
  <c r="S175" i="43"/>
  <c r="X175" i="43"/>
  <c r="X176" i="43"/>
  <c r="W177" i="43"/>
  <c r="V178" i="43"/>
  <c r="V179" i="43"/>
  <c r="U180" i="43"/>
  <c r="T181" i="43"/>
  <c r="T182" i="43"/>
  <c r="S183" i="43"/>
  <c r="X183" i="43"/>
  <c r="X184" i="43"/>
  <c r="W185" i="43"/>
  <c r="V186" i="43"/>
  <c r="V187" i="43"/>
  <c r="U188" i="43"/>
  <c r="T189" i="43"/>
  <c r="T190" i="43"/>
  <c r="S191" i="43"/>
  <c r="X191" i="43"/>
  <c r="X192" i="43"/>
  <c r="W193" i="43"/>
  <c r="V194" i="43"/>
  <c r="V195" i="43"/>
  <c r="U196" i="43"/>
  <c r="T197" i="43"/>
  <c r="T198" i="43"/>
  <c r="S199" i="43"/>
  <c r="X199" i="43"/>
  <c r="X200" i="43"/>
  <c r="W201" i="43"/>
  <c r="V202" i="43"/>
  <c r="V203" i="43"/>
  <c r="U204" i="43"/>
  <c r="T205" i="43"/>
  <c r="T206" i="43"/>
  <c r="S207" i="43"/>
  <c r="X207" i="43"/>
  <c r="X208" i="43"/>
  <c r="W209" i="43"/>
  <c r="V210" i="43"/>
  <c r="V211" i="43"/>
  <c r="U212" i="43"/>
  <c r="T213" i="43"/>
  <c r="T214" i="43"/>
  <c r="S215" i="43"/>
  <c r="X215" i="43"/>
  <c r="X216" i="43"/>
  <c r="W217" i="43"/>
  <c r="V218" i="43"/>
  <c r="V219" i="43"/>
  <c r="U220" i="43"/>
  <c r="T221" i="43"/>
  <c r="T222" i="43"/>
  <c r="S223" i="43"/>
  <c r="X223" i="43"/>
  <c r="X224" i="43"/>
  <c r="W225" i="43"/>
  <c r="V226" i="43"/>
  <c r="V227" i="43"/>
  <c r="U228" i="43"/>
  <c r="T229" i="43"/>
  <c r="T230" i="43"/>
  <c r="S231" i="43"/>
  <c r="X231" i="43"/>
  <c r="X232" i="43"/>
  <c r="W233" i="43"/>
  <c r="V234" i="43"/>
  <c r="V235" i="43"/>
  <c r="U236" i="43"/>
  <c r="T237" i="43"/>
  <c r="T238" i="43"/>
  <c r="S239" i="43"/>
  <c r="W239" i="43"/>
  <c r="U240" i="43"/>
  <c r="S241" i="43"/>
  <c r="W241" i="43"/>
  <c r="U242" i="43"/>
  <c r="S243" i="43"/>
  <c r="W243" i="43"/>
  <c r="U244" i="43"/>
  <c r="S245" i="43"/>
  <c r="W245" i="43"/>
  <c r="U246" i="43"/>
  <c r="S247" i="43"/>
  <c r="W247" i="43"/>
  <c r="U248" i="43"/>
  <c r="S249" i="43"/>
  <c r="W249" i="43"/>
  <c r="U250" i="43"/>
  <c r="S251" i="43"/>
  <c r="W251" i="43"/>
  <c r="U252" i="43"/>
  <c r="S253" i="43"/>
  <c r="W253" i="43"/>
  <c r="U254" i="43"/>
  <c r="S255" i="43"/>
  <c r="W255" i="43"/>
  <c r="U256" i="43"/>
  <c r="S257" i="43"/>
  <c r="W257" i="43"/>
  <c r="U258" i="43"/>
  <c r="S259" i="43"/>
  <c r="W259" i="43"/>
  <c r="U260" i="43"/>
  <c r="S261" i="43"/>
  <c r="W261" i="43"/>
  <c r="U262" i="43"/>
  <c r="S263" i="43"/>
  <c r="W263" i="43"/>
  <c r="U264" i="43"/>
  <c r="S265" i="43"/>
  <c r="W265" i="43"/>
  <c r="U266" i="43"/>
  <c r="S267" i="43"/>
  <c r="W267" i="43"/>
  <c r="U268" i="43"/>
  <c r="S269" i="43"/>
  <c r="W269" i="43"/>
  <c r="U270" i="43"/>
  <c r="S271" i="43"/>
  <c r="W271" i="43"/>
  <c r="U272" i="43"/>
  <c r="S273" i="43"/>
  <c r="W273" i="43"/>
  <c r="U274" i="43"/>
  <c r="S275" i="43"/>
  <c r="W275" i="43"/>
  <c r="U276" i="43"/>
  <c r="S277" i="43"/>
  <c r="W277" i="43"/>
  <c r="U278" i="43"/>
  <c r="S279" i="43"/>
  <c r="W279" i="43"/>
  <c r="U280" i="43"/>
  <c r="S281" i="43"/>
  <c r="W281" i="43"/>
  <c r="U282" i="43"/>
  <c r="S283" i="43"/>
  <c r="W283" i="43"/>
  <c r="U284" i="43"/>
  <c r="S285" i="43"/>
  <c r="W285" i="43"/>
  <c r="U286" i="43"/>
  <c r="S287" i="43"/>
  <c r="W287" i="43"/>
  <c r="U288" i="43"/>
  <c r="S289" i="43"/>
  <c r="W289" i="43"/>
  <c r="U290" i="43"/>
  <c r="S291" i="43"/>
  <c r="W291" i="43"/>
  <c r="U292" i="43"/>
  <c r="S293" i="43"/>
  <c r="W293" i="43"/>
  <c r="U294" i="43"/>
  <c r="S295" i="43"/>
  <c r="W295" i="43"/>
  <c r="U296" i="43"/>
  <c r="S297" i="43"/>
  <c r="W297" i="43"/>
  <c r="U298" i="43"/>
  <c r="S299" i="43"/>
  <c r="W299" i="43"/>
  <c r="U300" i="43"/>
  <c r="S301" i="43"/>
  <c r="W301" i="43"/>
  <c r="U302" i="43"/>
  <c r="S303" i="43"/>
  <c r="W303" i="43"/>
  <c r="U304" i="43"/>
  <c r="S13" i="43"/>
  <c r="W15" i="43"/>
  <c r="U18" i="43"/>
  <c r="S21" i="43"/>
  <c r="W23" i="43"/>
  <c r="U26" i="43"/>
  <c r="S29" i="43"/>
  <c r="W31" i="43"/>
  <c r="U34" i="43"/>
  <c r="S37" i="43"/>
  <c r="W39" i="43"/>
  <c r="U42" i="43"/>
  <c r="S45" i="43"/>
  <c r="T47" i="43"/>
  <c r="S49" i="43"/>
  <c r="X50" i="43"/>
  <c r="V52" i="43"/>
  <c r="U54" i="43"/>
  <c r="T56" i="43"/>
  <c r="X57" i="43"/>
  <c r="W59" i="43"/>
  <c r="V61" i="43"/>
  <c r="T63" i="43"/>
  <c r="S65" i="43"/>
  <c r="X66" i="43"/>
  <c r="V68" i="43"/>
  <c r="U70" i="43"/>
  <c r="T72" i="43"/>
  <c r="X73" i="43"/>
  <c r="W75" i="43"/>
  <c r="V77" i="43"/>
  <c r="T79" i="43"/>
  <c r="S81" i="43"/>
  <c r="X82" i="43"/>
  <c r="V84" i="43"/>
  <c r="U86" i="43"/>
  <c r="T88" i="43"/>
  <c r="X89" i="43"/>
  <c r="W91" i="43"/>
  <c r="V93" i="43"/>
  <c r="T95" i="43"/>
  <c r="S97" i="43"/>
  <c r="X98" i="43"/>
  <c r="V100" i="43"/>
  <c r="U102" i="43"/>
  <c r="T104" i="43"/>
  <c r="X105" i="43"/>
  <c r="W107" i="43"/>
  <c r="V109" i="43"/>
  <c r="T111" i="43"/>
  <c r="S113" i="43"/>
  <c r="X114" i="43"/>
  <c r="V116" i="43"/>
  <c r="U118" i="43"/>
  <c r="T120" i="43"/>
  <c r="X121" i="43"/>
  <c r="W123" i="43"/>
  <c r="V125" i="43"/>
  <c r="T127" i="43"/>
  <c r="S129" i="43"/>
  <c r="X130" i="43"/>
  <c r="V132" i="43"/>
  <c r="U134" i="43"/>
  <c r="T136" i="43"/>
  <c r="X137" i="43"/>
  <c r="W139" i="43"/>
  <c r="V141" i="43"/>
  <c r="T143" i="43"/>
  <c r="S145" i="43"/>
  <c r="X146" i="43"/>
  <c r="V148" i="43"/>
  <c r="U150" i="43"/>
  <c r="T152" i="43"/>
  <c r="X153" i="43"/>
  <c r="W155" i="43"/>
  <c r="V157" i="43"/>
  <c r="T159" i="43"/>
  <c r="S161" i="43"/>
  <c r="X162" i="43"/>
  <c r="V164" i="43"/>
  <c r="U166" i="43"/>
  <c r="T168" i="43"/>
  <c r="X169" i="43"/>
  <c r="W171" i="43"/>
  <c r="V173" i="43"/>
  <c r="T175" i="43"/>
  <c r="S177" i="43"/>
  <c r="X178" i="43"/>
  <c r="V180" i="43"/>
  <c r="U182" i="43"/>
  <c r="T184" i="43"/>
  <c r="X185" i="43"/>
  <c r="W187" i="43"/>
  <c r="V189" i="43"/>
  <c r="T191" i="43"/>
  <c r="S193" i="43"/>
  <c r="X194" i="43"/>
  <c r="V196" i="43"/>
  <c r="U198" i="43"/>
  <c r="T200" i="43"/>
  <c r="X201" i="43"/>
  <c r="W203" i="43"/>
  <c r="V205" i="43"/>
  <c r="T207" i="43"/>
  <c r="S209" i="43"/>
  <c r="X210" i="43"/>
  <c r="V212" i="43"/>
  <c r="U214" i="43"/>
  <c r="T216" i="43"/>
  <c r="X217" i="43"/>
  <c r="W219" i="43"/>
  <c r="V221" i="43"/>
  <c r="T223" i="43"/>
  <c r="S225" i="43"/>
  <c r="X226" i="43"/>
  <c r="V228" i="43"/>
  <c r="U230" i="43"/>
  <c r="T232" i="43"/>
  <c r="X233" i="43"/>
  <c r="W235" i="43"/>
  <c r="V237" i="43"/>
  <c r="T239" i="43"/>
  <c r="V240" i="43"/>
  <c r="X241" i="43"/>
  <c r="T243" i="43"/>
  <c r="V244" i="43"/>
  <c r="X245" i="43"/>
  <c r="T247" i="43"/>
  <c r="V248" i="43"/>
  <c r="X249" i="43"/>
  <c r="T251" i="43"/>
  <c r="V252" i="43"/>
  <c r="X253" i="43"/>
  <c r="T255" i="43"/>
  <c r="V256" i="43"/>
  <c r="X257" i="43"/>
  <c r="T259" i="43"/>
  <c r="V260" i="43"/>
  <c r="X261" i="43"/>
  <c r="T263" i="43"/>
  <c r="V264" i="43"/>
  <c r="X265" i="43"/>
  <c r="T267" i="43"/>
  <c r="V268" i="43"/>
  <c r="X269" i="43"/>
  <c r="T271" i="43"/>
  <c r="V272" i="43"/>
  <c r="X273" i="43"/>
  <c r="T275" i="43"/>
  <c r="V276" i="43"/>
  <c r="X277" i="43"/>
  <c r="T279" i="43"/>
  <c r="V280" i="43"/>
  <c r="X281" i="43"/>
  <c r="T283" i="43"/>
  <c r="V284" i="43"/>
  <c r="X285" i="43"/>
  <c r="T287" i="43"/>
  <c r="V288" i="43"/>
  <c r="X289" i="43"/>
  <c r="T291" i="43"/>
  <c r="V292" i="43"/>
  <c r="X293" i="43"/>
  <c r="T295" i="43"/>
  <c r="V296" i="43"/>
  <c r="X297" i="43"/>
  <c r="T299" i="43"/>
  <c r="V300" i="43"/>
  <c r="X301" i="43"/>
  <c r="T303" i="43"/>
  <c r="V304" i="43"/>
  <c r="U305" i="43"/>
  <c r="U306" i="43"/>
  <c r="T307" i="43"/>
  <c r="S308" i="43"/>
  <c r="S309" i="43"/>
  <c r="X309" i="43"/>
  <c r="W310" i="43"/>
  <c r="W311" i="43"/>
  <c r="V312" i="43"/>
  <c r="U313" i="43"/>
  <c r="U314" i="43"/>
  <c r="T315" i="43"/>
  <c r="S316" i="43"/>
  <c r="S317" i="43"/>
  <c r="X317" i="43"/>
  <c r="W318" i="43"/>
  <c r="W319" i="43"/>
  <c r="V320" i="43"/>
  <c r="U321" i="43"/>
  <c r="U322" i="43"/>
  <c r="T323" i="43"/>
  <c r="S324" i="43"/>
  <c r="S325" i="43"/>
  <c r="X325" i="43"/>
  <c r="W326" i="43"/>
  <c r="W327" i="43"/>
  <c r="V328" i="43"/>
  <c r="U329" i="43"/>
  <c r="U330" i="43"/>
  <c r="T331" i="43"/>
  <c r="X331" i="43"/>
  <c r="V332" i="43"/>
  <c r="T333" i="43"/>
  <c r="X333" i="43"/>
  <c r="V334" i="43"/>
  <c r="T335" i="43"/>
  <c r="X335" i="43"/>
  <c r="V336" i="43"/>
  <c r="T337" i="43"/>
  <c r="X337" i="43"/>
  <c r="V338" i="43"/>
  <c r="T339" i="43"/>
  <c r="X339" i="43"/>
  <c r="V340" i="43"/>
  <c r="T341" i="43"/>
  <c r="X341" i="43"/>
  <c r="V342" i="43"/>
  <c r="T343" i="43"/>
  <c r="X343" i="43"/>
  <c r="V344" i="43"/>
  <c r="T345" i="43"/>
  <c r="X345" i="43"/>
  <c r="V346" i="43"/>
  <c r="T347" i="43"/>
  <c r="X347" i="43"/>
  <c r="V348" i="43"/>
  <c r="T349" i="43"/>
  <c r="X349" i="43"/>
  <c r="V350" i="43"/>
  <c r="T351" i="43"/>
  <c r="X351" i="43"/>
  <c r="V352" i="43"/>
  <c r="T353" i="43"/>
  <c r="X353" i="43"/>
  <c r="V354" i="43"/>
  <c r="T355" i="43"/>
  <c r="X355" i="43"/>
  <c r="V356" i="43"/>
  <c r="T357" i="43"/>
  <c r="X357" i="43"/>
  <c r="V358" i="43"/>
  <c r="T359" i="43"/>
  <c r="X359" i="43"/>
  <c r="V360" i="43"/>
  <c r="T361" i="43"/>
  <c r="X361" i="43"/>
  <c r="V362" i="43"/>
  <c r="T363" i="43"/>
  <c r="X363" i="43"/>
  <c r="V364" i="43"/>
  <c r="T365" i="43"/>
  <c r="X365" i="43"/>
  <c r="V366" i="43"/>
  <c r="T367" i="43"/>
  <c r="X367" i="43"/>
  <c r="V368" i="43"/>
  <c r="T369" i="43"/>
  <c r="X369" i="43"/>
  <c r="V370" i="43"/>
  <c r="T371" i="43"/>
  <c r="X371" i="43"/>
  <c r="V372" i="43"/>
  <c r="T373" i="43"/>
  <c r="X373" i="43"/>
  <c r="V374" i="43"/>
  <c r="T375" i="43"/>
  <c r="X375" i="43"/>
  <c r="V376" i="43"/>
  <c r="T377" i="43"/>
  <c r="X377" i="43"/>
  <c r="V378" i="43"/>
  <c r="T379" i="43"/>
  <c r="X379" i="43"/>
  <c r="V380" i="43"/>
  <c r="T381" i="43"/>
  <c r="X381" i="43"/>
  <c r="V382" i="43"/>
  <c r="T383" i="43"/>
  <c r="X383" i="43"/>
  <c r="V384" i="43"/>
  <c r="T385" i="43"/>
  <c r="X385" i="43"/>
  <c r="V386" i="43"/>
  <c r="T387" i="43"/>
  <c r="X387" i="43"/>
  <c r="V388" i="43"/>
  <c r="T389" i="43"/>
  <c r="X389" i="43"/>
  <c r="V390" i="43"/>
  <c r="T391" i="43"/>
  <c r="X391" i="43"/>
  <c r="V392" i="43"/>
  <c r="T393" i="43"/>
  <c r="X393" i="43"/>
  <c r="V394" i="43"/>
  <c r="T395" i="43"/>
  <c r="X395" i="43"/>
  <c r="V396" i="43"/>
  <c r="T397" i="43"/>
  <c r="X397" i="43"/>
  <c r="V398" i="43"/>
  <c r="T399" i="43"/>
  <c r="X399" i="43"/>
  <c r="V400" i="43"/>
  <c r="T401" i="43"/>
  <c r="X401" i="43"/>
  <c r="V402" i="43"/>
  <c r="T403" i="43"/>
  <c r="X403" i="43"/>
  <c r="V404" i="43"/>
  <c r="T405" i="43"/>
  <c r="X405" i="43"/>
  <c r="V406" i="43"/>
  <c r="T407" i="43"/>
  <c r="X407" i="43"/>
  <c r="V408" i="43"/>
  <c r="T409" i="43"/>
  <c r="X409" i="43"/>
  <c r="V410" i="43"/>
  <c r="T411" i="43"/>
  <c r="X411" i="43"/>
  <c r="V412" i="43"/>
  <c r="T413" i="43"/>
  <c r="X413" i="43"/>
  <c r="V414" i="43"/>
  <c r="T415" i="43"/>
  <c r="X415" i="43"/>
  <c r="V416" i="43"/>
  <c r="T417" i="43"/>
  <c r="X417" i="43"/>
  <c r="V418" i="43"/>
  <c r="T419" i="43"/>
  <c r="X419" i="43"/>
  <c r="V420" i="43"/>
  <c r="T421" i="43"/>
  <c r="X421" i="43"/>
  <c r="V422" i="43"/>
  <c r="T423" i="43"/>
  <c r="X423" i="43"/>
  <c r="V424" i="43"/>
  <c r="T425" i="43"/>
  <c r="X425" i="43"/>
  <c r="V426" i="43"/>
  <c r="T427" i="43"/>
  <c r="X427" i="43"/>
  <c r="V428" i="43"/>
  <c r="T429" i="43"/>
  <c r="X429" i="43"/>
  <c r="V430" i="43"/>
  <c r="T431" i="43"/>
  <c r="X431" i="43"/>
  <c r="V432" i="43"/>
  <c r="T433" i="43"/>
  <c r="X433" i="43"/>
  <c r="V434" i="43"/>
  <c r="T435" i="43"/>
  <c r="X435" i="43"/>
  <c r="V436" i="43"/>
  <c r="T437" i="43"/>
  <c r="X437" i="43"/>
  <c r="V438" i="43"/>
  <c r="T439" i="43"/>
  <c r="X439" i="43"/>
  <c r="V440" i="43"/>
  <c r="T441" i="43"/>
  <c r="X441" i="43"/>
  <c r="V442" i="43"/>
  <c r="T443" i="43"/>
  <c r="X443" i="43"/>
  <c r="V444" i="43"/>
  <c r="T445" i="43"/>
  <c r="X445" i="43"/>
  <c r="V446" i="43"/>
  <c r="T447" i="43"/>
  <c r="X447" i="43"/>
  <c r="V448" i="43"/>
  <c r="T449" i="43"/>
  <c r="X449" i="43"/>
  <c r="V450" i="43"/>
  <c r="T451" i="43"/>
  <c r="X451" i="43"/>
  <c r="V452" i="43"/>
  <c r="T453" i="43"/>
  <c r="X453" i="43"/>
  <c r="V454" i="43"/>
  <c r="T455" i="43"/>
  <c r="X455" i="43"/>
  <c r="V456" i="43"/>
  <c r="T457" i="43"/>
  <c r="X457" i="43"/>
  <c r="V458" i="43"/>
  <c r="T459" i="43"/>
  <c r="X459" i="43"/>
  <c r="V460" i="43"/>
  <c r="T461" i="43"/>
  <c r="X461" i="43"/>
  <c r="V462" i="43"/>
  <c r="T463" i="43"/>
  <c r="X463" i="43"/>
  <c r="V464" i="43"/>
  <c r="T465" i="43"/>
  <c r="X465" i="43"/>
  <c r="V466" i="43"/>
  <c r="T467" i="43"/>
  <c r="X467" i="43"/>
  <c r="V468" i="43"/>
  <c r="T469" i="43"/>
  <c r="X469" i="43"/>
  <c r="V470" i="43"/>
  <c r="T471" i="43"/>
  <c r="X471" i="43"/>
  <c r="V472" i="43"/>
  <c r="T473" i="43"/>
  <c r="X473" i="43"/>
  <c r="V474" i="43"/>
  <c r="T475" i="43"/>
  <c r="X475" i="43"/>
  <c r="V476" i="43"/>
  <c r="T477" i="43"/>
  <c r="X477" i="43"/>
  <c r="V478" i="43"/>
  <c r="T479" i="43"/>
  <c r="X479" i="43"/>
  <c r="V480" i="43"/>
  <c r="T481" i="43"/>
  <c r="X481" i="43"/>
  <c r="V482" i="43"/>
  <c r="T483" i="43"/>
  <c r="X483" i="43"/>
  <c r="V484" i="43"/>
  <c r="T485" i="43"/>
  <c r="X485" i="43"/>
  <c r="V486" i="43"/>
  <c r="T487" i="43"/>
  <c r="X487" i="43"/>
  <c r="V488" i="43"/>
  <c r="T489" i="43"/>
  <c r="X489" i="43"/>
  <c r="V490" i="43"/>
  <c r="T491" i="43"/>
  <c r="X491" i="43"/>
  <c r="V492" i="43"/>
  <c r="T493" i="43"/>
  <c r="X493" i="43"/>
  <c r="V494" i="43"/>
  <c r="T495" i="43"/>
  <c r="X495" i="43"/>
  <c r="V496" i="43"/>
  <c r="T497" i="43"/>
  <c r="X497" i="43"/>
  <c r="V498" i="43"/>
  <c r="T499" i="43"/>
  <c r="X499" i="43"/>
  <c r="V500" i="43"/>
  <c r="T501" i="43"/>
  <c r="X501" i="43"/>
  <c r="V502" i="43"/>
  <c r="T503" i="43"/>
  <c r="X503" i="43"/>
  <c r="V504" i="43"/>
  <c r="T505" i="43"/>
  <c r="X505" i="43"/>
  <c r="V506" i="43"/>
  <c r="T507" i="43"/>
  <c r="X507" i="43"/>
  <c r="V508" i="43"/>
  <c r="T509" i="43"/>
  <c r="X509" i="43"/>
  <c r="V510" i="43"/>
  <c r="T511" i="43"/>
  <c r="X511" i="43"/>
  <c r="V512" i="43"/>
  <c r="T513" i="43"/>
  <c r="X513" i="43"/>
  <c r="V514" i="43"/>
  <c r="T515" i="43"/>
  <c r="X515" i="43"/>
  <c r="V516" i="43"/>
  <c r="T517" i="43"/>
  <c r="X517" i="43"/>
  <c r="V518" i="43"/>
  <c r="T519" i="43"/>
  <c r="X519" i="43"/>
  <c r="V520" i="43"/>
  <c r="T521" i="43"/>
  <c r="X521" i="43"/>
  <c r="V522" i="43"/>
  <c r="T523" i="43"/>
  <c r="X523" i="43"/>
  <c r="V524" i="43"/>
  <c r="T525" i="43"/>
  <c r="X525" i="43"/>
  <c r="V526" i="43"/>
  <c r="T527" i="43"/>
  <c r="X527" i="43"/>
  <c r="V528" i="43"/>
  <c r="T529" i="43"/>
  <c r="X529" i="43"/>
  <c r="V530" i="43"/>
  <c r="T531" i="43"/>
  <c r="X531" i="43"/>
  <c r="V532" i="43"/>
  <c r="T533" i="43"/>
  <c r="X533" i="43"/>
  <c r="V534" i="43"/>
  <c r="T535" i="43"/>
  <c r="X535" i="43"/>
  <c r="V536" i="43"/>
  <c r="T537" i="43"/>
  <c r="X537" i="43"/>
  <c r="V538" i="43"/>
  <c r="T539" i="43"/>
  <c r="X539" i="43"/>
  <c r="T13" i="43"/>
  <c r="X15" i="43"/>
  <c r="V18" i="43"/>
  <c r="T21" i="43"/>
  <c r="X23" i="43"/>
  <c r="V26" i="43"/>
  <c r="T29" i="43"/>
  <c r="X31" i="43"/>
  <c r="V34" i="43"/>
  <c r="T37" i="43"/>
  <c r="X39" i="43"/>
  <c r="V42" i="43"/>
  <c r="T45" i="43"/>
  <c r="V47" i="43"/>
  <c r="T49" i="43"/>
  <c r="S51" i="43"/>
  <c r="X52" i="43"/>
  <c r="V54" i="43"/>
  <c r="U56" i="43"/>
  <c r="T58" i="43"/>
  <c r="X59" i="43"/>
  <c r="W61" i="43"/>
  <c r="V63" i="43"/>
  <c r="T65" i="43"/>
  <c r="S67" i="43"/>
  <c r="X68" i="43"/>
  <c r="V70" i="43"/>
  <c r="U72" i="43"/>
  <c r="T74" i="43"/>
  <c r="X75" i="43"/>
  <c r="W77" i="43"/>
  <c r="V79" i="43"/>
  <c r="T81" i="43"/>
  <c r="S83" i="43"/>
  <c r="X84" i="43"/>
  <c r="V86" i="43"/>
  <c r="U88" i="43"/>
  <c r="T90" i="43"/>
  <c r="X91" i="43"/>
  <c r="W93" i="43"/>
  <c r="V95" i="43"/>
  <c r="T97" i="43"/>
  <c r="S99" i="43"/>
  <c r="X100" i="43"/>
  <c r="V102" i="43"/>
  <c r="U104" i="43"/>
  <c r="T106" i="43"/>
  <c r="X107" i="43"/>
  <c r="W109" i="43"/>
  <c r="V111" i="43"/>
  <c r="T113" i="43"/>
  <c r="S115" i="43"/>
  <c r="X116" i="43"/>
  <c r="V118" i="43"/>
  <c r="U120" i="43"/>
  <c r="T122" i="43"/>
  <c r="X123" i="43"/>
  <c r="W125" i="43"/>
  <c r="V127" i="43"/>
  <c r="T129" i="43"/>
  <c r="S131" i="43"/>
  <c r="X132" i="43"/>
  <c r="V134" i="43"/>
  <c r="U136" i="43"/>
  <c r="T138" i="43"/>
  <c r="X139" i="43"/>
  <c r="W141" i="43"/>
  <c r="V143" i="43"/>
  <c r="T145" i="43"/>
  <c r="S147" i="43"/>
  <c r="X148" i="43"/>
  <c r="V150" i="43"/>
  <c r="U152" i="43"/>
  <c r="T154" i="43"/>
  <c r="X155" i="43"/>
  <c r="W157" i="43"/>
  <c r="V159" i="43"/>
  <c r="T161" i="43"/>
  <c r="S163" i="43"/>
  <c r="X164" i="43"/>
  <c r="V166" i="43"/>
  <c r="U168" i="43"/>
  <c r="T170" i="43"/>
  <c r="X171" i="43"/>
  <c r="W173" i="43"/>
  <c r="V175" i="43"/>
  <c r="T177" i="43"/>
  <c r="S179" i="43"/>
  <c r="X180" i="43"/>
  <c r="V182" i="43"/>
  <c r="U184" i="43"/>
  <c r="T186" i="43"/>
  <c r="X187" i="43"/>
  <c r="W189" i="43"/>
  <c r="V191" i="43"/>
  <c r="T193" i="43"/>
  <c r="S195" i="43"/>
  <c r="X196" i="43"/>
  <c r="V198" i="43"/>
  <c r="U200" i="43"/>
  <c r="T202" i="43"/>
  <c r="X203" i="43"/>
  <c r="W205" i="43"/>
  <c r="V207" i="43"/>
  <c r="T209" i="43"/>
  <c r="S211" i="43"/>
  <c r="X212" i="43"/>
  <c r="V214" i="43"/>
  <c r="U216" i="43"/>
  <c r="T218" i="43"/>
  <c r="X219" i="43"/>
  <c r="W221" i="43"/>
  <c r="V223" i="43"/>
  <c r="T225" i="43"/>
  <c r="S227" i="43"/>
  <c r="X228" i="43"/>
  <c r="V230" i="43"/>
  <c r="U232" i="43"/>
  <c r="T234" i="43"/>
  <c r="X235" i="43"/>
  <c r="W237" i="43"/>
  <c r="U239" i="43"/>
  <c r="W240" i="43"/>
  <c r="S242" i="43"/>
  <c r="U243" i="43"/>
  <c r="W244" i="43"/>
  <c r="S246" i="43"/>
  <c r="U247" i="43"/>
  <c r="W248" i="43"/>
  <c r="S250" i="43"/>
  <c r="U251" i="43"/>
  <c r="W252" i="43"/>
  <c r="S254" i="43"/>
  <c r="U255" i="43"/>
  <c r="W256" i="43"/>
  <c r="S258" i="43"/>
  <c r="U259" i="43"/>
  <c r="W260" i="43"/>
  <c r="S262" i="43"/>
  <c r="U263" i="43"/>
  <c r="W264" i="43"/>
  <c r="S266" i="43"/>
  <c r="U267" i="43"/>
  <c r="W268" i="43"/>
  <c r="S270" i="43"/>
  <c r="U271" i="43"/>
  <c r="W272" i="43"/>
  <c r="S274" i="43"/>
  <c r="U275" i="43"/>
  <c r="W276" i="43"/>
  <c r="S278" i="43"/>
  <c r="U279" i="43"/>
  <c r="W280" i="43"/>
  <c r="S282" i="43"/>
  <c r="U283" i="43"/>
  <c r="W284" i="43"/>
  <c r="S286" i="43"/>
  <c r="U287" i="43"/>
  <c r="W288" i="43"/>
  <c r="S290" i="43"/>
  <c r="U291" i="43"/>
  <c r="W292" i="43"/>
  <c r="S294" i="43"/>
  <c r="U295" i="43"/>
  <c r="W296" i="43"/>
  <c r="S298" i="43"/>
  <c r="U299" i="43"/>
  <c r="W300" i="43"/>
  <c r="S302" i="43"/>
  <c r="U303" i="43"/>
  <c r="W304" i="43"/>
  <c r="W305" i="43"/>
  <c r="V306" i="43"/>
  <c r="U307" i="43"/>
  <c r="U308" i="43"/>
  <c r="T309" i="43"/>
  <c r="S310" i="43"/>
  <c r="S311" i="43"/>
  <c r="X311" i="43"/>
  <c r="W312" i="43"/>
  <c r="W313" i="43"/>
  <c r="V314" i="43"/>
  <c r="U315" i="43"/>
  <c r="U316" i="43"/>
  <c r="T317" i="43"/>
  <c r="S318" i="43"/>
  <c r="S319" i="43"/>
  <c r="X319" i="43"/>
  <c r="W320" i="43"/>
  <c r="W321" i="43"/>
  <c r="V322" i="43"/>
  <c r="U323" i="43"/>
  <c r="U324" i="43"/>
  <c r="T325" i="43"/>
  <c r="S326" i="43"/>
  <c r="S327" i="43"/>
  <c r="X327" i="43"/>
  <c r="W328" i="43"/>
  <c r="W329" i="43"/>
  <c r="V330" i="43"/>
  <c r="U331" i="43"/>
  <c r="S332" i="43"/>
  <c r="W332" i="43"/>
  <c r="U333" i="43"/>
  <c r="S334" i="43"/>
  <c r="W334" i="43"/>
  <c r="U335" i="43"/>
  <c r="S336" i="43"/>
  <c r="W336" i="43"/>
  <c r="U337" i="43"/>
  <c r="S338" i="43"/>
  <c r="W338" i="43"/>
  <c r="U339" i="43"/>
  <c r="S340" i="43"/>
  <c r="W340" i="43"/>
  <c r="U341" i="43"/>
  <c r="S342" i="43"/>
  <c r="W342" i="43"/>
  <c r="U343" i="43"/>
  <c r="S344" i="43"/>
  <c r="W344" i="43"/>
  <c r="U345" i="43"/>
  <c r="S346" i="43"/>
  <c r="W346" i="43"/>
  <c r="U347" i="43"/>
  <c r="S348" i="43"/>
  <c r="W348" i="43"/>
  <c r="U349" i="43"/>
  <c r="S350" i="43"/>
  <c r="W350" i="43"/>
  <c r="U351" i="43"/>
  <c r="S352" i="43"/>
  <c r="W352" i="43"/>
  <c r="U353" i="43"/>
  <c r="S354" i="43"/>
  <c r="W354" i="43"/>
  <c r="U355" i="43"/>
  <c r="S356" i="43"/>
  <c r="W356" i="43"/>
  <c r="U357" i="43"/>
  <c r="S358" i="43"/>
  <c r="W358" i="43"/>
  <c r="U359" i="43"/>
  <c r="S360" i="43"/>
  <c r="W360" i="43"/>
  <c r="U361" i="43"/>
  <c r="S362" i="43"/>
  <c r="W362" i="43"/>
  <c r="U363" i="43"/>
  <c r="S364" i="43"/>
  <c r="W364" i="43"/>
  <c r="U365" i="43"/>
  <c r="S366" i="43"/>
  <c r="W366" i="43"/>
  <c r="U367" i="43"/>
  <c r="S368" i="43"/>
  <c r="W368" i="43"/>
  <c r="U369" i="43"/>
  <c r="S370" i="43"/>
  <c r="W370" i="43"/>
  <c r="U371" i="43"/>
  <c r="S372" i="43"/>
  <c r="W372" i="43"/>
  <c r="U373" i="43"/>
  <c r="S374" i="43"/>
  <c r="W374" i="43"/>
  <c r="U375" i="43"/>
  <c r="S376" i="43"/>
  <c r="W376" i="43"/>
  <c r="U377" i="43"/>
  <c r="S378" i="43"/>
  <c r="W378" i="43"/>
  <c r="U379" i="43"/>
  <c r="S380" i="43"/>
  <c r="W380" i="43"/>
  <c r="U381" i="43"/>
  <c r="S382" i="43"/>
  <c r="W382" i="43"/>
  <c r="U383" i="43"/>
  <c r="S384" i="43"/>
  <c r="W384" i="43"/>
  <c r="U385" i="43"/>
  <c r="S386" i="43"/>
  <c r="W386" i="43"/>
  <c r="U387" i="43"/>
  <c r="S388" i="43"/>
  <c r="W388" i="43"/>
  <c r="U389" i="43"/>
  <c r="S390" i="43"/>
  <c r="W390" i="43"/>
  <c r="U391" i="43"/>
  <c r="S392" i="43"/>
  <c r="W392" i="43"/>
  <c r="U393" i="43"/>
  <c r="S394" i="43"/>
  <c r="W394" i="43"/>
  <c r="U395" i="43"/>
  <c r="S396" i="43"/>
  <c r="W396" i="43"/>
  <c r="U397" i="43"/>
  <c r="S398" i="43"/>
  <c r="W398" i="43"/>
  <c r="U399" i="43"/>
  <c r="S400" i="43"/>
  <c r="W400" i="43"/>
  <c r="U401" i="43"/>
  <c r="S402" i="43"/>
  <c r="W402" i="43"/>
  <c r="U403" i="43"/>
  <c r="S404" i="43"/>
  <c r="W404" i="43"/>
  <c r="U405" i="43"/>
  <c r="S406" i="43"/>
  <c r="W406" i="43"/>
  <c r="U407" i="43"/>
  <c r="S408" i="43"/>
  <c r="W408" i="43"/>
  <c r="U409" i="43"/>
  <c r="S410" i="43"/>
  <c r="W410" i="43"/>
  <c r="U411" i="43"/>
  <c r="S412" i="43"/>
  <c r="W412" i="43"/>
  <c r="U413" i="43"/>
  <c r="S414" i="43"/>
  <c r="W414" i="43"/>
  <c r="U415" i="43"/>
  <c r="S416" i="43"/>
  <c r="W416" i="43"/>
  <c r="U417" i="43"/>
  <c r="S418" i="43"/>
  <c r="W418" i="43"/>
  <c r="U419" i="43"/>
  <c r="S420" i="43"/>
  <c r="W420" i="43"/>
  <c r="U421" i="43"/>
  <c r="S422" i="43"/>
  <c r="W422" i="43"/>
  <c r="U423" i="43"/>
  <c r="S424" i="43"/>
  <c r="W424" i="43"/>
  <c r="U425" i="43"/>
  <c r="S426" i="43"/>
  <c r="W426" i="43"/>
  <c r="U427" i="43"/>
  <c r="S428" i="43"/>
  <c r="W428" i="43"/>
  <c r="U429" i="43"/>
  <c r="S430" i="43"/>
  <c r="W430" i="43"/>
  <c r="U431" i="43"/>
  <c r="S432" i="43"/>
  <c r="W432" i="43"/>
  <c r="U433" i="43"/>
  <c r="S434" i="43"/>
  <c r="W434" i="43"/>
  <c r="U435" i="43"/>
  <c r="S436" i="43"/>
  <c r="W436" i="43"/>
  <c r="U437" i="43"/>
  <c r="S438" i="43"/>
  <c r="W438" i="43"/>
  <c r="U439" i="43"/>
  <c r="S440" i="43"/>
  <c r="W440" i="43"/>
  <c r="U441" i="43"/>
  <c r="S442" i="43"/>
  <c r="W442" i="43"/>
  <c r="U443" i="43"/>
  <c r="S444" i="43"/>
  <c r="W444" i="43"/>
  <c r="U445" i="43"/>
  <c r="S446" i="43"/>
  <c r="W446" i="43"/>
  <c r="U447" i="43"/>
  <c r="S448" i="43"/>
  <c r="W448" i="43"/>
  <c r="U449" i="43"/>
  <c r="S450" i="43"/>
  <c r="W450" i="43"/>
  <c r="U451" i="43"/>
  <c r="S452" i="43"/>
  <c r="W452" i="43"/>
  <c r="U453" i="43"/>
  <c r="S454" i="43"/>
  <c r="W454" i="43"/>
  <c r="U455" i="43"/>
  <c r="S456" i="43"/>
  <c r="W456" i="43"/>
  <c r="U457" i="43"/>
  <c r="S458" i="43"/>
  <c r="W458" i="43"/>
  <c r="U459" i="43"/>
  <c r="S460" i="43"/>
  <c r="W460" i="43"/>
  <c r="U461" i="43"/>
  <c r="S462" i="43"/>
  <c r="W462" i="43"/>
  <c r="U463" i="43"/>
  <c r="S464" i="43"/>
  <c r="W464" i="43"/>
  <c r="U465" i="43"/>
  <c r="S466" i="43"/>
  <c r="W466" i="43"/>
  <c r="U467" i="43"/>
  <c r="S468" i="43"/>
  <c r="W468" i="43"/>
  <c r="U469" i="43"/>
  <c r="S470" i="43"/>
  <c r="W470" i="43"/>
  <c r="U471" i="43"/>
  <c r="S472" i="43"/>
  <c r="W472" i="43"/>
  <c r="U473" i="43"/>
  <c r="S474" i="43"/>
  <c r="W474" i="43"/>
  <c r="U475" i="43"/>
  <c r="S476" i="43"/>
  <c r="W476" i="43"/>
  <c r="U477" i="43"/>
  <c r="S478" i="43"/>
  <c r="W478" i="43"/>
  <c r="U479" i="43"/>
  <c r="S480" i="43"/>
  <c r="W480" i="43"/>
  <c r="U481" i="43"/>
  <c r="S482" i="43"/>
  <c r="W482" i="43"/>
  <c r="U483" i="43"/>
  <c r="S484" i="43"/>
  <c r="W484" i="43"/>
  <c r="U485" i="43"/>
  <c r="S486" i="43"/>
  <c r="W486" i="43"/>
  <c r="U487" i="43"/>
  <c r="S488" i="43"/>
  <c r="W488" i="43"/>
  <c r="U489" i="43"/>
  <c r="S490" i="43"/>
  <c r="W490" i="43"/>
  <c r="U491" i="43"/>
  <c r="S492" i="43"/>
  <c r="W492" i="43"/>
  <c r="U493" i="43"/>
  <c r="S494" i="43"/>
  <c r="W494" i="43"/>
  <c r="U495" i="43"/>
  <c r="S496" i="43"/>
  <c r="W496" i="43"/>
  <c r="U497" i="43"/>
  <c r="S498" i="43"/>
  <c r="W498" i="43"/>
  <c r="U499" i="43"/>
  <c r="S500" i="43"/>
  <c r="W500" i="43"/>
  <c r="U501" i="43"/>
  <c r="S502" i="43"/>
  <c r="W502" i="43"/>
  <c r="U503" i="43"/>
  <c r="S504" i="43"/>
  <c r="W504" i="43"/>
  <c r="U505" i="43"/>
  <c r="S506" i="43"/>
  <c r="W506" i="43"/>
  <c r="U507" i="43"/>
  <c r="S508" i="43"/>
  <c r="W508" i="43"/>
  <c r="U509" i="43"/>
  <c r="S510" i="43"/>
  <c r="W510" i="43"/>
  <c r="U511" i="43"/>
  <c r="S512" i="43"/>
  <c r="W512" i="43"/>
  <c r="U513" i="43"/>
  <c r="S514" i="43"/>
  <c r="W514" i="43"/>
  <c r="U515" i="43"/>
  <c r="S516" i="43"/>
  <c r="W516" i="43"/>
  <c r="U517" i="43"/>
  <c r="S518" i="43"/>
  <c r="W518" i="43"/>
  <c r="U519" i="43"/>
  <c r="S520" i="43"/>
  <c r="W520" i="43"/>
  <c r="U521" i="43"/>
  <c r="S522" i="43"/>
  <c r="W522" i="43"/>
  <c r="U523" i="43"/>
  <c r="S524" i="43"/>
  <c r="W524" i="43"/>
  <c r="U525" i="43"/>
  <c r="S526" i="43"/>
  <c r="W526" i="43"/>
  <c r="U527" i="43"/>
  <c r="S528" i="43"/>
  <c r="W528" i="43"/>
  <c r="U529" i="43"/>
  <c r="S530" i="43"/>
  <c r="W530" i="43"/>
  <c r="U531" i="43"/>
  <c r="S532" i="43"/>
  <c r="W532" i="43"/>
  <c r="U533" i="43"/>
  <c r="S534" i="43"/>
  <c r="W534" i="43"/>
  <c r="U535" i="43"/>
  <c r="S536" i="43"/>
  <c r="W536" i="43"/>
  <c r="U537" i="43"/>
  <c r="S538" i="43"/>
  <c r="W538" i="43"/>
  <c r="U539" i="43"/>
  <c r="U14" i="43"/>
  <c r="W19" i="43"/>
  <c r="S25" i="43"/>
  <c r="U30" i="43"/>
  <c r="W35" i="43"/>
  <c r="S41" i="43"/>
  <c r="U46" i="43"/>
  <c r="X49" i="43"/>
  <c r="V53" i="43"/>
  <c r="S57" i="43"/>
  <c r="V60" i="43"/>
  <c r="T64" i="43"/>
  <c r="W67" i="43"/>
  <c r="T71" i="43"/>
  <c r="X74" i="43"/>
  <c r="U78" i="43"/>
  <c r="X81" i="43"/>
  <c r="V85" i="43"/>
  <c r="S89" i="43"/>
  <c r="V92" i="43"/>
  <c r="T96" i="43"/>
  <c r="W99" i="43"/>
  <c r="T103" i="43"/>
  <c r="X106" i="43"/>
  <c r="U110" i="43"/>
  <c r="X113" i="43"/>
  <c r="V117" i="43"/>
  <c r="S121" i="43"/>
  <c r="V124" i="43"/>
  <c r="T128" i="43"/>
  <c r="W131" i="43"/>
  <c r="T135" i="43"/>
  <c r="X138" i="43"/>
  <c r="U142" i="43"/>
  <c r="X145" i="43"/>
  <c r="V149" i="43"/>
  <c r="S153" i="43"/>
  <c r="V156" i="43"/>
  <c r="T160" i="43"/>
  <c r="W163" i="43"/>
  <c r="T167" i="43"/>
  <c r="X170" i="43"/>
  <c r="U174" i="43"/>
  <c r="X177" i="43"/>
  <c r="V181" i="43"/>
  <c r="S185" i="43"/>
  <c r="V188" i="43"/>
  <c r="T192" i="43"/>
  <c r="W195" i="43"/>
  <c r="T199" i="43"/>
  <c r="X202" i="43"/>
  <c r="U206" i="43"/>
  <c r="X209" i="43"/>
  <c r="V213" i="43"/>
  <c r="S217" i="43"/>
  <c r="V220" i="43"/>
  <c r="T224" i="43"/>
  <c r="W227" i="43"/>
  <c r="T231" i="43"/>
  <c r="X234" i="43"/>
  <c r="U238" i="43"/>
  <c r="T241" i="43"/>
  <c r="X243" i="43"/>
  <c r="V246" i="43"/>
  <c r="T249" i="43"/>
  <c r="X251" i="43"/>
  <c r="V254" i="43"/>
  <c r="T257" i="43"/>
  <c r="X259" i="43"/>
  <c r="V262" i="43"/>
  <c r="T265" i="43"/>
  <c r="X267" i="43"/>
  <c r="V270" i="43"/>
  <c r="T273" i="43"/>
  <c r="X275" i="43"/>
  <c r="V278" i="43"/>
  <c r="T281" i="43"/>
  <c r="X283" i="43"/>
  <c r="V286" i="43"/>
  <c r="T289" i="43"/>
  <c r="X291" i="43"/>
  <c r="V294" i="43"/>
  <c r="T297" i="43"/>
  <c r="X299" i="43"/>
  <c r="V302" i="43"/>
  <c r="S305" i="43"/>
  <c r="W306" i="43"/>
  <c r="V308" i="43"/>
  <c r="U310" i="43"/>
  <c r="S312" i="43"/>
  <c r="X313" i="43"/>
  <c r="W315" i="43"/>
  <c r="U317" i="43"/>
  <c r="T319" i="43"/>
  <c r="S321" i="43"/>
  <c r="W322" i="43"/>
  <c r="V324" i="43"/>
  <c r="U326" i="43"/>
  <c r="S328" i="43"/>
  <c r="X329" i="43"/>
  <c r="V331" i="43"/>
  <c r="X332" i="43"/>
  <c r="T334" i="43"/>
  <c r="V335" i="43"/>
  <c r="X336" i="43"/>
  <c r="T338" i="43"/>
  <c r="V339" i="43"/>
  <c r="X340" i="43"/>
  <c r="T342" i="43"/>
  <c r="V343" i="43"/>
  <c r="X344" i="43"/>
  <c r="T346" i="43"/>
  <c r="V347" i="43"/>
  <c r="X348" i="43"/>
  <c r="T350" i="43"/>
  <c r="V351" i="43"/>
  <c r="X352" i="43"/>
  <c r="T354" i="43"/>
  <c r="V355" i="43"/>
  <c r="X356" i="43"/>
  <c r="T358" i="43"/>
  <c r="V359" i="43"/>
  <c r="X360" i="43"/>
  <c r="T362" i="43"/>
  <c r="V363" i="43"/>
  <c r="X364" i="43"/>
  <c r="T366" i="43"/>
  <c r="V367" i="43"/>
  <c r="X368" i="43"/>
  <c r="T370" i="43"/>
  <c r="V371" i="43"/>
  <c r="X372" i="43"/>
  <c r="T374" i="43"/>
  <c r="V375" i="43"/>
  <c r="X376" i="43"/>
  <c r="T378" i="43"/>
  <c r="V379" i="43"/>
  <c r="X380" i="43"/>
  <c r="T382" i="43"/>
  <c r="V383" i="43"/>
  <c r="X384" i="43"/>
  <c r="T386" i="43"/>
  <c r="V387" i="43"/>
  <c r="X388" i="43"/>
  <c r="T390" i="43"/>
  <c r="V391" i="43"/>
  <c r="X392" i="43"/>
  <c r="T394" i="43"/>
  <c r="V395" i="43"/>
  <c r="X396" i="43"/>
  <c r="T398" i="43"/>
  <c r="V399" i="43"/>
  <c r="X400" i="43"/>
  <c r="T402" i="43"/>
  <c r="V403" i="43"/>
  <c r="X404" i="43"/>
  <c r="T406" i="43"/>
  <c r="V407" i="43"/>
  <c r="X408" i="43"/>
  <c r="T410" i="43"/>
  <c r="V411" i="43"/>
  <c r="X412" i="43"/>
  <c r="T414" i="43"/>
  <c r="V415" i="43"/>
  <c r="X416" i="43"/>
  <c r="T418" i="43"/>
  <c r="V419" i="43"/>
  <c r="X420" i="43"/>
  <c r="T422" i="43"/>
  <c r="V423" i="43"/>
  <c r="X424" i="43"/>
  <c r="T426" i="43"/>
  <c r="V427" i="43"/>
  <c r="X428" i="43"/>
  <c r="T430" i="43"/>
  <c r="V431" i="43"/>
  <c r="X432" i="43"/>
  <c r="T434" i="43"/>
  <c r="V435" i="43"/>
  <c r="X436" i="43"/>
  <c r="T438" i="43"/>
  <c r="V439" i="43"/>
  <c r="X440" i="43"/>
  <c r="T442" i="43"/>
  <c r="V443" i="43"/>
  <c r="X444" i="43"/>
  <c r="T446" i="43"/>
  <c r="V447" i="43"/>
  <c r="X448" i="43"/>
  <c r="T450" i="43"/>
  <c r="V451" i="43"/>
  <c r="X452" i="43"/>
  <c r="T454" i="43"/>
  <c r="V455" i="43"/>
  <c r="X456" i="43"/>
  <c r="T458" i="43"/>
  <c r="V459" i="43"/>
  <c r="X460" i="43"/>
  <c r="T462" i="43"/>
  <c r="V463" i="43"/>
  <c r="X464" i="43"/>
  <c r="T466" i="43"/>
  <c r="V467" i="43"/>
  <c r="X468" i="43"/>
  <c r="T470" i="43"/>
  <c r="V471" i="43"/>
  <c r="X472" i="43"/>
  <c r="T474" i="43"/>
  <c r="V475" i="43"/>
  <c r="X476" i="43"/>
  <c r="T478" i="43"/>
  <c r="V479" i="43"/>
  <c r="X480" i="43"/>
  <c r="T482" i="43"/>
  <c r="V483" i="43"/>
  <c r="X484" i="43"/>
  <c r="T486" i="43"/>
  <c r="V487" i="43"/>
  <c r="X488" i="43"/>
  <c r="T490" i="43"/>
  <c r="V491" i="43"/>
  <c r="X492" i="43"/>
  <c r="T494" i="43"/>
  <c r="V495" i="43"/>
  <c r="X496" i="43"/>
  <c r="T498" i="43"/>
  <c r="V499" i="43"/>
  <c r="X500" i="43"/>
  <c r="T502" i="43"/>
  <c r="V503" i="43"/>
  <c r="X504" i="43"/>
  <c r="T506" i="43"/>
  <c r="V507" i="43"/>
  <c r="X508" i="43"/>
  <c r="T510" i="43"/>
  <c r="V511" i="43"/>
  <c r="X512" i="43"/>
  <c r="T514" i="43"/>
  <c r="V515" i="43"/>
  <c r="X516" i="43"/>
  <c r="T518" i="43"/>
  <c r="V519" i="43"/>
  <c r="X520" i="43"/>
  <c r="T522" i="43"/>
  <c r="V523" i="43"/>
  <c r="X524" i="43"/>
  <c r="T526" i="43"/>
  <c r="V527" i="43"/>
  <c r="X528" i="43"/>
  <c r="T530" i="43"/>
  <c r="V531" i="43"/>
  <c r="X532" i="43"/>
  <c r="T534" i="43"/>
  <c r="V535" i="43"/>
  <c r="X536" i="43"/>
  <c r="T538" i="43"/>
  <c r="V539" i="43"/>
  <c r="T704" i="43"/>
  <c r="V705" i="43"/>
  <c r="T706" i="43"/>
  <c r="V707" i="43"/>
  <c r="T708" i="43"/>
  <c r="V709" i="43"/>
  <c r="T710" i="43"/>
  <c r="V711" i="43"/>
  <c r="T712" i="43"/>
  <c r="V713" i="43"/>
  <c r="T714" i="43"/>
  <c r="V715" i="43"/>
  <c r="T716" i="43"/>
  <c r="V717" i="43"/>
  <c r="T718" i="43"/>
  <c r="V719" i="43"/>
  <c r="T720" i="43"/>
  <c r="V721" i="43"/>
  <c r="T722" i="43"/>
  <c r="V723" i="43"/>
  <c r="T724" i="43"/>
  <c r="V725" i="43"/>
  <c r="T726" i="43"/>
  <c r="V727" i="43"/>
  <c r="T728" i="43"/>
  <c r="V729" i="43"/>
  <c r="T730" i="43"/>
  <c r="V731" i="43"/>
  <c r="T732" i="43"/>
  <c r="V733" i="43"/>
  <c r="T734" i="43"/>
  <c r="V735" i="43"/>
  <c r="T736" i="43"/>
  <c r="V737" i="43"/>
  <c r="T738" i="43"/>
  <c r="V739" i="43"/>
  <c r="T740" i="43"/>
  <c r="V741" i="43"/>
  <c r="T742" i="43"/>
  <c r="V743" i="43"/>
  <c r="T744" i="43"/>
  <c r="V745" i="43"/>
  <c r="T746" i="43"/>
  <c r="V747" i="43"/>
  <c r="T748" i="43"/>
  <c r="V749" i="43"/>
  <c r="T750" i="43"/>
  <c r="V751" i="43"/>
  <c r="T752" i="43"/>
  <c r="V753" i="43"/>
  <c r="T754" i="43"/>
  <c r="V755" i="43"/>
  <c r="T756" i="43"/>
  <c r="V757" i="43"/>
  <c r="T758" i="43"/>
  <c r="V759" i="43"/>
  <c r="T760" i="43"/>
  <c r="V761" i="43"/>
  <c r="T762" i="43"/>
  <c r="V763" i="43"/>
  <c r="T764" i="43"/>
  <c r="V765" i="43"/>
  <c r="T766" i="43"/>
  <c r="V767" i="43"/>
  <c r="T768" i="43"/>
  <c r="V769" i="43"/>
  <c r="T770" i="43"/>
  <c r="V771" i="43"/>
  <c r="T772" i="43"/>
  <c r="V773" i="43"/>
  <c r="T774" i="43"/>
  <c r="V775" i="43"/>
  <c r="T776" i="43"/>
  <c r="V777" i="43"/>
  <c r="T778" i="43"/>
  <c r="V779" i="43"/>
  <c r="T780" i="43"/>
  <c r="V781" i="43"/>
  <c r="T782" i="43"/>
  <c r="V783" i="43"/>
  <c r="T784" i="43"/>
  <c r="V785" i="43"/>
  <c r="T786" i="43"/>
  <c r="V787" i="43"/>
  <c r="T788" i="43"/>
  <c r="V789" i="43"/>
  <c r="T790" i="43"/>
  <c r="V791" i="43"/>
  <c r="T792" i="43"/>
  <c r="V793" i="43"/>
  <c r="T794" i="43"/>
  <c r="V795" i="43"/>
  <c r="T796" i="43"/>
  <c r="V797" i="43"/>
  <c r="T798" i="43"/>
  <c r="V799" i="43"/>
  <c r="T800" i="43"/>
  <c r="V801" i="43"/>
  <c r="T802" i="43"/>
  <c r="V803" i="43"/>
  <c r="T804" i="43"/>
  <c r="V805" i="43"/>
  <c r="T806" i="43"/>
  <c r="V807" i="43"/>
  <c r="T808" i="43"/>
  <c r="V809" i="43"/>
  <c r="T810" i="43"/>
  <c r="V811" i="43"/>
  <c r="T812" i="43"/>
  <c r="V813" i="43"/>
  <c r="T814" i="43"/>
  <c r="V815" i="43"/>
  <c r="T816" i="43"/>
  <c r="V817" i="43"/>
  <c r="T818" i="43"/>
  <c r="V819" i="43"/>
  <c r="T820" i="43"/>
  <c r="V821" i="43"/>
  <c r="T822" i="43"/>
  <c r="V823" i="43"/>
  <c r="T824" i="43"/>
  <c r="V825" i="43"/>
  <c r="T826" i="43"/>
  <c r="V827" i="43"/>
  <c r="T828" i="43"/>
  <c r="V829" i="43"/>
  <c r="T830" i="43"/>
  <c r="V831" i="43"/>
  <c r="T832" i="43"/>
  <c r="V833" i="43"/>
  <c r="T834" i="43"/>
  <c r="V835" i="43"/>
  <c r="T836" i="43"/>
  <c r="V837" i="43"/>
  <c r="T838" i="43"/>
  <c r="V839" i="43"/>
  <c r="T840" i="43"/>
  <c r="V841" i="43"/>
  <c r="T842" i="43"/>
  <c r="V843" i="43"/>
  <c r="T844" i="43"/>
  <c r="V845" i="43"/>
  <c r="T846" i="43"/>
  <c r="V847" i="43"/>
  <c r="T848" i="43"/>
  <c r="V849" i="43"/>
  <c r="T850" i="43"/>
  <c r="V851" i="43"/>
  <c r="T852" i="43"/>
  <c r="V853" i="43"/>
  <c r="T854" i="43"/>
  <c r="V855" i="43"/>
  <c r="T856" i="43"/>
  <c r="V857" i="43"/>
  <c r="T858" i="43"/>
  <c r="V859" i="43"/>
  <c r="T860" i="43"/>
  <c r="V861" i="43"/>
  <c r="T862" i="43"/>
  <c r="V863" i="43"/>
  <c r="T864" i="43"/>
  <c r="V865" i="43"/>
  <c r="T866" i="43"/>
  <c r="V867" i="43"/>
  <c r="T868" i="43"/>
  <c r="V869" i="43"/>
  <c r="T870" i="43"/>
  <c r="V871" i="43"/>
  <c r="T872" i="43"/>
  <c r="V873" i="43"/>
  <c r="T874" i="43"/>
  <c r="V875" i="43"/>
  <c r="T876" i="43"/>
  <c r="V877" i="43"/>
  <c r="T878" i="43"/>
  <c r="V879" i="43"/>
  <c r="T880" i="43"/>
  <c r="V881" i="43"/>
  <c r="T882" i="43"/>
  <c r="V883" i="43"/>
  <c r="T884" i="43"/>
  <c r="V885" i="43"/>
  <c r="T886" i="43"/>
  <c r="V887" i="43"/>
  <c r="T888" i="43"/>
  <c r="V889" i="43"/>
  <c r="T890" i="43"/>
  <c r="V891" i="43"/>
  <c r="T892" i="43"/>
  <c r="V893" i="43"/>
  <c r="T894" i="43"/>
  <c r="V895" i="43"/>
  <c r="T896" i="43"/>
  <c r="V897" i="43"/>
  <c r="T898" i="43"/>
  <c r="V899" i="43"/>
  <c r="T900" i="43"/>
  <c r="V901" i="43"/>
  <c r="T902" i="43"/>
  <c r="V903" i="43"/>
  <c r="T904" i="43"/>
  <c r="V905" i="43"/>
  <c r="T906" i="43"/>
  <c r="V907" i="43"/>
  <c r="T908" i="43"/>
  <c r="V909" i="43"/>
  <c r="T910" i="43"/>
  <c r="V911" i="43"/>
  <c r="T912" i="43"/>
  <c r="V913" i="43"/>
  <c r="T914" i="43"/>
  <c r="V915" i="43"/>
  <c r="T916" i="43"/>
  <c r="V917" i="43"/>
  <c r="T918" i="43"/>
  <c r="V919" i="43"/>
  <c r="T920" i="43"/>
  <c r="V921" i="43"/>
  <c r="T922" i="43"/>
  <c r="V923" i="43"/>
  <c r="T924" i="43"/>
  <c r="V925" i="43"/>
  <c r="T926" i="43"/>
  <c r="V927" i="43"/>
  <c r="T928" i="43"/>
  <c r="V929" i="43"/>
  <c r="T930" i="43"/>
  <c r="V931" i="43"/>
  <c r="T932" i="43"/>
  <c r="V933" i="43"/>
  <c r="T934" i="43"/>
  <c r="V935" i="43"/>
  <c r="T936" i="43"/>
  <c r="V14" i="43"/>
  <c r="X19" i="43"/>
  <c r="T25" i="43"/>
  <c r="V30" i="43"/>
  <c r="X35" i="43"/>
  <c r="T41" i="43"/>
  <c r="V46" i="43"/>
  <c r="T50" i="43"/>
  <c r="W53" i="43"/>
  <c r="T57" i="43"/>
  <c r="X60" i="43"/>
  <c r="U64" i="43"/>
  <c r="X67" i="43"/>
  <c r="V71" i="43"/>
  <c r="S75" i="43"/>
  <c r="V78" i="43"/>
  <c r="T82" i="43"/>
  <c r="W85" i="43"/>
  <c r="T89" i="43"/>
  <c r="X92" i="43"/>
  <c r="U96" i="43"/>
  <c r="X99" i="43"/>
  <c r="V103" i="43"/>
  <c r="S107" i="43"/>
  <c r="V110" i="43"/>
  <c r="T114" i="43"/>
  <c r="W117" i="43"/>
  <c r="T121" i="43"/>
  <c r="X124" i="43"/>
  <c r="U128" i="43"/>
  <c r="X131" i="43"/>
  <c r="V135" i="43"/>
  <c r="S139" i="43"/>
  <c r="V142" i="43"/>
  <c r="T146" i="43"/>
  <c r="W149" i="43"/>
  <c r="T153" i="43"/>
  <c r="X156" i="43"/>
  <c r="U160" i="43"/>
  <c r="X163" i="43"/>
  <c r="V167" i="43"/>
  <c r="S171" i="43"/>
  <c r="V174" i="43"/>
  <c r="T178" i="43"/>
  <c r="W181" i="43"/>
  <c r="T185" i="43"/>
  <c r="X188" i="43"/>
  <c r="U192" i="43"/>
  <c r="X195" i="43"/>
  <c r="V199" i="43"/>
  <c r="S203" i="43"/>
  <c r="V206" i="43"/>
  <c r="T210" i="43"/>
  <c r="W213" i="43"/>
  <c r="T217" i="43"/>
  <c r="X220" i="43"/>
  <c r="U224" i="43"/>
  <c r="X227" i="43"/>
  <c r="V231" i="43"/>
  <c r="S235" i="43"/>
  <c r="V238" i="43"/>
  <c r="U241" i="43"/>
  <c r="S244" i="43"/>
  <c r="W246" i="43"/>
  <c r="U249" i="43"/>
  <c r="S252" i="43"/>
  <c r="W254" i="43"/>
  <c r="U257" i="43"/>
  <c r="S260" i="43"/>
  <c r="W262" i="43"/>
  <c r="U265" i="43"/>
  <c r="S268" i="43"/>
  <c r="W270" i="43"/>
  <c r="U273" i="43"/>
  <c r="S276" i="43"/>
  <c r="W278" i="43"/>
  <c r="U281" i="43"/>
  <c r="S284" i="43"/>
  <c r="W286" i="43"/>
  <c r="U289" i="43"/>
  <c r="S292" i="43"/>
  <c r="W294" i="43"/>
  <c r="U297" i="43"/>
  <c r="S300" i="43"/>
  <c r="W302" i="43"/>
  <c r="T305" i="43"/>
  <c r="S307" i="43"/>
  <c r="W308" i="43"/>
  <c r="V310" i="43"/>
  <c r="U312" i="43"/>
  <c r="S314" i="43"/>
  <c r="X315" i="43"/>
  <c r="W317" i="43"/>
  <c r="U319" i="43"/>
  <c r="T321" i="43"/>
  <c r="S323" i="43"/>
  <c r="W324" i="43"/>
  <c r="V326" i="43"/>
  <c r="U328" i="43"/>
  <c r="S330" i="43"/>
  <c r="W331" i="43"/>
  <c r="S333" i="43"/>
  <c r="U334" i="43"/>
  <c r="W335" i="43"/>
  <c r="S337" i="43"/>
  <c r="U338" i="43"/>
  <c r="W339" i="43"/>
  <c r="S341" i="43"/>
  <c r="U342" i="43"/>
  <c r="W343" i="43"/>
  <c r="S345" i="43"/>
  <c r="U346" i="43"/>
  <c r="W347" i="43"/>
  <c r="S349" i="43"/>
  <c r="U350" i="43"/>
  <c r="W351" i="43"/>
  <c r="S353" i="43"/>
  <c r="U354" i="43"/>
  <c r="W355" i="43"/>
  <c r="S357" i="43"/>
  <c r="U358" i="43"/>
  <c r="W359" i="43"/>
  <c r="S361" i="43"/>
  <c r="U362" i="43"/>
  <c r="W363" i="43"/>
  <c r="S365" i="43"/>
  <c r="U366" i="43"/>
  <c r="W367" i="43"/>
  <c r="S369" i="43"/>
  <c r="U370" i="43"/>
  <c r="W371" i="43"/>
  <c r="S373" i="43"/>
  <c r="U374" i="43"/>
  <c r="W375" i="43"/>
  <c r="S377" i="43"/>
  <c r="U378" i="43"/>
  <c r="W379" i="43"/>
  <c r="S381" i="43"/>
  <c r="U382" i="43"/>
  <c r="W383" i="43"/>
  <c r="S385" i="43"/>
  <c r="U386" i="43"/>
  <c r="W387" i="43"/>
  <c r="S389" i="43"/>
  <c r="U390" i="43"/>
  <c r="W391" i="43"/>
  <c r="S393" i="43"/>
  <c r="U394" i="43"/>
  <c r="W395" i="43"/>
  <c r="S397" i="43"/>
  <c r="U398" i="43"/>
  <c r="W399" i="43"/>
  <c r="S401" i="43"/>
  <c r="U402" i="43"/>
  <c r="W403" i="43"/>
  <c r="S405" i="43"/>
  <c r="U406" i="43"/>
  <c r="W407" i="43"/>
  <c r="S409" i="43"/>
  <c r="U410" i="43"/>
  <c r="W411" i="43"/>
  <c r="S413" i="43"/>
  <c r="U414" i="43"/>
  <c r="W415" i="43"/>
  <c r="S417" i="43"/>
  <c r="U418" i="43"/>
  <c r="W419" i="43"/>
  <c r="S421" i="43"/>
  <c r="U422" i="43"/>
  <c r="W423" i="43"/>
  <c r="S425" i="43"/>
  <c r="U426" i="43"/>
  <c r="W427" i="43"/>
  <c r="S429" i="43"/>
  <c r="U430" i="43"/>
  <c r="W431" i="43"/>
  <c r="S433" i="43"/>
  <c r="U434" i="43"/>
  <c r="W435" i="43"/>
  <c r="S437" i="43"/>
  <c r="U438" i="43"/>
  <c r="W439" i="43"/>
  <c r="S441" i="43"/>
  <c r="U442" i="43"/>
  <c r="W443" i="43"/>
  <c r="S445" i="43"/>
  <c r="U446" i="43"/>
  <c r="W447" i="43"/>
  <c r="S449" i="43"/>
  <c r="U450" i="43"/>
  <c r="W451" i="43"/>
  <c r="S453" i="43"/>
  <c r="U454" i="43"/>
  <c r="W455" i="43"/>
  <c r="S457" i="43"/>
  <c r="U458" i="43"/>
  <c r="W459" i="43"/>
  <c r="S461" i="43"/>
  <c r="U462" i="43"/>
  <c r="W463" i="43"/>
  <c r="S465" i="43"/>
  <c r="U466" i="43"/>
  <c r="W467" i="43"/>
  <c r="S469" i="43"/>
  <c r="U470" i="43"/>
  <c r="W471" i="43"/>
  <c r="S473" i="43"/>
  <c r="U474" i="43"/>
  <c r="W475" i="43"/>
  <c r="S477" i="43"/>
  <c r="U478" i="43"/>
  <c r="W479" i="43"/>
  <c r="S481" i="43"/>
  <c r="U482" i="43"/>
  <c r="W483" i="43"/>
  <c r="S485" i="43"/>
  <c r="U486" i="43"/>
  <c r="W487" i="43"/>
  <c r="S489" i="43"/>
  <c r="U490" i="43"/>
  <c r="W491" i="43"/>
  <c r="S493" i="43"/>
  <c r="U494" i="43"/>
  <c r="W495" i="43"/>
  <c r="S497" i="43"/>
  <c r="U498" i="43"/>
  <c r="W499" i="43"/>
  <c r="S501" i="43"/>
  <c r="U502" i="43"/>
  <c r="W503" i="43"/>
  <c r="S505" i="43"/>
  <c r="U506" i="43"/>
  <c r="W507" i="43"/>
  <c r="S509" i="43"/>
  <c r="U510" i="43"/>
  <c r="W511" i="43"/>
  <c r="S513" i="43"/>
  <c r="U514" i="43"/>
  <c r="W515" i="43"/>
  <c r="S517" i="43"/>
  <c r="U518" i="43"/>
  <c r="W519" i="43"/>
  <c r="S521" i="43"/>
  <c r="U522" i="43"/>
  <c r="W523" i="43"/>
  <c r="S525" i="43"/>
  <c r="U526" i="43"/>
  <c r="W527" i="43"/>
  <c r="S529" i="43"/>
  <c r="U530" i="43"/>
  <c r="W531" i="43"/>
  <c r="S533" i="43"/>
  <c r="U534" i="43"/>
  <c r="W535" i="43"/>
  <c r="S537" i="43"/>
  <c r="U538" i="43"/>
  <c r="W539" i="43"/>
  <c r="U704" i="43"/>
  <c r="S705" i="43"/>
  <c r="U706" i="43"/>
  <c r="S707" i="43"/>
  <c r="U708" i="43"/>
  <c r="S709" i="43"/>
  <c r="U710" i="43"/>
  <c r="S711" i="43"/>
  <c r="U712" i="43"/>
  <c r="S713" i="43"/>
  <c r="U714" i="43"/>
  <c r="S715" i="43"/>
  <c r="U716" i="43"/>
  <c r="S717" i="43"/>
  <c r="U718" i="43"/>
  <c r="S719" i="43"/>
  <c r="U720" i="43"/>
  <c r="S721" i="43"/>
  <c r="U722" i="43"/>
  <c r="S723" i="43"/>
  <c r="U724" i="43"/>
  <c r="S725" i="43"/>
  <c r="U726" i="43"/>
  <c r="S727" i="43"/>
  <c r="U728" i="43"/>
  <c r="S729" i="43"/>
  <c r="U730" i="43"/>
  <c r="S731" i="43"/>
  <c r="U732" i="43"/>
  <c r="S733" i="43"/>
  <c r="U734" i="43"/>
  <c r="S735" i="43"/>
  <c r="U736" i="43"/>
  <c r="S737" i="43"/>
  <c r="U738" i="43"/>
  <c r="S739" i="43"/>
  <c r="U740" i="43"/>
  <c r="S741" i="43"/>
  <c r="U742" i="43"/>
  <c r="S743" i="43"/>
  <c r="U744" i="43"/>
  <c r="S745" i="43"/>
  <c r="U746" i="43"/>
  <c r="S747" i="43"/>
  <c r="U748" i="43"/>
  <c r="S749" i="43"/>
  <c r="U750" i="43"/>
  <c r="S751" i="43"/>
  <c r="U752" i="43"/>
  <c r="S753" i="43"/>
  <c r="U754" i="43"/>
  <c r="S755" i="43"/>
  <c r="U756" i="43"/>
  <c r="S757" i="43"/>
  <c r="U758" i="43"/>
  <c r="S759" i="43"/>
  <c r="U760" i="43"/>
  <c r="S761" i="43"/>
  <c r="U762" i="43"/>
  <c r="S763" i="43"/>
  <c r="U764" i="43"/>
  <c r="S765" i="43"/>
  <c r="U766" i="43"/>
  <c r="S767" i="43"/>
  <c r="U768" i="43"/>
  <c r="S769" i="43"/>
  <c r="U770" i="43"/>
  <c r="S771" i="43"/>
  <c r="U772" i="43"/>
  <c r="S773" i="43"/>
  <c r="U774" i="43"/>
  <c r="S775" i="43"/>
  <c r="U776" i="43"/>
  <c r="S777" i="43"/>
  <c r="U778" i="43"/>
  <c r="S779" i="43"/>
  <c r="U780" i="43"/>
  <c r="S781" i="43"/>
  <c r="U782" i="43"/>
  <c r="S783" i="43"/>
  <c r="U784" i="43"/>
  <c r="S785" i="43"/>
  <c r="U786" i="43"/>
  <c r="S787" i="43"/>
  <c r="U788" i="43"/>
  <c r="S789" i="43"/>
  <c r="U790" i="43"/>
  <c r="S791" i="43"/>
  <c r="U792" i="43"/>
  <c r="S793" i="43"/>
  <c r="U794" i="43"/>
  <c r="S795" i="43"/>
  <c r="U796" i="43"/>
  <c r="S797" i="43"/>
  <c r="U798" i="43"/>
  <c r="S799" i="43"/>
  <c r="U800" i="43"/>
  <c r="S801" i="43"/>
  <c r="U802" i="43"/>
  <c r="S803" i="43"/>
  <c r="U804" i="43"/>
  <c r="S805" i="43"/>
  <c r="U806" i="43"/>
  <c r="S807" i="43"/>
  <c r="U808" i="43"/>
  <c r="S809" i="43"/>
  <c r="U810" i="43"/>
  <c r="S811" i="43"/>
  <c r="U812" i="43"/>
  <c r="S813" i="43"/>
  <c r="U814" i="43"/>
  <c r="S815" i="43"/>
  <c r="U816" i="43"/>
  <c r="S817" i="43"/>
  <c r="U818" i="43"/>
  <c r="S819" i="43"/>
  <c r="U820" i="43"/>
  <c r="S821" i="43"/>
  <c r="U822" i="43"/>
  <c r="S823" i="43"/>
  <c r="U824" i="43"/>
  <c r="S825" i="43"/>
  <c r="U826" i="43"/>
  <c r="S827" i="43"/>
  <c r="U828" i="43"/>
  <c r="S829" i="43"/>
  <c r="U830" i="43"/>
  <c r="S831" i="43"/>
  <c r="U832" i="43"/>
  <c r="S833" i="43"/>
  <c r="U834" i="43"/>
  <c r="S835" i="43"/>
  <c r="U836" i="43"/>
  <c r="S837" i="43"/>
  <c r="U838" i="43"/>
  <c r="S839" i="43"/>
  <c r="U840" i="43"/>
  <c r="S841" i="43"/>
  <c r="U842" i="43"/>
  <c r="S843" i="43"/>
  <c r="U844" i="43"/>
  <c r="S845" i="43"/>
  <c r="U846" i="43"/>
  <c r="S847" i="43"/>
  <c r="U848" i="43"/>
  <c r="S849" i="43"/>
  <c r="U850" i="43"/>
  <c r="S851" i="43"/>
  <c r="U852" i="43"/>
  <c r="S853" i="43"/>
  <c r="U854" i="43"/>
  <c r="S855" i="43"/>
  <c r="U856" i="43"/>
  <c r="S857" i="43"/>
  <c r="U858" i="43"/>
  <c r="S859" i="43"/>
  <c r="U860" i="43"/>
  <c r="S861" i="43"/>
  <c r="U862" i="43"/>
  <c r="S863" i="43"/>
  <c r="U864" i="43"/>
  <c r="S865" i="43"/>
  <c r="U866" i="43"/>
  <c r="S867" i="43"/>
  <c r="U868" i="43"/>
  <c r="S869" i="43"/>
  <c r="S17" i="43"/>
  <c r="W27" i="43"/>
  <c r="U38" i="43"/>
  <c r="T48" i="43"/>
  <c r="T55" i="43"/>
  <c r="U62" i="43"/>
  <c r="V69" i="43"/>
  <c r="V76" i="43"/>
  <c r="W83" i="43"/>
  <c r="X90" i="43"/>
  <c r="X97" i="43"/>
  <c r="S105" i="43"/>
  <c r="T112" i="43"/>
  <c r="T119" i="43"/>
  <c r="U126" i="43"/>
  <c r="V133" i="43"/>
  <c r="V140" i="43"/>
  <c r="W147" i="43"/>
  <c r="X154" i="43"/>
  <c r="X161" i="43"/>
  <c r="S169" i="43"/>
  <c r="T176" i="43"/>
  <c r="T183" i="43"/>
  <c r="U190" i="43"/>
  <c r="V197" i="43"/>
  <c r="V204" i="43"/>
  <c r="W211" i="43"/>
  <c r="X218" i="43"/>
  <c r="X225" i="43"/>
  <c r="S233" i="43"/>
  <c r="X239" i="43"/>
  <c r="T245" i="43"/>
  <c r="V250" i="43"/>
  <c r="X255" i="43"/>
  <c r="T261" i="43"/>
  <c r="V266" i="43"/>
  <c r="X271" i="43"/>
  <c r="T277" i="43"/>
  <c r="V282" i="43"/>
  <c r="X287" i="43"/>
  <c r="T293" i="43"/>
  <c r="V298" i="43"/>
  <c r="X303" i="43"/>
  <c r="W307" i="43"/>
  <c r="T311" i="43"/>
  <c r="W314" i="43"/>
  <c r="U318" i="43"/>
  <c r="X321" i="43"/>
  <c r="U325" i="43"/>
  <c r="S329" i="43"/>
  <c r="T332" i="43"/>
  <c r="X334" i="43"/>
  <c r="V337" i="43"/>
  <c r="T340" i="43"/>
  <c r="X342" i="43"/>
  <c r="V345" i="43"/>
  <c r="T348" i="43"/>
  <c r="X350" i="43"/>
  <c r="V353" i="43"/>
  <c r="T356" i="43"/>
  <c r="X358" i="43"/>
  <c r="V361" i="43"/>
  <c r="T364" i="43"/>
  <c r="X366" i="43"/>
  <c r="V369" i="43"/>
  <c r="T372" i="43"/>
  <c r="X374" i="43"/>
  <c r="V377" i="43"/>
  <c r="T380" i="43"/>
  <c r="X382" i="43"/>
  <c r="V385" i="43"/>
  <c r="T388" i="43"/>
  <c r="X390" i="43"/>
  <c r="V393" i="43"/>
  <c r="T396" i="43"/>
  <c r="X398" i="43"/>
  <c r="V401" i="43"/>
  <c r="T404" i="43"/>
  <c r="X406" i="43"/>
  <c r="V409" i="43"/>
  <c r="T412" i="43"/>
  <c r="X414" i="43"/>
  <c r="V417" i="43"/>
  <c r="T420" i="43"/>
  <c r="X422" i="43"/>
  <c r="V425" i="43"/>
  <c r="T428" i="43"/>
  <c r="X430" i="43"/>
  <c r="V433" i="43"/>
  <c r="T436" i="43"/>
  <c r="X438" i="43"/>
  <c r="V441" i="43"/>
  <c r="T444" i="43"/>
  <c r="X446" i="43"/>
  <c r="V449" i="43"/>
  <c r="T452" i="43"/>
  <c r="X454" i="43"/>
  <c r="V457" i="43"/>
  <c r="T460" i="43"/>
  <c r="X462" i="43"/>
  <c r="V465" i="43"/>
  <c r="T468" i="43"/>
  <c r="X470" i="43"/>
  <c r="V473" i="43"/>
  <c r="T476" i="43"/>
  <c r="X478" i="43"/>
  <c r="V481" i="43"/>
  <c r="T484" i="43"/>
  <c r="X486" i="43"/>
  <c r="V489" i="43"/>
  <c r="T492" i="43"/>
  <c r="X494" i="43"/>
  <c r="V497" i="43"/>
  <c r="T500" i="43"/>
  <c r="X502" i="43"/>
  <c r="V505" i="43"/>
  <c r="T508" i="43"/>
  <c r="X510" i="43"/>
  <c r="V513" i="43"/>
  <c r="T516" i="43"/>
  <c r="X518" i="43"/>
  <c r="V521" i="43"/>
  <c r="T524" i="43"/>
  <c r="X526" i="43"/>
  <c r="V529" i="43"/>
  <c r="T532" i="43"/>
  <c r="X534" i="43"/>
  <c r="V537" i="43"/>
  <c r="V704" i="43"/>
  <c r="T707" i="43"/>
  <c r="V708" i="43"/>
  <c r="T711" i="43"/>
  <c r="V712" i="43"/>
  <c r="T715" i="43"/>
  <c r="V716" i="43"/>
  <c r="T719" i="43"/>
  <c r="V720" i="43"/>
  <c r="T723" i="43"/>
  <c r="V724" i="43"/>
  <c r="T727" i="43"/>
  <c r="V728" i="43"/>
  <c r="T731" i="43"/>
  <c r="V732" i="43"/>
  <c r="T735" i="43"/>
  <c r="V736" i="43"/>
  <c r="T739" i="43"/>
  <c r="V740" i="43"/>
  <c r="T743" i="43"/>
  <c r="V744" i="43"/>
  <c r="T747" i="43"/>
  <c r="V748" i="43"/>
  <c r="T751" i="43"/>
  <c r="V752" i="43"/>
  <c r="T755" i="43"/>
  <c r="V756" i="43"/>
  <c r="T759" i="43"/>
  <c r="V760" i="43"/>
  <c r="T763" i="43"/>
  <c r="V764" i="43"/>
  <c r="T767" i="43"/>
  <c r="V768" i="43"/>
  <c r="T771" i="43"/>
  <c r="V772" i="43"/>
  <c r="T775" i="43"/>
  <c r="V776" i="43"/>
  <c r="T779" i="43"/>
  <c r="V780" i="43"/>
  <c r="T783" i="43"/>
  <c r="V784" i="43"/>
  <c r="T787" i="43"/>
  <c r="V788" i="43"/>
  <c r="T791" i="43"/>
  <c r="V792" i="43"/>
  <c r="T795" i="43"/>
  <c r="V796" i="43"/>
  <c r="T799" i="43"/>
  <c r="V800" i="43"/>
  <c r="T803" i="43"/>
  <c r="V804" i="43"/>
  <c r="T807" i="43"/>
  <c r="V808" i="43"/>
  <c r="T811" i="43"/>
  <c r="V812" i="43"/>
  <c r="T815" i="43"/>
  <c r="V816" i="43"/>
  <c r="T819" i="43"/>
  <c r="V820" i="43"/>
  <c r="T823" i="43"/>
  <c r="V824" i="43"/>
  <c r="T827" i="43"/>
  <c r="V828" i="43"/>
  <c r="T831" i="43"/>
  <c r="V832" i="43"/>
  <c r="T835" i="43"/>
  <c r="V836" i="43"/>
  <c r="T839" i="43"/>
  <c r="V840" i="43"/>
  <c r="T843" i="43"/>
  <c r="V844" i="43"/>
  <c r="T847" i="43"/>
  <c r="V848" i="43"/>
  <c r="T851" i="43"/>
  <c r="V852" i="43"/>
  <c r="T855" i="43"/>
  <c r="V856" i="43"/>
  <c r="T859" i="43"/>
  <c r="V860" i="43"/>
  <c r="T863" i="43"/>
  <c r="V864" i="43"/>
  <c r="T867" i="43"/>
  <c r="V868" i="43"/>
  <c r="V870" i="43"/>
  <c r="U871" i="43"/>
  <c r="U872" i="43"/>
  <c r="T873" i="43"/>
  <c r="S874" i="43"/>
  <c r="S875" i="43"/>
  <c r="V878" i="43"/>
  <c r="U879" i="43"/>
  <c r="U880" i="43"/>
  <c r="T881" i="43"/>
  <c r="S882" i="43"/>
  <c r="S883" i="43"/>
  <c r="V886" i="43"/>
  <c r="U887" i="43"/>
  <c r="U888" i="43"/>
  <c r="T889" i="43"/>
  <c r="S890" i="43"/>
  <c r="S891" i="43"/>
  <c r="V894" i="43"/>
  <c r="U895" i="43"/>
  <c r="U896" i="43"/>
  <c r="T897" i="43"/>
  <c r="S898" i="43"/>
  <c r="S899" i="43"/>
  <c r="V902" i="43"/>
  <c r="U903" i="43"/>
  <c r="U904" i="43"/>
  <c r="T905" i="43"/>
  <c r="S906" i="43"/>
  <c r="S907" i="43"/>
  <c r="V910" i="43"/>
  <c r="U911" i="43"/>
  <c r="U912" i="43"/>
  <c r="T913" i="43"/>
  <c r="S914" i="43"/>
  <c r="S915" i="43"/>
  <c r="V918" i="43"/>
  <c r="U919" i="43"/>
  <c r="U920" i="43"/>
  <c r="T921" i="43"/>
  <c r="S922" i="43"/>
  <c r="S923" i="43"/>
  <c r="V926" i="43"/>
  <c r="U927" i="43"/>
  <c r="U928" i="43"/>
  <c r="T929" i="43"/>
  <c r="S930" i="43"/>
  <c r="S931" i="43"/>
  <c r="V934" i="43"/>
  <c r="U935" i="43"/>
  <c r="U936" i="43"/>
  <c r="S937" i="43"/>
  <c r="U938" i="43"/>
  <c r="S939" i="43"/>
  <c r="U940" i="43"/>
  <c r="S941" i="43"/>
  <c r="U942" i="43"/>
  <c r="S943" i="43"/>
  <c r="U944" i="43"/>
  <c r="S945" i="43"/>
  <c r="U946" i="43"/>
  <c r="S947" i="43"/>
  <c r="U948" i="43"/>
  <c r="S949" i="43"/>
  <c r="U950" i="43"/>
  <c r="S951" i="43"/>
  <c r="U952" i="43"/>
  <c r="S953" i="43"/>
  <c r="U954" i="43"/>
  <c r="S955" i="43"/>
  <c r="U956" i="43"/>
  <c r="S957" i="43"/>
  <c r="U958" i="43"/>
  <c r="S959" i="43"/>
  <c r="U960" i="43"/>
  <c r="S961" i="43"/>
  <c r="U962" i="43"/>
  <c r="S963" i="43"/>
  <c r="U964" i="43"/>
  <c r="S965" i="43"/>
  <c r="U966" i="43"/>
  <c r="S967" i="43"/>
  <c r="U968" i="43"/>
  <c r="S969" i="43"/>
  <c r="U970" i="43"/>
  <c r="S971" i="43"/>
  <c r="U972" i="43"/>
  <c r="S973" i="43"/>
  <c r="U974" i="43"/>
  <c r="S975" i="43"/>
  <c r="U976" i="43"/>
  <c r="S977" i="43"/>
  <c r="U978" i="43"/>
  <c r="S979" i="43"/>
  <c r="U980" i="43"/>
  <c r="S981" i="43"/>
  <c r="U982" i="43"/>
  <c r="S983" i="43"/>
  <c r="U984" i="43"/>
  <c r="S985" i="43"/>
  <c r="U986" i="43"/>
  <c r="S987" i="43"/>
  <c r="U988" i="43"/>
  <c r="S989" i="43"/>
  <c r="U990" i="43"/>
  <c r="S991" i="43"/>
  <c r="U992" i="43"/>
  <c r="S993" i="43"/>
  <c r="U994" i="43"/>
  <c r="S995" i="43"/>
  <c r="U996" i="43"/>
  <c r="S997" i="43"/>
  <c r="U998" i="43"/>
  <c r="S999" i="43"/>
  <c r="U1000" i="43"/>
  <c r="S1001" i="43"/>
  <c r="U1002" i="43"/>
  <c r="S1003" i="43"/>
  <c r="U1004" i="43"/>
  <c r="S1005" i="43"/>
  <c r="U1006" i="43"/>
  <c r="S1007" i="43"/>
  <c r="U1008" i="43"/>
  <c r="S1009" i="43"/>
  <c r="U1010" i="43"/>
  <c r="S1011" i="43"/>
  <c r="U1012" i="43"/>
  <c r="S1013" i="43"/>
  <c r="U1014" i="43"/>
  <c r="S1015" i="43"/>
  <c r="U1016" i="43"/>
  <c r="S1017" i="43"/>
  <c r="U1018" i="43"/>
  <c r="S1019" i="43"/>
  <c r="U1020" i="43"/>
  <c r="S1021" i="43"/>
  <c r="U1022" i="43"/>
  <c r="S1023" i="43"/>
  <c r="U1024" i="43"/>
  <c r="S1025" i="43"/>
  <c r="U1026" i="43"/>
  <c r="S1027" i="43"/>
  <c r="U1028" i="43"/>
  <c r="S1029" i="43"/>
  <c r="U1030" i="43"/>
  <c r="S1031" i="43"/>
  <c r="U1032" i="43"/>
  <c r="S1033" i="43"/>
  <c r="U1034" i="43"/>
  <c r="S1035" i="43"/>
  <c r="U1036" i="43"/>
  <c r="S1037" i="43"/>
  <c r="U1038" i="43"/>
  <c r="S1039" i="43"/>
  <c r="U1040" i="43"/>
  <c r="S1041" i="43"/>
  <c r="U1042" i="43"/>
  <c r="S1043" i="43"/>
  <c r="U1044" i="43"/>
  <c r="S1045" i="43"/>
  <c r="U1046" i="43"/>
  <c r="S1047" i="43"/>
  <c r="U1048" i="43"/>
  <c r="W1049" i="43"/>
  <c r="W1051" i="43"/>
  <c r="W1053" i="43"/>
  <c r="W1055" i="43"/>
  <c r="W1057" i="43"/>
  <c r="W1059" i="43"/>
  <c r="W1061" i="43"/>
  <c r="W1063" i="43"/>
  <c r="W1065" i="43"/>
  <c r="W1067" i="43"/>
  <c r="W1069" i="43"/>
  <c r="W1071" i="43"/>
  <c r="W1073" i="43"/>
  <c r="U1074" i="43"/>
  <c r="W1075" i="43"/>
  <c r="U1076" i="43"/>
  <c r="W1077" i="43"/>
  <c r="U1078" i="43"/>
  <c r="W1079" i="43"/>
  <c r="U1080" i="43"/>
  <c r="W1081" i="43"/>
  <c r="U1082" i="43"/>
  <c r="W1083" i="43"/>
  <c r="U1084" i="43"/>
  <c r="W1085" i="43"/>
  <c r="U1086" i="43"/>
  <c r="W1087" i="43"/>
  <c r="U1088" i="43"/>
  <c r="W1089" i="43"/>
  <c r="U1090" i="43"/>
  <c r="W1091" i="43"/>
  <c r="U1092" i="43"/>
  <c r="W1093" i="43"/>
  <c r="U1094" i="43"/>
  <c r="W1095" i="43"/>
  <c r="U1096" i="43"/>
  <c r="W1097" i="43"/>
  <c r="U1098" i="43"/>
  <c r="W1099" i="43"/>
  <c r="U1100" i="43"/>
  <c r="W1101" i="43"/>
  <c r="U1102" i="43"/>
  <c r="W1103" i="43"/>
  <c r="U1104" i="43"/>
  <c r="W1105" i="43"/>
  <c r="U1106" i="43"/>
  <c r="W1107" i="43"/>
  <c r="U1108" i="43"/>
  <c r="W1109" i="43"/>
  <c r="U1110" i="43"/>
  <c r="W1111" i="43"/>
  <c r="U1112" i="43"/>
  <c r="W1113" i="43"/>
  <c r="U1114" i="43"/>
  <c r="W1115" i="43"/>
  <c r="U1116" i="43"/>
  <c r="W1117" i="43"/>
  <c r="U1118" i="43"/>
  <c r="W1119" i="43"/>
  <c r="U1120" i="43"/>
  <c r="W1121" i="43"/>
  <c r="U1122" i="43"/>
  <c r="W1123" i="43"/>
  <c r="U1124" i="43"/>
  <c r="W1125" i="43"/>
  <c r="U1126" i="43"/>
  <c r="W1127" i="43"/>
  <c r="U1128" i="43"/>
  <c r="W1129" i="43"/>
  <c r="U1130" i="43"/>
  <c r="W1131" i="43"/>
  <c r="U1132" i="43"/>
  <c r="W1133" i="43"/>
  <c r="U1134" i="43"/>
  <c r="W1135" i="43"/>
  <c r="U1136" i="43"/>
  <c r="W1137" i="43"/>
  <c r="U1138" i="43"/>
  <c r="W1139" i="43"/>
  <c r="U1140" i="43"/>
  <c r="W1141" i="43"/>
  <c r="U1142" i="43"/>
  <c r="W1143" i="43"/>
  <c r="U1144" i="43"/>
  <c r="W1145" i="43"/>
  <c r="U1146" i="43"/>
  <c r="W1147" i="43"/>
  <c r="U1148" i="43"/>
  <c r="W1149" i="43"/>
  <c r="U1150" i="43"/>
  <c r="W1151" i="43"/>
  <c r="U1152" i="43"/>
  <c r="W1153" i="43"/>
  <c r="U1154" i="43"/>
  <c r="W1155" i="43"/>
  <c r="U1156" i="43"/>
  <c r="W1157" i="43"/>
  <c r="U1158" i="43"/>
  <c r="W1159" i="43"/>
  <c r="U1160" i="43"/>
  <c r="W1161" i="43"/>
  <c r="U1162" i="43"/>
  <c r="W1163" i="43"/>
  <c r="U1164" i="43"/>
  <c r="W1165" i="43"/>
  <c r="U1166" i="43"/>
  <c r="W1167" i="43"/>
  <c r="U1168" i="43"/>
  <c r="W1169" i="43"/>
  <c r="U1170" i="43"/>
  <c r="W1171" i="43"/>
  <c r="U1172" i="43"/>
  <c r="W1173" i="43"/>
  <c r="U1174" i="43"/>
  <c r="W1175" i="43"/>
  <c r="U1176" i="43"/>
  <c r="W1177" i="43"/>
  <c r="U1178" i="43"/>
  <c r="W1179" i="43"/>
  <c r="U1180" i="43"/>
  <c r="W1181" i="43"/>
  <c r="U1182" i="43"/>
  <c r="W1183" i="43"/>
  <c r="U1184" i="43"/>
  <c r="W1185" i="43"/>
  <c r="U1186" i="43"/>
  <c r="W1187" i="43"/>
  <c r="U1188" i="43"/>
  <c r="W1189" i="43"/>
  <c r="U1190" i="43"/>
  <c r="W1191" i="43"/>
  <c r="U1192" i="43"/>
  <c r="W1193" i="43"/>
  <c r="U1194" i="43"/>
  <c r="W1195" i="43"/>
  <c r="U1196" i="43"/>
  <c r="W1197" i="43"/>
  <c r="U1198" i="43"/>
  <c r="W1199" i="43"/>
  <c r="U1200" i="43"/>
  <c r="W1201" i="43"/>
  <c r="U1202" i="43"/>
  <c r="W1203" i="43"/>
  <c r="U1204" i="43"/>
  <c r="W1205" i="43"/>
  <c r="U1206" i="43"/>
  <c r="W1207" i="43"/>
  <c r="U1208" i="43"/>
  <c r="W1209" i="43"/>
  <c r="U1210" i="43"/>
  <c r="W1211" i="43"/>
  <c r="U1212" i="43"/>
  <c r="W1213" i="43"/>
  <c r="U1214" i="43"/>
  <c r="W1215" i="43"/>
  <c r="U1216" i="43"/>
  <c r="W1217" i="43"/>
  <c r="U1218" i="43"/>
  <c r="W1219" i="43"/>
  <c r="U1220" i="43"/>
  <c r="W1221" i="43"/>
  <c r="U1222" i="43"/>
  <c r="W1223" i="43"/>
  <c r="U1224" i="43"/>
  <c r="W1225" i="43"/>
  <c r="U1226" i="43"/>
  <c r="W1227" i="43"/>
  <c r="U1228" i="43"/>
  <c r="W1229" i="43"/>
  <c r="U1230" i="43"/>
  <c r="W1231" i="43"/>
  <c r="U1232" i="43"/>
  <c r="W1233" i="43"/>
  <c r="U1234" i="43"/>
  <c r="W1235" i="43"/>
  <c r="U1236" i="43"/>
  <c r="W1237" i="43"/>
  <c r="U1238" i="43"/>
  <c r="W1239" i="43"/>
  <c r="U1240" i="43"/>
  <c r="W1241" i="43"/>
  <c r="U1242" i="43"/>
  <c r="W1243" i="43"/>
  <c r="U1244" i="43"/>
  <c r="W1245" i="43"/>
  <c r="U1246" i="43"/>
  <c r="W1247" i="43"/>
  <c r="U1248" i="43"/>
  <c r="W1249" i="43"/>
  <c r="U1250" i="43"/>
  <c r="W1251" i="43"/>
  <c r="U1252" i="43"/>
  <c r="W1253" i="43"/>
  <c r="U1254" i="43"/>
  <c r="W1255" i="43"/>
  <c r="U1256" i="43"/>
  <c r="W1257" i="43"/>
  <c r="U1258" i="43"/>
  <c r="W1259" i="43"/>
  <c r="U1260" i="43"/>
  <c r="W1261" i="43"/>
  <c r="U1262" i="43"/>
  <c r="W1263" i="43"/>
  <c r="U1264" i="43"/>
  <c r="W1265" i="43"/>
  <c r="U1266" i="43"/>
  <c r="W1267" i="43"/>
  <c r="U1268" i="43"/>
  <c r="W1269" i="43"/>
  <c r="U1270" i="43"/>
  <c r="W1271" i="43"/>
  <c r="U1272" i="43"/>
  <c r="W1273" i="43"/>
  <c r="U1274" i="43"/>
  <c r="W1275" i="43"/>
  <c r="U1276" i="43"/>
  <c r="W1277" i="43"/>
  <c r="U1278" i="43"/>
  <c r="W1279" i="43"/>
  <c r="U1280" i="43"/>
  <c r="W1281" i="43"/>
  <c r="U1282" i="43"/>
  <c r="W1283" i="43"/>
  <c r="U1284" i="43"/>
  <c r="W1285" i="43"/>
  <c r="U1286" i="43"/>
  <c r="W1287" i="43"/>
  <c r="U1288" i="43"/>
  <c r="W1289" i="43"/>
  <c r="U1290" i="43"/>
  <c r="W1291" i="43"/>
  <c r="U1292" i="43"/>
  <c r="W1293" i="43"/>
  <c r="U1294" i="43"/>
  <c r="W1295" i="43"/>
  <c r="U1296" i="43"/>
  <c r="W1297" i="43"/>
  <c r="U1298" i="43"/>
  <c r="W1299" i="43"/>
  <c r="U1300" i="43"/>
  <c r="W1301" i="43"/>
  <c r="U1302" i="43"/>
  <c r="W1303" i="43"/>
  <c r="U1304" i="43"/>
  <c r="W1305" i="43"/>
  <c r="U1306" i="43"/>
  <c r="W1307" i="43"/>
  <c r="U1308" i="43"/>
  <c r="W1309" i="43"/>
  <c r="U1310" i="43"/>
  <c r="W1311" i="43"/>
  <c r="U1312" i="43"/>
  <c r="W1313" i="43"/>
  <c r="U1314" i="43"/>
  <c r="W1315" i="43"/>
  <c r="U1316" i="43"/>
  <c r="W1317" i="43"/>
  <c r="U1318" i="43"/>
  <c r="W1319" i="43"/>
  <c r="U1320" i="43"/>
  <c r="W1321" i="43"/>
  <c r="U1322" i="43"/>
  <c r="W1323" i="43"/>
  <c r="U1324" i="43"/>
  <c r="W1325" i="43"/>
  <c r="U1326" i="43"/>
  <c r="W1327" i="43"/>
  <c r="U1328" i="43"/>
  <c r="W1329" i="43"/>
  <c r="U1330" i="43"/>
  <c r="V1262" i="43"/>
  <c r="V1272" i="43"/>
  <c r="T1275" i="43"/>
  <c r="V1276" i="43"/>
  <c r="V1278" i="43"/>
  <c r="T1281" i="43"/>
  <c r="T1283" i="43"/>
  <c r="V1284" i="43"/>
  <c r="V1286" i="43"/>
  <c r="T1289" i="43"/>
  <c r="V1290" i="43"/>
  <c r="T1291" i="43"/>
  <c r="V1292" i="43"/>
  <c r="T1295" i="43"/>
  <c r="T1297" i="43"/>
  <c r="V1298" i="43"/>
  <c r="T1299" i="43"/>
  <c r="V1300" i="43"/>
  <c r="T1301" i="43"/>
  <c r="V1302" i="43"/>
  <c r="T1303" i="43"/>
  <c r="V1304" i="43"/>
  <c r="T1307" i="43"/>
  <c r="V1308" i="43"/>
  <c r="T1309" i="43"/>
  <c r="V1310" i="43"/>
  <c r="V1312" i="43"/>
  <c r="T1315" i="43"/>
  <c r="V1316" i="43"/>
  <c r="T1319" i="43"/>
  <c r="T1321" i="43"/>
  <c r="V1322" i="43"/>
  <c r="V1324" i="43"/>
  <c r="T1327" i="43"/>
  <c r="V1328" i="43"/>
  <c r="T1329" i="43"/>
  <c r="V1330" i="43"/>
  <c r="U22" i="43"/>
  <c r="X410" i="43"/>
  <c r="V453" i="43"/>
  <c r="X474" i="43"/>
  <c r="V485" i="43"/>
  <c r="X490" i="43"/>
  <c r="X498" i="43"/>
  <c r="T504" i="43"/>
  <c r="V509" i="43"/>
  <c r="X514" i="43"/>
  <c r="T520" i="43"/>
  <c r="V525" i="43"/>
  <c r="X530" i="43"/>
  <c r="T536" i="43"/>
  <c r="V706" i="43"/>
  <c r="T709" i="43"/>
  <c r="V714" i="43"/>
  <c r="T717" i="43"/>
  <c r="V722" i="43"/>
  <c r="T725" i="43"/>
  <c r="V730" i="43"/>
  <c r="T733" i="43"/>
  <c r="V738" i="43"/>
  <c r="T741" i="43"/>
  <c r="V746" i="43"/>
  <c r="T749" i="43"/>
  <c r="V754" i="43"/>
  <c r="T757" i="43"/>
  <c r="V762" i="43"/>
  <c r="T765" i="43"/>
  <c r="V770" i="43"/>
  <c r="T773" i="43"/>
  <c r="V778" i="43"/>
  <c r="T781" i="43"/>
  <c r="V786" i="43"/>
  <c r="T789" i="43"/>
  <c r="V794" i="43"/>
  <c r="T797" i="43"/>
  <c r="V802" i="43"/>
  <c r="T805" i="43"/>
  <c r="V810" i="43"/>
  <c r="T813" i="43"/>
  <c r="V818" i="43"/>
  <c r="T821" i="43"/>
  <c r="V826" i="43"/>
  <c r="T829" i="43"/>
  <c r="V834" i="43"/>
  <c r="T837" i="43"/>
  <c r="V842" i="43"/>
  <c r="T845" i="43"/>
  <c r="V850" i="43"/>
  <c r="T853" i="43"/>
  <c r="V858" i="43"/>
  <c r="T861" i="43"/>
  <c r="V866" i="43"/>
  <c r="T869" i="43"/>
  <c r="S871" i="43"/>
  <c r="U875" i="43"/>
  <c r="T877" i="43"/>
  <c r="S879" i="43"/>
  <c r="V882" i="43"/>
  <c r="U884" i="43"/>
  <c r="S886" i="43"/>
  <c r="U892" i="43"/>
  <c r="T893" i="43"/>
  <c r="S895" i="43"/>
  <c r="V898" i="43"/>
  <c r="U900" i="43"/>
  <c r="S902" i="43"/>
  <c r="U907" i="43"/>
  <c r="T909" i="43"/>
  <c r="S911" i="43"/>
  <c r="V914" i="43"/>
  <c r="U916" i="43"/>
  <c r="S918" i="43"/>
  <c r="V922" i="43"/>
  <c r="U924" i="43"/>
  <c r="S926" i="43"/>
  <c r="U931" i="43"/>
  <c r="T933" i="43"/>
  <c r="S935" i="43"/>
  <c r="U937" i="43"/>
  <c r="S940" i="43"/>
  <c r="U941" i="43"/>
  <c r="S944" i="43"/>
  <c r="U945" i="43"/>
  <c r="S948" i="43"/>
  <c r="U949" i="43"/>
  <c r="S952" i="43"/>
  <c r="U953" i="43"/>
  <c r="S956" i="43"/>
  <c r="U957" i="43"/>
  <c r="S960" i="43"/>
  <c r="U961" i="43"/>
  <c r="S964" i="43"/>
  <c r="U965" i="43"/>
  <c r="S966" i="43"/>
  <c r="U967" i="43"/>
  <c r="S970" i="43"/>
  <c r="U971" i="43"/>
  <c r="S974" i="43"/>
  <c r="U975" i="43"/>
  <c r="S978" i="43"/>
  <c r="U979" i="43"/>
  <c r="S980" i="43"/>
  <c r="U981" i="43"/>
  <c r="S984" i="43"/>
  <c r="S986" i="43"/>
  <c r="U987" i="43"/>
  <c r="S990" i="43"/>
  <c r="S992" i="43"/>
  <c r="S994" i="43"/>
  <c r="S996" i="43"/>
  <c r="U997" i="43"/>
  <c r="S1000" i="43"/>
  <c r="U1001" i="43"/>
  <c r="S1004" i="43"/>
  <c r="U1005" i="43"/>
  <c r="S1008" i="43"/>
  <c r="U1009" i="43"/>
  <c r="S1012" i="43"/>
  <c r="U1013" i="43"/>
  <c r="S1016" i="43"/>
  <c r="U1017" i="43"/>
  <c r="S1020" i="43"/>
  <c r="U1021" i="43"/>
  <c r="S1024" i="43"/>
  <c r="U1025" i="43"/>
  <c r="S1028" i="43"/>
  <c r="U1029" i="43"/>
  <c r="S1032" i="43"/>
  <c r="U1033" i="43"/>
  <c r="S1036" i="43"/>
  <c r="U1037" i="43"/>
  <c r="S1040" i="43"/>
  <c r="U1041" i="43"/>
  <c r="S1044" i="43"/>
  <c r="U1045" i="43"/>
  <c r="S1048" i="43"/>
  <c r="W1050" i="43"/>
  <c r="W1054" i="43"/>
  <c r="W1058" i="43"/>
  <c r="W1062" i="43"/>
  <c r="W1064" i="43"/>
  <c r="W1068" i="43"/>
  <c r="W1070" i="43"/>
  <c r="U1073" i="43"/>
  <c r="W1074" i="43"/>
  <c r="U1077" i="43"/>
  <c r="W1078" i="43"/>
  <c r="U1081" i="43"/>
  <c r="W1082" i="43"/>
  <c r="U1085" i="43"/>
  <c r="W1086" i="43"/>
  <c r="U1089" i="43"/>
  <c r="W1090" i="43"/>
  <c r="U1093" i="43"/>
  <c r="W1094" i="43"/>
  <c r="U1097" i="43"/>
  <c r="W1098" i="43"/>
  <c r="U1101" i="43"/>
  <c r="U1103" i="43"/>
  <c r="W1104" i="43"/>
  <c r="U1107" i="43"/>
  <c r="W1108" i="43"/>
  <c r="U1111" i="43"/>
  <c r="W1112" i="43"/>
  <c r="U1115" i="43"/>
  <c r="W1116" i="43"/>
  <c r="U1121" i="43"/>
  <c r="W1122" i="43"/>
  <c r="T17" i="43"/>
  <c r="X27" i="43"/>
  <c r="V38" i="43"/>
  <c r="U48" i="43"/>
  <c r="V55" i="43"/>
  <c r="V62" i="43"/>
  <c r="W69" i="43"/>
  <c r="X76" i="43"/>
  <c r="X83" i="43"/>
  <c r="S91" i="43"/>
  <c r="T98" i="43"/>
  <c r="T105" i="43"/>
  <c r="U112" i="43"/>
  <c r="V119" i="43"/>
  <c r="V126" i="43"/>
  <c r="W133" i="43"/>
  <c r="X140" i="43"/>
  <c r="X147" i="43"/>
  <c r="S155" i="43"/>
  <c r="T162" i="43"/>
  <c r="T169" i="43"/>
  <c r="U176" i="43"/>
  <c r="V183" i="43"/>
  <c r="V190" i="43"/>
  <c r="W197" i="43"/>
  <c r="X204" i="43"/>
  <c r="X211" i="43"/>
  <c r="S219" i="43"/>
  <c r="T226" i="43"/>
  <c r="T233" i="43"/>
  <c r="S240" i="43"/>
  <c r="U245" i="43"/>
  <c r="W250" i="43"/>
  <c r="S256" i="43"/>
  <c r="U261" i="43"/>
  <c r="W266" i="43"/>
  <c r="S272" i="43"/>
  <c r="U277" i="43"/>
  <c r="W282" i="43"/>
  <c r="S288" i="43"/>
  <c r="U293" i="43"/>
  <c r="W298" i="43"/>
  <c r="S304" i="43"/>
  <c r="X307" i="43"/>
  <c r="U311" i="43"/>
  <c r="S315" i="43"/>
  <c r="V318" i="43"/>
  <c r="S322" i="43"/>
  <c r="W325" i="43"/>
  <c r="T329" i="43"/>
  <c r="U332" i="43"/>
  <c r="S335" i="43"/>
  <c r="W337" i="43"/>
  <c r="U340" i="43"/>
  <c r="S343" i="43"/>
  <c r="W345" i="43"/>
  <c r="U348" i="43"/>
  <c r="S351" i="43"/>
  <c r="W353" i="43"/>
  <c r="U356" i="43"/>
  <c r="S359" i="43"/>
  <c r="W361" i="43"/>
  <c r="U364" i="43"/>
  <c r="S367" i="43"/>
  <c r="W369" i="43"/>
  <c r="U372" i="43"/>
  <c r="S375" i="43"/>
  <c r="W377" i="43"/>
  <c r="U380" i="43"/>
  <c r="S383" i="43"/>
  <c r="W385" i="43"/>
  <c r="U388" i="43"/>
  <c r="S391" i="43"/>
  <c r="W393" i="43"/>
  <c r="U396" i="43"/>
  <c r="S399" i="43"/>
  <c r="W401" i="43"/>
  <c r="U404" i="43"/>
  <c r="S407" i="43"/>
  <c r="W409" i="43"/>
  <c r="U412" i="43"/>
  <c r="S415" i="43"/>
  <c r="W417" i="43"/>
  <c r="U420" i="43"/>
  <c r="S423" i="43"/>
  <c r="W425" i="43"/>
  <c r="U428" i="43"/>
  <c r="S431" i="43"/>
  <c r="W433" i="43"/>
  <c r="U436" i="43"/>
  <c r="S439" i="43"/>
  <c r="W441" i="43"/>
  <c r="U444" i="43"/>
  <c r="S447" i="43"/>
  <c r="W449" i="43"/>
  <c r="U452" i="43"/>
  <c r="S455" i="43"/>
  <c r="W457" i="43"/>
  <c r="U460" i="43"/>
  <c r="S463" i="43"/>
  <c r="W465" i="43"/>
  <c r="U468" i="43"/>
  <c r="S471" i="43"/>
  <c r="W473" i="43"/>
  <c r="U476" i="43"/>
  <c r="S479" i="43"/>
  <c r="W481" i="43"/>
  <c r="U484" i="43"/>
  <c r="S487" i="43"/>
  <c r="W489" i="43"/>
  <c r="U492" i="43"/>
  <c r="S495" i="43"/>
  <c r="W497" i="43"/>
  <c r="U500" i="43"/>
  <c r="S503" i="43"/>
  <c r="W505" i="43"/>
  <c r="U508" i="43"/>
  <c r="S511" i="43"/>
  <c r="W513" i="43"/>
  <c r="U516" i="43"/>
  <c r="S519" i="43"/>
  <c r="W521" i="43"/>
  <c r="U524" i="43"/>
  <c r="S527" i="43"/>
  <c r="W529" i="43"/>
  <c r="U532" i="43"/>
  <c r="S535" i="43"/>
  <c r="W537" i="43"/>
  <c r="S706" i="43"/>
  <c r="U707" i="43"/>
  <c r="S710" i="43"/>
  <c r="U711" i="43"/>
  <c r="S714" i="43"/>
  <c r="U715" i="43"/>
  <c r="S718" i="43"/>
  <c r="U719" i="43"/>
  <c r="S722" i="43"/>
  <c r="U723" i="43"/>
  <c r="S726" i="43"/>
  <c r="U727" i="43"/>
  <c r="S730" i="43"/>
  <c r="U731" i="43"/>
  <c r="S734" i="43"/>
  <c r="U735" i="43"/>
  <c r="S738" i="43"/>
  <c r="U739" i="43"/>
  <c r="S742" i="43"/>
  <c r="U743" i="43"/>
  <c r="S746" i="43"/>
  <c r="U747" i="43"/>
  <c r="S750" i="43"/>
  <c r="U751" i="43"/>
  <c r="S754" i="43"/>
  <c r="U755" i="43"/>
  <c r="S758" i="43"/>
  <c r="U759" i="43"/>
  <c r="S762" i="43"/>
  <c r="U763" i="43"/>
  <c r="S766" i="43"/>
  <c r="U767" i="43"/>
  <c r="S770" i="43"/>
  <c r="U771" i="43"/>
  <c r="S774" i="43"/>
  <c r="U775" i="43"/>
  <c r="S778" i="43"/>
  <c r="U779" i="43"/>
  <c r="S782" i="43"/>
  <c r="U783" i="43"/>
  <c r="S786" i="43"/>
  <c r="U787" i="43"/>
  <c r="S790" i="43"/>
  <c r="U791" i="43"/>
  <c r="S794" i="43"/>
  <c r="U795" i="43"/>
  <c r="S798" i="43"/>
  <c r="U799" i="43"/>
  <c r="S802" i="43"/>
  <c r="U803" i="43"/>
  <c r="S806" i="43"/>
  <c r="U807" i="43"/>
  <c r="S810" i="43"/>
  <c r="U811" i="43"/>
  <c r="S814" i="43"/>
  <c r="U815" i="43"/>
  <c r="S818" i="43"/>
  <c r="U819" i="43"/>
  <c r="S822" i="43"/>
  <c r="U823" i="43"/>
  <c r="S826" i="43"/>
  <c r="U827" i="43"/>
  <c r="S830" i="43"/>
  <c r="U831" i="43"/>
  <c r="S834" i="43"/>
  <c r="U835" i="43"/>
  <c r="S838" i="43"/>
  <c r="U839" i="43"/>
  <c r="S842" i="43"/>
  <c r="U843" i="43"/>
  <c r="S846" i="43"/>
  <c r="U847" i="43"/>
  <c r="S850" i="43"/>
  <c r="U851" i="43"/>
  <c r="S854" i="43"/>
  <c r="U855" i="43"/>
  <c r="S858" i="43"/>
  <c r="U859" i="43"/>
  <c r="S862" i="43"/>
  <c r="U863" i="43"/>
  <c r="S866" i="43"/>
  <c r="U867" i="43"/>
  <c r="V872" i="43"/>
  <c r="U873" i="43"/>
  <c r="U874" i="43"/>
  <c r="T875" i="43"/>
  <c r="S876" i="43"/>
  <c r="S877" i="43"/>
  <c r="V880" i="43"/>
  <c r="U881" i="43"/>
  <c r="U882" i="43"/>
  <c r="T883" i="43"/>
  <c r="S884" i="43"/>
  <c r="S885" i="43"/>
  <c r="V888" i="43"/>
  <c r="U889" i="43"/>
  <c r="U890" i="43"/>
  <c r="T891" i="43"/>
  <c r="S892" i="43"/>
  <c r="S893" i="43"/>
  <c r="V896" i="43"/>
  <c r="U897" i="43"/>
  <c r="U898" i="43"/>
  <c r="T899" i="43"/>
  <c r="S900" i="43"/>
  <c r="S901" i="43"/>
  <c r="V904" i="43"/>
  <c r="U905" i="43"/>
  <c r="U906" i="43"/>
  <c r="T907" i="43"/>
  <c r="S908" i="43"/>
  <c r="S909" i="43"/>
  <c r="V912" i="43"/>
  <c r="U913" i="43"/>
  <c r="U914" i="43"/>
  <c r="T915" i="43"/>
  <c r="S916" i="43"/>
  <c r="S917" i="43"/>
  <c r="V920" i="43"/>
  <c r="U921" i="43"/>
  <c r="U922" i="43"/>
  <c r="T923" i="43"/>
  <c r="S924" i="43"/>
  <c r="S925" i="43"/>
  <c r="V928" i="43"/>
  <c r="U929" i="43"/>
  <c r="U930" i="43"/>
  <c r="T931" i="43"/>
  <c r="S932" i="43"/>
  <c r="S933" i="43"/>
  <c r="V936" i="43"/>
  <c r="T937" i="43"/>
  <c r="V938" i="43"/>
  <c r="T939" i="43"/>
  <c r="V940" i="43"/>
  <c r="T941" i="43"/>
  <c r="V942" i="43"/>
  <c r="T943" i="43"/>
  <c r="V944" i="43"/>
  <c r="T945" i="43"/>
  <c r="V946" i="43"/>
  <c r="T947" i="43"/>
  <c r="V948" i="43"/>
  <c r="T949" i="43"/>
  <c r="V950" i="43"/>
  <c r="T951" i="43"/>
  <c r="V952" i="43"/>
  <c r="T953" i="43"/>
  <c r="V954" i="43"/>
  <c r="T955" i="43"/>
  <c r="V956" i="43"/>
  <c r="T957" i="43"/>
  <c r="V958" i="43"/>
  <c r="T959" i="43"/>
  <c r="V960" i="43"/>
  <c r="T961" i="43"/>
  <c r="V962" i="43"/>
  <c r="T963" i="43"/>
  <c r="V964" i="43"/>
  <c r="T965" i="43"/>
  <c r="V966" i="43"/>
  <c r="T967" i="43"/>
  <c r="V968" i="43"/>
  <c r="T969" i="43"/>
  <c r="V970" i="43"/>
  <c r="T971" i="43"/>
  <c r="V972" i="43"/>
  <c r="T973" i="43"/>
  <c r="V974" i="43"/>
  <c r="T975" i="43"/>
  <c r="V976" i="43"/>
  <c r="T977" i="43"/>
  <c r="V978" i="43"/>
  <c r="T979" i="43"/>
  <c r="V980" i="43"/>
  <c r="T981" i="43"/>
  <c r="V982" i="43"/>
  <c r="T983" i="43"/>
  <c r="V984" i="43"/>
  <c r="T985" i="43"/>
  <c r="V986" i="43"/>
  <c r="T987" i="43"/>
  <c r="V988" i="43"/>
  <c r="T989" i="43"/>
  <c r="V990" i="43"/>
  <c r="T991" i="43"/>
  <c r="V992" i="43"/>
  <c r="T993" i="43"/>
  <c r="V994" i="43"/>
  <c r="T995" i="43"/>
  <c r="V996" i="43"/>
  <c r="T997" i="43"/>
  <c r="V998" i="43"/>
  <c r="T999" i="43"/>
  <c r="V1000" i="43"/>
  <c r="T1001" i="43"/>
  <c r="V1002" i="43"/>
  <c r="T1003" i="43"/>
  <c r="V1004" i="43"/>
  <c r="T1005" i="43"/>
  <c r="V1006" i="43"/>
  <c r="T1007" i="43"/>
  <c r="V1008" i="43"/>
  <c r="T1009" i="43"/>
  <c r="V1010" i="43"/>
  <c r="T1011" i="43"/>
  <c r="V1012" i="43"/>
  <c r="T1013" i="43"/>
  <c r="V1014" i="43"/>
  <c r="T1015" i="43"/>
  <c r="V1016" i="43"/>
  <c r="T1017" i="43"/>
  <c r="V1018" i="43"/>
  <c r="T1019" i="43"/>
  <c r="V1020" i="43"/>
  <c r="T1021" i="43"/>
  <c r="V1022" i="43"/>
  <c r="T1023" i="43"/>
  <c r="V1024" i="43"/>
  <c r="T1025" i="43"/>
  <c r="V1026" i="43"/>
  <c r="T1027" i="43"/>
  <c r="V1028" i="43"/>
  <c r="T1029" i="43"/>
  <c r="V1030" i="43"/>
  <c r="T1031" i="43"/>
  <c r="V1032" i="43"/>
  <c r="T1033" i="43"/>
  <c r="V1034" i="43"/>
  <c r="T1035" i="43"/>
  <c r="V1036" i="43"/>
  <c r="T1037" i="43"/>
  <c r="V1038" i="43"/>
  <c r="T1039" i="43"/>
  <c r="V1040" i="43"/>
  <c r="T1041" i="43"/>
  <c r="V1042" i="43"/>
  <c r="T1043" i="43"/>
  <c r="V1044" i="43"/>
  <c r="T1045" i="43"/>
  <c r="V1046" i="43"/>
  <c r="T1047" i="43"/>
  <c r="V1048" i="43"/>
  <c r="V1050" i="43"/>
  <c r="V1052" i="43"/>
  <c r="V1054" i="43"/>
  <c r="V1056" i="43"/>
  <c r="V1058" i="43"/>
  <c r="V1060" i="43"/>
  <c r="V1062" i="43"/>
  <c r="V1064" i="43"/>
  <c r="V1066" i="43"/>
  <c r="V1068" i="43"/>
  <c r="V1070" i="43"/>
  <c r="V1072" i="43"/>
  <c r="T1073" i="43"/>
  <c r="V1074" i="43"/>
  <c r="T1075" i="43"/>
  <c r="V1076" i="43"/>
  <c r="T1077" i="43"/>
  <c r="V1078" i="43"/>
  <c r="T1079" i="43"/>
  <c r="V1080" i="43"/>
  <c r="T1081" i="43"/>
  <c r="V1082" i="43"/>
  <c r="T1083" i="43"/>
  <c r="V1084" i="43"/>
  <c r="T1085" i="43"/>
  <c r="V1086" i="43"/>
  <c r="T1087" i="43"/>
  <c r="V1088" i="43"/>
  <c r="T1089" i="43"/>
  <c r="V1090" i="43"/>
  <c r="T1091" i="43"/>
  <c r="V1092" i="43"/>
  <c r="T1093" i="43"/>
  <c r="V1094" i="43"/>
  <c r="T1095" i="43"/>
  <c r="V1096" i="43"/>
  <c r="T1097" i="43"/>
  <c r="V1098" i="43"/>
  <c r="T1099" i="43"/>
  <c r="V1100" i="43"/>
  <c r="T1101" i="43"/>
  <c r="V1102" i="43"/>
  <c r="T1103" i="43"/>
  <c r="V1104" i="43"/>
  <c r="T1105" i="43"/>
  <c r="V1106" i="43"/>
  <c r="T1107" i="43"/>
  <c r="V1108" i="43"/>
  <c r="T1109" i="43"/>
  <c r="V1110" i="43"/>
  <c r="T1111" i="43"/>
  <c r="V1112" i="43"/>
  <c r="T1113" i="43"/>
  <c r="V1114" i="43"/>
  <c r="T1115" i="43"/>
  <c r="V1116" i="43"/>
  <c r="T1117" i="43"/>
  <c r="V1118" i="43"/>
  <c r="T1119" i="43"/>
  <c r="V1120" i="43"/>
  <c r="T1121" i="43"/>
  <c r="V1122" i="43"/>
  <c r="T1123" i="43"/>
  <c r="V1124" i="43"/>
  <c r="T1125" i="43"/>
  <c r="V1126" i="43"/>
  <c r="T1127" i="43"/>
  <c r="V1128" i="43"/>
  <c r="T1129" i="43"/>
  <c r="V1130" i="43"/>
  <c r="T1131" i="43"/>
  <c r="V1132" i="43"/>
  <c r="T1133" i="43"/>
  <c r="V1134" i="43"/>
  <c r="T1135" i="43"/>
  <c r="V1136" i="43"/>
  <c r="T1137" i="43"/>
  <c r="V1138" i="43"/>
  <c r="T1139" i="43"/>
  <c r="V1140" i="43"/>
  <c r="T1141" i="43"/>
  <c r="V1142" i="43"/>
  <c r="T1143" i="43"/>
  <c r="V1144" i="43"/>
  <c r="T1145" i="43"/>
  <c r="V1146" i="43"/>
  <c r="T1147" i="43"/>
  <c r="V1148" i="43"/>
  <c r="T1149" i="43"/>
  <c r="V1150" i="43"/>
  <c r="T1151" i="43"/>
  <c r="V1152" i="43"/>
  <c r="T1153" i="43"/>
  <c r="V1154" i="43"/>
  <c r="T1155" i="43"/>
  <c r="V1156" i="43"/>
  <c r="T1157" i="43"/>
  <c r="V1158" i="43"/>
  <c r="T1159" i="43"/>
  <c r="V1160" i="43"/>
  <c r="T1161" i="43"/>
  <c r="V1162" i="43"/>
  <c r="T1163" i="43"/>
  <c r="V1164" i="43"/>
  <c r="T1165" i="43"/>
  <c r="V1166" i="43"/>
  <c r="T1167" i="43"/>
  <c r="V1168" i="43"/>
  <c r="T1169" i="43"/>
  <c r="V1170" i="43"/>
  <c r="T1171" i="43"/>
  <c r="V1172" i="43"/>
  <c r="T1173" i="43"/>
  <c r="V1174" i="43"/>
  <c r="T1175" i="43"/>
  <c r="V1176" i="43"/>
  <c r="T1177" i="43"/>
  <c r="V1178" i="43"/>
  <c r="T1179" i="43"/>
  <c r="V1180" i="43"/>
  <c r="T1181" i="43"/>
  <c r="V1182" i="43"/>
  <c r="T1183" i="43"/>
  <c r="V1184" i="43"/>
  <c r="T1185" i="43"/>
  <c r="V1186" i="43"/>
  <c r="T1187" i="43"/>
  <c r="V1188" i="43"/>
  <c r="T1189" i="43"/>
  <c r="V1190" i="43"/>
  <c r="T1191" i="43"/>
  <c r="V1192" i="43"/>
  <c r="T1193" i="43"/>
  <c r="V1194" i="43"/>
  <c r="T1195" i="43"/>
  <c r="V1196" i="43"/>
  <c r="T1197" i="43"/>
  <c r="V1198" i="43"/>
  <c r="T1199" i="43"/>
  <c r="V1200" i="43"/>
  <c r="T1201" i="43"/>
  <c r="V1202" i="43"/>
  <c r="T1203" i="43"/>
  <c r="V1204" i="43"/>
  <c r="T1205" i="43"/>
  <c r="V1206" i="43"/>
  <c r="T1207" i="43"/>
  <c r="V1208" i="43"/>
  <c r="T1209" i="43"/>
  <c r="V1210" i="43"/>
  <c r="T1211" i="43"/>
  <c r="V1212" i="43"/>
  <c r="T1213" i="43"/>
  <c r="V1214" i="43"/>
  <c r="T1215" i="43"/>
  <c r="V1216" i="43"/>
  <c r="T1217" i="43"/>
  <c r="V1218" i="43"/>
  <c r="T1219" i="43"/>
  <c r="V1220" i="43"/>
  <c r="T1221" i="43"/>
  <c r="V1222" i="43"/>
  <c r="T1223" i="43"/>
  <c r="V1224" i="43"/>
  <c r="T1225" i="43"/>
  <c r="V1226" i="43"/>
  <c r="T1227" i="43"/>
  <c r="V1228" i="43"/>
  <c r="T1229" i="43"/>
  <c r="V1230" i="43"/>
  <c r="T1231" i="43"/>
  <c r="V1232" i="43"/>
  <c r="T1233" i="43"/>
  <c r="V1234" i="43"/>
  <c r="T1235" i="43"/>
  <c r="V1236" i="43"/>
  <c r="T1237" i="43"/>
  <c r="V1238" i="43"/>
  <c r="T1239" i="43"/>
  <c r="V1240" i="43"/>
  <c r="T1241" i="43"/>
  <c r="V1242" i="43"/>
  <c r="T1243" i="43"/>
  <c r="V1244" i="43"/>
  <c r="T1245" i="43"/>
  <c r="V1246" i="43"/>
  <c r="T1247" i="43"/>
  <c r="V1248" i="43"/>
  <c r="T1249" i="43"/>
  <c r="V1250" i="43"/>
  <c r="T1251" i="43"/>
  <c r="V1252" i="43"/>
  <c r="T1253" i="43"/>
  <c r="V1254" i="43"/>
  <c r="T1255" i="43"/>
  <c r="V1256" i="43"/>
  <c r="T1257" i="43"/>
  <c r="V1258" i="43"/>
  <c r="T1259" i="43"/>
  <c r="V1260" i="43"/>
  <c r="T1261" i="43"/>
  <c r="T1263" i="43"/>
  <c r="V1264" i="43"/>
  <c r="T1265" i="43"/>
  <c r="V1266" i="43"/>
  <c r="T1267" i="43"/>
  <c r="V1268" i="43"/>
  <c r="T1269" i="43"/>
  <c r="V1270" i="43"/>
  <c r="T1271" i="43"/>
  <c r="T1273" i="43"/>
  <c r="V1274" i="43"/>
  <c r="T1277" i="43"/>
  <c r="T1279" i="43"/>
  <c r="V1280" i="43"/>
  <c r="V1282" i="43"/>
  <c r="T1285" i="43"/>
  <c r="T1287" i="43"/>
  <c r="V1288" i="43"/>
  <c r="T1293" i="43"/>
  <c r="V1294" i="43"/>
  <c r="V1296" i="43"/>
  <c r="T1305" i="43"/>
  <c r="V1306" i="43"/>
  <c r="T1311" i="43"/>
  <c r="T1313" i="43"/>
  <c r="V1314" i="43"/>
  <c r="T1317" i="43"/>
  <c r="V1318" i="43"/>
  <c r="V1320" i="43"/>
  <c r="T1323" i="43"/>
  <c r="T1325" i="43"/>
  <c r="V1326" i="43"/>
  <c r="S33" i="43"/>
  <c r="W43" i="43"/>
  <c r="W51" i="43"/>
  <c r="X58" i="43"/>
  <c r="X65" i="43"/>
  <c r="S73" i="43"/>
  <c r="T80" i="43"/>
  <c r="T87" i="43"/>
  <c r="U94" i="43"/>
  <c r="V101" i="43"/>
  <c r="V108" i="43"/>
  <c r="W115" i="43"/>
  <c r="X122" i="43"/>
  <c r="X129" i="43"/>
  <c r="S137" i="43"/>
  <c r="T144" i="43"/>
  <c r="T151" i="43"/>
  <c r="U158" i="43"/>
  <c r="V165" i="43"/>
  <c r="V172" i="43"/>
  <c r="W179" i="43"/>
  <c r="X186" i="43"/>
  <c r="X193" i="43"/>
  <c r="S201" i="43"/>
  <c r="T208" i="43"/>
  <c r="T215" i="43"/>
  <c r="U222" i="43"/>
  <c r="V229" i="43"/>
  <c r="V236" i="43"/>
  <c r="V242" i="43"/>
  <c r="X247" i="43"/>
  <c r="T253" i="43"/>
  <c r="V258" i="43"/>
  <c r="X263" i="43"/>
  <c r="T269" i="43"/>
  <c r="V274" i="43"/>
  <c r="X279" i="43"/>
  <c r="T285" i="43"/>
  <c r="V290" i="43"/>
  <c r="X295" i="43"/>
  <c r="T301" i="43"/>
  <c r="X305" i="43"/>
  <c r="U309" i="43"/>
  <c r="S313" i="43"/>
  <c r="V316" i="43"/>
  <c r="S320" i="43"/>
  <c r="W323" i="43"/>
  <c r="T327" i="43"/>
  <c r="W330" i="43"/>
  <c r="V333" i="43"/>
  <c r="T336" i="43"/>
  <c r="X338" i="43"/>
  <c r="V341" i="43"/>
  <c r="T344" i="43"/>
  <c r="X346" i="43"/>
  <c r="V349" i="43"/>
  <c r="T352" i="43"/>
  <c r="X354" i="43"/>
  <c r="V357" i="43"/>
  <c r="T360" i="43"/>
  <c r="X362" i="43"/>
  <c r="V365" i="43"/>
  <c r="T368" i="43"/>
  <c r="X370" i="43"/>
  <c r="V373" i="43"/>
  <c r="T376" i="43"/>
  <c r="X378" i="43"/>
  <c r="V381" i="43"/>
  <c r="T384" i="43"/>
  <c r="X386" i="43"/>
  <c r="V389" i="43"/>
  <c r="T392" i="43"/>
  <c r="X394" i="43"/>
  <c r="V397" i="43"/>
  <c r="T400" i="43"/>
  <c r="X402" i="43"/>
  <c r="V405" i="43"/>
  <c r="T408" i="43"/>
  <c r="V413" i="43"/>
  <c r="T416" i="43"/>
  <c r="X418" i="43"/>
  <c r="V421" i="43"/>
  <c r="T424" i="43"/>
  <c r="X426" i="43"/>
  <c r="V429" i="43"/>
  <c r="T432" i="43"/>
  <c r="X434" i="43"/>
  <c r="V437" i="43"/>
  <c r="T440" i="43"/>
  <c r="X442" i="43"/>
  <c r="V445" i="43"/>
  <c r="T448" i="43"/>
  <c r="X450" i="43"/>
  <c r="T456" i="43"/>
  <c r="X458" i="43"/>
  <c r="V461" i="43"/>
  <c r="T464" i="43"/>
  <c r="X466" i="43"/>
  <c r="V469" i="43"/>
  <c r="T472" i="43"/>
  <c r="V477" i="43"/>
  <c r="T480" i="43"/>
  <c r="X482" i="43"/>
  <c r="T488" i="43"/>
  <c r="V493" i="43"/>
  <c r="T496" i="43"/>
  <c r="V501" i="43"/>
  <c r="X506" i="43"/>
  <c r="T512" i="43"/>
  <c r="V517" i="43"/>
  <c r="X522" i="43"/>
  <c r="T528" i="43"/>
  <c r="V533" i="43"/>
  <c r="X538" i="43"/>
  <c r="T705" i="43"/>
  <c r="V710" i="43"/>
  <c r="T713" i="43"/>
  <c r="V718" i="43"/>
  <c r="T721" i="43"/>
  <c r="V726" i="43"/>
  <c r="T729" i="43"/>
  <c r="V734" i="43"/>
  <c r="T737" i="43"/>
  <c r="V742" i="43"/>
  <c r="T745" i="43"/>
  <c r="V750" i="43"/>
  <c r="T753" i="43"/>
  <c r="V758" i="43"/>
  <c r="T761" i="43"/>
  <c r="V766" i="43"/>
  <c r="T769" i="43"/>
  <c r="V774" i="43"/>
  <c r="T777" i="43"/>
  <c r="V782" i="43"/>
  <c r="T785" i="43"/>
  <c r="V790" i="43"/>
  <c r="T793" i="43"/>
  <c r="V798" i="43"/>
  <c r="T801" i="43"/>
  <c r="V806" i="43"/>
  <c r="T809" i="43"/>
  <c r="V814" i="43"/>
  <c r="T817" i="43"/>
  <c r="V822" i="43"/>
  <c r="T825" i="43"/>
  <c r="V830" i="43"/>
  <c r="T833" i="43"/>
  <c r="V838" i="43"/>
  <c r="T841" i="43"/>
  <c r="V846" i="43"/>
  <c r="T849" i="43"/>
  <c r="V854" i="43"/>
  <c r="T857" i="43"/>
  <c r="V862" i="43"/>
  <c r="T865" i="43"/>
  <c r="S870" i="43"/>
  <c r="V874" i="43"/>
  <c r="U876" i="43"/>
  <c r="S878" i="43"/>
  <c r="U883" i="43"/>
  <c r="T885" i="43"/>
  <c r="S887" i="43"/>
  <c r="V890" i="43"/>
  <c r="U891" i="43"/>
  <c r="S894" i="43"/>
  <c r="U899" i="43"/>
  <c r="T901" i="43"/>
  <c r="S903" i="43"/>
  <c r="V906" i="43"/>
  <c r="U908" i="43"/>
  <c r="S910" i="43"/>
  <c r="U915" i="43"/>
  <c r="T917" i="43"/>
  <c r="S919" i="43"/>
  <c r="U923" i="43"/>
  <c r="T925" i="43"/>
  <c r="S927" i="43"/>
  <c r="V930" i="43"/>
  <c r="U932" i="43"/>
  <c r="S934" i="43"/>
  <c r="S938" i="43"/>
  <c r="U939" i="43"/>
  <c r="S942" i="43"/>
  <c r="U943" i="43"/>
  <c r="S946" i="43"/>
  <c r="U947" i="43"/>
  <c r="S950" i="43"/>
  <c r="U951" i="43"/>
  <c r="S954" i="43"/>
  <c r="U955" i="43"/>
  <c r="S958" i="43"/>
  <c r="U959" i="43"/>
  <c r="S962" i="43"/>
  <c r="U963" i="43"/>
  <c r="S968" i="43"/>
  <c r="U969" i="43"/>
  <c r="S972" i="43"/>
  <c r="U973" i="43"/>
  <c r="S976" i="43"/>
  <c r="U977" i="43"/>
  <c r="S982" i="43"/>
  <c r="U983" i="43"/>
  <c r="U985" i="43"/>
  <c r="S988" i="43"/>
  <c r="U989" i="43"/>
  <c r="U991" i="43"/>
  <c r="U993" i="43"/>
  <c r="U995" i="43"/>
  <c r="S998" i="43"/>
  <c r="U999" i="43"/>
  <c r="S1002" i="43"/>
  <c r="U1003" i="43"/>
  <c r="S1006" i="43"/>
  <c r="U1007" i="43"/>
  <c r="S1010" i="43"/>
  <c r="U1011" i="43"/>
  <c r="S1014" i="43"/>
  <c r="U1015" i="43"/>
  <c r="S1018" i="43"/>
  <c r="U1019" i="43"/>
  <c r="S1022" i="43"/>
  <c r="U1023" i="43"/>
  <c r="S1026" i="43"/>
  <c r="U1027" i="43"/>
  <c r="S1030" i="43"/>
  <c r="U1031" i="43"/>
  <c r="S1034" i="43"/>
  <c r="U1035" i="43"/>
  <c r="S1038" i="43"/>
  <c r="U1039" i="43"/>
  <c r="S1042" i="43"/>
  <c r="U1043" i="43"/>
  <c r="S1046" i="43"/>
  <c r="U1047" i="43"/>
  <c r="W1052" i="43"/>
  <c r="W1056" i="43"/>
  <c r="W1060" i="43"/>
  <c r="W1066" i="43"/>
  <c r="W1072" i="43"/>
  <c r="U1075" i="43"/>
  <c r="W1076" i="43"/>
  <c r="U1079" i="43"/>
  <c r="W1080" i="43"/>
  <c r="U1083" i="43"/>
  <c r="W1084" i="43"/>
  <c r="U1087" i="43"/>
  <c r="W1088" i="43"/>
  <c r="U1091" i="43"/>
  <c r="W1092" i="43"/>
  <c r="U1095" i="43"/>
  <c r="W1096" i="43"/>
  <c r="U1099" i="43"/>
  <c r="W1100" i="43"/>
  <c r="W1102" i="43"/>
  <c r="U1105" i="43"/>
  <c r="W1106" i="43"/>
  <c r="U1109" i="43"/>
  <c r="W1110" i="43"/>
  <c r="U1113" i="43"/>
  <c r="W1114" i="43"/>
  <c r="U1117" i="43"/>
  <c r="W1118" i="43"/>
  <c r="U1119" i="43"/>
  <c r="W1120" i="43"/>
  <c r="U1123" i="43"/>
  <c r="V22" i="43"/>
  <c r="S59" i="43"/>
  <c r="V87" i="43"/>
  <c r="X115" i="43"/>
  <c r="U144" i="43"/>
  <c r="X172" i="43"/>
  <c r="T201" i="43"/>
  <c r="W229" i="43"/>
  <c r="U253" i="43"/>
  <c r="W274" i="43"/>
  <c r="S296" i="43"/>
  <c r="T313" i="43"/>
  <c r="U327" i="43"/>
  <c r="S339" i="43"/>
  <c r="W349" i="43"/>
  <c r="U360" i="43"/>
  <c r="S371" i="43"/>
  <c r="W381" i="43"/>
  <c r="U392" i="43"/>
  <c r="S403" i="43"/>
  <c r="W413" i="43"/>
  <c r="U424" i="43"/>
  <c r="S435" i="43"/>
  <c r="W445" i="43"/>
  <c r="U456" i="43"/>
  <c r="S467" i="43"/>
  <c r="W477" i="43"/>
  <c r="U488" i="43"/>
  <c r="S499" i="43"/>
  <c r="W509" i="43"/>
  <c r="U520" i="43"/>
  <c r="S531" i="43"/>
  <c r="S704" i="43"/>
  <c r="U709" i="43"/>
  <c r="S720" i="43"/>
  <c r="U725" i="43"/>
  <c r="S736" i="43"/>
  <c r="U741" i="43"/>
  <c r="S752" i="43"/>
  <c r="U757" i="43"/>
  <c r="S768" i="43"/>
  <c r="U773" i="43"/>
  <c r="S784" i="43"/>
  <c r="U789" i="43"/>
  <c r="S800" i="43"/>
  <c r="U805" i="43"/>
  <c r="S816" i="43"/>
  <c r="U821" i="43"/>
  <c r="S832" i="43"/>
  <c r="U837" i="43"/>
  <c r="S848" i="43"/>
  <c r="U853" i="43"/>
  <c r="S864" i="43"/>
  <c r="U869" i="43"/>
  <c r="S873" i="43"/>
  <c r="V876" i="43"/>
  <c r="S880" i="43"/>
  <c r="T887" i="43"/>
  <c r="U894" i="43"/>
  <c r="U901" i="43"/>
  <c r="S905" i="43"/>
  <c r="V908" i="43"/>
  <c r="S912" i="43"/>
  <c r="T919" i="43"/>
  <c r="U926" i="43"/>
  <c r="U933" i="43"/>
  <c r="V939" i="43"/>
  <c r="T942" i="43"/>
  <c r="V947" i="43"/>
  <c r="T950" i="43"/>
  <c r="V955" i="43"/>
  <c r="T958" i="43"/>
  <c r="V963" i="43"/>
  <c r="T966" i="43"/>
  <c r="V971" i="43"/>
  <c r="T974" i="43"/>
  <c r="V979" i="43"/>
  <c r="T982" i="43"/>
  <c r="V987" i="43"/>
  <c r="T990" i="43"/>
  <c r="V995" i="43"/>
  <c r="T998" i="43"/>
  <c r="V1003" i="43"/>
  <c r="T1006" i="43"/>
  <c r="V1011" i="43"/>
  <c r="T1014" i="43"/>
  <c r="V1019" i="43"/>
  <c r="T1022" i="43"/>
  <c r="V1027" i="43"/>
  <c r="T1030" i="43"/>
  <c r="V1035" i="43"/>
  <c r="T1038" i="43"/>
  <c r="V1043" i="43"/>
  <c r="T1046" i="43"/>
  <c r="V1051" i="43"/>
  <c r="V1059" i="43"/>
  <c r="V1067" i="43"/>
  <c r="V1075" i="43"/>
  <c r="T1078" i="43"/>
  <c r="V1083" i="43"/>
  <c r="T1086" i="43"/>
  <c r="V1091" i="43"/>
  <c r="T1094" i="43"/>
  <c r="V1099" i="43"/>
  <c r="T1102" i="43"/>
  <c r="V1107" i="43"/>
  <c r="T1110" i="43"/>
  <c r="V1115" i="43"/>
  <c r="T1118" i="43"/>
  <c r="V1123" i="43"/>
  <c r="T1126" i="43"/>
  <c r="V1127" i="43"/>
  <c r="T1130" i="43"/>
  <c r="V1131" i="43"/>
  <c r="T1134" i="43"/>
  <c r="V1135" i="43"/>
  <c r="T1138" i="43"/>
  <c r="V1139" i="43"/>
  <c r="T1142" i="43"/>
  <c r="V1143" i="43"/>
  <c r="T1146" i="43"/>
  <c r="V1147" i="43"/>
  <c r="T1150" i="43"/>
  <c r="V1151" i="43"/>
  <c r="T1154" i="43"/>
  <c r="V1155" i="43"/>
  <c r="T1158" i="43"/>
  <c r="V1159" i="43"/>
  <c r="T1162" i="43"/>
  <c r="V1163" i="43"/>
  <c r="T1166" i="43"/>
  <c r="V1167" i="43"/>
  <c r="T1170" i="43"/>
  <c r="V1171" i="43"/>
  <c r="T1174" i="43"/>
  <c r="V1175" i="43"/>
  <c r="T1178" i="43"/>
  <c r="V1179" i="43"/>
  <c r="T1182" i="43"/>
  <c r="V1183" i="43"/>
  <c r="T1186" i="43"/>
  <c r="V1187" i="43"/>
  <c r="T1190" i="43"/>
  <c r="V1191" i="43"/>
  <c r="T1194" i="43"/>
  <c r="V1195" i="43"/>
  <c r="T1198" i="43"/>
  <c r="V1199" i="43"/>
  <c r="T1202" i="43"/>
  <c r="V1203" i="43"/>
  <c r="T1206" i="43"/>
  <c r="V1207" i="43"/>
  <c r="T1210" i="43"/>
  <c r="V1211" i="43"/>
  <c r="T1214" i="43"/>
  <c r="V1215" i="43"/>
  <c r="T1218" i="43"/>
  <c r="V1219" i="43"/>
  <c r="T1222" i="43"/>
  <c r="V1223" i="43"/>
  <c r="T1226" i="43"/>
  <c r="V1227" i="43"/>
  <c r="T1230" i="43"/>
  <c r="V1231" i="43"/>
  <c r="T1234" i="43"/>
  <c r="V1235" i="43"/>
  <c r="T1238" i="43"/>
  <c r="V1239" i="43"/>
  <c r="T1242" i="43"/>
  <c r="V1243" i="43"/>
  <c r="T1246" i="43"/>
  <c r="V1247" i="43"/>
  <c r="T1250" i="43"/>
  <c r="V1251" i="43"/>
  <c r="T1254" i="43"/>
  <c r="V1255" i="43"/>
  <c r="T1258" i="43"/>
  <c r="V1259" i="43"/>
  <c r="T1262" i="43"/>
  <c r="V1263" i="43"/>
  <c r="T1266" i="43"/>
  <c r="V1267" i="43"/>
  <c r="T1270" i="43"/>
  <c r="V1271" i="43"/>
  <c r="T1274" i="43"/>
  <c r="V1275" i="43"/>
  <c r="T1278" i="43"/>
  <c r="V1279" i="43"/>
  <c r="T1282" i="43"/>
  <c r="V1283" i="43"/>
  <c r="T1286" i="43"/>
  <c r="V1287" i="43"/>
  <c r="T1290" i="43"/>
  <c r="V1291" i="43"/>
  <c r="T1294" i="43"/>
  <c r="V1295" i="43"/>
  <c r="T1298" i="43"/>
  <c r="V1299" i="43"/>
  <c r="T1302" i="43"/>
  <c r="V1303" i="43"/>
  <c r="T1306" i="43"/>
  <c r="V1307" i="43"/>
  <c r="T1310" i="43"/>
  <c r="V1311" i="43"/>
  <c r="T1314" i="43"/>
  <c r="V1315" i="43"/>
  <c r="T1318" i="43"/>
  <c r="V1319" i="43"/>
  <c r="T1322" i="43"/>
  <c r="V1323" i="43"/>
  <c r="T1326" i="43"/>
  <c r="V1327" i="43"/>
  <c r="T1330" i="43"/>
  <c r="X43" i="43"/>
  <c r="T73" i="43"/>
  <c r="W101" i="43"/>
  <c r="T130" i="43"/>
  <c r="V158" i="43"/>
  <c r="S187" i="43"/>
  <c r="V215" i="43"/>
  <c r="W242" i="43"/>
  <c r="S264" i="43"/>
  <c r="U285" i="43"/>
  <c r="S306" i="43"/>
  <c r="U320" i="43"/>
  <c r="W333" i="43"/>
  <c r="U344" i="43"/>
  <c r="S355" i="43"/>
  <c r="W365" i="43"/>
  <c r="U376" i="43"/>
  <c r="S387" i="43"/>
  <c r="W397" i="43"/>
  <c r="U408" i="43"/>
  <c r="S419" i="43"/>
  <c r="W429" i="43"/>
  <c r="U440" i="43"/>
  <c r="S451" i="43"/>
  <c r="W461" i="43"/>
  <c r="U472" i="43"/>
  <c r="S483" i="43"/>
  <c r="W493" i="43"/>
  <c r="U504" i="43"/>
  <c r="S515" i="43"/>
  <c r="W525" i="43"/>
  <c r="U536" i="43"/>
  <c r="S712" i="43"/>
  <c r="U717" i="43"/>
  <c r="S728" i="43"/>
  <c r="U733" i="43"/>
  <c r="S744" i="43"/>
  <c r="U749" i="43"/>
  <c r="S760" i="43"/>
  <c r="U765" i="43"/>
  <c r="S776" i="43"/>
  <c r="U781" i="43"/>
  <c r="S792" i="43"/>
  <c r="U797" i="43"/>
  <c r="S808" i="43"/>
  <c r="U813" i="43"/>
  <c r="S824" i="43"/>
  <c r="U829" i="43"/>
  <c r="S840" i="43"/>
  <c r="U845" i="43"/>
  <c r="S856" i="43"/>
  <c r="U861" i="43"/>
  <c r="T871" i="43"/>
  <c r="U878" i="43"/>
  <c r="U885" i="43"/>
  <c r="S889" i="43"/>
  <c r="V892" i="43"/>
  <c r="S896" i="43"/>
  <c r="T903" i="43"/>
  <c r="U910" i="43"/>
  <c r="U917" i="43"/>
  <c r="S921" i="43"/>
  <c r="V924" i="43"/>
  <c r="S928" i="43"/>
  <c r="T935" i="43"/>
  <c r="T938" i="43"/>
  <c r="V943" i="43"/>
  <c r="T946" i="43"/>
  <c r="V951" i="43"/>
  <c r="T954" i="43"/>
  <c r="V959" i="43"/>
  <c r="T962" i="43"/>
  <c r="V967" i="43"/>
  <c r="T970" i="43"/>
  <c r="V975" i="43"/>
  <c r="T978" i="43"/>
  <c r="V983" i="43"/>
  <c r="T986" i="43"/>
  <c r="V991" i="43"/>
  <c r="T994" i="43"/>
  <c r="V999" i="43"/>
  <c r="T1002" i="43"/>
  <c r="V1007" i="43"/>
  <c r="T1010" i="43"/>
  <c r="V1015" i="43"/>
  <c r="T1018" i="43"/>
  <c r="V1023" i="43"/>
  <c r="T1026" i="43"/>
  <c r="V1031" i="43"/>
  <c r="T1034" i="43"/>
  <c r="V1039" i="43"/>
  <c r="T1042" i="43"/>
  <c r="V1047" i="43"/>
  <c r="V1055" i="43"/>
  <c r="V1063" i="43"/>
  <c r="V1071" i="43"/>
  <c r="T1074" i="43"/>
  <c r="V1079" i="43"/>
  <c r="T1082" i="43"/>
  <c r="V1087" i="43"/>
  <c r="T1090" i="43"/>
  <c r="V1095" i="43"/>
  <c r="T1098" i="43"/>
  <c r="V1103" i="43"/>
  <c r="T1106" i="43"/>
  <c r="V1111" i="43"/>
  <c r="T1114" i="43"/>
  <c r="V1119" i="43"/>
  <c r="T1122" i="43"/>
  <c r="T1124" i="43"/>
  <c r="V1125" i="43"/>
  <c r="T1128" i="43"/>
  <c r="V1129" i="43"/>
  <c r="T1132" i="43"/>
  <c r="V1133" i="43"/>
  <c r="T1136" i="43"/>
  <c r="V1137" i="43"/>
  <c r="T1140" i="43"/>
  <c r="V1141" i="43"/>
  <c r="T1144" i="43"/>
  <c r="V1145" i="43"/>
  <c r="T1148" i="43"/>
  <c r="V1149" i="43"/>
  <c r="T1152" i="43"/>
  <c r="V1153" i="43"/>
  <c r="T1156" i="43"/>
  <c r="V1157" i="43"/>
  <c r="T1160" i="43"/>
  <c r="V1161" i="43"/>
  <c r="T1164" i="43"/>
  <c r="V1165" i="43"/>
  <c r="T1168" i="43"/>
  <c r="V1169" i="43"/>
  <c r="T1172" i="43"/>
  <c r="V1173" i="43"/>
  <c r="T1176" i="43"/>
  <c r="V1177" i="43"/>
  <c r="T1180" i="43"/>
  <c r="V1181" i="43"/>
  <c r="T1184" i="43"/>
  <c r="V1185" i="43"/>
  <c r="T1188" i="43"/>
  <c r="V1189" i="43"/>
  <c r="T1192" i="43"/>
  <c r="V1193" i="43"/>
  <c r="T1196" i="43"/>
  <c r="V1197" i="43"/>
  <c r="T1200" i="43"/>
  <c r="V1201" i="43"/>
  <c r="T1204" i="43"/>
  <c r="V1205" i="43"/>
  <c r="T1208" i="43"/>
  <c r="V1209" i="43"/>
  <c r="T1212" i="43"/>
  <c r="V1213" i="43"/>
  <c r="T1216" i="43"/>
  <c r="V1217" i="43"/>
  <c r="T1220" i="43"/>
  <c r="V1221" i="43"/>
  <c r="T1224" i="43"/>
  <c r="V1225" i="43"/>
  <c r="T1228" i="43"/>
  <c r="V1229" i="43"/>
  <c r="T1232" i="43"/>
  <c r="V1233" i="43"/>
  <c r="T1236" i="43"/>
  <c r="V1237" i="43"/>
  <c r="T1240" i="43"/>
  <c r="V1241" i="43"/>
  <c r="T1244" i="43"/>
  <c r="V1245" i="43"/>
  <c r="T1248" i="43"/>
  <c r="V1249" i="43"/>
  <c r="T1252" i="43"/>
  <c r="V1253" i="43"/>
  <c r="T1256" i="43"/>
  <c r="V1257" i="43"/>
  <c r="T1260" i="43"/>
  <c r="V1261" i="43"/>
  <c r="T1264" i="43"/>
  <c r="V1265" i="43"/>
  <c r="T1268" i="43"/>
  <c r="V1269" i="43"/>
  <c r="T1272" i="43"/>
  <c r="V1273" i="43"/>
  <c r="T1276" i="43"/>
  <c r="V1277" i="43"/>
  <c r="T1280" i="43"/>
  <c r="V1281" i="43"/>
  <c r="T1284" i="43"/>
  <c r="V1285" i="43"/>
  <c r="T1288" i="43"/>
  <c r="V1289" i="43"/>
  <c r="T1292" i="43"/>
  <c r="V1293" i="43"/>
  <c r="T1296" i="43"/>
  <c r="V1297" i="43"/>
  <c r="T1300" i="43"/>
  <c r="V1301" i="43"/>
  <c r="T1304" i="43"/>
  <c r="V1305" i="43"/>
  <c r="T1308" i="43"/>
  <c r="V1309" i="43"/>
  <c r="T1312" i="43"/>
  <c r="V1313" i="43"/>
  <c r="T1316" i="43"/>
  <c r="V1317" i="43"/>
  <c r="T1320" i="43"/>
  <c r="V1321" i="43"/>
  <c r="T1324" i="43"/>
  <c r="V1325" i="43"/>
  <c r="T1328" i="43"/>
  <c r="V1329" i="43"/>
  <c r="X11" i="43"/>
  <c r="X51" i="43"/>
  <c r="U80" i="43"/>
  <c r="X108" i="43"/>
  <c r="T137" i="43"/>
  <c r="W165" i="43"/>
  <c r="T194" i="43"/>
  <c r="V222" i="43"/>
  <c r="S248" i="43"/>
  <c r="U269" i="43"/>
  <c r="W290" i="43"/>
  <c r="W309" i="43"/>
  <c r="X323" i="43"/>
  <c r="U336" i="43"/>
  <c r="S347" i="43"/>
  <c r="W357" i="43"/>
  <c r="U368" i="43"/>
  <c r="S379" i="43"/>
  <c r="W389" i="43"/>
  <c r="U400" i="43"/>
  <c r="S411" i="43"/>
  <c r="W421" i="43"/>
  <c r="U432" i="43"/>
  <c r="S443" i="43"/>
  <c r="W453" i="43"/>
  <c r="U464" i="43"/>
  <c r="S475" i="43"/>
  <c r="W485" i="43"/>
  <c r="U496" i="43"/>
  <c r="S507" i="43"/>
  <c r="W517" i="43"/>
  <c r="U528" i="43"/>
  <c r="S539" i="43"/>
  <c r="S708" i="43"/>
  <c r="U713" i="43"/>
  <c r="S724" i="43"/>
  <c r="U729" i="43"/>
  <c r="S740" i="43"/>
  <c r="U745" i="43"/>
  <c r="S756" i="43"/>
  <c r="U761" i="43"/>
  <c r="S772" i="43"/>
  <c r="U777" i="43"/>
  <c r="S788" i="43"/>
  <c r="U793" i="43"/>
  <c r="S804" i="43"/>
  <c r="U809" i="43"/>
  <c r="S820" i="43"/>
  <c r="U825" i="43"/>
  <c r="S836" i="43"/>
  <c r="U841" i="43"/>
  <c r="S852" i="43"/>
  <c r="U857" i="43"/>
  <c r="S868" i="43"/>
  <c r="S872" i="43"/>
  <c r="T879" i="43"/>
  <c r="U886" i="43"/>
  <c r="U893" i="43"/>
  <c r="S897" i="43"/>
  <c r="V900" i="43"/>
  <c r="S904" i="43"/>
  <c r="T911" i="43"/>
  <c r="U918" i="43"/>
  <c r="U925" i="43"/>
  <c r="S929" i="43"/>
  <c r="V932" i="43"/>
  <c r="S936" i="43"/>
  <c r="V941" i="43"/>
  <c r="T944" i="43"/>
  <c r="V949" i="43"/>
  <c r="T952" i="43"/>
  <c r="V957" i="43"/>
  <c r="T960" i="43"/>
  <c r="V965" i="43"/>
  <c r="T968" i="43"/>
  <c r="V973" i="43"/>
  <c r="T976" i="43"/>
  <c r="V981" i="43"/>
  <c r="T984" i="43"/>
  <c r="V989" i="43"/>
  <c r="T992" i="43"/>
  <c r="V997" i="43"/>
  <c r="T1000" i="43"/>
  <c r="V1005" i="43"/>
  <c r="T1008" i="43"/>
  <c r="V1013" i="43"/>
  <c r="T1016" i="43"/>
  <c r="V1021" i="43"/>
  <c r="T1024" i="43"/>
  <c r="V1029" i="43"/>
  <c r="T1032" i="43"/>
  <c r="V1037" i="43"/>
  <c r="T1040" i="43"/>
  <c r="V1045" i="43"/>
  <c r="T1048" i="43"/>
  <c r="V1053" i="43"/>
  <c r="V1061" i="43"/>
  <c r="V1069" i="43"/>
  <c r="V1077" i="43"/>
  <c r="T1080" i="43"/>
  <c r="V1085" i="43"/>
  <c r="T1088" i="43"/>
  <c r="V1093" i="43"/>
  <c r="T1096" i="43"/>
  <c r="V1101" i="43"/>
  <c r="T1104" i="43"/>
  <c r="V1109" i="43"/>
  <c r="T1112" i="43"/>
  <c r="V1117" i="43"/>
  <c r="T1120" i="43"/>
  <c r="W1124" i="43"/>
  <c r="U1127" i="43"/>
  <c r="W1128" i="43"/>
  <c r="U1131" i="43"/>
  <c r="W1132" i="43"/>
  <c r="U1135" i="43"/>
  <c r="W1136" i="43"/>
  <c r="U1139" i="43"/>
  <c r="W1140" i="43"/>
  <c r="U1143" i="43"/>
  <c r="W1144" i="43"/>
  <c r="U1147" i="43"/>
  <c r="W1148" i="43"/>
  <c r="U1151" i="43"/>
  <c r="W1152" i="43"/>
  <c r="U1155" i="43"/>
  <c r="W1156" i="43"/>
  <c r="U1159" i="43"/>
  <c r="W1160" i="43"/>
  <c r="U1163" i="43"/>
  <c r="W1164" i="43"/>
  <c r="U1167" i="43"/>
  <c r="W1168" i="43"/>
  <c r="U1171" i="43"/>
  <c r="W1172" i="43"/>
  <c r="U1175" i="43"/>
  <c r="W1176" i="43"/>
  <c r="U1179" i="43"/>
  <c r="W1180" i="43"/>
  <c r="U1183" i="43"/>
  <c r="W1184" i="43"/>
  <c r="U1187" i="43"/>
  <c r="W1188" i="43"/>
  <c r="U1191" i="43"/>
  <c r="W1192" i="43"/>
  <c r="U1195" i="43"/>
  <c r="W1196" i="43"/>
  <c r="U1199" i="43"/>
  <c r="W1200" i="43"/>
  <c r="U1203" i="43"/>
  <c r="W1204" i="43"/>
  <c r="U1207" i="43"/>
  <c r="W1208" i="43"/>
  <c r="U1211" i="43"/>
  <c r="W1212" i="43"/>
  <c r="U1215" i="43"/>
  <c r="W1216" i="43"/>
  <c r="U1219" i="43"/>
  <c r="W1220" i="43"/>
  <c r="U1223" i="43"/>
  <c r="W1224" i="43"/>
  <c r="U1227" i="43"/>
  <c r="W1228" i="43"/>
  <c r="U1231" i="43"/>
  <c r="W1232" i="43"/>
  <c r="U1235" i="43"/>
  <c r="W1236" i="43"/>
  <c r="U1239" i="43"/>
  <c r="W1240" i="43"/>
  <c r="U1243" i="43"/>
  <c r="W1244" i="43"/>
  <c r="U1247" i="43"/>
  <c r="W1248" i="43"/>
  <c r="U1251" i="43"/>
  <c r="W1252" i="43"/>
  <c r="U1255" i="43"/>
  <c r="W1256" i="43"/>
  <c r="U1259" i="43"/>
  <c r="W1260" i="43"/>
  <c r="U1263" i="43"/>
  <c r="W1264" i="43"/>
  <c r="U1267" i="43"/>
  <c r="W1268" i="43"/>
  <c r="U1271" i="43"/>
  <c r="W1272" i="43"/>
  <c r="U1275" i="43"/>
  <c r="W1276" i="43"/>
  <c r="U1279" i="43"/>
  <c r="W1280" i="43"/>
  <c r="U1283" i="43"/>
  <c r="W1284" i="43"/>
  <c r="U1287" i="43"/>
  <c r="W1288" i="43"/>
  <c r="U1291" i="43"/>
  <c r="W1292" i="43"/>
  <c r="U1295" i="43"/>
  <c r="W1296" i="43"/>
  <c r="U1299" i="43"/>
  <c r="W1300" i="43"/>
  <c r="U1303" i="43"/>
  <c r="W1304" i="43"/>
  <c r="U1307" i="43"/>
  <c r="W1308" i="43"/>
  <c r="U1311" i="43"/>
  <c r="W1312" i="43"/>
  <c r="U1315" i="43"/>
  <c r="W1316" i="43"/>
  <c r="U1319" i="43"/>
  <c r="W1320" i="43"/>
  <c r="U1323" i="43"/>
  <c r="W1324" i="43"/>
  <c r="U1327" i="43"/>
  <c r="W1328" i="43"/>
  <c r="T33" i="43"/>
  <c r="T66" i="43"/>
  <c r="V94" i="43"/>
  <c r="S123" i="43"/>
  <c r="V151" i="43"/>
  <c r="X179" i="43"/>
  <c r="U208" i="43"/>
  <c r="X236" i="43"/>
  <c r="W258" i="43"/>
  <c r="S280" i="43"/>
  <c r="U301" i="43"/>
  <c r="W316" i="43"/>
  <c r="S331" i="43"/>
  <c r="W341" i="43"/>
  <c r="U352" i="43"/>
  <c r="S363" i="43"/>
  <c r="W373" i="43"/>
  <c r="U384" i="43"/>
  <c r="S395" i="43"/>
  <c r="W405" i="43"/>
  <c r="U416" i="43"/>
  <c r="S427" i="43"/>
  <c r="W437" i="43"/>
  <c r="U448" i="43"/>
  <c r="S459" i="43"/>
  <c r="W469" i="43"/>
  <c r="U480" i="43"/>
  <c r="S491" i="43"/>
  <c r="W501" i="43"/>
  <c r="U512" i="43"/>
  <c r="S523" i="43"/>
  <c r="W533" i="43"/>
  <c r="U705" i="43"/>
  <c r="S716" i="43"/>
  <c r="U721" i="43"/>
  <c r="S732" i="43"/>
  <c r="U737" i="43"/>
  <c r="S748" i="43"/>
  <c r="U753" i="43"/>
  <c r="S764" i="43"/>
  <c r="U769" i="43"/>
  <c r="S780" i="43"/>
  <c r="U785" i="43"/>
  <c r="S796" i="43"/>
  <c r="U801" i="43"/>
  <c r="S812" i="43"/>
  <c r="U817" i="43"/>
  <c r="S828" i="43"/>
  <c r="U833" i="43"/>
  <c r="S844" i="43"/>
  <c r="U849" i="43"/>
  <c r="S860" i="43"/>
  <c r="U865" i="43"/>
  <c r="U870" i="43"/>
  <c r="U877" i="43"/>
  <c r="S881" i="43"/>
  <c r="V884" i="43"/>
  <c r="S888" i="43"/>
  <c r="T895" i="43"/>
  <c r="U902" i="43"/>
  <c r="U909" i="43"/>
  <c r="S913" i="43"/>
  <c r="V916" i="43"/>
  <c r="S920" i="43"/>
  <c r="T927" i="43"/>
  <c r="U934" i="43"/>
  <c r="V937" i="43"/>
  <c r="T940" i="43"/>
  <c r="V945" i="43"/>
  <c r="T948" i="43"/>
  <c r="V953" i="43"/>
  <c r="T956" i="43"/>
  <c r="V961" i="43"/>
  <c r="T964" i="43"/>
  <c r="V969" i="43"/>
  <c r="T972" i="43"/>
  <c r="V977" i="43"/>
  <c r="T980" i="43"/>
  <c r="V985" i="43"/>
  <c r="T988" i="43"/>
  <c r="V993" i="43"/>
  <c r="T996" i="43"/>
  <c r="V1001" i="43"/>
  <c r="T1004" i="43"/>
  <c r="V1009" i="43"/>
  <c r="T1012" i="43"/>
  <c r="V1017" i="43"/>
  <c r="T1020" i="43"/>
  <c r="V1025" i="43"/>
  <c r="T1028" i="43"/>
  <c r="V1033" i="43"/>
  <c r="T1036" i="43"/>
  <c r="V1041" i="43"/>
  <c r="T1044" i="43"/>
  <c r="V1049" i="43"/>
  <c r="V1057" i="43"/>
  <c r="V1065" i="43"/>
  <c r="V1073" i="43"/>
  <c r="T1076" i="43"/>
  <c r="V1081" i="43"/>
  <c r="T1084" i="43"/>
  <c r="V1089" i="43"/>
  <c r="T1092" i="43"/>
  <c r="V1097" i="43"/>
  <c r="T1100" i="43"/>
  <c r="V1105" i="43"/>
  <c r="T1108" i="43"/>
  <c r="V1113" i="43"/>
  <c r="T1116" i="43"/>
  <c r="V1121" i="43"/>
  <c r="U1125" i="43"/>
  <c r="W1126" i="43"/>
  <c r="U1129" i="43"/>
  <c r="W1130" i="43"/>
  <c r="U1133" i="43"/>
  <c r="W1134" i="43"/>
  <c r="U1137" i="43"/>
  <c r="W1138" i="43"/>
  <c r="U1141" i="43"/>
  <c r="W1142" i="43"/>
  <c r="U1145" i="43"/>
  <c r="W1146" i="43"/>
  <c r="U1149" i="43"/>
  <c r="W1150" i="43"/>
  <c r="U1153" i="43"/>
  <c r="W1154" i="43"/>
  <c r="U1157" i="43"/>
  <c r="W1158" i="43"/>
  <c r="U1161" i="43"/>
  <c r="W1162" i="43"/>
  <c r="U1165" i="43"/>
  <c r="W1166" i="43"/>
  <c r="U1169" i="43"/>
  <c r="W1170" i="43"/>
  <c r="U1173" i="43"/>
  <c r="W1174" i="43"/>
  <c r="U1177" i="43"/>
  <c r="W1178" i="43"/>
  <c r="U1181" i="43"/>
  <c r="W1182" i="43"/>
  <c r="U1185" i="43"/>
  <c r="W1186" i="43"/>
  <c r="U1189" i="43"/>
  <c r="W1190" i="43"/>
  <c r="U1193" i="43"/>
  <c r="W1194" i="43"/>
  <c r="U1197" i="43"/>
  <c r="W1198" i="43"/>
  <c r="U1201" i="43"/>
  <c r="W1202" i="43"/>
  <c r="U1205" i="43"/>
  <c r="W1206" i="43"/>
  <c r="U1209" i="43"/>
  <c r="W1210" i="43"/>
  <c r="U1213" i="43"/>
  <c r="W1214" i="43"/>
  <c r="U1217" i="43"/>
  <c r="W1218" i="43"/>
  <c r="U1221" i="43"/>
  <c r="W1222" i="43"/>
  <c r="U1225" i="43"/>
  <c r="W1226" i="43"/>
  <c r="U1229" i="43"/>
  <c r="W1230" i="43"/>
  <c r="U1233" i="43"/>
  <c r="W1234" i="43"/>
  <c r="U1237" i="43"/>
  <c r="W1238" i="43"/>
  <c r="U1241" i="43"/>
  <c r="W1242" i="43"/>
  <c r="U1245" i="43"/>
  <c r="W1246" i="43"/>
  <c r="U1249" i="43"/>
  <c r="W1250" i="43"/>
  <c r="U1253" i="43"/>
  <c r="W1254" i="43"/>
  <c r="U1257" i="43"/>
  <c r="W1258" i="43"/>
  <c r="U1261" i="43"/>
  <c r="W1262" i="43"/>
  <c r="U1265" i="43"/>
  <c r="W1266" i="43"/>
  <c r="U1269" i="43"/>
  <c r="W1270" i="43"/>
  <c r="U1273" i="43"/>
  <c r="W1274" i="43"/>
  <c r="U1277" i="43"/>
  <c r="W1278" i="43"/>
  <c r="U1281" i="43"/>
  <c r="W1282" i="43"/>
  <c r="U1285" i="43"/>
  <c r="W1286" i="43"/>
  <c r="U1289" i="43"/>
  <c r="W1290" i="43"/>
  <c r="U1293" i="43"/>
  <c r="W1294" i="43"/>
  <c r="U1297" i="43"/>
  <c r="W1298" i="43"/>
  <c r="U1301" i="43"/>
  <c r="W1302" i="43"/>
  <c r="U1305" i="43"/>
  <c r="W1306" i="43"/>
  <c r="U1309" i="43"/>
  <c r="W1310" i="43"/>
  <c r="U1313" i="43"/>
  <c r="W1314" i="43"/>
  <c r="U1317" i="43"/>
  <c r="W1318" i="43"/>
  <c r="U1321" i="43"/>
  <c r="W1322" i="43"/>
  <c r="U1325" i="43"/>
  <c r="W1326" i="43"/>
  <c r="U1329" i="43"/>
  <c r="W1330" i="43"/>
  <c r="N1051" i="43"/>
  <c r="N1053" i="43"/>
  <c r="N1055" i="43"/>
  <c r="N1057" i="43"/>
  <c r="N1059" i="43"/>
  <c r="N1061" i="43"/>
  <c r="N1063" i="43"/>
  <c r="N1065" i="43"/>
  <c r="N1067" i="43"/>
  <c r="N1069" i="43"/>
  <c r="N1071" i="43"/>
  <c r="M1050" i="43"/>
  <c r="M1052" i="43"/>
  <c r="M1054" i="43"/>
  <c r="M1056" i="43"/>
  <c r="M1058" i="43"/>
  <c r="M1060" i="43"/>
  <c r="M1062" i="43"/>
  <c r="M1064" i="43"/>
  <c r="M1066" i="43"/>
  <c r="M1051" i="43"/>
  <c r="M1055" i="43"/>
  <c r="M1059" i="43"/>
  <c r="M1063" i="43"/>
  <c r="M1067" i="43"/>
  <c r="M1070" i="43"/>
  <c r="M1049" i="43"/>
  <c r="N1052" i="43"/>
  <c r="N1056" i="43"/>
  <c r="N1060" i="43"/>
  <c r="N1064" i="43"/>
  <c r="M1068" i="43"/>
  <c r="N1070" i="43"/>
  <c r="M1053" i="43"/>
  <c r="M1057" i="43"/>
  <c r="M1061" i="43"/>
  <c r="M1065" i="43"/>
  <c r="N1068" i="43"/>
  <c r="M1071" i="43"/>
  <c r="N1050" i="43"/>
  <c r="N1054" i="43"/>
  <c r="N1058" i="43"/>
  <c r="N1062" i="43"/>
  <c r="N1066" i="43"/>
  <c r="M1069" i="43"/>
  <c r="N1049" i="43"/>
  <c r="J706" i="43"/>
  <c r="I705" i="43"/>
  <c r="I706" i="43"/>
  <c r="J705" i="43"/>
  <c r="S11" i="43"/>
  <c r="W11" i="43"/>
  <c r="D70" i="43"/>
  <c r="D78" i="43"/>
  <c r="D618" i="43"/>
  <c r="D642" i="43"/>
  <c r="D902" i="43"/>
  <c r="D918" i="43"/>
  <c r="D934" i="43"/>
  <c r="D85" i="43"/>
  <c r="D125" i="43"/>
  <c r="D141" i="43"/>
  <c r="D157" i="43"/>
  <c r="D829" i="43"/>
  <c r="D845" i="43"/>
  <c r="D861" i="43"/>
  <c r="D877" i="43"/>
  <c r="D1213" i="43"/>
  <c r="D1217" i="43"/>
  <c r="D626" i="43"/>
  <c r="D634" i="43"/>
  <c r="D650" i="43"/>
  <c r="D654" i="43"/>
  <c r="D231" i="43"/>
  <c r="D247" i="43"/>
  <c r="D263" i="43"/>
  <c r="D311" i="43"/>
  <c r="D315" i="43"/>
  <c r="D323" i="43"/>
  <c r="D327" i="43"/>
  <c r="D331" i="43"/>
  <c r="D431" i="43"/>
  <c r="D591" i="43"/>
  <c r="D623" i="43"/>
  <c r="D639" i="43"/>
  <c r="N1101" i="43"/>
  <c r="K1073" i="43"/>
  <c r="J1328" i="43"/>
  <c r="J1324" i="43"/>
  <c r="J1320" i="43"/>
  <c r="J1316" i="43"/>
  <c r="J1312" i="43"/>
  <c r="J1308" i="43"/>
  <c r="J1304" i="43"/>
  <c r="J1300" i="43"/>
  <c r="J1296" i="43"/>
  <c r="J1292" i="43"/>
  <c r="J1288" i="43"/>
  <c r="J1284" i="43"/>
  <c r="J1280" i="43"/>
  <c r="J1276" i="43"/>
  <c r="J1272" i="43"/>
  <c r="J1268" i="43"/>
  <c r="J1264" i="43"/>
  <c r="J1260" i="43"/>
  <c r="J1256" i="43"/>
  <c r="J1252" i="43"/>
  <c r="J1248" i="43"/>
  <c r="J1244" i="43"/>
  <c r="J1240" i="43"/>
  <c r="J1236" i="43"/>
  <c r="J1232" i="43"/>
  <c r="J1228" i="43"/>
  <c r="J1224" i="43"/>
  <c r="J1220" i="43"/>
  <c r="J1216" i="43"/>
  <c r="J1212" i="43"/>
  <c r="J1208" i="43"/>
  <c r="J1204" i="43"/>
  <c r="J1200" i="43"/>
  <c r="J1196" i="43"/>
  <c r="J1192" i="43"/>
  <c r="J1188" i="43"/>
  <c r="J1184" i="43"/>
  <c r="J1180" i="43"/>
  <c r="J1176" i="43"/>
  <c r="J1172" i="43"/>
  <c r="J1168" i="43"/>
  <c r="J1164" i="43"/>
  <c r="J1160" i="43"/>
  <c r="L1155" i="43"/>
  <c r="J1150" i="43"/>
  <c r="J1136" i="43"/>
  <c r="J1120" i="43"/>
  <c r="J1104" i="43"/>
  <c r="J1088" i="43"/>
  <c r="I1073" i="43"/>
  <c r="M1303" i="43"/>
  <c r="N1270" i="43"/>
  <c r="N1181" i="43"/>
  <c r="D236" i="43"/>
  <c r="D252" i="43"/>
  <c r="D268" i="43"/>
  <c r="D284" i="43"/>
  <c r="D300" i="43"/>
  <c r="D308" i="43"/>
  <c r="D339" i="43"/>
  <c r="D364" i="43"/>
  <c r="D367" i="43"/>
  <c r="D372" i="43"/>
  <c r="D380" i="43"/>
  <c r="D388" i="43"/>
  <c r="D420" i="43"/>
  <c r="D436" i="43"/>
  <c r="D607" i="43"/>
  <c r="D651" i="43"/>
  <c r="D663" i="43"/>
  <c r="D667" i="43"/>
  <c r="D684" i="43"/>
  <c r="D740" i="43"/>
  <c r="D748" i="43"/>
  <c r="D752" i="43"/>
  <c r="D768" i="43"/>
  <c r="D1004" i="43"/>
  <c r="D1008" i="43"/>
  <c r="D1020" i="43"/>
  <c r="D1024" i="43"/>
  <c r="D1036" i="43"/>
  <c r="D1040" i="43"/>
  <c r="D1044" i="43"/>
  <c r="D1084" i="43"/>
  <c r="D1087" i="43"/>
  <c r="D1091" i="43"/>
  <c r="D1200" i="43"/>
  <c r="D1204" i="43"/>
  <c r="D1275" i="43"/>
  <c r="D1304" i="43"/>
  <c r="J1327" i="43"/>
  <c r="J1323" i="43"/>
  <c r="J1319" i="43"/>
  <c r="J1315" i="43"/>
  <c r="J1311" i="43"/>
  <c r="J1307" i="43"/>
  <c r="J1303" i="43"/>
  <c r="J1299" i="43"/>
  <c r="J1295" i="43"/>
  <c r="J1291" i="43"/>
  <c r="J1287" i="43"/>
  <c r="J1283" i="43"/>
  <c r="J1279" i="43"/>
  <c r="J1275" i="43"/>
  <c r="J1271" i="43"/>
  <c r="J1267" i="43"/>
  <c r="J1263" i="43"/>
  <c r="J1259" i="43"/>
  <c r="J1255" i="43"/>
  <c r="J1251" i="43"/>
  <c r="J1247" i="43"/>
  <c r="J1243" i="43"/>
  <c r="J1239" i="43"/>
  <c r="J1235" i="43"/>
  <c r="J1231" i="43"/>
  <c r="J1227" i="43"/>
  <c r="J1223" i="43"/>
  <c r="J1219" i="43"/>
  <c r="J1215" i="43"/>
  <c r="J1211" i="43"/>
  <c r="J1207" i="43"/>
  <c r="J1203" i="43"/>
  <c r="J1199" i="43"/>
  <c r="J1195" i="43"/>
  <c r="J1191" i="43"/>
  <c r="J1187" i="43"/>
  <c r="J1183" i="43"/>
  <c r="J1179" i="43"/>
  <c r="J1175" i="43"/>
  <c r="J1171" i="43"/>
  <c r="J1167" i="43"/>
  <c r="J1163" i="43"/>
  <c r="J1159" i="43"/>
  <c r="J1154" i="43"/>
  <c r="J1148" i="43"/>
  <c r="J1132" i="43"/>
  <c r="J1116" i="43"/>
  <c r="J1100" i="43"/>
  <c r="J1084" i="43"/>
  <c r="L1071" i="43"/>
  <c r="M1327" i="43"/>
  <c r="M1295" i="43"/>
  <c r="N1259" i="43"/>
  <c r="N1149" i="43"/>
  <c r="D15" i="43"/>
  <c r="V11" i="43"/>
  <c r="T11" i="43"/>
  <c r="U11" i="43"/>
  <c r="D82" i="43"/>
  <c r="D86" i="43"/>
  <c r="D106" i="43"/>
  <c r="D110" i="43"/>
  <c r="D118" i="43"/>
  <c r="D122" i="43"/>
  <c r="D126" i="43"/>
  <c r="D138" i="43"/>
  <c r="D142" i="43"/>
  <c r="D154" i="43"/>
  <c r="D158" i="43"/>
  <c r="D170" i="43"/>
  <c r="D174" i="43"/>
  <c r="D186" i="43"/>
  <c r="D202" i="43"/>
  <c r="D206" i="43"/>
  <c r="D446" i="43"/>
  <c r="D450" i="43"/>
  <c r="D454" i="43"/>
  <c r="D458" i="43"/>
  <c r="D462" i="43"/>
  <c r="D466" i="43"/>
  <c r="D470" i="43"/>
  <c r="D474" i="43"/>
  <c r="D478" i="43"/>
  <c r="D482" i="43"/>
  <c r="D486" i="43"/>
  <c r="D490" i="43"/>
  <c r="D494" i="43"/>
  <c r="D498" i="43"/>
  <c r="D502" i="43"/>
  <c r="D506" i="43"/>
  <c r="D510" i="43"/>
  <c r="D514" i="43"/>
  <c r="D518" i="43"/>
  <c r="D522" i="43"/>
  <c r="D526" i="43"/>
  <c r="D530" i="43"/>
  <c r="D534" i="43"/>
  <c r="D718" i="43"/>
  <c r="D722" i="43"/>
  <c r="D734" i="43"/>
  <c r="D738" i="43"/>
  <c r="D750" i="43"/>
  <c r="D774" i="43"/>
  <c r="D778" i="43"/>
  <c r="D794" i="43"/>
  <c r="D798" i="43"/>
  <c r="D802" i="43"/>
  <c r="D814" i="43"/>
  <c r="D818" i="43"/>
  <c r="D826" i="43"/>
  <c r="D830" i="43"/>
  <c r="D842" i="43"/>
  <c r="D846" i="43"/>
  <c r="D858" i="43"/>
  <c r="D862" i="43"/>
  <c r="D874" i="43"/>
  <c r="D878" i="43"/>
  <c r="D890" i="43"/>
  <c r="J1330" i="43"/>
  <c r="J1326" i="43"/>
  <c r="J1322" i="43"/>
  <c r="J1318" i="43"/>
  <c r="J1314" i="43"/>
  <c r="J1310" i="43"/>
  <c r="J1306" i="43"/>
  <c r="J1302" i="43"/>
  <c r="J1298" i="43"/>
  <c r="J1294" i="43"/>
  <c r="J1290" i="43"/>
  <c r="J1286" i="43"/>
  <c r="J1282" i="43"/>
  <c r="J1278" i="43"/>
  <c r="J1274" i="43"/>
  <c r="J1270" i="43"/>
  <c r="J1266" i="43"/>
  <c r="J1262" i="43"/>
  <c r="J1258" i="43"/>
  <c r="J1254" i="43"/>
  <c r="J1250" i="43"/>
  <c r="J1246" i="43"/>
  <c r="J1242" i="43"/>
  <c r="J1238" i="43"/>
  <c r="J1234" i="43"/>
  <c r="J1230" i="43"/>
  <c r="J1226" i="43"/>
  <c r="J1222" i="43"/>
  <c r="J1218" i="43"/>
  <c r="J1214" i="43"/>
  <c r="J1210" i="43"/>
  <c r="J1206" i="43"/>
  <c r="J1202" i="43"/>
  <c r="J1198" i="43"/>
  <c r="J1194" i="43"/>
  <c r="J1190" i="43"/>
  <c r="J1186" i="43"/>
  <c r="J1182" i="43"/>
  <c r="J1178" i="43"/>
  <c r="J1174" i="43"/>
  <c r="J1170" i="43"/>
  <c r="J1166" i="43"/>
  <c r="J1162" i="43"/>
  <c r="J1158" i="43"/>
  <c r="I1153" i="43"/>
  <c r="J1144" i="43"/>
  <c r="J1128" i="43"/>
  <c r="J1112" i="43"/>
  <c r="J1096" i="43"/>
  <c r="J1080" i="43"/>
  <c r="M1319" i="43"/>
  <c r="M1287" i="43"/>
  <c r="M1245" i="43"/>
  <c r="N1117" i="43"/>
  <c r="D37" i="43"/>
  <c r="D41" i="43"/>
  <c r="D45" i="43"/>
  <c r="D49" i="43"/>
  <c r="D53" i="43"/>
  <c r="D57" i="43"/>
  <c r="D61" i="43"/>
  <c r="D65" i="43"/>
  <c r="D97" i="43"/>
  <c r="D113" i="43"/>
  <c r="D129" i="43"/>
  <c r="D145" i="43"/>
  <c r="D161" i="43"/>
  <c r="D177" i="43"/>
  <c r="D193" i="43"/>
  <c r="D209" i="43"/>
  <c r="D509" i="43"/>
  <c r="D685" i="43"/>
  <c r="D689" i="43"/>
  <c r="D693" i="43"/>
  <c r="D697" i="43"/>
  <c r="D701" i="43"/>
  <c r="D705" i="43"/>
  <c r="D709" i="43"/>
  <c r="D713" i="43"/>
  <c r="D717" i="43"/>
  <c r="D729" i="43"/>
  <c r="D733" i="43"/>
  <c r="D745" i="43"/>
  <c r="D749" i="43"/>
  <c r="D765" i="43"/>
  <c r="D833" i="43"/>
  <c r="D849" i="43"/>
  <c r="D865" i="43"/>
  <c r="D881" i="43"/>
  <c r="D897" i="43"/>
  <c r="D913" i="43"/>
  <c r="D929" i="43"/>
  <c r="D945" i="43"/>
  <c r="D949" i="43"/>
  <c r="D953" i="43"/>
  <c r="D957" i="43"/>
  <c r="D961" i="43"/>
  <c r="D965" i="43"/>
  <c r="D969" i="43"/>
  <c r="D973" i="43"/>
  <c r="D981" i="43"/>
  <c r="D985" i="43"/>
  <c r="D989" i="43"/>
  <c r="D1001" i="43"/>
  <c r="D1005" i="43"/>
  <c r="D1013" i="43"/>
  <c r="D1017" i="43"/>
  <c r="D1021" i="43"/>
  <c r="D1033" i="43"/>
  <c r="D1037" i="43"/>
  <c r="D1073" i="43"/>
  <c r="D1157" i="43"/>
  <c r="D1161" i="43"/>
  <c r="D1169" i="43"/>
  <c r="D1173" i="43"/>
  <c r="D1177" i="43"/>
  <c r="D1181" i="43"/>
  <c r="D1185" i="43"/>
  <c r="D1301" i="43"/>
  <c r="D1305" i="43"/>
  <c r="K1074" i="43"/>
  <c r="J1329" i="43"/>
  <c r="J1325" i="43"/>
  <c r="J1321" i="43"/>
  <c r="J1317" i="43"/>
  <c r="J1313" i="43"/>
  <c r="J1309" i="43"/>
  <c r="J1305" i="43"/>
  <c r="J1301" i="43"/>
  <c r="J1297" i="43"/>
  <c r="J1293" i="43"/>
  <c r="J1289" i="43"/>
  <c r="J1285" i="43"/>
  <c r="J1281" i="43"/>
  <c r="J1277" i="43"/>
  <c r="J1273" i="43"/>
  <c r="J1269" i="43"/>
  <c r="J1265" i="43"/>
  <c r="J1261" i="43"/>
  <c r="J1257" i="43"/>
  <c r="J1253" i="43"/>
  <c r="J1249" i="43"/>
  <c r="J1245" i="43"/>
  <c r="J1241" i="43"/>
  <c r="J1237" i="43"/>
  <c r="J1233" i="43"/>
  <c r="J1229" i="43"/>
  <c r="J1225" i="43"/>
  <c r="J1221" i="43"/>
  <c r="J1217" i="43"/>
  <c r="J1213" i="43"/>
  <c r="J1209" i="43"/>
  <c r="J1205" i="43"/>
  <c r="J1201" i="43"/>
  <c r="J1197" i="43"/>
  <c r="J1193" i="43"/>
  <c r="J1189" i="43"/>
  <c r="J1185" i="43"/>
  <c r="J1181" i="43"/>
  <c r="J1177" i="43"/>
  <c r="J1173" i="43"/>
  <c r="J1169" i="43"/>
  <c r="J1165" i="43"/>
  <c r="J1161" i="43"/>
  <c r="I1157" i="43"/>
  <c r="L1151" i="43"/>
  <c r="J1140" i="43"/>
  <c r="J1124" i="43"/>
  <c r="J1108" i="43"/>
  <c r="J1092" i="43"/>
  <c r="J1076" i="43"/>
  <c r="L1055" i="43"/>
  <c r="M1311" i="43"/>
  <c r="M1279" i="43"/>
  <c r="N1213" i="43"/>
  <c r="N1085" i="43"/>
  <c r="D1052" i="43"/>
  <c r="J1051" i="43"/>
  <c r="D1063" i="43"/>
  <c r="J1063" i="43"/>
  <c r="D77" i="43"/>
  <c r="D89" i="43"/>
  <c r="D93" i="43"/>
  <c r="D102" i="43"/>
  <c r="D190" i="43"/>
  <c r="D227" i="43"/>
  <c r="D243" i="43"/>
  <c r="D259" i="43"/>
  <c r="D275" i="43"/>
  <c r="D283" i="43"/>
  <c r="D291" i="43"/>
  <c r="D299" i="43"/>
  <c r="D307" i="43"/>
  <c r="D347" i="43"/>
  <c r="D351" i="43"/>
  <c r="D363" i="43"/>
  <c r="D379" i="43"/>
  <c r="D387" i="43"/>
  <c r="D395" i="43"/>
  <c r="D403" i="43"/>
  <c r="D411" i="43"/>
  <c r="D419" i="43"/>
  <c r="D427" i="43"/>
  <c r="D679" i="43"/>
  <c r="D683" i="43"/>
  <c r="D894" i="43"/>
  <c r="D906" i="43"/>
  <c r="D910" i="43"/>
  <c r="D922" i="43"/>
  <c r="D926" i="43"/>
  <c r="D938" i="43"/>
  <c r="D942" i="43"/>
  <c r="D1267" i="43"/>
  <c r="J1074" i="43"/>
  <c r="J1073" i="43"/>
  <c r="I1330" i="43"/>
  <c r="I1329" i="43"/>
  <c r="I1328" i="43"/>
  <c r="I1327" i="43"/>
  <c r="I1326" i="43"/>
  <c r="I1325" i="43"/>
  <c r="I1324" i="43"/>
  <c r="I1323" i="43"/>
  <c r="I1322" i="43"/>
  <c r="I1321" i="43"/>
  <c r="I1320" i="43"/>
  <c r="I1319" i="43"/>
  <c r="I1318" i="43"/>
  <c r="I1317" i="43"/>
  <c r="I1316" i="43"/>
  <c r="I1315" i="43"/>
  <c r="I1314" i="43"/>
  <c r="I1313" i="43"/>
  <c r="I1312" i="43"/>
  <c r="I1311" i="43"/>
  <c r="I1310" i="43"/>
  <c r="I1309" i="43"/>
  <c r="I1308" i="43"/>
  <c r="I1307" i="43"/>
  <c r="I1306" i="43"/>
  <c r="I1305" i="43"/>
  <c r="I1304" i="43"/>
  <c r="I1303" i="43"/>
  <c r="I1302" i="43"/>
  <c r="I1301" i="43"/>
  <c r="I1300" i="43"/>
  <c r="I1299" i="43"/>
  <c r="I1298" i="43"/>
  <c r="I1297" i="43"/>
  <c r="I1296" i="43"/>
  <c r="I1295" i="43"/>
  <c r="I1294" i="43"/>
  <c r="I1293" i="43"/>
  <c r="I1292" i="43"/>
  <c r="I1291" i="43"/>
  <c r="I1290" i="43"/>
  <c r="I1289" i="43"/>
  <c r="I1288" i="43"/>
  <c r="I1287" i="43"/>
  <c r="I1286" i="43"/>
  <c r="I1285" i="43"/>
  <c r="I1284" i="43"/>
  <c r="I1283" i="43"/>
  <c r="I1282" i="43"/>
  <c r="I1281" i="43"/>
  <c r="I1280" i="43"/>
  <c r="I1279" i="43"/>
  <c r="I1278" i="43"/>
  <c r="I1277" i="43"/>
  <c r="I1276" i="43"/>
  <c r="I1275" i="43"/>
  <c r="I1274" i="43"/>
  <c r="I1273" i="43"/>
  <c r="I1272" i="43"/>
  <c r="I1271" i="43"/>
  <c r="I1270" i="43"/>
  <c r="I1269" i="43"/>
  <c r="I1268" i="43"/>
  <c r="I1267" i="43"/>
  <c r="I1266" i="43"/>
  <c r="I1265" i="43"/>
  <c r="I1264" i="43"/>
  <c r="I1263" i="43"/>
  <c r="I1262" i="43"/>
  <c r="I1261" i="43"/>
  <c r="I1260" i="43"/>
  <c r="I1259" i="43"/>
  <c r="I1258" i="43"/>
  <c r="I1257" i="43"/>
  <c r="I1256" i="43"/>
  <c r="I1255" i="43"/>
  <c r="I1254" i="43"/>
  <c r="I1253" i="43"/>
  <c r="I1252" i="43"/>
  <c r="I1251" i="43"/>
  <c r="I1250" i="43"/>
  <c r="I1249" i="43"/>
  <c r="I1248" i="43"/>
  <c r="I1247" i="43"/>
  <c r="I1246" i="43"/>
  <c r="I1245" i="43"/>
  <c r="I1244" i="43"/>
  <c r="I1243" i="43"/>
  <c r="I1242" i="43"/>
  <c r="I1241" i="43"/>
  <c r="I1240" i="43"/>
  <c r="I1239" i="43"/>
  <c r="I1238" i="43"/>
  <c r="I1237" i="43"/>
  <c r="I1236" i="43"/>
  <c r="I1235" i="43"/>
  <c r="I1234" i="43"/>
  <c r="I1233" i="43"/>
  <c r="I1232" i="43"/>
  <c r="I1231" i="43"/>
  <c r="I1230" i="43"/>
  <c r="I1229" i="43"/>
  <c r="I1228" i="43"/>
  <c r="I1227" i="43"/>
  <c r="I1226" i="43"/>
  <c r="I1225" i="43"/>
  <c r="I1224" i="43"/>
  <c r="I1223" i="43"/>
  <c r="I1222" i="43"/>
  <c r="I1221" i="43"/>
  <c r="I1220" i="43"/>
  <c r="I1219" i="43"/>
  <c r="I1218" i="43"/>
  <c r="I1217" i="43"/>
  <c r="I1216" i="43"/>
  <c r="I1215" i="43"/>
  <c r="I1214" i="43"/>
  <c r="I1213" i="43"/>
  <c r="I1212" i="43"/>
  <c r="I1211" i="43"/>
  <c r="I1210" i="43"/>
  <c r="I1209" i="43"/>
  <c r="I1208" i="43"/>
  <c r="I1207" i="43"/>
  <c r="I1206" i="43"/>
  <c r="I1205" i="43"/>
  <c r="I1204" i="43"/>
  <c r="I1203" i="43"/>
  <c r="I1202" i="43"/>
  <c r="I1201" i="43"/>
  <c r="I1200" i="43"/>
  <c r="I1199" i="43"/>
  <c r="I1198" i="43"/>
  <c r="I1197" i="43"/>
  <c r="I1196" i="43"/>
  <c r="I1195" i="43"/>
  <c r="I1194" i="43"/>
  <c r="I1193" i="43"/>
  <c r="I1192" i="43"/>
  <c r="I1191" i="43"/>
  <c r="I1190" i="43"/>
  <c r="I1189" i="43"/>
  <c r="I1188" i="43"/>
  <c r="I1187" i="43"/>
  <c r="I1186" i="43"/>
  <c r="I1185" i="43"/>
  <c r="I1184" i="43"/>
  <c r="I1183" i="43"/>
  <c r="I1182" i="43"/>
  <c r="I1181" i="43"/>
  <c r="I1180" i="43"/>
  <c r="I1179" i="43"/>
  <c r="I1178" i="43"/>
  <c r="I1177" i="43"/>
  <c r="I1176" i="43"/>
  <c r="I1175" i="43"/>
  <c r="I1174" i="43"/>
  <c r="I1173" i="43"/>
  <c r="I1172" i="43"/>
  <c r="I1171" i="43"/>
  <c r="I1170" i="43"/>
  <c r="I1169" i="43"/>
  <c r="I1168" i="43"/>
  <c r="I1167" i="43"/>
  <c r="I1166" i="43"/>
  <c r="I1165" i="43"/>
  <c r="I1164" i="43"/>
  <c r="I1163" i="43"/>
  <c r="I1162" i="43"/>
  <c r="I1161" i="43"/>
  <c r="I1160" i="43"/>
  <c r="I1159" i="43"/>
  <c r="I1158" i="43"/>
  <c r="L1156" i="43"/>
  <c r="J1155" i="43"/>
  <c r="I1154" i="43"/>
  <c r="L1152" i="43"/>
  <c r="J1151" i="43"/>
  <c r="I1150" i="43"/>
  <c r="J1147" i="43"/>
  <c r="J1143" i="43"/>
  <c r="J1139" i="43"/>
  <c r="J1135" i="43"/>
  <c r="J1131" i="43"/>
  <c r="J1127" i="43"/>
  <c r="J1123" i="43"/>
  <c r="J1119" i="43"/>
  <c r="J1115" i="43"/>
  <c r="J1111" i="43"/>
  <c r="J1107" i="43"/>
  <c r="J1103" i="43"/>
  <c r="J1099" i="43"/>
  <c r="J1095" i="43"/>
  <c r="J1091" i="43"/>
  <c r="J1087" i="43"/>
  <c r="J1083" i="43"/>
  <c r="J1079" i="43"/>
  <c r="J1075" i="43"/>
  <c r="L1051" i="43"/>
  <c r="L1065" i="43"/>
  <c r="L1057" i="43"/>
  <c r="M1074" i="43"/>
  <c r="M1325" i="43"/>
  <c r="M1317" i="43"/>
  <c r="M1309" i="43"/>
  <c r="M1301" i="43"/>
  <c r="M1293" i="43"/>
  <c r="M1285" i="43"/>
  <c r="M1277" i="43"/>
  <c r="N1267" i="43"/>
  <c r="M1257" i="43"/>
  <c r="N1237" i="43"/>
  <c r="N1205" i="43"/>
  <c r="N1173" i="43"/>
  <c r="N1141" i="43"/>
  <c r="N1109" i="43"/>
  <c r="N1077" i="43"/>
  <c r="D1056" i="43"/>
  <c r="J1055" i="43"/>
  <c r="D109" i="43"/>
  <c r="D134" i="43"/>
  <c r="D150" i="43"/>
  <c r="D166" i="43"/>
  <c r="D182" i="43"/>
  <c r="D198" i="43"/>
  <c r="D214" i="43"/>
  <c r="D666" i="43"/>
  <c r="D670" i="43"/>
  <c r="D761" i="43"/>
  <c r="D838" i="43"/>
  <c r="D854" i="43"/>
  <c r="D870" i="43"/>
  <c r="D886" i="43"/>
  <c r="D1050" i="43"/>
  <c r="I1053" i="43"/>
  <c r="K1054" i="43"/>
  <c r="I1055" i="43"/>
  <c r="K1056" i="43"/>
  <c r="I1057" i="43"/>
  <c r="K1058" i="43"/>
  <c r="I1059" i="43"/>
  <c r="K1060" i="43"/>
  <c r="I1061" i="43"/>
  <c r="K1062" i="43"/>
  <c r="I1063" i="43"/>
  <c r="K1064" i="43"/>
  <c r="I1065" i="43"/>
  <c r="K1066" i="43"/>
  <c r="I1067" i="43"/>
  <c r="K1068" i="43"/>
  <c r="I1069" i="43"/>
  <c r="K1070" i="43"/>
  <c r="I1071" i="43"/>
  <c r="K1050" i="43"/>
  <c r="I1051" i="43"/>
  <c r="K1052" i="43"/>
  <c r="J1049" i="43"/>
  <c r="L1054" i="43"/>
  <c r="L1056" i="43"/>
  <c r="L1058" i="43"/>
  <c r="L1060" i="43"/>
  <c r="L1062" i="43"/>
  <c r="L1064" i="43"/>
  <c r="L1066" i="43"/>
  <c r="L1068" i="43"/>
  <c r="L1070" i="43"/>
  <c r="L1050" i="43"/>
  <c r="L1052" i="43"/>
  <c r="I1049" i="43"/>
  <c r="K1053" i="43"/>
  <c r="I1054" i="43"/>
  <c r="K1055" i="43"/>
  <c r="I1056" i="43"/>
  <c r="K1057" i="43"/>
  <c r="I1058" i="43"/>
  <c r="K1059" i="43"/>
  <c r="I1060" i="43"/>
  <c r="K1061" i="43"/>
  <c r="I1062" i="43"/>
  <c r="K1063" i="43"/>
  <c r="I1064" i="43"/>
  <c r="K1065" i="43"/>
  <c r="I1066" i="43"/>
  <c r="K1067" i="43"/>
  <c r="I1068" i="43"/>
  <c r="K1069" i="43"/>
  <c r="I1070" i="43"/>
  <c r="K1071" i="43"/>
  <c r="I1050" i="43"/>
  <c r="K1051" i="43"/>
  <c r="I1052" i="43"/>
  <c r="L1049" i="43"/>
  <c r="D1054" i="43"/>
  <c r="J1053" i="43"/>
  <c r="D1058" i="43"/>
  <c r="J1057" i="43"/>
  <c r="D1066" i="43"/>
  <c r="J1065" i="43"/>
  <c r="D1166" i="43"/>
  <c r="D1205" i="43"/>
  <c r="I1074" i="43"/>
  <c r="L1330" i="43"/>
  <c r="L1329" i="43"/>
  <c r="L1328" i="43"/>
  <c r="L1327" i="43"/>
  <c r="L1326" i="43"/>
  <c r="L1325" i="43"/>
  <c r="L1324" i="43"/>
  <c r="L1323" i="43"/>
  <c r="L1322" i="43"/>
  <c r="L1321" i="43"/>
  <c r="L1320" i="43"/>
  <c r="L1319" i="43"/>
  <c r="L1318" i="43"/>
  <c r="L1317" i="43"/>
  <c r="L1316" i="43"/>
  <c r="L1315" i="43"/>
  <c r="L1314" i="43"/>
  <c r="L1313" i="43"/>
  <c r="L1312" i="43"/>
  <c r="L1311" i="43"/>
  <c r="L1310" i="43"/>
  <c r="L1309" i="43"/>
  <c r="L1308" i="43"/>
  <c r="L1307" i="43"/>
  <c r="L1306" i="43"/>
  <c r="L1305" i="43"/>
  <c r="L1304" i="43"/>
  <c r="L1303" i="43"/>
  <c r="L1302" i="43"/>
  <c r="L1301" i="43"/>
  <c r="L1300" i="43"/>
  <c r="L1299" i="43"/>
  <c r="L1298" i="43"/>
  <c r="L1297" i="43"/>
  <c r="L1296" i="43"/>
  <c r="L1295" i="43"/>
  <c r="L1294" i="43"/>
  <c r="L1293" i="43"/>
  <c r="L1292" i="43"/>
  <c r="L1291" i="43"/>
  <c r="L1290" i="43"/>
  <c r="L1289" i="43"/>
  <c r="L1288" i="43"/>
  <c r="L1287" i="43"/>
  <c r="L1286" i="43"/>
  <c r="L1285" i="43"/>
  <c r="L1284" i="43"/>
  <c r="L1283" i="43"/>
  <c r="L1282" i="43"/>
  <c r="L1281" i="43"/>
  <c r="L1280" i="43"/>
  <c r="L1279" i="43"/>
  <c r="L1278" i="43"/>
  <c r="L1277" i="43"/>
  <c r="L1276" i="43"/>
  <c r="L1275" i="43"/>
  <c r="L1274" i="43"/>
  <c r="L1273" i="43"/>
  <c r="L1272" i="43"/>
  <c r="L1271" i="43"/>
  <c r="L1270" i="43"/>
  <c r="L1269" i="43"/>
  <c r="L1268" i="43"/>
  <c r="L1267" i="43"/>
  <c r="L1266" i="43"/>
  <c r="L1265" i="43"/>
  <c r="L1264" i="43"/>
  <c r="L1263" i="43"/>
  <c r="L1262" i="43"/>
  <c r="L1261" i="43"/>
  <c r="L1260" i="43"/>
  <c r="L1259" i="43"/>
  <c r="L1258" i="43"/>
  <c r="L1257" i="43"/>
  <c r="L1256" i="43"/>
  <c r="L1255" i="43"/>
  <c r="L1254" i="43"/>
  <c r="L1253" i="43"/>
  <c r="L1252" i="43"/>
  <c r="L1251" i="43"/>
  <c r="L1250" i="43"/>
  <c r="L1249" i="43"/>
  <c r="L1248" i="43"/>
  <c r="L1247" i="43"/>
  <c r="L1246" i="43"/>
  <c r="L1245" i="43"/>
  <c r="L1244" i="43"/>
  <c r="L1243" i="43"/>
  <c r="L1242" i="43"/>
  <c r="L1241" i="43"/>
  <c r="L1240" i="43"/>
  <c r="L1239" i="43"/>
  <c r="L1238" i="43"/>
  <c r="L1237" i="43"/>
  <c r="L1236" i="43"/>
  <c r="L1235" i="43"/>
  <c r="L1234" i="43"/>
  <c r="L1233" i="43"/>
  <c r="L1232" i="43"/>
  <c r="L1231" i="43"/>
  <c r="L1230" i="43"/>
  <c r="L1229" i="43"/>
  <c r="L1228" i="43"/>
  <c r="L1227" i="43"/>
  <c r="L1226" i="43"/>
  <c r="L1225" i="43"/>
  <c r="L1224" i="43"/>
  <c r="L1223" i="43"/>
  <c r="L1222" i="43"/>
  <c r="L1221" i="43"/>
  <c r="L1220" i="43"/>
  <c r="L1219" i="43"/>
  <c r="L1218" i="43"/>
  <c r="L1217" i="43"/>
  <c r="L1216" i="43"/>
  <c r="L1215" i="43"/>
  <c r="L1214" i="43"/>
  <c r="L1213" i="43"/>
  <c r="L1212" i="43"/>
  <c r="L1211" i="43"/>
  <c r="L1210" i="43"/>
  <c r="L1209" i="43"/>
  <c r="L1208" i="43"/>
  <c r="L1207" i="43"/>
  <c r="L1206" i="43"/>
  <c r="L1205" i="43"/>
  <c r="L1204" i="43"/>
  <c r="L1203" i="43"/>
  <c r="L1202" i="43"/>
  <c r="L1201" i="43"/>
  <c r="L1200" i="43"/>
  <c r="L1199" i="43"/>
  <c r="L1198" i="43"/>
  <c r="L1197" i="43"/>
  <c r="L1196" i="43"/>
  <c r="L1195" i="43"/>
  <c r="L1194" i="43"/>
  <c r="L1193" i="43"/>
  <c r="L1192" i="43"/>
  <c r="L1191" i="43"/>
  <c r="L1190" i="43"/>
  <c r="L1189" i="43"/>
  <c r="L1188" i="43"/>
  <c r="L1187" i="43"/>
  <c r="L1186" i="43"/>
  <c r="L1185" i="43"/>
  <c r="L1184" i="43"/>
  <c r="L1183" i="43"/>
  <c r="L1182" i="43"/>
  <c r="L1181" i="43"/>
  <c r="L1180" i="43"/>
  <c r="L1179" i="43"/>
  <c r="L1178" i="43"/>
  <c r="L1177" i="43"/>
  <c r="L1176" i="43"/>
  <c r="L1175" i="43"/>
  <c r="L1174" i="43"/>
  <c r="L1173" i="43"/>
  <c r="L1172" i="43"/>
  <c r="L1171" i="43"/>
  <c r="L1170" i="43"/>
  <c r="L1169" i="43"/>
  <c r="L1168" i="43"/>
  <c r="L1167" i="43"/>
  <c r="L1166" i="43"/>
  <c r="L1165" i="43"/>
  <c r="L1164" i="43"/>
  <c r="L1163" i="43"/>
  <c r="L1162" i="43"/>
  <c r="L1161" i="43"/>
  <c r="L1160" i="43"/>
  <c r="L1159" i="43"/>
  <c r="L1158" i="43"/>
  <c r="L1157" i="43"/>
  <c r="J1156" i="43"/>
  <c r="I1155" i="43"/>
  <c r="L1153" i="43"/>
  <c r="J1152" i="43"/>
  <c r="I1151" i="43"/>
  <c r="J1149" i="43"/>
  <c r="J1146" i="43"/>
  <c r="J1142" i="43"/>
  <c r="J1138" i="43"/>
  <c r="J1134" i="43"/>
  <c r="J1130" i="43"/>
  <c r="J1126" i="43"/>
  <c r="J1122" i="43"/>
  <c r="J1118" i="43"/>
  <c r="J1114" i="43"/>
  <c r="J1110" i="43"/>
  <c r="J1106" i="43"/>
  <c r="J1102" i="43"/>
  <c r="J1098" i="43"/>
  <c r="J1094" i="43"/>
  <c r="J1090" i="43"/>
  <c r="J1086" i="43"/>
  <c r="J1082" i="43"/>
  <c r="J1078" i="43"/>
  <c r="K1049" i="43"/>
  <c r="L1067" i="43"/>
  <c r="L1059" i="43"/>
  <c r="M1323" i="43"/>
  <c r="M1315" i="43"/>
  <c r="M1307" i="43"/>
  <c r="M1299" i="43"/>
  <c r="M1291" i="43"/>
  <c r="M1283" i="43"/>
  <c r="M1275" i="43"/>
  <c r="M1265" i="43"/>
  <c r="M1253" i="43"/>
  <c r="N1229" i="43"/>
  <c r="N1197" i="43"/>
  <c r="N1165" i="43"/>
  <c r="N1133" i="43"/>
  <c r="D1067" i="43"/>
  <c r="J1067" i="43"/>
  <c r="D23" i="43"/>
  <c r="D27" i="43"/>
  <c r="D31" i="43"/>
  <c r="D33" i="43"/>
  <c r="N39" i="43"/>
  <c r="N38" i="43"/>
  <c r="D74" i="43"/>
  <c r="D173" i="43"/>
  <c r="D189" i="43"/>
  <c r="D205" i="43"/>
  <c r="D224" i="43"/>
  <c r="D228" i="43"/>
  <c r="D240" i="43"/>
  <c r="D244" i="43"/>
  <c r="D256" i="43"/>
  <c r="D260" i="43"/>
  <c r="D272" i="43"/>
  <c r="D276" i="43"/>
  <c r="D288" i="43"/>
  <c r="D292" i="43"/>
  <c r="D376" i="43"/>
  <c r="D392" i="43"/>
  <c r="D396" i="43"/>
  <c r="D400" i="43"/>
  <c r="D404" i="43"/>
  <c r="D408" i="43"/>
  <c r="D412" i="43"/>
  <c r="D416" i="43"/>
  <c r="D424" i="43"/>
  <c r="D428" i="43"/>
  <c r="D440" i="43"/>
  <c r="D452" i="43"/>
  <c r="D460" i="43"/>
  <c r="D468" i="43"/>
  <c r="D476" i="43"/>
  <c r="D484" i="43"/>
  <c r="D492" i="43"/>
  <c r="D500" i="43"/>
  <c r="D508" i="43"/>
  <c r="D516" i="43"/>
  <c r="D524" i="43"/>
  <c r="D532" i="43"/>
  <c r="D540" i="43"/>
  <c r="D544" i="43"/>
  <c r="D552" i="43"/>
  <c r="D556" i="43"/>
  <c r="D568" i="43"/>
  <c r="D572" i="43"/>
  <c r="D580" i="43"/>
  <c r="D588" i="43"/>
  <c r="D596" i="43"/>
  <c r="D604" i="43"/>
  <c r="D612" i="43"/>
  <c r="D620" i="43"/>
  <c r="D628" i="43"/>
  <c r="D636" i="43"/>
  <c r="D644" i="43"/>
  <c r="D668" i="43"/>
  <c r="D672" i="43"/>
  <c r="D680" i="43"/>
  <c r="D893" i="43"/>
  <c r="D909" i="43"/>
  <c r="D925" i="43"/>
  <c r="D941" i="43"/>
  <c r="M1076" i="43"/>
  <c r="M1078" i="43"/>
  <c r="M1080" i="43"/>
  <c r="M1082" i="43"/>
  <c r="M1084" i="43"/>
  <c r="M1086" i="43"/>
  <c r="M1088" i="43"/>
  <c r="M1090" i="43"/>
  <c r="M1092" i="43"/>
  <c r="M1094" i="43"/>
  <c r="M1096" i="43"/>
  <c r="M1098" i="43"/>
  <c r="M1100" i="43"/>
  <c r="M1102" i="43"/>
  <c r="M1104" i="43"/>
  <c r="M1106" i="43"/>
  <c r="M1108" i="43"/>
  <c r="M1110" i="43"/>
  <c r="M1112" i="43"/>
  <c r="M1114" i="43"/>
  <c r="M1116" i="43"/>
  <c r="M1118" i="43"/>
  <c r="M1120" i="43"/>
  <c r="M1122" i="43"/>
  <c r="M1124" i="43"/>
  <c r="M1126" i="43"/>
  <c r="M1128" i="43"/>
  <c r="M1130" i="43"/>
  <c r="M1132" i="43"/>
  <c r="M1134" i="43"/>
  <c r="M1136" i="43"/>
  <c r="M1138" i="43"/>
  <c r="M1140" i="43"/>
  <c r="M1142" i="43"/>
  <c r="M1144" i="43"/>
  <c r="M1146" i="43"/>
  <c r="M1148" i="43"/>
  <c r="M1150" i="43"/>
  <c r="M1152" i="43"/>
  <c r="M1154" i="43"/>
  <c r="M1156" i="43"/>
  <c r="M1158" i="43"/>
  <c r="M1160" i="43"/>
  <c r="M1162" i="43"/>
  <c r="M1164" i="43"/>
  <c r="M1166" i="43"/>
  <c r="M1168" i="43"/>
  <c r="M1170" i="43"/>
  <c r="M1172" i="43"/>
  <c r="M1174" i="43"/>
  <c r="M1176" i="43"/>
  <c r="M1178" i="43"/>
  <c r="M1180" i="43"/>
  <c r="M1182" i="43"/>
  <c r="M1184" i="43"/>
  <c r="M1186" i="43"/>
  <c r="M1188" i="43"/>
  <c r="M1190" i="43"/>
  <c r="M1192" i="43"/>
  <c r="M1194" i="43"/>
  <c r="M1196" i="43"/>
  <c r="M1198" i="43"/>
  <c r="M1200" i="43"/>
  <c r="M1202" i="43"/>
  <c r="M1204" i="43"/>
  <c r="M1206" i="43"/>
  <c r="M1208" i="43"/>
  <c r="M1210" i="43"/>
  <c r="M1212" i="43"/>
  <c r="M1214" i="43"/>
  <c r="M1216" i="43"/>
  <c r="M1218" i="43"/>
  <c r="M1220" i="43"/>
  <c r="M1222" i="43"/>
  <c r="M1224" i="43"/>
  <c r="M1226" i="43"/>
  <c r="M1228" i="43"/>
  <c r="M1230" i="43"/>
  <c r="M1232" i="43"/>
  <c r="M1234" i="43"/>
  <c r="M1236" i="43"/>
  <c r="M1238" i="43"/>
  <c r="M1240" i="43"/>
  <c r="M1242" i="43"/>
  <c r="M1244" i="43"/>
  <c r="M1246" i="43"/>
  <c r="M1248" i="43"/>
  <c r="M1250" i="43"/>
  <c r="M1252" i="43"/>
  <c r="M1254" i="43"/>
  <c r="M1256" i="43"/>
  <c r="M1258" i="43"/>
  <c r="M1260" i="43"/>
  <c r="M1262" i="43"/>
  <c r="M1264" i="43"/>
  <c r="M1266" i="43"/>
  <c r="M1268" i="43"/>
  <c r="M1270" i="43"/>
  <c r="M1272" i="43"/>
  <c r="N1076" i="43"/>
  <c r="N1078" i="43"/>
  <c r="N1080" i="43"/>
  <c r="N1082" i="43"/>
  <c r="N1084" i="43"/>
  <c r="N1086" i="43"/>
  <c r="N1088" i="43"/>
  <c r="N1090" i="43"/>
  <c r="N1092" i="43"/>
  <c r="N1094" i="43"/>
  <c r="N1096" i="43"/>
  <c r="N1098" i="43"/>
  <c r="N1100" i="43"/>
  <c r="N1102" i="43"/>
  <c r="N1104" i="43"/>
  <c r="N1106" i="43"/>
  <c r="N1108" i="43"/>
  <c r="N1110" i="43"/>
  <c r="N1112" i="43"/>
  <c r="N1114" i="43"/>
  <c r="N1116" i="43"/>
  <c r="N1118" i="43"/>
  <c r="N1120" i="43"/>
  <c r="N1122" i="43"/>
  <c r="N1124" i="43"/>
  <c r="N1126" i="43"/>
  <c r="N1128" i="43"/>
  <c r="N1130" i="43"/>
  <c r="N1132" i="43"/>
  <c r="N1134" i="43"/>
  <c r="N1136" i="43"/>
  <c r="N1138" i="43"/>
  <c r="N1140" i="43"/>
  <c r="N1142" i="43"/>
  <c r="N1144" i="43"/>
  <c r="N1146" i="43"/>
  <c r="N1148" i="43"/>
  <c r="N1150" i="43"/>
  <c r="N1152" i="43"/>
  <c r="N1154" i="43"/>
  <c r="N1156" i="43"/>
  <c r="N1158" i="43"/>
  <c r="N1160" i="43"/>
  <c r="N1162" i="43"/>
  <c r="N1164" i="43"/>
  <c r="N1166" i="43"/>
  <c r="N1168" i="43"/>
  <c r="N1170" i="43"/>
  <c r="N1172" i="43"/>
  <c r="N1174" i="43"/>
  <c r="N1176" i="43"/>
  <c r="N1178" i="43"/>
  <c r="N1180" i="43"/>
  <c r="N1182" i="43"/>
  <c r="N1184" i="43"/>
  <c r="N1186" i="43"/>
  <c r="N1188" i="43"/>
  <c r="N1190" i="43"/>
  <c r="N1192" i="43"/>
  <c r="N1194" i="43"/>
  <c r="N1196" i="43"/>
  <c r="N1198" i="43"/>
  <c r="N1200" i="43"/>
  <c r="N1202" i="43"/>
  <c r="N1204" i="43"/>
  <c r="N1206" i="43"/>
  <c r="N1208" i="43"/>
  <c r="N1210" i="43"/>
  <c r="N1212" i="43"/>
  <c r="N1214" i="43"/>
  <c r="N1216" i="43"/>
  <c r="N1218" i="43"/>
  <c r="N1220" i="43"/>
  <c r="N1222" i="43"/>
  <c r="N1224" i="43"/>
  <c r="N1226" i="43"/>
  <c r="N1228" i="43"/>
  <c r="N1230" i="43"/>
  <c r="N1232" i="43"/>
  <c r="N1234" i="43"/>
  <c r="N1236" i="43"/>
  <c r="N1238" i="43"/>
  <c r="N1240" i="43"/>
  <c r="N1242" i="43"/>
  <c r="N1244" i="43"/>
  <c r="N1246" i="43"/>
  <c r="N1248" i="43"/>
  <c r="N1250" i="43"/>
  <c r="N1252" i="43"/>
  <c r="N1254" i="43"/>
  <c r="N1256" i="43"/>
  <c r="M1075" i="43"/>
  <c r="M1077" i="43"/>
  <c r="M1079" i="43"/>
  <c r="M1081" i="43"/>
  <c r="M1083" i="43"/>
  <c r="M1085" i="43"/>
  <c r="M1087" i="43"/>
  <c r="M1089" i="43"/>
  <c r="M1091" i="43"/>
  <c r="M1093" i="43"/>
  <c r="M1095" i="43"/>
  <c r="M1097" i="43"/>
  <c r="M1099" i="43"/>
  <c r="M1101" i="43"/>
  <c r="M1103" i="43"/>
  <c r="M1105" i="43"/>
  <c r="M1107" i="43"/>
  <c r="M1109" i="43"/>
  <c r="M1111" i="43"/>
  <c r="M1113" i="43"/>
  <c r="M1115" i="43"/>
  <c r="M1117" i="43"/>
  <c r="M1119" i="43"/>
  <c r="M1121" i="43"/>
  <c r="M1123" i="43"/>
  <c r="M1125" i="43"/>
  <c r="M1127" i="43"/>
  <c r="M1129" i="43"/>
  <c r="M1131" i="43"/>
  <c r="M1133" i="43"/>
  <c r="M1135" i="43"/>
  <c r="M1137" i="43"/>
  <c r="M1139" i="43"/>
  <c r="M1141" i="43"/>
  <c r="M1143" i="43"/>
  <c r="M1145" i="43"/>
  <c r="M1147" i="43"/>
  <c r="M1149" i="43"/>
  <c r="M1151" i="43"/>
  <c r="M1153" i="43"/>
  <c r="M1155" i="43"/>
  <c r="M1157" i="43"/>
  <c r="M1159" i="43"/>
  <c r="M1161" i="43"/>
  <c r="M1163" i="43"/>
  <c r="M1165" i="43"/>
  <c r="M1167" i="43"/>
  <c r="M1169" i="43"/>
  <c r="M1171" i="43"/>
  <c r="M1173" i="43"/>
  <c r="M1175" i="43"/>
  <c r="M1177" i="43"/>
  <c r="M1179" i="43"/>
  <c r="M1181" i="43"/>
  <c r="M1183" i="43"/>
  <c r="M1185" i="43"/>
  <c r="M1187" i="43"/>
  <c r="M1189" i="43"/>
  <c r="M1191" i="43"/>
  <c r="M1193" i="43"/>
  <c r="M1195" i="43"/>
  <c r="M1197" i="43"/>
  <c r="M1199" i="43"/>
  <c r="M1201" i="43"/>
  <c r="M1203" i="43"/>
  <c r="M1205" i="43"/>
  <c r="M1207" i="43"/>
  <c r="M1209" i="43"/>
  <c r="M1211" i="43"/>
  <c r="M1213" i="43"/>
  <c r="M1215" i="43"/>
  <c r="M1217" i="43"/>
  <c r="M1219" i="43"/>
  <c r="M1221" i="43"/>
  <c r="M1223" i="43"/>
  <c r="M1225" i="43"/>
  <c r="M1227" i="43"/>
  <c r="M1229" i="43"/>
  <c r="M1231" i="43"/>
  <c r="M1233" i="43"/>
  <c r="M1235" i="43"/>
  <c r="M1237" i="43"/>
  <c r="M1239" i="43"/>
  <c r="M1241" i="43"/>
  <c r="M1243" i="43"/>
  <c r="N1079" i="43"/>
  <c r="N1087" i="43"/>
  <c r="N1095" i="43"/>
  <c r="N1103" i="43"/>
  <c r="N1111" i="43"/>
  <c r="N1119" i="43"/>
  <c r="N1127" i="43"/>
  <c r="N1135" i="43"/>
  <c r="N1143" i="43"/>
  <c r="N1151" i="43"/>
  <c r="N1159" i="43"/>
  <c r="N1167" i="43"/>
  <c r="N1175" i="43"/>
  <c r="N1183" i="43"/>
  <c r="N1191" i="43"/>
  <c r="N1199" i="43"/>
  <c r="N1207" i="43"/>
  <c r="N1215" i="43"/>
  <c r="N1223" i="43"/>
  <c r="N1231" i="43"/>
  <c r="N1239" i="43"/>
  <c r="N1245" i="43"/>
  <c r="N1249" i="43"/>
  <c r="N1253" i="43"/>
  <c r="N1257" i="43"/>
  <c r="N1260" i="43"/>
  <c r="M1263" i="43"/>
  <c r="N1265" i="43"/>
  <c r="N1268" i="43"/>
  <c r="M1271" i="43"/>
  <c r="N1273" i="43"/>
  <c r="N1275" i="43"/>
  <c r="N1277" i="43"/>
  <c r="N1279" i="43"/>
  <c r="N1281" i="43"/>
  <c r="N1283" i="43"/>
  <c r="N1285" i="43"/>
  <c r="N1287" i="43"/>
  <c r="N1289" i="43"/>
  <c r="N1291" i="43"/>
  <c r="N1293" i="43"/>
  <c r="N1295" i="43"/>
  <c r="N1297" i="43"/>
  <c r="N1299" i="43"/>
  <c r="N1301" i="43"/>
  <c r="N1303" i="43"/>
  <c r="N1305" i="43"/>
  <c r="N1307" i="43"/>
  <c r="N1309" i="43"/>
  <c r="N1311" i="43"/>
  <c r="N1313" i="43"/>
  <c r="N1315" i="43"/>
  <c r="N1317" i="43"/>
  <c r="N1319" i="43"/>
  <c r="N1321" i="43"/>
  <c r="N1323" i="43"/>
  <c r="N1325" i="43"/>
  <c r="N1327" i="43"/>
  <c r="N1329" i="43"/>
  <c r="N1074" i="43"/>
  <c r="K1075" i="43"/>
  <c r="K1076" i="43"/>
  <c r="K1077" i="43"/>
  <c r="K1078" i="43"/>
  <c r="K1079" i="43"/>
  <c r="K1080" i="43"/>
  <c r="K1081" i="43"/>
  <c r="K1082" i="43"/>
  <c r="K1083" i="43"/>
  <c r="K1084" i="43"/>
  <c r="K1085" i="43"/>
  <c r="K1086" i="43"/>
  <c r="K1087" i="43"/>
  <c r="K1088" i="43"/>
  <c r="K1089" i="43"/>
  <c r="K1090" i="43"/>
  <c r="K1091" i="43"/>
  <c r="K1092" i="43"/>
  <c r="K1093" i="43"/>
  <c r="K1094" i="43"/>
  <c r="K1095" i="43"/>
  <c r="K1096" i="43"/>
  <c r="K1097" i="43"/>
  <c r="K1098" i="43"/>
  <c r="K1099" i="43"/>
  <c r="K1100" i="43"/>
  <c r="K1101" i="43"/>
  <c r="K1102" i="43"/>
  <c r="K1103" i="43"/>
  <c r="K1104" i="43"/>
  <c r="K1105" i="43"/>
  <c r="K1106" i="43"/>
  <c r="K1107" i="43"/>
  <c r="K1108" i="43"/>
  <c r="K1109" i="43"/>
  <c r="K1110" i="43"/>
  <c r="K1111" i="43"/>
  <c r="K1112" i="43"/>
  <c r="K1113" i="43"/>
  <c r="K1114" i="43"/>
  <c r="K1115" i="43"/>
  <c r="K1116" i="43"/>
  <c r="K1117" i="43"/>
  <c r="K1118" i="43"/>
  <c r="K1119" i="43"/>
  <c r="K1120" i="43"/>
  <c r="K1121" i="43"/>
  <c r="K1122" i="43"/>
  <c r="K1123" i="43"/>
  <c r="K1124" i="43"/>
  <c r="K1125" i="43"/>
  <c r="K1126" i="43"/>
  <c r="K1127" i="43"/>
  <c r="K1128" i="43"/>
  <c r="K1129" i="43"/>
  <c r="K1130" i="43"/>
  <c r="K1131" i="43"/>
  <c r="K1132" i="43"/>
  <c r="K1133" i="43"/>
  <c r="K1134" i="43"/>
  <c r="K1135" i="43"/>
  <c r="K1136" i="43"/>
  <c r="K1137" i="43"/>
  <c r="K1138" i="43"/>
  <c r="K1139" i="43"/>
  <c r="K1140" i="43"/>
  <c r="K1141" i="43"/>
  <c r="K1142" i="43"/>
  <c r="K1143" i="43"/>
  <c r="K1144" i="43"/>
  <c r="K1145" i="43"/>
  <c r="K1146" i="43"/>
  <c r="K1147" i="43"/>
  <c r="K1148" i="43"/>
  <c r="K1149" i="43"/>
  <c r="K1150" i="43"/>
  <c r="K1151" i="43"/>
  <c r="K1152" i="43"/>
  <c r="K1153" i="43"/>
  <c r="K1154" i="43"/>
  <c r="K1155" i="43"/>
  <c r="K1156" i="43"/>
  <c r="K1157" i="43"/>
  <c r="N1081" i="43"/>
  <c r="N1089" i="43"/>
  <c r="N1097" i="43"/>
  <c r="N1105" i="43"/>
  <c r="N1113" i="43"/>
  <c r="N1121" i="43"/>
  <c r="N1129" i="43"/>
  <c r="N1137" i="43"/>
  <c r="N1145" i="43"/>
  <c r="N1153" i="43"/>
  <c r="N1161" i="43"/>
  <c r="N1169" i="43"/>
  <c r="N1177" i="43"/>
  <c r="N1185" i="43"/>
  <c r="N1193" i="43"/>
  <c r="N1201" i="43"/>
  <c r="N1209" i="43"/>
  <c r="N1217" i="43"/>
  <c r="N1225" i="43"/>
  <c r="N1233" i="43"/>
  <c r="N1241" i="43"/>
  <c r="M1247" i="43"/>
  <c r="M1251" i="43"/>
  <c r="M1255" i="43"/>
  <c r="N1258" i="43"/>
  <c r="M1261" i="43"/>
  <c r="N1263" i="43"/>
  <c r="N1266" i="43"/>
  <c r="M1269" i="43"/>
  <c r="N1271" i="43"/>
  <c r="M1274" i="43"/>
  <c r="M1276" i="43"/>
  <c r="M1278" i="43"/>
  <c r="M1280" i="43"/>
  <c r="M1282" i="43"/>
  <c r="M1284" i="43"/>
  <c r="M1286" i="43"/>
  <c r="M1288" i="43"/>
  <c r="M1290" i="43"/>
  <c r="M1292" i="43"/>
  <c r="M1294" i="43"/>
  <c r="M1296" i="43"/>
  <c r="M1298" i="43"/>
  <c r="M1300" i="43"/>
  <c r="M1302" i="43"/>
  <c r="M1304" i="43"/>
  <c r="M1306" i="43"/>
  <c r="M1308" i="43"/>
  <c r="M1310" i="43"/>
  <c r="M1312" i="43"/>
  <c r="M1314" i="43"/>
  <c r="M1316" i="43"/>
  <c r="M1318" i="43"/>
  <c r="M1320" i="43"/>
  <c r="M1322" i="43"/>
  <c r="M1324" i="43"/>
  <c r="M1326" i="43"/>
  <c r="M1328" i="43"/>
  <c r="M1330" i="43"/>
  <c r="M1073" i="43"/>
  <c r="N1072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N1075" i="43"/>
  <c r="N1083" i="43"/>
  <c r="N1091" i="43"/>
  <c r="N1099" i="43"/>
  <c r="N1107" i="43"/>
  <c r="N1115" i="43"/>
  <c r="N1123" i="43"/>
  <c r="N1131" i="43"/>
  <c r="N1139" i="43"/>
  <c r="N1147" i="43"/>
  <c r="N1155" i="43"/>
  <c r="N1163" i="43"/>
  <c r="N1171" i="43"/>
  <c r="N1179" i="43"/>
  <c r="N1187" i="43"/>
  <c r="N1195" i="43"/>
  <c r="N1203" i="43"/>
  <c r="N1211" i="43"/>
  <c r="N1219" i="43"/>
  <c r="N1227" i="43"/>
  <c r="N1235" i="43"/>
  <c r="N1243" i="43"/>
  <c r="N1247" i="43"/>
  <c r="N1251" i="43"/>
  <c r="N1255" i="43"/>
  <c r="M1259" i="43"/>
  <c r="N1261" i="43"/>
  <c r="N1264" i="43"/>
  <c r="M1267" i="43"/>
  <c r="N1269" i="43"/>
  <c r="N1272" i="43"/>
  <c r="N1274" i="43"/>
  <c r="N1276" i="43"/>
  <c r="N1278" i="43"/>
  <c r="N1280" i="43"/>
  <c r="N1282" i="43"/>
  <c r="N1284" i="43"/>
  <c r="N1286" i="43"/>
  <c r="N1288" i="43"/>
  <c r="N1290" i="43"/>
  <c r="N1292" i="43"/>
  <c r="N1294" i="43"/>
  <c r="N1296" i="43"/>
  <c r="N1298" i="43"/>
  <c r="N1300" i="43"/>
  <c r="N1302" i="43"/>
  <c r="N1304" i="43"/>
  <c r="N1306" i="43"/>
  <c r="N1308" i="43"/>
  <c r="N1310" i="43"/>
  <c r="N1312" i="43"/>
  <c r="N1314" i="43"/>
  <c r="N1316" i="43"/>
  <c r="N1318" i="43"/>
  <c r="N1320" i="43"/>
  <c r="N1322" i="43"/>
  <c r="N1324" i="43"/>
  <c r="N1326" i="43"/>
  <c r="N1328" i="43"/>
  <c r="N1330" i="43"/>
  <c r="N1073" i="43"/>
  <c r="M1072" i="43"/>
  <c r="I1075" i="43"/>
  <c r="I1076" i="43"/>
  <c r="I1077" i="43"/>
  <c r="I1078" i="43"/>
  <c r="I1079" i="43"/>
  <c r="I1080" i="43"/>
  <c r="I1081" i="43"/>
  <c r="I1082" i="43"/>
  <c r="I1083" i="43"/>
  <c r="I1084" i="43"/>
  <c r="I1085" i="43"/>
  <c r="I1086" i="43"/>
  <c r="I1087" i="43"/>
  <c r="I1088" i="43"/>
  <c r="I1089" i="43"/>
  <c r="I1090" i="43"/>
  <c r="I1091" i="43"/>
  <c r="I1092" i="43"/>
  <c r="I1093" i="43"/>
  <c r="I1094" i="43"/>
  <c r="I1095" i="43"/>
  <c r="I1096" i="43"/>
  <c r="I1097" i="43"/>
  <c r="I1098" i="43"/>
  <c r="I1099" i="43"/>
  <c r="I1100" i="43"/>
  <c r="I1101" i="43"/>
  <c r="I1102" i="43"/>
  <c r="I1103" i="43"/>
  <c r="I1104" i="43"/>
  <c r="I1105" i="43"/>
  <c r="I1106" i="43"/>
  <c r="I1107" i="43"/>
  <c r="I1108" i="43"/>
  <c r="I1109" i="43"/>
  <c r="I1110" i="43"/>
  <c r="I1111" i="43"/>
  <c r="I1112" i="43"/>
  <c r="I1113" i="43"/>
  <c r="I1114" i="43"/>
  <c r="I1115" i="43"/>
  <c r="I1116" i="43"/>
  <c r="I1117" i="43"/>
  <c r="I1118" i="43"/>
  <c r="I1119" i="43"/>
  <c r="I1120" i="43"/>
  <c r="I1121" i="43"/>
  <c r="I1122" i="43"/>
  <c r="I1123" i="43"/>
  <c r="I1124" i="43"/>
  <c r="I1125" i="43"/>
  <c r="I1126" i="43"/>
  <c r="I1127" i="43"/>
  <c r="I1128" i="43"/>
  <c r="I1129" i="43"/>
  <c r="I1130" i="43"/>
  <c r="I1131" i="43"/>
  <c r="I1132" i="43"/>
  <c r="I1133" i="43"/>
  <c r="I1134" i="43"/>
  <c r="I1135" i="43"/>
  <c r="I1136" i="43"/>
  <c r="I1137" i="43"/>
  <c r="I1138" i="43"/>
  <c r="I1139" i="43"/>
  <c r="I1140" i="43"/>
  <c r="I1141" i="43"/>
  <c r="I1142" i="43"/>
  <c r="I1143" i="43"/>
  <c r="I1144" i="43"/>
  <c r="I1145" i="43"/>
  <c r="I1146" i="43"/>
  <c r="I1147" i="43"/>
  <c r="I1148" i="43"/>
  <c r="D1208" i="43"/>
  <c r="D1264" i="43"/>
  <c r="L1074" i="43"/>
  <c r="L1073" i="43"/>
  <c r="K1330" i="43"/>
  <c r="K1329" i="43"/>
  <c r="K1328" i="43"/>
  <c r="K1327" i="43"/>
  <c r="K1326" i="43"/>
  <c r="K1325" i="43"/>
  <c r="K1324" i="43"/>
  <c r="K1323" i="43"/>
  <c r="K1322" i="43"/>
  <c r="K1321" i="43"/>
  <c r="K1320" i="43"/>
  <c r="K1319" i="43"/>
  <c r="K1318" i="43"/>
  <c r="K1317" i="43"/>
  <c r="K1316" i="43"/>
  <c r="K1315" i="43"/>
  <c r="K1314" i="43"/>
  <c r="K1313" i="43"/>
  <c r="K1312" i="43"/>
  <c r="K1311" i="43"/>
  <c r="K1310" i="43"/>
  <c r="K1309" i="43"/>
  <c r="K1308" i="43"/>
  <c r="K1307" i="43"/>
  <c r="K1306" i="43"/>
  <c r="K1305" i="43"/>
  <c r="K1304" i="43"/>
  <c r="K1303" i="43"/>
  <c r="K1302" i="43"/>
  <c r="K1301" i="43"/>
  <c r="K1300" i="43"/>
  <c r="K1299" i="43"/>
  <c r="K1298" i="43"/>
  <c r="K1297" i="43"/>
  <c r="K1296" i="43"/>
  <c r="K1295" i="43"/>
  <c r="K1294" i="43"/>
  <c r="K1293" i="43"/>
  <c r="K1292" i="43"/>
  <c r="K1291" i="43"/>
  <c r="K1290" i="43"/>
  <c r="K1289" i="43"/>
  <c r="K1288" i="43"/>
  <c r="K1287" i="43"/>
  <c r="K1286" i="43"/>
  <c r="K1285" i="43"/>
  <c r="K1284" i="43"/>
  <c r="K1283" i="43"/>
  <c r="K1282" i="43"/>
  <c r="K1281" i="43"/>
  <c r="K1280" i="43"/>
  <c r="K1279" i="43"/>
  <c r="K1278" i="43"/>
  <c r="K1277" i="43"/>
  <c r="K1276" i="43"/>
  <c r="K1275" i="43"/>
  <c r="K1274" i="43"/>
  <c r="K1273" i="43"/>
  <c r="K1272" i="43"/>
  <c r="K1271" i="43"/>
  <c r="K1270" i="43"/>
  <c r="K1269" i="43"/>
  <c r="K1268" i="43"/>
  <c r="K1267" i="43"/>
  <c r="K1266" i="43"/>
  <c r="K1265" i="43"/>
  <c r="K1264" i="43"/>
  <c r="K1263" i="43"/>
  <c r="K1262" i="43"/>
  <c r="K1261" i="43"/>
  <c r="K1260" i="43"/>
  <c r="K1259" i="43"/>
  <c r="K1258" i="43"/>
  <c r="K1257" i="43"/>
  <c r="K1256" i="43"/>
  <c r="K1255" i="43"/>
  <c r="K1254" i="43"/>
  <c r="K1253" i="43"/>
  <c r="K1252" i="43"/>
  <c r="K1251" i="43"/>
  <c r="K1250" i="43"/>
  <c r="K1249" i="43"/>
  <c r="K1248" i="43"/>
  <c r="K1247" i="43"/>
  <c r="K1246" i="43"/>
  <c r="K1245" i="43"/>
  <c r="K1244" i="43"/>
  <c r="K1243" i="43"/>
  <c r="K1242" i="43"/>
  <c r="K1241" i="43"/>
  <c r="K1240" i="43"/>
  <c r="K1239" i="43"/>
  <c r="K1238" i="43"/>
  <c r="K1237" i="43"/>
  <c r="K1236" i="43"/>
  <c r="K1235" i="43"/>
  <c r="K1234" i="43"/>
  <c r="K1233" i="43"/>
  <c r="K1232" i="43"/>
  <c r="K1231" i="43"/>
  <c r="K1230" i="43"/>
  <c r="K1229" i="43"/>
  <c r="K1228" i="43"/>
  <c r="K1227" i="43"/>
  <c r="K1226" i="43"/>
  <c r="K1225" i="43"/>
  <c r="K1224" i="43"/>
  <c r="K1223" i="43"/>
  <c r="K1222" i="43"/>
  <c r="K1221" i="43"/>
  <c r="K1220" i="43"/>
  <c r="K1219" i="43"/>
  <c r="K1218" i="43"/>
  <c r="K1217" i="43"/>
  <c r="K1216" i="43"/>
  <c r="K1215" i="43"/>
  <c r="K1214" i="43"/>
  <c r="K1213" i="43"/>
  <c r="K1212" i="43"/>
  <c r="K1211" i="43"/>
  <c r="K1210" i="43"/>
  <c r="K1209" i="43"/>
  <c r="K1208" i="43"/>
  <c r="K1207" i="43"/>
  <c r="K1206" i="43"/>
  <c r="K1205" i="43"/>
  <c r="K1204" i="43"/>
  <c r="K1203" i="43"/>
  <c r="K1202" i="43"/>
  <c r="K1201" i="43"/>
  <c r="K1200" i="43"/>
  <c r="K1199" i="43"/>
  <c r="K1198" i="43"/>
  <c r="K1197" i="43"/>
  <c r="K1196" i="43"/>
  <c r="K1195" i="43"/>
  <c r="K1194" i="43"/>
  <c r="K1193" i="43"/>
  <c r="K1192" i="43"/>
  <c r="K1191" i="43"/>
  <c r="K1190" i="43"/>
  <c r="K1189" i="43"/>
  <c r="K1188" i="43"/>
  <c r="K1187" i="43"/>
  <c r="K1186" i="43"/>
  <c r="K1185" i="43"/>
  <c r="K1184" i="43"/>
  <c r="K1183" i="43"/>
  <c r="K1182" i="43"/>
  <c r="K1181" i="43"/>
  <c r="K1180" i="43"/>
  <c r="K1179" i="43"/>
  <c r="K1178" i="43"/>
  <c r="K1177" i="43"/>
  <c r="K1176" i="43"/>
  <c r="K1175" i="43"/>
  <c r="K1174" i="43"/>
  <c r="K1173" i="43"/>
  <c r="K1172" i="43"/>
  <c r="K1171" i="43"/>
  <c r="K1170" i="43"/>
  <c r="K1169" i="43"/>
  <c r="K1168" i="43"/>
  <c r="K1167" i="43"/>
  <c r="K1166" i="43"/>
  <c r="K1165" i="43"/>
  <c r="K1164" i="43"/>
  <c r="K1163" i="43"/>
  <c r="K1162" i="43"/>
  <c r="K1161" i="43"/>
  <c r="K1160" i="43"/>
  <c r="K1159" i="43"/>
  <c r="K1158" i="43"/>
  <c r="J1157" i="43"/>
  <c r="I1156" i="43"/>
  <c r="L1154" i="43"/>
  <c r="J1153" i="43"/>
  <c r="I1152" i="43"/>
  <c r="L1150" i="43"/>
  <c r="I1149" i="43"/>
  <c r="J1145" i="43"/>
  <c r="J1141" i="43"/>
  <c r="J1137" i="43"/>
  <c r="J1133" i="43"/>
  <c r="J1129" i="43"/>
  <c r="J1125" i="43"/>
  <c r="J1121" i="43"/>
  <c r="J1117" i="43"/>
  <c r="J1113" i="43"/>
  <c r="J1109" i="43"/>
  <c r="J1105" i="43"/>
  <c r="J1101" i="43"/>
  <c r="J1097" i="43"/>
  <c r="J1093" i="43"/>
  <c r="J1089" i="43"/>
  <c r="J1085" i="43"/>
  <c r="J1081" i="43"/>
  <c r="J1077" i="43"/>
  <c r="L1069" i="43"/>
  <c r="L1061" i="43"/>
  <c r="L1053" i="43"/>
  <c r="M1329" i="43"/>
  <c r="M1321" i="43"/>
  <c r="M1313" i="43"/>
  <c r="M1305" i="43"/>
  <c r="M1297" i="43"/>
  <c r="M1289" i="43"/>
  <c r="M1281" i="43"/>
  <c r="M1273" i="43"/>
  <c r="N1262" i="43"/>
  <c r="M1249" i="43"/>
  <c r="N1221" i="43"/>
  <c r="N1189" i="43"/>
  <c r="N1157" i="43"/>
  <c r="N1125" i="43"/>
  <c r="N1093" i="43"/>
  <c r="D38" i="43"/>
  <c r="L39" i="43"/>
  <c r="K39" i="43"/>
  <c r="I39" i="43"/>
  <c r="J39" i="43"/>
  <c r="K38" i="43"/>
  <c r="J38" i="43"/>
  <c r="I38" i="43"/>
  <c r="D42" i="43"/>
  <c r="D46" i="43"/>
  <c r="D50" i="43"/>
  <c r="D54" i="43"/>
  <c r="D58" i="43"/>
  <c r="D62" i="43"/>
  <c r="D66" i="43"/>
  <c r="D81" i="43"/>
  <c r="D90" i="43"/>
  <c r="D94" i="43"/>
  <c r="D98" i="43"/>
  <c r="D117" i="43"/>
  <c r="D121" i="43"/>
  <c r="D130" i="43"/>
  <c r="D149" i="43"/>
  <c r="D153" i="43"/>
  <c r="D162" i="43"/>
  <c r="D181" i="43"/>
  <c r="D185" i="43"/>
  <c r="D194" i="43"/>
  <c r="D213" i="43"/>
  <c r="D217" i="43"/>
  <c r="D235" i="43"/>
  <c r="D239" i="43"/>
  <c r="D248" i="43"/>
  <c r="D267" i="43"/>
  <c r="D271" i="43"/>
  <c r="D280" i="43"/>
  <c r="D303" i="43"/>
  <c r="D312" i="43"/>
  <c r="D328" i="43"/>
  <c r="D344" i="43"/>
  <c r="D360" i="43"/>
  <c r="D383" i="43"/>
  <c r="D415" i="43"/>
  <c r="D17" i="43"/>
  <c r="D18" i="43"/>
  <c r="D21" i="43"/>
  <c r="D22" i="43"/>
  <c r="D279" i="43"/>
  <c r="D343" i="43"/>
  <c r="D355" i="43"/>
  <c r="D359" i="43"/>
  <c r="D368" i="43"/>
  <c r="D391" i="43"/>
  <c r="D423" i="43"/>
  <c r="D432" i="43"/>
  <c r="D445" i="43"/>
  <c r="D461" i="43"/>
  <c r="D477" i="43"/>
  <c r="D493" i="43"/>
  <c r="D525" i="43"/>
  <c r="D754" i="43"/>
  <c r="D772" i="43"/>
  <c r="D780" i="43"/>
  <c r="D788" i="43"/>
  <c r="D792" i="43"/>
  <c r="D796" i="43"/>
  <c r="D800" i="43"/>
  <c r="D808" i="43"/>
  <c r="D812" i="43"/>
  <c r="D816" i="43"/>
  <c r="D824" i="43"/>
  <c r="D837" i="43"/>
  <c r="D841" i="43"/>
  <c r="D869" i="43"/>
  <c r="D873" i="43"/>
  <c r="D901" i="43"/>
  <c r="D905" i="43"/>
  <c r="D932" i="43"/>
  <c r="D937" i="43"/>
  <c r="D974" i="43"/>
  <c r="D978" i="43"/>
  <c r="D986" i="43"/>
  <c r="D990" i="43"/>
  <c r="D994" i="43"/>
  <c r="D1006" i="43"/>
  <c r="D1010" i="43"/>
  <c r="D1018" i="43"/>
  <c r="D1022" i="43"/>
  <c r="D1026" i="43"/>
  <c r="D1038" i="43"/>
  <c r="D1042" i="43"/>
  <c r="D1079" i="43"/>
  <c r="D1086" i="43"/>
  <c r="D1090" i="43"/>
  <c r="D1199" i="43"/>
  <c r="D1202" i="43"/>
  <c r="D1216" i="43"/>
  <c r="D1276" i="43"/>
  <c r="D1280" i="43"/>
  <c r="D1284" i="43"/>
  <c r="D1288" i="43"/>
  <c r="D1292" i="43"/>
  <c r="L38" i="43"/>
  <c r="D24" i="43"/>
  <c r="D69" i="43"/>
  <c r="D73" i="43"/>
  <c r="D101" i="43"/>
  <c r="D105" i="43"/>
  <c r="D114" i="43"/>
  <c r="D133" i="43"/>
  <c r="D137" i="43"/>
  <c r="D146" i="43"/>
  <c r="D165" i="43"/>
  <c r="D169" i="43"/>
  <c r="D178" i="43"/>
  <c r="D197" i="43"/>
  <c r="D201" i="43"/>
  <c r="D210" i="43"/>
  <c r="D216" i="43"/>
  <c r="D223" i="43"/>
  <c r="D232" i="43"/>
  <c r="D251" i="43"/>
  <c r="D255" i="43"/>
  <c r="D264" i="43"/>
  <c r="D287" i="43"/>
  <c r="D296" i="43"/>
  <c r="D319" i="43"/>
  <c r="D335" i="43"/>
  <c r="D399" i="43"/>
  <c r="D656" i="43"/>
  <c r="D295" i="43"/>
  <c r="D304" i="43"/>
  <c r="D371" i="43"/>
  <c r="D375" i="43"/>
  <c r="D384" i="43"/>
  <c r="D407" i="43"/>
  <c r="D435" i="43"/>
  <c r="D439" i="43"/>
  <c r="D539" i="43"/>
  <c r="D547" i="43"/>
  <c r="D563" i="43"/>
  <c r="D777" i="43"/>
  <c r="D785" i="43"/>
  <c r="D789" i="43"/>
  <c r="D793" i="43"/>
  <c r="D809" i="43"/>
  <c r="D821" i="43"/>
  <c r="D825" i="43"/>
  <c r="D853" i="43"/>
  <c r="D857" i="43"/>
  <c r="D885" i="43"/>
  <c r="D889" i="43"/>
  <c r="D916" i="43"/>
  <c r="D921" i="43"/>
  <c r="D1068" i="43"/>
  <c r="L1072" i="43"/>
  <c r="K1072" i="43"/>
  <c r="J1072" i="43"/>
  <c r="I1072" i="43"/>
  <c r="D1080" i="43"/>
  <c r="D1085" i="43"/>
  <c r="D1089" i="43"/>
  <c r="D1156" i="43"/>
  <c r="D1160" i="43"/>
  <c r="D1164" i="43"/>
  <c r="D1201" i="43"/>
  <c r="D1209" i="43"/>
  <c r="D1266" i="43"/>
  <c r="D1274" i="43"/>
  <c r="D340" i="43"/>
  <c r="D447" i="43"/>
  <c r="D448" i="43"/>
  <c r="D463" i="43"/>
  <c r="D464" i="43"/>
  <c r="D479" i="43"/>
  <c r="D480" i="43"/>
  <c r="D495" i="43"/>
  <c r="D496" i="43"/>
  <c r="D511" i="43"/>
  <c r="D512" i="43"/>
  <c r="D527" i="43"/>
  <c r="D528" i="43"/>
  <c r="D564" i="43"/>
  <c r="D652" i="43"/>
  <c r="D730" i="43"/>
  <c r="D762" i="43"/>
  <c r="D790" i="43"/>
  <c r="D917" i="43"/>
  <c r="D1014" i="43"/>
  <c r="D212" i="43"/>
  <c r="D548" i="43"/>
  <c r="D576" i="43"/>
  <c r="D592" i="43"/>
  <c r="D608" i="43"/>
  <c r="D624" i="43"/>
  <c r="D630" i="43"/>
  <c r="D640" i="43"/>
  <c r="D646" i="43"/>
  <c r="D664" i="43"/>
  <c r="D674" i="43"/>
  <c r="J760" i="43"/>
  <c r="D766" i="43"/>
  <c r="D810" i="43"/>
  <c r="D970" i="43"/>
  <c r="D1034" i="43"/>
  <c r="D1088" i="43"/>
  <c r="D1093" i="43"/>
  <c r="D1092" i="43"/>
  <c r="J7" i="43"/>
  <c r="D13" i="43"/>
  <c r="D26" i="43"/>
  <c r="D29" i="43"/>
  <c r="D30" i="43"/>
  <c r="D34" i="43"/>
  <c r="D324" i="43"/>
  <c r="D356" i="43"/>
  <c r="D455" i="43"/>
  <c r="D456" i="43"/>
  <c r="D471" i="43"/>
  <c r="D472" i="43"/>
  <c r="D487" i="43"/>
  <c r="D488" i="43"/>
  <c r="D503" i="43"/>
  <c r="D504" i="43"/>
  <c r="D519" i="43"/>
  <c r="D520" i="43"/>
  <c r="D535" i="43"/>
  <c r="D536" i="43"/>
  <c r="D746" i="43"/>
  <c r="D756" i="43"/>
  <c r="D822" i="43"/>
  <c r="D939" i="43"/>
  <c r="D982" i="43"/>
  <c r="D20" i="43"/>
  <c r="D39" i="43"/>
  <c r="D47" i="43"/>
  <c r="D55" i="43"/>
  <c r="D63" i="43"/>
  <c r="D220" i="43"/>
  <c r="D453" i="43"/>
  <c r="D469" i="43"/>
  <c r="D485" i="43"/>
  <c r="D501" i="43"/>
  <c r="D517" i="43"/>
  <c r="D533" i="43"/>
  <c r="D559" i="43"/>
  <c r="D560" i="43"/>
  <c r="D583" i="43"/>
  <c r="D584" i="43"/>
  <c r="D599" i="43"/>
  <c r="D600" i="43"/>
  <c r="D615" i="43"/>
  <c r="D616" i="43"/>
  <c r="D622" i="43"/>
  <c r="D631" i="43"/>
  <c r="D632" i="43"/>
  <c r="D638" i="43"/>
  <c r="D647" i="43"/>
  <c r="D648" i="43"/>
  <c r="D658" i="43"/>
  <c r="D764" i="43"/>
  <c r="D786" i="43"/>
  <c r="D923" i="43"/>
  <c r="D933" i="43"/>
  <c r="D1002" i="43"/>
  <c r="D316" i="43"/>
  <c r="D332" i="43"/>
  <c r="D348" i="43"/>
  <c r="D451" i="43"/>
  <c r="D459" i="43"/>
  <c r="D467" i="43"/>
  <c r="D475" i="43"/>
  <c r="D483" i="43"/>
  <c r="D491" i="43"/>
  <c r="D499" i="43"/>
  <c r="D507" i="43"/>
  <c r="D515" i="43"/>
  <c r="D523" i="43"/>
  <c r="D551" i="43"/>
  <c r="D567" i="43"/>
  <c r="D579" i="43"/>
  <c r="D587" i="43"/>
  <c r="D595" i="43"/>
  <c r="D603" i="43"/>
  <c r="D611" i="43"/>
  <c r="D619" i="43"/>
  <c r="D627" i="43"/>
  <c r="D635" i="43"/>
  <c r="D643" i="43"/>
  <c r="D655" i="43"/>
  <c r="D662" i="43"/>
  <c r="D671" i="43"/>
  <c r="D678" i="43"/>
  <c r="D721" i="43"/>
  <c r="D737" i="43"/>
  <c r="D744" i="43"/>
  <c r="D753" i="43"/>
  <c r="D760" i="43"/>
  <c r="D773" i="43"/>
  <c r="D776" i="43"/>
  <c r="D784" i="43"/>
  <c r="D915" i="43"/>
  <c r="D931" i="43"/>
  <c r="D221" i="43"/>
  <c r="D320" i="43"/>
  <c r="D336" i="43"/>
  <c r="D352" i="43"/>
  <c r="D449" i="43"/>
  <c r="D457" i="43"/>
  <c r="D465" i="43"/>
  <c r="D473" i="43"/>
  <c r="D481" i="43"/>
  <c r="D489" i="43"/>
  <c r="D497" i="43"/>
  <c r="D505" i="43"/>
  <c r="D513" i="43"/>
  <c r="D521" i="43"/>
  <c r="D529" i="43"/>
  <c r="D543" i="43"/>
  <c r="D555" i="43"/>
  <c r="D571" i="43"/>
  <c r="D659" i="43"/>
  <c r="D660" i="43"/>
  <c r="D675" i="43"/>
  <c r="D676" i="43"/>
  <c r="D687" i="43"/>
  <c r="D691" i="43"/>
  <c r="D699" i="43"/>
  <c r="D703" i="43"/>
  <c r="D707" i="43"/>
  <c r="D711" i="43"/>
  <c r="D725" i="43"/>
  <c r="D726" i="43"/>
  <c r="D741" i="43"/>
  <c r="D742" i="43"/>
  <c r="D757" i="43"/>
  <c r="D758" i="43"/>
  <c r="D769" i="43"/>
  <c r="D770" i="43"/>
  <c r="D781" i="43"/>
  <c r="D782" i="43"/>
  <c r="D805" i="43"/>
  <c r="D806" i="43"/>
  <c r="D834" i="43"/>
  <c r="D850" i="43"/>
  <c r="D866" i="43"/>
  <c r="D882" i="43"/>
  <c r="D898" i="43"/>
  <c r="D914" i="43"/>
  <c r="D930" i="43"/>
  <c r="D997" i="43"/>
  <c r="D998" i="43"/>
  <c r="D1029" i="43"/>
  <c r="D1030" i="43"/>
  <c r="D1076" i="43"/>
  <c r="D797" i="43"/>
  <c r="D804" i="43"/>
  <c r="D813" i="43"/>
  <c r="D820" i="43"/>
  <c r="D1012" i="43"/>
  <c r="D1028" i="43"/>
  <c r="D1064" i="43"/>
  <c r="D1069" i="43"/>
  <c r="D1097" i="43"/>
  <c r="D1101" i="43"/>
  <c r="D1105" i="43"/>
  <c r="D1109" i="43"/>
  <c r="D1113" i="43"/>
  <c r="D1117" i="43"/>
  <c r="D1121" i="43"/>
  <c r="D1125" i="43"/>
  <c r="D1129" i="43"/>
  <c r="D1133" i="43"/>
  <c r="D1137" i="43"/>
  <c r="D1141" i="43"/>
  <c r="D1145" i="43"/>
  <c r="D1149" i="43"/>
  <c r="D1153" i="43"/>
  <c r="D1194" i="43"/>
  <c r="D1198" i="43"/>
  <c r="D1271" i="43"/>
  <c r="D1296" i="43"/>
  <c r="D1300" i="43"/>
  <c r="D1299" i="43"/>
  <c r="D801" i="43"/>
  <c r="D817" i="43"/>
  <c r="D919" i="43"/>
  <c r="D927" i="43"/>
  <c r="D935" i="43"/>
  <c r="D947" i="43"/>
  <c r="D951" i="43"/>
  <c r="D955" i="43"/>
  <c r="D959" i="43"/>
  <c r="D963" i="43"/>
  <c r="D977" i="43"/>
  <c r="D993" i="43"/>
  <c r="D1009" i="43"/>
  <c r="D1016" i="43"/>
  <c r="D1025" i="43"/>
  <c r="D1032" i="43"/>
  <c r="D1045" i="43"/>
  <c r="D1046" i="43"/>
  <c r="D1072" i="43"/>
  <c r="D1211" i="43"/>
  <c r="D1263" i="43"/>
  <c r="D1306" i="43"/>
  <c r="D1041" i="43"/>
  <c r="D1048" i="43"/>
  <c r="D1062" i="43"/>
  <c r="D1074" i="43"/>
  <c r="D1095" i="43"/>
  <c r="D1099" i="43"/>
  <c r="D1103" i="43"/>
  <c r="D1107" i="43"/>
  <c r="D1111" i="43"/>
  <c r="D1115" i="43"/>
  <c r="D1119" i="43"/>
  <c r="D1123" i="43"/>
  <c r="D1127" i="43"/>
  <c r="D1131" i="43"/>
  <c r="D1135" i="43"/>
  <c r="D1139" i="43"/>
  <c r="D1143" i="43"/>
  <c r="D1147" i="43"/>
  <c r="D1151" i="43"/>
  <c r="D1159" i="43"/>
  <c r="D1163" i="43"/>
  <c r="D1168" i="43"/>
  <c r="D1172" i="43"/>
  <c r="D1176" i="43"/>
  <c r="D1180" i="43"/>
  <c r="D1184" i="43"/>
  <c r="D1193" i="43"/>
  <c r="D1197" i="43"/>
  <c r="D1270" i="43"/>
  <c r="D1273" i="43"/>
  <c r="D1278" i="43"/>
  <c r="D1282" i="43"/>
  <c r="D1286" i="43"/>
  <c r="D1290" i="43"/>
  <c r="D1294" i="43"/>
  <c r="D1298" i="43"/>
  <c r="D1059" i="43"/>
  <c r="D1060" i="43"/>
  <c r="D1082" i="43"/>
  <c r="D1083" i="43"/>
  <c r="D1094" i="43"/>
  <c r="D1098" i="43"/>
  <c r="D1102" i="43"/>
  <c r="D1106" i="43"/>
  <c r="D1110" i="43"/>
  <c r="D1114" i="43"/>
  <c r="D1118" i="43"/>
  <c r="D1122" i="43"/>
  <c r="D1126" i="43"/>
  <c r="D1130" i="43"/>
  <c r="D1134" i="43"/>
  <c r="D1138" i="43"/>
  <c r="D1142" i="43"/>
  <c r="D1146" i="43"/>
  <c r="D1150" i="43"/>
  <c r="D1154" i="43"/>
  <c r="D1167" i="43"/>
  <c r="D1171" i="43"/>
  <c r="D1175" i="43"/>
  <c r="D1179" i="43"/>
  <c r="D1183" i="43"/>
  <c r="D1187" i="43"/>
  <c r="D1191" i="43"/>
  <c r="D1195" i="43"/>
  <c r="D1206" i="43"/>
  <c r="D1224" i="43"/>
  <c r="D1228" i="43"/>
  <c r="D1232" i="43"/>
  <c r="D1236" i="43"/>
  <c r="D1240" i="43"/>
  <c r="D1244" i="43"/>
  <c r="D1248" i="43"/>
  <c r="D1252" i="43"/>
  <c r="D1256" i="43"/>
  <c r="D1268" i="43"/>
  <c r="D1272" i="43"/>
  <c r="D1277" i="43"/>
  <c r="D1281" i="43"/>
  <c r="D1285" i="43"/>
  <c r="D1289" i="43"/>
  <c r="D1293" i="43"/>
  <c r="D1297" i="43"/>
  <c r="D1302" i="43"/>
  <c r="D1303" i="43"/>
  <c r="D1307" i="43"/>
  <c r="D16" i="43"/>
  <c r="D19" i="43"/>
  <c r="D112" i="43"/>
  <c r="D111" i="43"/>
  <c r="D128" i="43"/>
  <c r="D127" i="43"/>
  <c r="D144" i="43"/>
  <c r="D143" i="43"/>
  <c r="D160" i="43"/>
  <c r="D159" i="43"/>
  <c r="D176" i="43"/>
  <c r="D175" i="43"/>
  <c r="D192" i="43"/>
  <c r="D191" i="43"/>
  <c r="D208" i="43"/>
  <c r="D207" i="43"/>
  <c r="L760" i="43"/>
  <c r="N760" i="43"/>
  <c r="D12" i="43"/>
  <c r="D25" i="43"/>
  <c r="D28" i="43"/>
  <c r="D32" i="43"/>
  <c r="D40" i="43"/>
  <c r="D48" i="43"/>
  <c r="D56" i="43"/>
  <c r="D64" i="43"/>
  <c r="D68" i="43"/>
  <c r="D67" i="43"/>
  <c r="D72" i="43"/>
  <c r="D71" i="43"/>
  <c r="D76" i="43"/>
  <c r="D75" i="43"/>
  <c r="D80" i="43"/>
  <c r="D79" i="43"/>
  <c r="D84" i="43"/>
  <c r="D83" i="43"/>
  <c r="D88" i="43"/>
  <c r="D87" i="43"/>
  <c r="D92" i="43"/>
  <c r="D91" i="43"/>
  <c r="D96" i="43"/>
  <c r="D95" i="43"/>
  <c r="D108" i="43"/>
  <c r="D107" i="43"/>
  <c r="D124" i="43"/>
  <c r="D123" i="43"/>
  <c r="D140" i="43"/>
  <c r="D139" i="43"/>
  <c r="D156" i="43"/>
  <c r="D155" i="43"/>
  <c r="D172" i="43"/>
  <c r="D171" i="43"/>
  <c r="D188" i="43"/>
  <c r="D187" i="43"/>
  <c r="D204" i="43"/>
  <c r="D203" i="43"/>
  <c r="D14" i="43"/>
  <c r="D104" i="43"/>
  <c r="D103" i="43"/>
  <c r="D120" i="43"/>
  <c r="D119" i="43"/>
  <c r="D136" i="43"/>
  <c r="D135" i="43"/>
  <c r="D152" i="43"/>
  <c r="D151" i="43"/>
  <c r="D168" i="43"/>
  <c r="D167" i="43"/>
  <c r="D184" i="43"/>
  <c r="D183" i="43"/>
  <c r="D200" i="43"/>
  <c r="D199" i="43"/>
  <c r="D35" i="43"/>
  <c r="D36" i="43"/>
  <c r="D43" i="43"/>
  <c r="D44" i="43"/>
  <c r="D51" i="43"/>
  <c r="D52" i="43"/>
  <c r="D59" i="43"/>
  <c r="D60" i="43"/>
  <c r="D100" i="43"/>
  <c r="D99" i="43"/>
  <c r="D116" i="43"/>
  <c r="D115" i="43"/>
  <c r="D132" i="43"/>
  <c r="D131" i="43"/>
  <c r="D148" i="43"/>
  <c r="D147" i="43"/>
  <c r="D164" i="43"/>
  <c r="D163" i="43"/>
  <c r="D180" i="43"/>
  <c r="D179" i="43"/>
  <c r="D196" i="43"/>
  <c r="D195" i="43"/>
  <c r="D211" i="43"/>
  <c r="D215" i="43"/>
  <c r="D219" i="43"/>
  <c r="D370" i="43"/>
  <c r="D369" i="43"/>
  <c r="D386" i="43"/>
  <c r="D385" i="43"/>
  <c r="D402" i="43"/>
  <c r="D401" i="43"/>
  <c r="D418" i="43"/>
  <c r="D417" i="43"/>
  <c r="D434" i="43"/>
  <c r="D433" i="43"/>
  <c r="D226" i="43"/>
  <c r="D225" i="43"/>
  <c r="D230" i="43"/>
  <c r="D229" i="43"/>
  <c r="D234" i="43"/>
  <c r="D233" i="43"/>
  <c r="D238" i="43"/>
  <c r="D237" i="43"/>
  <c r="D242" i="43"/>
  <c r="D241" i="43"/>
  <c r="D246" i="43"/>
  <c r="D245" i="43"/>
  <c r="D250" i="43"/>
  <c r="D249" i="43"/>
  <c r="D254" i="43"/>
  <c r="D253" i="43"/>
  <c r="D258" i="43"/>
  <c r="D257" i="43"/>
  <c r="D262" i="43"/>
  <c r="D261" i="43"/>
  <c r="D266" i="43"/>
  <c r="D265" i="43"/>
  <c r="D270" i="43"/>
  <c r="D269" i="43"/>
  <c r="D274" i="43"/>
  <c r="D273" i="43"/>
  <c r="D278" i="43"/>
  <c r="D277" i="43"/>
  <c r="D282" i="43"/>
  <c r="D281" i="43"/>
  <c r="D286" i="43"/>
  <c r="D285" i="43"/>
  <c r="D290" i="43"/>
  <c r="D289" i="43"/>
  <c r="D294" i="43"/>
  <c r="D293" i="43"/>
  <c r="D298" i="43"/>
  <c r="D297" i="43"/>
  <c r="D302" i="43"/>
  <c r="D301" i="43"/>
  <c r="D306" i="43"/>
  <c r="D305" i="43"/>
  <c r="D310" i="43"/>
  <c r="D309" i="43"/>
  <c r="D314" i="43"/>
  <c r="D313" i="43"/>
  <c r="D318" i="43"/>
  <c r="D317" i="43"/>
  <c r="D322" i="43"/>
  <c r="D321" i="43"/>
  <c r="D326" i="43"/>
  <c r="D325" i="43"/>
  <c r="D330" i="43"/>
  <c r="D329" i="43"/>
  <c r="D334" i="43"/>
  <c r="D333" i="43"/>
  <c r="D338" i="43"/>
  <c r="D337" i="43"/>
  <c r="D342" i="43"/>
  <c r="D341" i="43"/>
  <c r="D346" i="43"/>
  <c r="D345" i="43"/>
  <c r="D350" i="43"/>
  <c r="D349" i="43"/>
  <c r="D354" i="43"/>
  <c r="D353" i="43"/>
  <c r="D358" i="43"/>
  <c r="D357" i="43"/>
  <c r="D366" i="43"/>
  <c r="D365" i="43"/>
  <c r="D382" i="43"/>
  <c r="D381" i="43"/>
  <c r="D398" i="43"/>
  <c r="D397" i="43"/>
  <c r="D414" i="43"/>
  <c r="D413" i="43"/>
  <c r="D430" i="43"/>
  <c r="D429" i="43"/>
  <c r="D362" i="43"/>
  <c r="D361" i="43"/>
  <c r="D378" i="43"/>
  <c r="D377" i="43"/>
  <c r="D394" i="43"/>
  <c r="D393" i="43"/>
  <c r="D410" i="43"/>
  <c r="D409" i="43"/>
  <c r="D426" i="43"/>
  <c r="D425" i="43"/>
  <c r="D442" i="43"/>
  <c r="D441" i="43"/>
  <c r="D222" i="43"/>
  <c r="D374" i="43"/>
  <c r="D373" i="43"/>
  <c r="D390" i="43"/>
  <c r="D389" i="43"/>
  <c r="D406" i="43"/>
  <c r="D405" i="43"/>
  <c r="D422" i="43"/>
  <c r="D421" i="43"/>
  <c r="D438" i="43"/>
  <c r="D437" i="43"/>
  <c r="D443" i="43"/>
  <c r="D444" i="43"/>
  <c r="D538" i="43"/>
  <c r="D537" i="43"/>
  <c r="D546" i="43"/>
  <c r="D545" i="43"/>
  <c r="D554" i="43"/>
  <c r="D553" i="43"/>
  <c r="D562" i="43"/>
  <c r="D561" i="43"/>
  <c r="D570" i="43"/>
  <c r="D569" i="43"/>
  <c r="D578" i="43"/>
  <c r="D577" i="43"/>
  <c r="D586" i="43"/>
  <c r="D585" i="43"/>
  <c r="D594" i="43"/>
  <c r="D593" i="43"/>
  <c r="D602" i="43"/>
  <c r="D601" i="43"/>
  <c r="D610" i="43"/>
  <c r="D609" i="43"/>
  <c r="D531" i="43"/>
  <c r="D542" i="43"/>
  <c r="D541" i="43"/>
  <c r="D550" i="43"/>
  <c r="D549" i="43"/>
  <c r="D558" i="43"/>
  <c r="D557" i="43"/>
  <c r="D566" i="43"/>
  <c r="D565" i="43"/>
  <c r="D574" i="43"/>
  <c r="D573" i="43"/>
  <c r="D582" i="43"/>
  <c r="D581" i="43"/>
  <c r="D590" i="43"/>
  <c r="D589" i="43"/>
  <c r="D598" i="43"/>
  <c r="D597" i="43"/>
  <c r="D606" i="43"/>
  <c r="D605" i="43"/>
  <c r="D614" i="43"/>
  <c r="D613" i="43"/>
  <c r="D617" i="43"/>
  <c r="D621" i="43"/>
  <c r="D625" i="43"/>
  <c r="D629" i="43"/>
  <c r="D633" i="43"/>
  <c r="D637" i="43"/>
  <c r="D641" i="43"/>
  <c r="D645" i="43"/>
  <c r="D649" i="43"/>
  <c r="D653" i="43"/>
  <c r="D657" i="43"/>
  <c r="D661" i="43"/>
  <c r="D665" i="43"/>
  <c r="D669" i="43"/>
  <c r="D673" i="43"/>
  <c r="D677" i="43"/>
  <c r="D716" i="43"/>
  <c r="D715" i="43"/>
  <c r="D724" i="43"/>
  <c r="D723" i="43"/>
  <c r="D732" i="43"/>
  <c r="D731" i="43"/>
  <c r="D695" i="43"/>
  <c r="D575" i="43"/>
  <c r="D681" i="43"/>
  <c r="D682" i="43"/>
  <c r="D686" i="43"/>
  <c r="D688" i="43"/>
  <c r="D690" i="43"/>
  <c r="D692" i="43"/>
  <c r="D694" i="43"/>
  <c r="D696" i="43"/>
  <c r="D698" i="43"/>
  <c r="D700" i="43"/>
  <c r="D702" i="43"/>
  <c r="D704" i="43"/>
  <c r="D706" i="43"/>
  <c r="D708" i="43"/>
  <c r="D710" i="43"/>
  <c r="D712" i="43"/>
  <c r="D714" i="43"/>
  <c r="D720" i="43"/>
  <c r="D719" i="43"/>
  <c r="D728" i="43"/>
  <c r="D727" i="43"/>
  <c r="D736" i="43"/>
  <c r="D735" i="43"/>
  <c r="I760" i="43"/>
  <c r="D896" i="43"/>
  <c r="D895" i="43"/>
  <c r="D912" i="43"/>
  <c r="D911" i="43"/>
  <c r="D944" i="43"/>
  <c r="D943" i="43"/>
  <c r="D908" i="43"/>
  <c r="D907" i="43"/>
  <c r="D928" i="43"/>
  <c r="D739" i="43"/>
  <c r="D743" i="43"/>
  <c r="D747" i="43"/>
  <c r="D751" i="43"/>
  <c r="D755" i="43"/>
  <c r="D759" i="43"/>
  <c r="D763" i="43"/>
  <c r="D767" i="43"/>
  <c r="D771" i="43"/>
  <c r="D775" i="43"/>
  <c r="D779" i="43"/>
  <c r="D783" i="43"/>
  <c r="D787" i="43"/>
  <c r="D791" i="43"/>
  <c r="D795" i="43"/>
  <c r="D799" i="43"/>
  <c r="D803" i="43"/>
  <c r="D807" i="43"/>
  <c r="D811" i="43"/>
  <c r="D815" i="43"/>
  <c r="D819" i="43"/>
  <c r="D823" i="43"/>
  <c r="D904" i="43"/>
  <c r="D903" i="43"/>
  <c r="D924" i="43"/>
  <c r="D940" i="43"/>
  <c r="D828" i="43"/>
  <c r="D827" i="43"/>
  <c r="D832" i="43"/>
  <c r="D831" i="43"/>
  <c r="D836" i="43"/>
  <c r="D835" i="43"/>
  <c r="D840" i="43"/>
  <c r="D839" i="43"/>
  <c r="D844" i="43"/>
  <c r="D843" i="43"/>
  <c r="D848" i="43"/>
  <c r="D847" i="43"/>
  <c r="D852" i="43"/>
  <c r="D851" i="43"/>
  <c r="D856" i="43"/>
  <c r="D855" i="43"/>
  <c r="D860" i="43"/>
  <c r="D859" i="43"/>
  <c r="D864" i="43"/>
  <c r="D863" i="43"/>
  <c r="D868" i="43"/>
  <c r="D867" i="43"/>
  <c r="D872" i="43"/>
  <c r="D871" i="43"/>
  <c r="D876" i="43"/>
  <c r="D875" i="43"/>
  <c r="D880" i="43"/>
  <c r="D879" i="43"/>
  <c r="D884" i="43"/>
  <c r="D883" i="43"/>
  <c r="D888" i="43"/>
  <c r="D887" i="43"/>
  <c r="D892" i="43"/>
  <c r="D891" i="43"/>
  <c r="D900" i="43"/>
  <c r="D899" i="43"/>
  <c r="D920" i="43"/>
  <c r="D936" i="43"/>
  <c r="D976" i="43"/>
  <c r="D975" i="43"/>
  <c r="D984" i="43"/>
  <c r="D983" i="43"/>
  <c r="D992" i="43"/>
  <c r="D991" i="43"/>
  <c r="D1000" i="43"/>
  <c r="D999" i="43"/>
  <c r="D968" i="43"/>
  <c r="D967" i="43"/>
  <c r="D946" i="43"/>
  <c r="D948" i="43"/>
  <c r="D950" i="43"/>
  <c r="D952" i="43"/>
  <c r="D954" i="43"/>
  <c r="D956" i="43"/>
  <c r="D958" i="43"/>
  <c r="D960" i="43"/>
  <c r="D962" i="43"/>
  <c r="D964" i="43"/>
  <c r="D966" i="43"/>
  <c r="D972" i="43"/>
  <c r="D971" i="43"/>
  <c r="D980" i="43"/>
  <c r="D979" i="43"/>
  <c r="D988" i="43"/>
  <c r="D987" i="43"/>
  <c r="D996" i="43"/>
  <c r="D995" i="43"/>
  <c r="D1049" i="43"/>
  <c r="D1053" i="43"/>
  <c r="D1057" i="43"/>
  <c r="D1061" i="43"/>
  <c r="D1065" i="43"/>
  <c r="D1070" i="43"/>
  <c r="D1071" i="43"/>
  <c r="D1075" i="43"/>
  <c r="D1003" i="43"/>
  <c r="D1007" i="43"/>
  <c r="D1011" i="43"/>
  <c r="D1015" i="43"/>
  <c r="D1019" i="43"/>
  <c r="D1023" i="43"/>
  <c r="D1027" i="43"/>
  <c r="D1031" i="43"/>
  <c r="D1035" i="43"/>
  <c r="D1039" i="43"/>
  <c r="D1043" i="43"/>
  <c r="D1047" i="43"/>
  <c r="D1051" i="43"/>
  <c r="D1055" i="43"/>
  <c r="D1077" i="43"/>
  <c r="D1081" i="43"/>
  <c r="D1078" i="43"/>
  <c r="D1128" i="43"/>
  <c r="D1132" i="43"/>
  <c r="D1136" i="43"/>
  <c r="D1140" i="43"/>
  <c r="D1144" i="43"/>
  <c r="D1148" i="43"/>
  <c r="D1152" i="43"/>
  <c r="D1096" i="43"/>
  <c r="D1100" i="43"/>
  <c r="D1104" i="43"/>
  <c r="D1108" i="43"/>
  <c r="D1112" i="43"/>
  <c r="D1116" i="43"/>
  <c r="D1120" i="43"/>
  <c r="D1124" i="43"/>
  <c r="D1158" i="43"/>
  <c r="D1162" i="43"/>
  <c r="D1155" i="43"/>
  <c r="D1165" i="43"/>
  <c r="D1170" i="43"/>
  <c r="D1174" i="43"/>
  <c r="D1178" i="43"/>
  <c r="D1182" i="43"/>
  <c r="D1186" i="43"/>
  <c r="D1189" i="43"/>
  <c r="D1190" i="43"/>
  <c r="D1203" i="43"/>
  <c r="D1207" i="43"/>
  <c r="D1212" i="43"/>
  <c r="D1218" i="43"/>
  <c r="D1219" i="43"/>
  <c r="D1220" i="43"/>
  <c r="D1221" i="43"/>
  <c r="D1188" i="43"/>
  <c r="D1192" i="43"/>
  <c r="D1196" i="43"/>
  <c r="D1215" i="43"/>
  <c r="D1223" i="43"/>
  <c r="D1227" i="43"/>
  <c r="D1261" i="43"/>
  <c r="D1260" i="43"/>
  <c r="D1225" i="43"/>
  <c r="D1229" i="43"/>
  <c r="D1237" i="43"/>
  <c r="D1241" i="43"/>
  <c r="D1245" i="43"/>
  <c r="D1249" i="43"/>
  <c r="D1253" i="43"/>
  <c r="D1257" i="43"/>
  <c r="D1231" i="43"/>
  <c r="D1235" i="43"/>
  <c r="D1239" i="43"/>
  <c r="D1243" i="43"/>
  <c r="D1247" i="43"/>
  <c r="D1251" i="43"/>
  <c r="D1255" i="43"/>
  <c r="D1259" i="43"/>
  <c r="D1265" i="43"/>
  <c r="D1269" i="43"/>
  <c r="D1279" i="43"/>
  <c r="D1283" i="43"/>
  <c r="D1287" i="43"/>
  <c r="D1291" i="43"/>
  <c r="D1295" i="43"/>
  <c r="D1308" i="43"/>
  <c r="J22" i="43" l="1"/>
  <c r="N22" i="43"/>
  <c r="L23" i="43"/>
  <c r="J24" i="43"/>
  <c r="N24" i="43"/>
  <c r="L25" i="43"/>
  <c r="J26" i="43"/>
  <c r="N26" i="43"/>
  <c r="L27" i="43"/>
  <c r="J28" i="43"/>
  <c r="N28" i="43"/>
  <c r="L29" i="43"/>
  <c r="J30" i="43"/>
  <c r="N30" i="43"/>
  <c r="L31" i="43"/>
  <c r="J32" i="43"/>
  <c r="N32" i="43"/>
  <c r="L33" i="43"/>
  <c r="J34" i="43"/>
  <c r="N34" i="43"/>
  <c r="L35" i="43"/>
  <c r="J36" i="43"/>
  <c r="N36" i="43"/>
  <c r="L37" i="43"/>
  <c r="K22" i="43"/>
  <c r="I23" i="43"/>
  <c r="M23" i="43"/>
  <c r="K24" i="43"/>
  <c r="I25" i="43"/>
  <c r="M25" i="43"/>
  <c r="K26" i="43"/>
  <c r="I27" i="43"/>
  <c r="M27" i="43"/>
  <c r="K28" i="43"/>
  <c r="I29" i="43"/>
  <c r="M29" i="43"/>
  <c r="K30" i="43"/>
  <c r="I31" i="43"/>
  <c r="M31" i="43"/>
  <c r="K32" i="43"/>
  <c r="I33" i="43"/>
  <c r="M33" i="43"/>
  <c r="K34" i="43"/>
  <c r="I35" i="43"/>
  <c r="M35" i="43"/>
  <c r="K36" i="43"/>
  <c r="I37" i="43"/>
  <c r="M37" i="43"/>
  <c r="L22" i="43"/>
  <c r="J23" i="43"/>
  <c r="N23" i="43"/>
  <c r="L24" i="43"/>
  <c r="J25" i="43"/>
  <c r="N25" i="43"/>
  <c r="L26" i="43"/>
  <c r="J27" i="43"/>
  <c r="N27" i="43"/>
  <c r="L28" i="43"/>
  <c r="J29" i="43"/>
  <c r="N29" i="43"/>
  <c r="L30" i="43"/>
  <c r="J31" i="43"/>
  <c r="N31" i="43"/>
  <c r="L32" i="43"/>
  <c r="J33" i="43"/>
  <c r="N33" i="43"/>
  <c r="L34" i="43"/>
  <c r="J35" i="43"/>
  <c r="N35" i="43"/>
  <c r="L36" i="43"/>
  <c r="J37" i="43"/>
  <c r="N37" i="43"/>
  <c r="M22" i="43"/>
  <c r="K25" i="43"/>
  <c r="I28" i="43"/>
  <c r="M30" i="43"/>
  <c r="K33" i="43"/>
  <c r="I36" i="43"/>
  <c r="K23" i="43"/>
  <c r="I26" i="43"/>
  <c r="M28" i="43"/>
  <c r="K31" i="43"/>
  <c r="I34" i="43"/>
  <c r="M36" i="43"/>
  <c r="I24" i="43"/>
  <c r="M26" i="43"/>
  <c r="K29" i="43"/>
  <c r="I32" i="43"/>
  <c r="M34" i="43"/>
  <c r="K37" i="43"/>
  <c r="I22" i="43"/>
  <c r="M24" i="43"/>
  <c r="K27" i="43"/>
  <c r="I30" i="43"/>
  <c r="M32" i="43"/>
  <c r="K35" i="43"/>
  <c r="D1386" i="43"/>
  <c r="L12" i="43"/>
  <c r="J13" i="43"/>
  <c r="N13" i="43"/>
  <c r="L14" i="43"/>
  <c r="J15" i="43"/>
  <c r="N15" i="43"/>
  <c r="L16" i="43"/>
  <c r="J17" i="43"/>
  <c r="N17" i="43"/>
  <c r="L18" i="43"/>
  <c r="J19" i="43"/>
  <c r="N19" i="43"/>
  <c r="L20" i="43"/>
  <c r="J21" i="43"/>
  <c r="N21" i="43"/>
  <c r="M11" i="43"/>
  <c r="I11" i="43"/>
  <c r="I12" i="43"/>
  <c r="M12" i="43"/>
  <c r="K13" i="43"/>
  <c r="I14" i="43"/>
  <c r="M14" i="43"/>
  <c r="K15" i="43"/>
  <c r="I16" i="43"/>
  <c r="M16" i="43"/>
  <c r="K17" i="43"/>
  <c r="I18" i="43"/>
  <c r="M18" i="43"/>
  <c r="K19" i="43"/>
  <c r="I20" i="43"/>
  <c r="M20" i="43"/>
  <c r="K21" i="43"/>
  <c r="L11" i="43"/>
  <c r="I13" i="43"/>
  <c r="K14" i="43"/>
  <c r="M15" i="43"/>
  <c r="I17" i="43"/>
  <c r="K18" i="43"/>
  <c r="M19" i="43"/>
  <c r="I21" i="43"/>
  <c r="N11" i="43"/>
  <c r="J12" i="43"/>
  <c r="L13" i="43"/>
  <c r="N14" i="43"/>
  <c r="J16" i="43"/>
  <c r="L17" i="43"/>
  <c r="N18" i="43"/>
  <c r="J20" i="43"/>
  <c r="L21" i="43"/>
  <c r="K11" i="43"/>
  <c r="J14" i="43"/>
  <c r="N16" i="43"/>
  <c r="L19" i="43"/>
  <c r="K12" i="43"/>
  <c r="I15" i="43"/>
  <c r="M17" i="43"/>
  <c r="K20" i="43"/>
  <c r="J11" i="43"/>
  <c r="K16" i="43"/>
  <c r="M21" i="43"/>
  <c r="N12" i="43"/>
  <c r="J18" i="43"/>
  <c r="M13" i="43"/>
  <c r="I19" i="43"/>
  <c r="L15" i="43"/>
  <c r="N20" i="43"/>
  <c r="D1385" i="43"/>
  <c r="C1386" i="43" l="1"/>
  <c r="D1234" i="43"/>
  <c r="C1385" i="43"/>
  <c r="D1233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skimu</author>
  </authors>
  <commentList>
    <comment ref="B1206" authorId="0" shapeId="0" xr:uid="{380DC610-43E2-4E5E-A4FA-B6D7D184F29B}">
      <text>
        <r>
          <rPr>
            <b/>
            <sz val="9"/>
            <color indexed="81"/>
            <rFont val="MS P ゴシック"/>
            <family val="3"/>
            <charset val="128"/>
          </rPr>
          <t>skimu:</t>
        </r>
        <r>
          <rPr>
            <sz val="9"/>
            <color indexed="81"/>
            <rFont val="MS P ゴシック"/>
            <family val="3"/>
            <charset val="128"/>
          </rPr>
          <t xml:space="preserve">
東証のシステム障害で取引停止</t>
        </r>
      </text>
    </comment>
  </commentList>
</comments>
</file>

<file path=xl/sharedStrings.xml><?xml version="1.0" encoding="utf-8"?>
<sst xmlns="http://schemas.openxmlformats.org/spreadsheetml/2006/main" count="43" uniqueCount="27">
  <si>
    <t>σ</t>
    <phoneticPr fontId="12"/>
  </si>
  <si>
    <t>μ</t>
    <phoneticPr fontId="12"/>
  </si>
  <si>
    <r>
      <rPr>
        <sz val="10"/>
        <rFont val="ＭＳ Ｐゴシック"/>
        <family val="3"/>
        <charset val="128"/>
      </rPr>
      <t>変化率</t>
    </r>
    <rPh sb="0" eb="2">
      <t>ヘンカ</t>
    </rPh>
    <rPh sb="2" eb="3">
      <t>リツ</t>
    </rPh>
    <phoneticPr fontId="12"/>
  </si>
  <si>
    <t>r</t>
    <phoneticPr fontId="17"/>
  </si>
  <si>
    <t>v</t>
    <phoneticPr fontId="17"/>
  </si>
  <si>
    <r>
      <rPr>
        <sz val="10"/>
        <color indexed="8"/>
        <rFont val="ＭＳ Ｐゴシック"/>
        <family val="3"/>
        <charset val="128"/>
      </rPr>
      <t>⊿</t>
    </r>
    <r>
      <rPr>
        <sz val="10"/>
        <color indexed="8"/>
        <rFont val="Arial"/>
        <family val="2"/>
      </rPr>
      <t>t</t>
    </r>
    <phoneticPr fontId="17"/>
  </si>
  <si>
    <r>
      <t>x</t>
    </r>
    <r>
      <rPr>
        <vertAlign val="subscript"/>
        <sz val="10"/>
        <color indexed="8"/>
        <rFont val="Arial"/>
        <family val="2"/>
      </rPr>
      <t>0</t>
    </r>
    <phoneticPr fontId="17"/>
  </si>
  <si>
    <t>NORMINV</t>
    <phoneticPr fontId="17"/>
  </si>
  <si>
    <r>
      <t>r-v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/2</t>
    </r>
    <phoneticPr fontId="20"/>
  </si>
  <si>
    <t>σ</t>
    <phoneticPr fontId="20"/>
  </si>
  <si>
    <t>t</t>
    <phoneticPr fontId="20"/>
  </si>
  <si>
    <t>μ + σ</t>
    <phoneticPr fontId="20"/>
  </si>
  <si>
    <t>μ - σ</t>
    <phoneticPr fontId="20"/>
  </si>
  <si>
    <t>μ + 2σ</t>
    <phoneticPr fontId="20"/>
  </si>
  <si>
    <t>μ - 2σ</t>
    <phoneticPr fontId="20"/>
  </si>
  <si>
    <t xml:space="preserve">μ </t>
    <phoneticPr fontId="20"/>
  </si>
  <si>
    <t xml:space="preserve"> </t>
    <phoneticPr fontId="12"/>
  </si>
  <si>
    <t>t'</t>
    <phoneticPr fontId="20"/>
  </si>
  <si>
    <t>μ + nσ</t>
    <phoneticPr fontId="20"/>
  </si>
  <si>
    <t>μ - nσ</t>
    <phoneticPr fontId="20"/>
  </si>
  <si>
    <r>
      <rPr>
        <sz val="10"/>
        <rFont val="ＭＳ Ｐゴシック"/>
        <family val="3"/>
        <charset val="128"/>
      </rPr>
      <t>年月日</t>
    </r>
    <rPh sb="0" eb="3">
      <t>ネンガッピ</t>
    </rPh>
    <phoneticPr fontId="12"/>
  </si>
  <si>
    <r>
      <rPr>
        <sz val="10"/>
        <rFont val="ＭＳ Ｐゴシック"/>
        <family val="3"/>
        <charset val="128"/>
      </rPr>
      <t>実績</t>
    </r>
    <rPh sb="0" eb="2">
      <t>ジッセキ</t>
    </rPh>
    <phoneticPr fontId="12"/>
  </si>
  <si>
    <r>
      <t>N</t>
    </r>
    <r>
      <rPr>
        <sz val="10"/>
        <rFont val="ＭＳ Ｐゴシック"/>
        <family val="3"/>
        <charset val="128"/>
      </rPr>
      <t>字成長</t>
    </r>
    <r>
      <rPr>
        <sz val="10"/>
        <rFont val="Arial"/>
        <family val="2"/>
      </rPr>
      <t xml:space="preserve"> - Excel</t>
    </r>
    <rPh sb="1" eb="2">
      <t>ジ</t>
    </rPh>
    <rPh sb="2" eb="4">
      <t>セイチョウ</t>
    </rPh>
    <phoneticPr fontId="12"/>
  </si>
  <si>
    <t>μ + v</t>
    <phoneticPr fontId="20"/>
  </si>
  <si>
    <t>μ - v</t>
    <phoneticPr fontId="20"/>
  </si>
  <si>
    <t>μ + nv</t>
    <phoneticPr fontId="20"/>
  </si>
  <si>
    <t>μ - nv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</si>
</sst>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#,##0.00_);[Red]\(#,##0.00\)"/>
    <numFmt numFmtId="177" formatCode="#,##0_);[Red]\(#,##0\)"/>
    <numFmt numFmtId="178" formatCode="0.000_ "/>
    <numFmt numFmtId="179" formatCode="0.00_ "/>
    <numFmt numFmtId="180" formatCode="0.000%"/>
    <numFmt numFmtId="181" formatCode="0.0_ "/>
    <numFmt numFmtId="182" formatCode="0_ "/>
    <numFmt numFmtId="183" formatCode="0.00000_ "/>
    <numFmt numFmtId="184" formatCode="0.000000"/>
    <numFmt numFmtId="185" formatCode="0.00000"/>
    <numFmt numFmtId="186" formatCode="0.000"/>
    <numFmt numFmtId="187" formatCode="yyyy\-mm\-dd"/>
    <numFmt numFmtId="188" formatCode="#,##0.000;[Red]\-#,##0.000"/>
    <numFmt numFmtId="189" formatCode="#,##0.0;[Red]\-#,##0.0"/>
  </numFmts>
  <fonts count="4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sz val="6"/>
      <name val="ＭＳ Ｐゴシック"/>
      <family val="3"/>
      <charset val="128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3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0" fontId="14" fillId="0" borderId="0"/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8" fillId="0" borderId="0">
      <alignment vertical="center"/>
    </xf>
    <xf numFmtId="9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16" applyNumberFormat="0" applyAlignment="0" applyProtection="0">
      <alignment vertical="center"/>
    </xf>
    <xf numFmtId="0" fontId="31" fillId="9" borderId="17" applyNumberFormat="0" applyAlignment="0" applyProtection="0">
      <alignment vertical="center"/>
    </xf>
    <xf numFmtId="0" fontId="32" fillId="9" borderId="16" applyNumberFormat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10" borderId="19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21" applyNumberFormat="0" applyFill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11" borderId="20" applyNumberFormat="0" applyFont="0" applyAlignment="0" applyProtection="0">
      <alignment vertical="center"/>
    </xf>
    <xf numFmtId="0" fontId="5" fillId="0" borderId="0">
      <alignment vertical="center"/>
    </xf>
    <xf numFmtId="9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14" fillId="0" borderId="0" xfId="0" applyFont="1" applyAlignment="1">
      <alignment horizontal="right" vertical="center"/>
    </xf>
    <xf numFmtId="177" fontId="14" fillId="0" borderId="0" xfId="0" applyNumberFormat="1" applyFont="1" applyAlignment="1">
      <alignment horizontal="center" vertical="center"/>
    </xf>
    <xf numFmtId="0" fontId="14" fillId="0" borderId="0" xfId="0" applyFont="1">
      <alignment vertical="center"/>
    </xf>
    <xf numFmtId="176" fontId="14" fillId="0" borderId="0" xfId="0" applyNumberFormat="1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0" xfId="0" applyFont="1">
      <alignment vertical="center"/>
    </xf>
    <xf numFmtId="10" fontId="14" fillId="0" borderId="0" xfId="0" applyNumberFormat="1" applyFont="1">
      <alignment vertical="center"/>
    </xf>
    <xf numFmtId="176" fontId="14" fillId="0" borderId="0" xfId="0" applyNumberFormat="1" applyFont="1">
      <alignment vertical="center"/>
    </xf>
    <xf numFmtId="177" fontId="14" fillId="0" borderId="0" xfId="0" applyNumberFormat="1" applyFont="1" applyAlignment="1">
      <alignment horizontal="right" vertical="center"/>
    </xf>
    <xf numFmtId="178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183" fontId="21" fillId="0" borderId="1" xfId="0" applyNumberFormat="1" applyFont="1" applyBorder="1" applyAlignment="1">
      <alignment horizontal="center" vertical="center"/>
    </xf>
    <xf numFmtId="181" fontId="21" fillId="0" borderId="1" xfId="0" applyNumberFormat="1" applyFont="1" applyBorder="1" applyAlignment="1">
      <alignment horizontal="center" vertical="center"/>
    </xf>
    <xf numFmtId="178" fontId="21" fillId="0" borderId="0" xfId="0" applyNumberFormat="1" applyFont="1" applyAlignment="1">
      <alignment horizontal="center" vertical="center"/>
    </xf>
    <xf numFmtId="181" fontId="21" fillId="0" borderId="0" xfId="0" applyNumberFormat="1" applyFont="1" applyAlignment="1">
      <alignment horizontal="center" vertical="center"/>
    </xf>
    <xf numFmtId="40" fontId="21" fillId="0" borderId="0" xfId="2" applyNumberFormat="1" applyFont="1" applyAlignment="1">
      <alignment horizontal="center" vertical="center"/>
    </xf>
    <xf numFmtId="178" fontId="14" fillId="0" borderId="0" xfId="0" applyNumberFormat="1" applyFont="1">
      <alignment vertical="center"/>
    </xf>
    <xf numFmtId="176" fontId="14" fillId="0" borderId="0" xfId="0" applyNumberFormat="1" applyFont="1" applyAlignment="1">
      <alignment horizontal="left" vertical="center"/>
    </xf>
    <xf numFmtId="184" fontId="21" fillId="0" borderId="1" xfId="0" applyNumberFormat="1" applyFont="1" applyBorder="1" applyAlignment="1">
      <alignment horizontal="center" vertical="center"/>
    </xf>
    <xf numFmtId="185" fontId="21" fillId="0" borderId="0" xfId="0" applyNumberFormat="1" applyFont="1" applyAlignment="1">
      <alignment horizontal="center" vertical="center"/>
    </xf>
    <xf numFmtId="184" fontId="21" fillId="0" borderId="0" xfId="0" applyNumberFormat="1" applyFont="1" applyAlignment="1">
      <alignment horizontal="center" vertical="center"/>
    </xf>
    <xf numFmtId="186" fontId="21" fillId="0" borderId="0" xfId="0" applyNumberFormat="1" applyFont="1">
      <alignment vertical="center"/>
    </xf>
    <xf numFmtId="0" fontId="21" fillId="0" borderId="4" xfId="0" applyFont="1" applyBorder="1" applyAlignment="1">
      <alignment horizontal="center" vertical="center"/>
    </xf>
    <xf numFmtId="2" fontId="21" fillId="0" borderId="5" xfId="0" applyNumberFormat="1" applyFont="1" applyBorder="1">
      <alignment vertical="center"/>
    </xf>
    <xf numFmtId="40" fontId="14" fillId="2" borderId="1" xfId="2" applyNumberFormat="1" applyFont="1" applyFill="1" applyBorder="1">
      <alignment vertical="center"/>
    </xf>
    <xf numFmtId="40" fontId="14" fillId="3" borderId="1" xfId="2" applyNumberFormat="1" applyFont="1" applyFill="1" applyBorder="1">
      <alignment vertical="center"/>
    </xf>
    <xf numFmtId="2" fontId="21" fillId="0" borderId="0" xfId="0" applyNumberFormat="1" applyFont="1">
      <alignment vertical="center"/>
    </xf>
    <xf numFmtId="10" fontId="14" fillId="0" borderId="0" xfId="1" applyNumberFormat="1" applyFont="1" applyAlignment="1">
      <alignment horizontal="right" vertical="center"/>
    </xf>
    <xf numFmtId="10" fontId="21" fillId="0" borderId="0" xfId="1" applyNumberFormat="1" applyFont="1">
      <alignment vertical="center"/>
    </xf>
    <xf numFmtId="0" fontId="14" fillId="0" borderId="0" xfId="0" applyFont="1" applyAlignment="1">
      <alignment horizontal="justify" vertical="center"/>
    </xf>
    <xf numFmtId="179" fontId="21" fillId="0" borderId="0" xfId="0" applyNumberFormat="1" applyFont="1">
      <alignment vertical="center"/>
    </xf>
    <xf numFmtId="1" fontId="21" fillId="0" borderId="0" xfId="0" applyNumberFormat="1" applyFont="1" applyAlignment="1">
      <alignment horizontal="right" vertical="center"/>
    </xf>
    <xf numFmtId="178" fontId="21" fillId="0" borderId="0" xfId="0" applyNumberFormat="1" applyFont="1">
      <alignment vertical="center"/>
    </xf>
    <xf numFmtId="10" fontId="14" fillId="0" borderId="0" xfId="1" applyNumberFormat="1" applyFont="1" applyAlignment="1">
      <alignment horizontal="center" vertical="center"/>
    </xf>
    <xf numFmtId="181" fontId="14" fillId="0" borderId="0" xfId="0" applyNumberFormat="1" applyFont="1" applyAlignment="1">
      <alignment horizontal="right" vertical="center"/>
    </xf>
    <xf numFmtId="182" fontId="14" fillId="0" borderId="0" xfId="0" applyNumberFormat="1" applyFont="1">
      <alignment vertical="center"/>
    </xf>
    <xf numFmtId="1" fontId="21" fillId="0" borderId="5" xfId="0" applyNumberFormat="1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183" fontId="21" fillId="0" borderId="0" xfId="0" applyNumberFormat="1" applyFont="1" applyAlignment="1">
      <alignment horizontal="center" vertical="center"/>
    </xf>
    <xf numFmtId="10" fontId="21" fillId="0" borderId="0" xfId="1" applyNumberFormat="1" applyFont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79" fontId="22" fillId="0" borderId="0" xfId="0" applyNumberFormat="1" applyFont="1">
      <alignment vertical="center"/>
    </xf>
    <xf numFmtId="0" fontId="14" fillId="0" borderId="0" xfId="0" applyFont="1" applyFill="1">
      <alignment vertical="center"/>
    </xf>
    <xf numFmtId="180" fontId="21" fillId="0" borderId="5" xfId="1" applyNumberFormat="1" applyFont="1" applyFill="1" applyBorder="1">
      <alignment vertical="center"/>
    </xf>
    <xf numFmtId="10" fontId="14" fillId="0" borderId="0" xfId="1" applyNumberFormat="1" applyFont="1" applyFill="1" applyAlignment="1">
      <alignment horizontal="right" vertical="center"/>
    </xf>
    <xf numFmtId="0" fontId="14" fillId="0" borderId="1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0" fontId="14" fillId="0" borderId="3" xfId="12" applyNumberFormat="1" applyFont="1" applyFill="1" applyBorder="1" applyAlignment="1">
      <alignment horizontal="right" vertical="center"/>
    </xf>
    <xf numFmtId="40" fontId="14" fillId="0" borderId="5" xfId="12" applyNumberFormat="1" applyFont="1" applyFill="1" applyBorder="1" applyAlignment="1">
      <alignment horizontal="right" vertical="center"/>
    </xf>
    <xf numFmtId="40" fontId="14" fillId="0" borderId="5" xfId="12" applyNumberFormat="1" applyFont="1" applyBorder="1" applyAlignment="1">
      <alignment horizontal="right" vertical="center"/>
    </xf>
    <xf numFmtId="40" fontId="21" fillId="0" borderId="5" xfId="12" applyNumberFormat="1" applyFont="1" applyBorder="1" applyAlignment="1">
      <alignment horizontal="right" vertical="center"/>
    </xf>
    <xf numFmtId="0" fontId="21" fillId="0" borderId="1" xfId="0" applyFont="1" applyFill="1" applyBorder="1" applyAlignment="1">
      <alignment horizontal="center" vertical="center"/>
    </xf>
    <xf numFmtId="178" fontId="14" fillId="0" borderId="0" xfId="0" applyNumberFormat="1" applyFont="1" applyFill="1">
      <alignment vertical="center"/>
    </xf>
    <xf numFmtId="2" fontId="21" fillId="0" borderId="5" xfId="0" applyNumberFormat="1" applyFont="1" applyFill="1" applyBorder="1">
      <alignment vertical="center"/>
    </xf>
    <xf numFmtId="180" fontId="21" fillId="4" borderId="5" xfId="1" applyNumberFormat="1" applyFont="1" applyFill="1" applyBorder="1">
      <alignment vertical="center"/>
    </xf>
    <xf numFmtId="176" fontId="14" fillId="4" borderId="0" xfId="0" applyNumberFormat="1" applyFont="1" applyFill="1">
      <alignment vertical="center"/>
    </xf>
    <xf numFmtId="2" fontId="21" fillId="4" borderId="5" xfId="0" applyNumberFormat="1" applyFont="1" applyFill="1" applyBorder="1">
      <alignment vertical="center"/>
    </xf>
    <xf numFmtId="176" fontId="14" fillId="0" borderId="0" xfId="0" applyNumberFormat="1" applyFont="1" applyFill="1">
      <alignment vertical="center"/>
    </xf>
    <xf numFmtId="186" fontId="21" fillId="0" borderId="0" xfId="0" applyNumberFormat="1" applyFont="1" applyFill="1">
      <alignment vertical="center"/>
    </xf>
    <xf numFmtId="179" fontId="21" fillId="0" borderId="0" xfId="0" applyNumberFormat="1" applyFont="1" applyFill="1">
      <alignment vertical="center"/>
    </xf>
    <xf numFmtId="10" fontId="21" fillId="0" borderId="0" xfId="1" applyNumberFormat="1" applyFont="1" applyFill="1">
      <alignment vertical="center"/>
    </xf>
    <xf numFmtId="178" fontId="21" fillId="0" borderId="0" xfId="0" applyNumberFormat="1" applyFont="1" applyFill="1">
      <alignment vertical="center"/>
    </xf>
    <xf numFmtId="1" fontId="21" fillId="0" borderId="0" xfId="0" applyNumberFormat="1" applyFont="1" applyFill="1" applyAlignment="1">
      <alignment horizontal="right" vertical="center"/>
    </xf>
    <xf numFmtId="2" fontId="21" fillId="0" borderId="0" xfId="0" applyNumberFormat="1" applyFont="1" applyFill="1">
      <alignment vertical="center"/>
    </xf>
    <xf numFmtId="177" fontId="14" fillId="0" borderId="0" xfId="0" applyNumberFormat="1" applyFont="1" applyFill="1" applyAlignment="1">
      <alignment horizontal="center" vertical="center"/>
    </xf>
    <xf numFmtId="1" fontId="21" fillId="0" borderId="0" xfId="0" applyNumberFormat="1" applyFont="1" applyFill="1" applyAlignment="1">
      <alignment horizontal="center" vertical="center"/>
    </xf>
    <xf numFmtId="40" fontId="14" fillId="4" borderId="5" xfId="12" applyNumberFormat="1" applyFont="1" applyFill="1" applyBorder="1" applyAlignment="1">
      <alignment horizontal="right" vertical="center"/>
    </xf>
    <xf numFmtId="180" fontId="14" fillId="0" borderId="1" xfId="0" applyNumberFormat="1" applyFont="1" applyFill="1" applyBorder="1">
      <alignment vertical="center"/>
    </xf>
    <xf numFmtId="0" fontId="21" fillId="0" borderId="0" xfId="0" applyFont="1" applyFill="1">
      <alignment vertical="center"/>
    </xf>
    <xf numFmtId="176" fontId="14" fillId="0" borderId="6" xfId="0" applyNumberFormat="1" applyFont="1" applyFill="1" applyBorder="1" applyAlignment="1">
      <alignment horizontal="center" vertical="center"/>
    </xf>
    <xf numFmtId="176" fontId="14" fillId="0" borderId="0" xfId="0" applyNumberFormat="1" applyFont="1" applyFill="1" applyAlignment="1">
      <alignment horizontal="center" vertical="center"/>
    </xf>
    <xf numFmtId="40" fontId="21" fillId="0" borderId="1" xfId="2" applyNumberFormat="1" applyFont="1" applyFill="1" applyBorder="1" applyAlignment="1">
      <alignment horizontal="center" vertical="center"/>
    </xf>
    <xf numFmtId="176" fontId="14" fillId="0" borderId="12" xfId="0" applyNumberFormat="1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176" fontId="14" fillId="0" borderId="0" xfId="0" applyNumberFormat="1" applyFont="1" applyAlignment="1">
      <alignment horizontal="center" vertical="center" wrapText="1"/>
    </xf>
    <xf numFmtId="176" fontId="14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4" fillId="0" borderId="4" xfId="0" applyNumberFormat="1" applyFont="1" applyBorder="1" applyAlignment="1">
      <alignment horizontal="center" vertical="center"/>
    </xf>
    <xf numFmtId="176" fontId="14" fillId="0" borderId="12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4" borderId="0" xfId="0" applyFont="1" applyFill="1">
      <alignment vertical="center"/>
    </xf>
    <xf numFmtId="187" fontId="14" fillId="0" borderId="11" xfId="0" applyNumberFormat="1" applyFont="1" applyBorder="1">
      <alignment vertical="center"/>
    </xf>
    <xf numFmtId="187" fontId="14" fillId="4" borderId="11" xfId="0" applyNumberFormat="1" applyFont="1" applyFill="1" applyBorder="1">
      <alignment vertical="center"/>
    </xf>
    <xf numFmtId="189" fontId="14" fillId="0" borderId="1" xfId="2" applyNumberFormat="1" applyFont="1" applyBorder="1" applyAlignment="1">
      <alignment horizontal="center" vertical="center"/>
    </xf>
    <xf numFmtId="188" fontId="14" fillId="0" borderId="11" xfId="2" applyNumberFormat="1" applyFont="1" applyBorder="1">
      <alignment vertical="center"/>
    </xf>
    <xf numFmtId="1" fontId="21" fillId="4" borderId="5" xfId="0" applyNumberFormat="1" applyFont="1" applyFill="1" applyBorder="1" applyAlignment="1">
      <alignment horizontal="center" vertical="center"/>
    </xf>
    <xf numFmtId="188" fontId="14" fillId="4" borderId="11" xfId="2" applyNumberFormat="1" applyFont="1" applyFill="1" applyBorder="1">
      <alignment vertical="center"/>
    </xf>
    <xf numFmtId="188" fontId="14" fillId="0" borderId="11" xfId="2" applyNumberFormat="1" applyFont="1" applyFill="1" applyBorder="1">
      <alignment vertical="center"/>
    </xf>
    <xf numFmtId="188" fontId="14" fillId="0" borderId="10" xfId="2" applyNumberFormat="1" applyFont="1" applyBorder="1">
      <alignment vertical="center"/>
    </xf>
    <xf numFmtId="187" fontId="14" fillId="0" borderId="9" xfId="0" applyNumberFormat="1" applyFont="1" applyFill="1" applyBorder="1">
      <alignment vertical="center"/>
    </xf>
    <xf numFmtId="2" fontId="21" fillId="0" borderId="3" xfId="0" applyNumberFormat="1" applyFont="1" applyFill="1" applyBorder="1">
      <alignment vertical="center"/>
    </xf>
    <xf numFmtId="0" fontId="14" fillId="0" borderId="5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38" fontId="14" fillId="4" borderId="5" xfId="2" applyFont="1" applyFill="1" applyBorder="1" applyAlignment="1">
      <alignment horizontal="center" vertical="center"/>
    </xf>
    <xf numFmtId="38" fontId="14" fillId="0" borderId="5" xfId="2" applyFont="1" applyBorder="1" applyAlignment="1">
      <alignment horizontal="center" vertical="center"/>
    </xf>
    <xf numFmtId="0" fontId="14" fillId="0" borderId="6" xfId="0" applyFont="1" applyBorder="1">
      <alignment vertical="center"/>
    </xf>
    <xf numFmtId="0" fontId="14" fillId="0" borderId="11" xfId="0" applyFont="1" applyFill="1" applyBorder="1" applyAlignment="1">
      <alignment horizontal="center" vertical="center"/>
    </xf>
    <xf numFmtId="188" fontId="14" fillId="0" borderId="7" xfId="2" applyNumberFormat="1" applyFont="1" applyFill="1" applyBorder="1">
      <alignment vertical="center"/>
    </xf>
    <xf numFmtId="188" fontId="14" fillId="0" borderId="7" xfId="2" applyNumberFormat="1" applyFont="1" applyBorder="1">
      <alignment vertical="center"/>
    </xf>
    <xf numFmtId="0" fontId="14" fillId="4" borderId="11" xfId="0" applyFont="1" applyFill="1" applyBorder="1" applyAlignment="1">
      <alignment horizontal="center" vertical="center"/>
    </xf>
    <xf numFmtId="188" fontId="14" fillId="4" borderId="7" xfId="2" applyNumberFormat="1" applyFont="1" applyFill="1" applyBorder="1">
      <alignment vertical="center"/>
    </xf>
    <xf numFmtId="0" fontId="14" fillId="0" borderId="2" xfId="0" applyFont="1" applyFill="1" applyBorder="1" applyAlignment="1">
      <alignment horizontal="center" vertical="center"/>
    </xf>
    <xf numFmtId="188" fontId="14" fillId="0" borderId="8" xfId="2" applyNumberFormat="1" applyFont="1" applyBorder="1">
      <alignment vertical="center"/>
    </xf>
    <xf numFmtId="4" fontId="21" fillId="0" borderId="5" xfId="58" applyNumberFormat="1" applyFont="1" applyBorder="1" applyAlignment="1">
      <alignment horizontal="right" vertical="center"/>
    </xf>
    <xf numFmtId="4" fontId="14" fillId="0" borderId="5" xfId="0" applyNumberFormat="1" applyFont="1" applyBorder="1">
      <alignment vertical="center"/>
    </xf>
    <xf numFmtId="40" fontId="14" fillId="0" borderId="2" xfId="12" applyNumberFormat="1" applyFont="1" applyBorder="1" applyAlignment="1">
      <alignment horizontal="right" vertical="center"/>
    </xf>
    <xf numFmtId="180" fontId="21" fillId="0" borderId="2" xfId="1" applyNumberFormat="1" applyFont="1" applyFill="1" applyBorder="1">
      <alignment vertical="center"/>
    </xf>
    <xf numFmtId="188" fontId="14" fillId="0" borderId="0" xfId="2" applyNumberFormat="1" applyFont="1">
      <alignment vertical="center"/>
    </xf>
    <xf numFmtId="188" fontId="21" fillId="0" borderId="0" xfId="2" applyNumberFormat="1" applyFont="1" applyBorder="1" applyAlignment="1">
      <alignment horizontal="center" vertical="center"/>
    </xf>
    <xf numFmtId="188" fontId="14" fillId="0" borderId="0" xfId="2" applyNumberFormat="1" applyFont="1" applyAlignment="1">
      <alignment horizontal="right" vertical="center"/>
    </xf>
    <xf numFmtId="187" fontId="14" fillId="0" borderId="11" xfId="0" applyNumberFormat="1" applyFont="1" applyFill="1" applyBorder="1">
      <alignment vertical="center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76" fontId="14" fillId="0" borderId="0" xfId="0" applyNumberFormat="1" applyFont="1" applyAlignment="1">
      <alignment horizontal="center" vertical="center" wrapText="1"/>
    </xf>
  </cellXfs>
  <cellStyles count="71">
    <cellStyle name="20% - アクセント 1" xfId="33" builtinId="30" customBuiltin="1"/>
    <cellStyle name="20% - アクセント 2" xfId="37" builtinId="34" customBuiltin="1"/>
    <cellStyle name="20% - アクセント 3" xfId="41" builtinId="38" customBuiltin="1"/>
    <cellStyle name="20% - アクセント 4" xfId="45" builtinId="42" customBuiltin="1"/>
    <cellStyle name="20% - アクセント 5" xfId="49" builtinId="46" customBuiltin="1"/>
    <cellStyle name="20% - アクセント 6" xfId="53" builtinId="50" customBuiltin="1"/>
    <cellStyle name="40% - アクセント 1" xfId="34" builtinId="31" customBuiltin="1"/>
    <cellStyle name="40% - アクセント 2" xfId="38" builtinId="35" customBuiltin="1"/>
    <cellStyle name="40% - アクセント 3" xfId="42" builtinId="39" customBuiltin="1"/>
    <cellStyle name="40% - アクセント 4" xfId="46" builtinId="43" customBuiltin="1"/>
    <cellStyle name="40% - アクセント 5" xfId="50" builtinId="47" customBuiltin="1"/>
    <cellStyle name="40% - アクセント 6" xfId="54" builtinId="51" customBuiltin="1"/>
    <cellStyle name="60% - アクセント 1" xfId="35" builtinId="32" customBuiltin="1"/>
    <cellStyle name="60% - アクセント 2" xfId="39" builtinId="36" customBuiltin="1"/>
    <cellStyle name="60% - アクセント 3" xfId="43" builtinId="40" customBuiltin="1"/>
    <cellStyle name="60% - アクセント 4" xfId="47" builtinId="44" customBuiltin="1"/>
    <cellStyle name="60% - アクセント 5" xfId="51" builtinId="48" customBuiltin="1"/>
    <cellStyle name="60% - アクセント 6" xfId="55" builtinId="52" customBuiltin="1"/>
    <cellStyle name="アクセント 1" xfId="32" builtinId="29" customBuiltin="1"/>
    <cellStyle name="アクセント 2" xfId="36" builtinId="33" customBuiltin="1"/>
    <cellStyle name="アクセント 3" xfId="40" builtinId="37" customBuiltin="1"/>
    <cellStyle name="アクセント 4" xfId="44" builtinId="41" customBuiltin="1"/>
    <cellStyle name="アクセント 5" xfId="48" builtinId="45" customBuiltin="1"/>
    <cellStyle name="アクセント 6" xfId="52" builtinId="49" customBuiltin="1"/>
    <cellStyle name="タイトル" xfId="16" builtinId="15" customBuiltin="1"/>
    <cellStyle name="チェック セル" xfId="28" builtinId="23" customBuiltin="1"/>
    <cellStyle name="どちらでもない" xfId="23" builtinId="28" customBuiltin="1"/>
    <cellStyle name="パーセント" xfId="1" builtinId="5"/>
    <cellStyle name="パーセント 2" xfId="6" xr:uid="{00000000-0005-0000-0000-00001C000000}"/>
    <cellStyle name="パーセント 2 2" xfId="15" xr:uid="{00000000-0005-0000-0000-00001D000000}"/>
    <cellStyle name="パーセント 3" xfId="8" xr:uid="{00000000-0005-0000-0000-00001E000000}"/>
    <cellStyle name="パーセント 3 2" xfId="64" xr:uid="{BE1344BC-16A3-4A49-8E40-CC47308DF3BE}"/>
    <cellStyle name="パーセント 4" xfId="11" xr:uid="{00000000-0005-0000-0000-00001F000000}"/>
    <cellStyle name="パーセント 5" xfId="59" xr:uid="{00000000-0005-0000-0000-000020000000}"/>
    <cellStyle name="パーセント 6" xfId="62" xr:uid="{13E0B1BD-7533-41D9-9D6C-CA6BB5DB9FA5}"/>
    <cellStyle name="パーセント 7" xfId="68" xr:uid="{8C6EA268-65D6-4DCA-B829-ED2C4C2A69CD}"/>
    <cellStyle name="メモ 2" xfId="57" xr:uid="{00000000-0005-0000-0000-000021000000}"/>
    <cellStyle name="リンク セル" xfId="27" builtinId="24" customBuiltin="1"/>
    <cellStyle name="悪い" xfId="22" builtinId="27" customBuiltin="1"/>
    <cellStyle name="計算" xfId="26" builtinId="22" customBuiltin="1"/>
    <cellStyle name="警告文" xfId="29" builtinId="11" customBuiltin="1"/>
    <cellStyle name="桁区切り" xfId="2" builtinId="6"/>
    <cellStyle name="桁区切り 2" xfId="5" xr:uid="{00000000-0005-0000-0000-000027000000}"/>
    <cellStyle name="桁区切り 2 2" xfId="12" xr:uid="{00000000-0005-0000-0000-000028000000}"/>
    <cellStyle name="桁区切り 3" xfId="9" xr:uid="{00000000-0005-0000-0000-000029000000}"/>
    <cellStyle name="桁区切り 4" xfId="14" xr:uid="{00000000-0005-0000-0000-00002A000000}"/>
    <cellStyle name="桁区切り 5" xfId="61" xr:uid="{D59B69B2-88E5-44FE-8539-B042F571C348}"/>
    <cellStyle name="桁区切り 6" xfId="67" xr:uid="{C0D567E8-F853-42FF-B1B1-95B8C605D295}"/>
    <cellStyle name="桁区切り 7" xfId="70" xr:uid="{85A35ABC-81FD-4A4B-9C0A-F2236A8C35EF}"/>
    <cellStyle name="見出し 1" xfId="17" builtinId="16" customBuiltin="1"/>
    <cellStyle name="見出し 2" xfId="18" builtinId="17" customBuiltin="1"/>
    <cellStyle name="見出し 3" xfId="19" builtinId="18" customBuiltin="1"/>
    <cellStyle name="見出し 4" xfId="20" builtinId="19" customBuiltin="1"/>
    <cellStyle name="集計" xfId="31" builtinId="25" customBuiltin="1"/>
    <cellStyle name="出力" xfId="25" builtinId="21" customBuiltin="1"/>
    <cellStyle name="説明文" xfId="30" builtinId="53" customBuiltin="1"/>
    <cellStyle name="入力" xfId="24" builtinId="20" customBuiltin="1"/>
    <cellStyle name="標準" xfId="0" builtinId="0"/>
    <cellStyle name="標準 2" xfId="4" xr:uid="{00000000-0005-0000-0000-000035000000}"/>
    <cellStyle name="標準 2 2" xfId="3" xr:uid="{00000000-0005-0000-0000-000036000000}"/>
    <cellStyle name="標準 2 3" xfId="13" xr:uid="{00000000-0005-0000-0000-000037000000}"/>
    <cellStyle name="標準 3" xfId="7" xr:uid="{00000000-0005-0000-0000-000038000000}"/>
    <cellStyle name="標準 3 2" xfId="63" xr:uid="{736E6D82-84AC-4307-A304-8412A69968E2}"/>
    <cellStyle name="標準 4" xfId="10" xr:uid="{00000000-0005-0000-0000-000039000000}"/>
    <cellStyle name="標準 5" xfId="56" xr:uid="{00000000-0005-0000-0000-00003A000000}"/>
    <cellStyle name="標準 6" xfId="58" xr:uid="{00000000-0005-0000-0000-00003B000000}"/>
    <cellStyle name="標準 6 2" xfId="66" xr:uid="{0EADDC2E-65FC-4311-A19E-6F559A9AF847}"/>
    <cellStyle name="標準 7" xfId="60" xr:uid="{91D1AC5B-B5D9-43AD-8138-1C3130B661B3}"/>
    <cellStyle name="標準 8" xfId="65" xr:uid="{D1FCF8E6-0C74-46DF-BD52-C882839C62F3}"/>
    <cellStyle name="標準 9" xfId="69" xr:uid="{C6D73CD5-C672-4710-9EF2-B311889F3CCD}"/>
    <cellStyle name="良い" xfId="21" builtinId="26" customBuiltin="1"/>
  </cellStyles>
  <dxfs count="0"/>
  <tableStyles count="0" defaultTableStyle="TableStyleMedium9" defaultPivotStyle="PivotStyleLight16"/>
  <colors>
    <mruColors>
      <color rgb="FFFFFF99"/>
      <color rgb="FFC9E7A7"/>
      <color rgb="FF8FBFD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D4-497D-AD44-B47493AF3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_);[Red]\(0\)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5000"/>
          <c:min val="15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1EE-4A2E-92DB-7ECB26736DF8}"/>
            </c:ext>
          </c:extLst>
        </c:ser>
        <c:ser>
          <c:idx val="4"/>
          <c:order val="1"/>
          <c:tx>
            <c:strRef>
              <c:f>'N字成長 2016年1月～'!$I$10</c:f>
              <c:strCache>
                <c:ptCount val="1"/>
                <c:pt idx="0">
                  <c:v>μ </c:v>
                </c:pt>
              </c:strCache>
            </c:strRef>
          </c:tx>
          <c:spPr>
            <a:ln w="6350">
              <a:solidFill>
                <a:schemeClr val="accent6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2016年1月～'!$I$38:$I$530</c:f>
              <c:numCache>
                <c:formatCode>0.00</c:formatCode>
                <c:ptCount val="493"/>
                <c:pt idx="0">
                  <c:v>1829.08</c:v>
                </c:pt>
                <c:pt idx="1">
                  <c:v>1829.614169344929</c:v>
                </c:pt>
                <c:pt idx="2">
                  <c:v>1830.1484946900812</c:v>
                </c:pt>
                <c:pt idx="3">
                  <c:v>1830.6829760810162</c:v>
                </c:pt>
                <c:pt idx="4">
                  <c:v>1831.2176135633056</c:v>
                </c:pt>
                <c:pt idx="5">
                  <c:v>1831.7524071825346</c:v>
                </c:pt>
                <c:pt idx="6">
                  <c:v>1832.2873569843021</c:v>
                </c:pt>
                <c:pt idx="7">
                  <c:v>1832.8224630142197</c:v>
                </c:pt>
                <c:pt idx="8">
                  <c:v>1833.3577253179128</c:v>
                </c:pt>
                <c:pt idx="9">
                  <c:v>1833.8931439410203</c:v>
                </c:pt>
                <c:pt idx="10">
                  <c:v>1834.428718929194</c:v>
                </c:pt>
                <c:pt idx="11">
                  <c:v>1834.964450328099</c:v>
                </c:pt>
                <c:pt idx="12">
                  <c:v>1835.500338183414</c:v>
                </c:pt>
                <c:pt idx="13">
                  <c:v>1836.036382540831</c:v>
                </c:pt>
                <c:pt idx="14">
                  <c:v>1836.5725834460552</c:v>
                </c:pt>
                <c:pt idx="15">
                  <c:v>1837.1089409448052</c:v>
                </c:pt>
                <c:pt idx="16">
                  <c:v>1837.6454550828134</c:v>
                </c:pt>
                <c:pt idx="17">
                  <c:v>1838.1821259058243</c:v>
                </c:pt>
                <c:pt idx="18">
                  <c:v>1838.7189534595971</c:v>
                </c:pt>
                <c:pt idx="19">
                  <c:v>1839.2559377899045</c:v>
                </c:pt>
                <c:pt idx="20">
                  <c:v>1839.7930789425307</c:v>
                </c:pt>
                <c:pt idx="21">
                  <c:v>1840.3303769632753</c:v>
                </c:pt>
                <c:pt idx="22">
                  <c:v>1840.8678318979501</c:v>
                </c:pt>
                <c:pt idx="23">
                  <c:v>1841.4054437923812</c:v>
                </c:pt>
                <c:pt idx="24">
                  <c:v>1841.9432126924069</c:v>
                </c:pt>
                <c:pt idx="25">
                  <c:v>1842.4811386438798</c:v>
                </c:pt>
                <c:pt idx="26">
                  <c:v>1843.0192216926657</c:v>
                </c:pt>
                <c:pt idx="27">
                  <c:v>1843.5574618846435</c:v>
                </c:pt>
                <c:pt idx="28">
                  <c:v>1844.0958592657059</c:v>
                </c:pt>
                <c:pt idx="29">
                  <c:v>1844.634413881759</c:v>
                </c:pt>
                <c:pt idx="30">
                  <c:v>1845.1731257787217</c:v>
                </c:pt>
                <c:pt idx="31">
                  <c:v>1845.7119950025269</c:v>
                </c:pt>
                <c:pt idx="32">
                  <c:v>1846.2510215991206</c:v>
                </c:pt>
                <c:pt idx="33">
                  <c:v>1846.790205614463</c:v>
                </c:pt>
                <c:pt idx="34">
                  <c:v>1847.3295470945261</c:v>
                </c:pt>
                <c:pt idx="35">
                  <c:v>1847.8690460852972</c:v>
                </c:pt>
                <c:pt idx="36">
                  <c:v>1848.4087026327754</c:v>
                </c:pt>
                <c:pt idx="37">
                  <c:v>1848.9485167829746</c:v>
                </c:pt>
                <c:pt idx="38">
                  <c:v>1849.488488581921</c:v>
                </c:pt>
                <c:pt idx="39">
                  <c:v>1850.0286180756552</c:v>
                </c:pt>
                <c:pt idx="40">
                  <c:v>1850.5689053102305</c:v>
                </c:pt>
                <c:pt idx="41">
                  <c:v>1851.1093503317143</c:v>
                </c:pt>
                <c:pt idx="42">
                  <c:v>1851.6499531861871</c:v>
                </c:pt>
                <c:pt idx="43">
                  <c:v>1852.1907139197419</c:v>
                </c:pt>
                <c:pt idx="44">
                  <c:v>1852.7316325784877</c:v>
                </c:pt>
                <c:pt idx="45">
                  <c:v>1853.2727092085438</c:v>
                </c:pt>
                <c:pt idx="46">
                  <c:v>1853.8139438560454</c:v>
                </c:pt>
                <c:pt idx="47">
                  <c:v>1854.3553365671405</c:v>
                </c:pt>
                <c:pt idx="48">
                  <c:v>1854.8968873879901</c:v>
                </c:pt>
                <c:pt idx="49">
                  <c:v>1855.4385963647692</c:v>
                </c:pt>
                <c:pt idx="50">
                  <c:v>1855.9804635436653</c:v>
                </c:pt>
                <c:pt idx="51">
                  <c:v>1856.5224889708811</c:v>
                </c:pt>
                <c:pt idx="52">
                  <c:v>1857.0646726926318</c:v>
                </c:pt>
                <c:pt idx="53">
                  <c:v>1857.6070147551457</c:v>
                </c:pt>
                <c:pt idx="54">
                  <c:v>1858.149515204665</c:v>
                </c:pt>
                <c:pt idx="55">
                  <c:v>1858.6921740874461</c:v>
                </c:pt>
                <c:pt idx="56">
                  <c:v>1859.2349914497577</c:v>
                </c:pt>
                <c:pt idx="57">
                  <c:v>1859.7779673378825</c:v>
                </c:pt>
                <c:pt idx="58">
                  <c:v>1860.3211017981173</c:v>
                </c:pt>
                <c:pt idx="59">
                  <c:v>1860.8643948767715</c:v>
                </c:pt>
                <c:pt idx="60">
                  <c:v>1861.4078466201688</c:v>
                </c:pt>
                <c:pt idx="61">
                  <c:v>1861.9514570746458</c:v>
                </c:pt>
                <c:pt idx="62">
                  <c:v>1862.4952262865527</c:v>
                </c:pt>
                <c:pt idx="63">
                  <c:v>1863.0391543022538</c:v>
                </c:pt>
                <c:pt idx="64">
                  <c:v>1863.5832411681265</c:v>
                </c:pt>
                <c:pt idx="65">
                  <c:v>1864.1274869305621</c:v>
                </c:pt>
                <c:pt idx="66">
                  <c:v>1864.6718916359644</c:v>
                </c:pt>
                <c:pt idx="67">
                  <c:v>1865.2164553307523</c:v>
                </c:pt>
                <c:pt idx="68">
                  <c:v>1865.7611780613572</c:v>
                </c:pt>
                <c:pt idx="69">
                  <c:v>1866.3060598742243</c:v>
                </c:pt>
                <c:pt idx="70">
                  <c:v>1866.8511008158121</c:v>
                </c:pt>
                <c:pt idx="71">
                  <c:v>1867.3963009325937</c:v>
                </c:pt>
                <c:pt idx="72">
                  <c:v>1867.9416602710546</c:v>
                </c:pt>
                <c:pt idx="73">
                  <c:v>1868.4871788776939</c:v>
                </c:pt>
                <c:pt idx="74">
                  <c:v>1869.0328567990257</c:v>
                </c:pt>
                <c:pt idx="75">
                  <c:v>1869.5786940815758</c:v>
                </c:pt>
                <c:pt idx="76">
                  <c:v>1870.1246907718851</c:v>
                </c:pt>
                <c:pt idx="77">
                  <c:v>1870.6708469165067</c:v>
                </c:pt>
                <c:pt idx="78">
                  <c:v>1871.217162562009</c:v>
                </c:pt>
                <c:pt idx="79">
                  <c:v>1871.7636377549723</c:v>
                </c:pt>
                <c:pt idx="80">
                  <c:v>1872.3102725419915</c:v>
                </c:pt>
                <c:pt idx="81">
                  <c:v>1872.8570669696753</c:v>
                </c:pt>
                <c:pt idx="82">
                  <c:v>1873.4040210846447</c:v>
                </c:pt>
                <c:pt idx="83">
                  <c:v>1873.951134933536</c:v>
                </c:pt>
                <c:pt idx="84">
                  <c:v>1874.4984085629983</c:v>
                </c:pt>
                <c:pt idx="85">
                  <c:v>1875.0458420196935</c:v>
                </c:pt>
                <c:pt idx="86">
                  <c:v>1875.5934353502985</c:v>
                </c:pt>
                <c:pt idx="87">
                  <c:v>1876.1411886015037</c:v>
                </c:pt>
                <c:pt idx="88">
                  <c:v>1876.6891018200122</c:v>
                </c:pt>
                <c:pt idx="89">
                  <c:v>1877.237175052541</c:v>
                </c:pt>
                <c:pt idx="90">
                  <c:v>1877.7854083458219</c:v>
                </c:pt>
                <c:pt idx="91">
                  <c:v>1878.3338017465987</c:v>
                </c:pt>
                <c:pt idx="92">
                  <c:v>1878.8823553016302</c:v>
                </c:pt>
                <c:pt idx="93">
                  <c:v>1879.4310690576879</c:v>
                </c:pt>
                <c:pt idx="94">
                  <c:v>1879.9799430615576</c:v>
                </c:pt>
                <c:pt idx="95">
                  <c:v>1880.5289773600382</c:v>
                </c:pt>
                <c:pt idx="96">
                  <c:v>1881.0781719999422</c:v>
                </c:pt>
                <c:pt idx="97">
                  <c:v>1881.6275270280973</c:v>
                </c:pt>
                <c:pt idx="98">
                  <c:v>1882.1770424913425</c:v>
                </c:pt>
                <c:pt idx="99">
                  <c:v>1882.7267184365323</c:v>
                </c:pt>
                <c:pt idx="100">
                  <c:v>1883.2765549105341</c:v>
                </c:pt>
                <c:pt idx="101">
                  <c:v>1883.8265519602294</c:v>
                </c:pt>
                <c:pt idx="102">
                  <c:v>1884.376709632513</c:v>
                </c:pt>
                <c:pt idx="103">
                  <c:v>1884.9270279742932</c:v>
                </c:pt>
                <c:pt idx="104">
                  <c:v>1885.4775070324927</c:v>
                </c:pt>
                <c:pt idx="105">
                  <c:v>1886.0281468540479</c:v>
                </c:pt>
                <c:pt idx="106">
                  <c:v>1886.5789474859077</c:v>
                </c:pt>
                <c:pt idx="107">
                  <c:v>1887.1299089750364</c:v>
                </c:pt>
                <c:pt idx="108">
                  <c:v>1887.6810313684109</c:v>
                </c:pt>
                <c:pt idx="109">
                  <c:v>1888.2323147130214</c:v>
                </c:pt>
                <c:pt idx="110">
                  <c:v>1888.7837590558734</c:v>
                </c:pt>
                <c:pt idx="111">
                  <c:v>1889.3353644439849</c:v>
                </c:pt>
                <c:pt idx="112">
                  <c:v>1889.8871309243887</c:v>
                </c:pt>
                <c:pt idx="113">
                  <c:v>1890.439058544129</c:v>
                </c:pt>
                <c:pt idx="114">
                  <c:v>1890.9911473502671</c:v>
                </c:pt>
                <c:pt idx="115">
                  <c:v>1891.5433973898751</c:v>
                </c:pt>
                <c:pt idx="116">
                  <c:v>1892.0958087100405</c:v>
                </c:pt>
                <c:pt idx="117">
                  <c:v>1892.6483813578645</c:v>
                </c:pt>
                <c:pt idx="118">
                  <c:v>1893.201115380461</c:v>
                </c:pt>
                <c:pt idx="119">
                  <c:v>1893.7540108249584</c:v>
                </c:pt>
                <c:pt idx="120">
                  <c:v>1894.307067738499</c:v>
                </c:pt>
                <c:pt idx="121">
                  <c:v>1894.8602861682386</c:v>
                </c:pt>
                <c:pt idx="122">
                  <c:v>1895.4136661613466</c:v>
                </c:pt>
                <c:pt idx="123">
                  <c:v>1895.9672077650068</c:v>
                </c:pt>
                <c:pt idx="124">
                  <c:v>1896.5209110264161</c:v>
                </c:pt>
                <c:pt idx="125">
                  <c:v>1897.0747759927856</c:v>
                </c:pt>
                <c:pt idx="126">
                  <c:v>1897.6288027113396</c:v>
                </c:pt>
                <c:pt idx="127">
                  <c:v>1898.1829912293174</c:v>
                </c:pt>
                <c:pt idx="128">
                  <c:v>1898.7373415939708</c:v>
                </c:pt>
                <c:pt idx="129">
                  <c:v>1899.2918538525662</c:v>
                </c:pt>
                <c:pt idx="130">
                  <c:v>1899.8465280523831</c:v>
                </c:pt>
                <c:pt idx="131">
                  <c:v>1900.4013642407156</c:v>
                </c:pt>
                <c:pt idx="132">
                  <c:v>1900.9563624648708</c:v>
                </c:pt>
                <c:pt idx="133">
                  <c:v>1901.5115227721712</c:v>
                </c:pt>
                <c:pt idx="134">
                  <c:v>1902.0668452099508</c:v>
                </c:pt>
                <c:pt idx="135">
                  <c:v>1902.6223298255591</c:v>
                </c:pt>
                <c:pt idx="136">
                  <c:v>1903.1779766663585</c:v>
                </c:pt>
                <c:pt idx="137">
                  <c:v>1903.7337857797268</c:v>
                </c:pt>
                <c:pt idx="138">
                  <c:v>1904.2897572130535</c:v>
                </c:pt>
                <c:pt idx="139">
                  <c:v>1904.8458910137429</c:v>
                </c:pt>
                <c:pt idx="140">
                  <c:v>1905.4021872292135</c:v>
                </c:pt>
                <c:pt idx="141">
                  <c:v>1905.9586459068978</c:v>
                </c:pt>
                <c:pt idx="142">
                  <c:v>1906.5152670942409</c:v>
                </c:pt>
                <c:pt idx="143">
                  <c:v>1907.0720508387028</c:v>
                </c:pt>
                <c:pt idx="144">
                  <c:v>1907.6289971877575</c:v>
                </c:pt>
                <c:pt idx="145">
                  <c:v>1908.1861061888922</c:v>
                </c:pt>
                <c:pt idx="146">
                  <c:v>1908.7433778896082</c:v>
                </c:pt>
                <c:pt idx="147">
                  <c:v>1909.3008123374204</c:v>
                </c:pt>
                <c:pt idx="148">
                  <c:v>1909.8584095798585</c:v>
                </c:pt>
                <c:pt idx="149">
                  <c:v>1910.4161696644649</c:v>
                </c:pt>
                <c:pt idx="150">
                  <c:v>1910.9740926387969</c:v>
                </c:pt>
                <c:pt idx="151">
                  <c:v>1911.5321785504252</c:v>
                </c:pt>
                <c:pt idx="152">
                  <c:v>1912.0904274469344</c:v>
                </c:pt>
                <c:pt idx="153">
                  <c:v>1912.6488393759228</c:v>
                </c:pt>
                <c:pt idx="154">
                  <c:v>1913.2074143850029</c:v>
                </c:pt>
                <c:pt idx="155">
                  <c:v>1913.7661525218014</c:v>
                </c:pt>
                <c:pt idx="156">
                  <c:v>1914.3250538339582</c:v>
                </c:pt>
                <c:pt idx="157">
                  <c:v>1914.8841183691275</c:v>
                </c:pt>
                <c:pt idx="158">
                  <c:v>1915.4433461749773</c:v>
                </c:pt>
                <c:pt idx="159">
                  <c:v>1916.0027372991899</c:v>
                </c:pt>
                <c:pt idx="160">
                  <c:v>1916.5622917894611</c:v>
                </c:pt>
                <c:pt idx="161">
                  <c:v>1917.1220096935008</c:v>
                </c:pt>
                <c:pt idx="162">
                  <c:v>1917.6818910590323</c:v>
                </c:pt>
                <c:pt idx="163">
                  <c:v>1918.2419359337939</c:v>
                </c:pt>
                <c:pt idx="164">
                  <c:v>1918.8021443655373</c:v>
                </c:pt>
                <c:pt idx="165">
                  <c:v>1919.3625164020277</c:v>
                </c:pt>
                <c:pt idx="166">
                  <c:v>1919.9230520910446</c:v>
                </c:pt>
                <c:pt idx="167">
                  <c:v>1920.4837514803824</c:v>
                </c:pt>
                <c:pt idx="168">
                  <c:v>1921.0446146178474</c:v>
                </c:pt>
                <c:pt idx="169">
                  <c:v>1921.6056415512619</c:v>
                </c:pt>
                <c:pt idx="170">
                  <c:v>1922.1668323284609</c:v>
                </c:pt>
                <c:pt idx="171">
                  <c:v>1922.728186997294</c:v>
                </c:pt>
                <c:pt idx="172">
                  <c:v>1923.289705605624</c:v>
                </c:pt>
                <c:pt idx="173">
                  <c:v>1923.8513882013287</c:v>
                </c:pt>
                <c:pt idx="174">
                  <c:v>1924.4132348322998</c:v>
                </c:pt>
                <c:pt idx="175">
                  <c:v>1924.975245546442</c:v>
                </c:pt>
                <c:pt idx="176">
                  <c:v>1925.5374203916745</c:v>
                </c:pt>
                <c:pt idx="177">
                  <c:v>1926.0997594159307</c:v>
                </c:pt>
                <c:pt idx="178">
                  <c:v>1926.6622626671578</c:v>
                </c:pt>
                <c:pt idx="179">
                  <c:v>1927.2249301933175</c:v>
                </c:pt>
                <c:pt idx="180">
                  <c:v>1927.7877620423851</c:v>
                </c:pt>
                <c:pt idx="181">
                  <c:v>1928.3507582623492</c:v>
                </c:pt>
                <c:pt idx="182">
                  <c:v>1928.9139189012137</c:v>
                </c:pt>
                <c:pt idx="183">
                  <c:v>1929.4772440069958</c:v>
                </c:pt>
                <c:pt idx="184">
                  <c:v>1930.0407336277265</c:v>
                </c:pt>
                <c:pt idx="185">
                  <c:v>1930.6043878114515</c:v>
                </c:pt>
                <c:pt idx="186">
                  <c:v>1931.1682066062308</c:v>
                </c:pt>
                <c:pt idx="187">
                  <c:v>1931.7321900601364</c:v>
                </c:pt>
                <c:pt idx="188">
                  <c:v>1932.2963382212572</c:v>
                </c:pt>
                <c:pt idx="189">
                  <c:v>1932.8606511376938</c:v>
                </c:pt>
                <c:pt idx="190">
                  <c:v>1933.4251288575624</c:v>
                </c:pt>
                <c:pt idx="191">
                  <c:v>1933.9897714289923</c:v>
                </c:pt>
                <c:pt idx="192">
                  <c:v>1934.5545789001274</c:v>
                </c:pt>
                <c:pt idx="193">
                  <c:v>1935.1195513191251</c:v>
                </c:pt>
                <c:pt idx="194">
                  <c:v>1935.6846887341574</c:v>
                </c:pt>
                <c:pt idx="195">
                  <c:v>1936.2499911934101</c:v>
                </c:pt>
                <c:pt idx="196">
                  <c:v>1936.8154587450829</c:v>
                </c:pt>
                <c:pt idx="197">
                  <c:v>1937.3810914373908</c:v>
                </c:pt>
                <c:pt idx="198">
                  <c:v>1937.9468893185608</c:v>
                </c:pt>
                <c:pt idx="199">
                  <c:v>1938.5128524368358</c:v>
                </c:pt>
                <c:pt idx="200">
                  <c:v>1939.078980840472</c:v>
                </c:pt>
                <c:pt idx="201">
                  <c:v>1939.6452745777392</c:v>
                </c:pt>
                <c:pt idx="202">
                  <c:v>1940.2117336969225</c:v>
                </c:pt>
                <c:pt idx="203">
                  <c:v>1940.7783582463201</c:v>
                </c:pt>
                <c:pt idx="204">
                  <c:v>1941.3451482742448</c:v>
                </c:pt>
                <c:pt idx="205">
                  <c:v>1941.9121038290234</c:v>
                </c:pt>
                <c:pt idx="206">
                  <c:v>1942.4792249589971</c:v>
                </c:pt>
                <c:pt idx="207">
                  <c:v>1943.0465117125202</c:v>
                </c:pt>
                <c:pt idx="208">
                  <c:v>1943.6139641379623</c:v>
                </c:pt>
                <c:pt idx="209">
                  <c:v>1944.181582283707</c:v>
                </c:pt>
                <c:pt idx="210">
                  <c:v>1944.7493661981507</c:v>
                </c:pt>
                <c:pt idx="211">
                  <c:v>1945.317315929706</c:v>
                </c:pt>
                <c:pt idx="212">
                  <c:v>1945.8854315267981</c:v>
                </c:pt>
                <c:pt idx="213">
                  <c:v>1946.4537130378667</c:v>
                </c:pt>
                <c:pt idx="214">
                  <c:v>1947.0221605113659</c:v>
                </c:pt>
                <c:pt idx="215">
                  <c:v>1947.5907739957638</c:v>
                </c:pt>
                <c:pt idx="216">
                  <c:v>1948.1595535395427</c:v>
                </c:pt>
                <c:pt idx="217">
                  <c:v>1948.7284991911986</c:v>
                </c:pt>
                <c:pt idx="218">
                  <c:v>1949.297610999243</c:v>
                </c:pt>
                <c:pt idx="219">
                  <c:v>1949.8668890121994</c:v>
                </c:pt>
                <c:pt idx="220">
                  <c:v>1950.4363332786079</c:v>
                </c:pt>
                <c:pt idx="221">
                  <c:v>1951.0059438470209</c:v>
                </c:pt>
                <c:pt idx="222">
                  <c:v>1951.575720766006</c:v>
                </c:pt>
                <c:pt idx="223">
                  <c:v>1952.1456640841445</c:v>
                </c:pt>
                <c:pt idx="224">
                  <c:v>1952.7157738500321</c:v>
                </c:pt>
                <c:pt idx="225">
                  <c:v>1953.2860501122786</c:v>
                </c:pt>
                <c:pt idx="226">
                  <c:v>1953.8564929195081</c:v>
                </c:pt>
                <c:pt idx="227">
                  <c:v>1954.4271023203587</c:v>
                </c:pt>
                <c:pt idx="228">
                  <c:v>1954.9978783634831</c:v>
                </c:pt>
                <c:pt idx="229">
                  <c:v>1955.5688210975477</c:v>
                </c:pt>
                <c:pt idx="230">
                  <c:v>1956.1399305712332</c:v>
                </c:pt>
                <c:pt idx="231">
                  <c:v>1956.7112068332353</c:v>
                </c:pt>
                <c:pt idx="232">
                  <c:v>1957.2826499322628</c:v>
                </c:pt>
                <c:pt idx="233">
                  <c:v>1957.8542599170394</c:v>
                </c:pt>
                <c:pt idx="234">
                  <c:v>1958.4260368363027</c:v>
                </c:pt>
                <c:pt idx="235">
                  <c:v>1958.9979807388047</c:v>
                </c:pt>
                <c:pt idx="236">
                  <c:v>1959.5700916733119</c:v>
                </c:pt>
                <c:pt idx="237">
                  <c:v>1960.1423696886045</c:v>
                </c:pt>
                <c:pt idx="238">
                  <c:v>1960.7148148334772</c:v>
                </c:pt>
                <c:pt idx="239">
                  <c:v>1961.2874271567391</c:v>
                </c:pt>
                <c:pt idx="240">
                  <c:v>1961.8602067072136</c:v>
                </c:pt>
                <c:pt idx="241">
                  <c:v>1962.4331535337376</c:v>
                </c:pt>
                <c:pt idx="242">
                  <c:v>1963.0062676851637</c:v>
                </c:pt>
                <c:pt idx="243">
                  <c:v>1963.5795492103571</c:v>
                </c:pt>
                <c:pt idx="244">
                  <c:v>1964.1529981581984</c:v>
                </c:pt>
                <c:pt idx="245">
                  <c:v>1964.726614577582</c:v>
                </c:pt>
                <c:pt idx="246">
                  <c:v>1965.3003985174169</c:v>
                </c:pt>
                <c:pt idx="247">
                  <c:v>1965.8743500266262</c:v>
                </c:pt>
                <c:pt idx="248">
                  <c:v>1966.4484691541472</c:v>
                </c:pt>
                <c:pt idx="249">
                  <c:v>1967.0227559489317</c:v>
                </c:pt>
                <c:pt idx="250">
                  <c:v>1967.5972104599457</c:v>
                </c:pt>
                <c:pt idx="251">
                  <c:v>1968.1718327361696</c:v>
                </c:pt>
                <c:pt idx="252">
                  <c:v>1968.7466228265973</c:v>
                </c:pt>
                <c:pt idx="253">
                  <c:v>1969.3215807802389</c:v>
                </c:pt>
                <c:pt idx="254">
                  <c:v>1969.8967066461169</c:v>
                </c:pt>
                <c:pt idx="255">
                  <c:v>1970.4720004732685</c:v>
                </c:pt>
                <c:pt idx="256">
                  <c:v>1971.0474623107461</c:v>
                </c:pt>
                <c:pt idx="257">
                  <c:v>1971.6230922076156</c:v>
                </c:pt>
                <c:pt idx="258">
                  <c:v>1972.1988902129578</c:v>
                </c:pt>
                <c:pt idx="259">
                  <c:v>1972.7748563758673</c:v>
                </c:pt>
                <c:pt idx="260">
                  <c:v>1973.3509907454536</c:v>
                </c:pt>
                <c:pt idx="261">
                  <c:v>1973.9272933708398</c:v>
                </c:pt>
                <c:pt idx="262">
                  <c:v>1974.503764301164</c:v>
                </c:pt>
                <c:pt idx="263">
                  <c:v>1975.0804035855779</c:v>
                </c:pt>
                <c:pt idx="264">
                  <c:v>1975.6572112732492</c:v>
                </c:pt>
                <c:pt idx="265">
                  <c:v>1976.2341874133576</c:v>
                </c:pt>
                <c:pt idx="266">
                  <c:v>1976.8113320550995</c:v>
                </c:pt>
                <c:pt idx="267">
                  <c:v>1977.3886452476836</c:v>
                </c:pt>
                <c:pt idx="268">
                  <c:v>1977.9661270403342</c:v>
                </c:pt>
                <c:pt idx="269">
                  <c:v>1978.5437774822904</c:v>
                </c:pt>
                <c:pt idx="270">
                  <c:v>1979.121596622804</c:v>
                </c:pt>
                <c:pt idx="271">
                  <c:v>1979.6995845111426</c:v>
                </c:pt>
                <c:pt idx="272">
                  <c:v>1980.2777411965883</c:v>
                </c:pt>
                <c:pt idx="273">
                  <c:v>1980.856066728436</c:v>
                </c:pt>
                <c:pt idx="274">
                  <c:v>1981.4345611559968</c:v>
                </c:pt>
                <c:pt idx="275">
                  <c:v>1982.0132245285952</c:v>
                </c:pt>
                <c:pt idx="276">
                  <c:v>1982.5920568955701</c:v>
                </c:pt>
                <c:pt idx="277">
                  <c:v>1983.1710583062757</c:v>
                </c:pt>
                <c:pt idx="278">
                  <c:v>1983.7502288100795</c:v>
                </c:pt>
                <c:pt idx="279">
                  <c:v>1984.3295684563641</c:v>
                </c:pt>
                <c:pt idx="280">
                  <c:v>1984.9090772945258</c:v>
                </c:pt>
                <c:pt idx="281">
                  <c:v>1985.4887553739768</c:v>
                </c:pt>
                <c:pt idx="282">
                  <c:v>1986.068602744142</c:v>
                </c:pt>
                <c:pt idx="283">
                  <c:v>1986.6486194544618</c:v>
                </c:pt>
                <c:pt idx="284">
                  <c:v>1987.2288055543909</c:v>
                </c:pt>
                <c:pt idx="285">
                  <c:v>1987.8091610933975</c:v>
                </c:pt>
                <c:pt idx="286">
                  <c:v>1988.3896861209662</c:v>
                </c:pt>
                <c:pt idx="287">
                  <c:v>1988.9703806865941</c:v>
                </c:pt>
                <c:pt idx="288">
                  <c:v>1989.5512448397935</c:v>
                </c:pt>
                <c:pt idx="289">
                  <c:v>1990.1322786300916</c:v>
                </c:pt>
                <c:pt idx="290">
                  <c:v>1990.7134821070299</c:v>
                </c:pt>
                <c:pt idx="291">
                  <c:v>1991.2948553201632</c:v>
                </c:pt>
                <c:pt idx="292">
                  <c:v>1991.8763983190624</c:v>
                </c:pt>
                <c:pt idx="293">
                  <c:v>1992.4581111533123</c:v>
                </c:pt>
                <c:pt idx="294">
                  <c:v>1993.0399938725116</c:v>
                </c:pt>
                <c:pt idx="295">
                  <c:v>1993.6220465262741</c:v>
                </c:pt>
                <c:pt idx="296">
                  <c:v>1994.2042691642278</c:v>
                </c:pt>
                <c:pt idx="297">
                  <c:v>1994.786661836016</c:v>
                </c:pt>
                <c:pt idx="298">
                  <c:v>1995.3692245912951</c:v>
                </c:pt>
                <c:pt idx="299">
                  <c:v>1995.9519574797366</c:v>
                </c:pt>
                <c:pt idx="300">
                  <c:v>1996.5348605510276</c:v>
                </c:pt>
                <c:pt idx="301">
                  <c:v>1997.1179338548679</c:v>
                </c:pt>
                <c:pt idx="302">
                  <c:v>1997.7011774409732</c:v>
                </c:pt>
                <c:pt idx="303">
                  <c:v>1998.2845913590722</c:v>
                </c:pt>
                <c:pt idx="304">
                  <c:v>1998.8681756589103</c:v>
                </c:pt>
                <c:pt idx="305">
                  <c:v>1999.4519303902459</c:v>
                </c:pt>
                <c:pt idx="306">
                  <c:v>2000.0358556028518</c:v>
                </c:pt>
                <c:pt idx="307">
                  <c:v>2000.6199513465165</c:v>
                </c:pt>
                <c:pt idx="308">
                  <c:v>2001.2042176710415</c:v>
                </c:pt>
                <c:pt idx="309">
                  <c:v>2001.7886546262441</c:v>
                </c:pt>
                <c:pt idx="310">
                  <c:v>2002.3732622619561</c:v>
                </c:pt>
                <c:pt idx="311">
                  <c:v>2002.9580406280231</c:v>
                </c:pt>
                <c:pt idx="312">
                  <c:v>2003.5429897743054</c:v>
                </c:pt>
                <c:pt idx="313">
                  <c:v>2004.1281097506785</c:v>
                </c:pt>
                <c:pt idx="314">
                  <c:v>2004.7134006070321</c:v>
                </c:pt>
                <c:pt idx="315">
                  <c:v>2005.2988623932704</c:v>
                </c:pt>
                <c:pt idx="316">
                  <c:v>2005.8844951593119</c:v>
                </c:pt>
                <c:pt idx="317">
                  <c:v>2006.4702989550906</c:v>
                </c:pt>
                <c:pt idx="318">
                  <c:v>2007.0562738305537</c:v>
                </c:pt>
                <c:pt idx="319">
                  <c:v>2007.642419835664</c:v>
                </c:pt>
                <c:pt idx="320">
                  <c:v>2008.228737020399</c:v>
                </c:pt>
                <c:pt idx="321">
                  <c:v>2008.8152254347503</c:v>
                </c:pt>
                <c:pt idx="322">
                  <c:v>2009.4018851287242</c:v>
                </c:pt>
                <c:pt idx="323">
                  <c:v>2009.9887161523413</c:v>
                </c:pt>
                <c:pt idx="324">
                  <c:v>2010.5757185556379</c:v>
                </c:pt>
                <c:pt idx="325">
                  <c:v>2011.1628923886637</c:v>
                </c:pt>
                <c:pt idx="326">
                  <c:v>2011.7502377014837</c:v>
                </c:pt>
                <c:pt idx="327">
                  <c:v>2012.337754544177</c:v>
                </c:pt>
                <c:pt idx="328">
                  <c:v>2012.9254429668381</c:v>
                </c:pt>
                <c:pt idx="329">
                  <c:v>2013.5133030195752</c:v>
                </c:pt>
                <c:pt idx="330">
                  <c:v>2014.1013347525115</c:v>
                </c:pt>
                <c:pt idx="331">
                  <c:v>2014.6895382157854</c:v>
                </c:pt>
                <c:pt idx="332">
                  <c:v>2015.2779134595496</c:v>
                </c:pt>
                <c:pt idx="333">
                  <c:v>2015.8664605339707</c:v>
                </c:pt>
                <c:pt idx="334">
                  <c:v>2016.4551794892313</c:v>
                </c:pt>
                <c:pt idx="335">
                  <c:v>2017.0440703755271</c:v>
                </c:pt>
                <c:pt idx="336">
                  <c:v>2017.6331332430698</c:v>
                </c:pt>
                <c:pt idx="337">
                  <c:v>2018.2223681420855</c:v>
                </c:pt>
                <c:pt idx="338">
                  <c:v>2018.8117751228142</c:v>
                </c:pt>
                <c:pt idx="339">
                  <c:v>2019.4013542355115</c:v>
                </c:pt>
                <c:pt idx="340">
                  <c:v>2019.9911055304467</c:v>
                </c:pt>
                <c:pt idx="341">
                  <c:v>2020.5810290579052</c:v>
                </c:pt>
                <c:pt idx="342">
                  <c:v>2021.1711248681854</c:v>
                </c:pt>
                <c:pt idx="343">
                  <c:v>2021.761393011602</c:v>
                </c:pt>
                <c:pt idx="344">
                  <c:v>2022.3518335384829</c:v>
                </c:pt>
                <c:pt idx="345">
                  <c:v>2022.9424464991721</c:v>
                </c:pt>
                <c:pt idx="346">
                  <c:v>2023.533231944027</c:v>
                </c:pt>
                <c:pt idx="347">
                  <c:v>2024.1241899234208</c:v>
                </c:pt>
                <c:pt idx="348">
                  <c:v>2024.7153204877404</c:v>
                </c:pt>
                <c:pt idx="349">
                  <c:v>2025.3066236873885</c:v>
                </c:pt>
                <c:pt idx="350">
                  <c:v>2025.898099572782</c:v>
                </c:pt>
                <c:pt idx="351">
                  <c:v>2026.4897481943522</c:v>
                </c:pt>
                <c:pt idx="352">
                  <c:v>2027.0815696025454</c:v>
                </c:pt>
                <c:pt idx="353">
                  <c:v>2027.6735638478228</c:v>
                </c:pt>
                <c:pt idx="354">
                  <c:v>2028.2657309806602</c:v>
                </c:pt>
                <c:pt idx="355">
                  <c:v>2028.858071051548</c:v>
                </c:pt>
                <c:pt idx="356">
                  <c:v>2029.4505841109919</c:v>
                </c:pt>
                <c:pt idx="357">
                  <c:v>2030.0432702095115</c:v>
                </c:pt>
                <c:pt idx="358">
                  <c:v>2030.6361293976418</c:v>
                </c:pt>
                <c:pt idx="359">
                  <c:v>2031.229161725932</c:v>
                </c:pt>
                <c:pt idx="360">
                  <c:v>2031.8223672449467</c:v>
                </c:pt>
                <c:pt idx="361">
                  <c:v>2032.4157460052652</c:v>
                </c:pt>
                <c:pt idx="362">
                  <c:v>2033.0092980574811</c:v>
                </c:pt>
                <c:pt idx="363">
                  <c:v>2033.6030234522029</c:v>
                </c:pt>
                <c:pt idx="364">
                  <c:v>2034.1969222400539</c:v>
                </c:pt>
                <c:pt idx="365">
                  <c:v>2034.790994471673</c:v>
                </c:pt>
                <c:pt idx="366">
                  <c:v>2035.3852401977122</c:v>
                </c:pt>
                <c:pt idx="367">
                  <c:v>2035.9796594688398</c:v>
                </c:pt>
                <c:pt idx="368">
                  <c:v>2036.5742523357385</c:v>
                </c:pt>
                <c:pt idx="369">
                  <c:v>2037.1690188491059</c:v>
                </c:pt>
                <c:pt idx="370">
                  <c:v>2037.763959059653</c:v>
                </c:pt>
                <c:pt idx="371">
                  <c:v>2038.3590730181079</c:v>
                </c:pt>
                <c:pt idx="372">
                  <c:v>2038.9543607752123</c:v>
                </c:pt>
                <c:pt idx="373">
                  <c:v>2039.5498223817219</c:v>
                </c:pt>
                <c:pt idx="374">
                  <c:v>2040.1454578884093</c:v>
                </c:pt>
                <c:pt idx="375">
                  <c:v>2040.7412673460601</c:v>
                </c:pt>
                <c:pt idx="376">
                  <c:v>2041.3372508054756</c:v>
                </c:pt>
                <c:pt idx="377">
                  <c:v>2041.9334083174715</c:v>
                </c:pt>
                <c:pt idx="378">
                  <c:v>2042.5297399328792</c:v>
                </c:pt>
                <c:pt idx="379">
                  <c:v>2043.1262457025434</c:v>
                </c:pt>
                <c:pt idx="380">
                  <c:v>2043.7229256773253</c:v>
                </c:pt>
                <c:pt idx="381">
                  <c:v>2044.3197799080997</c:v>
                </c:pt>
                <c:pt idx="382">
                  <c:v>2044.9168084457572</c:v>
                </c:pt>
                <c:pt idx="383">
                  <c:v>2045.5140113412031</c:v>
                </c:pt>
                <c:pt idx="384">
                  <c:v>2046.1113886453563</c:v>
                </c:pt>
                <c:pt idx="385">
                  <c:v>2046.7089404091528</c:v>
                </c:pt>
                <c:pt idx="386">
                  <c:v>2047.3066666835409</c:v>
                </c:pt>
                <c:pt idx="387">
                  <c:v>2047.9045675194864</c:v>
                </c:pt>
                <c:pt idx="388">
                  <c:v>2048.5026429679683</c:v>
                </c:pt>
                <c:pt idx="389">
                  <c:v>2049.1008930799803</c:v>
                </c:pt>
                <c:pt idx="390">
                  <c:v>2049.6993179065325</c:v>
                </c:pt>
                <c:pt idx="391">
                  <c:v>2050.2979174986481</c:v>
                </c:pt>
                <c:pt idx="392">
                  <c:v>2050.8966919073669</c:v>
                </c:pt>
                <c:pt idx="393">
                  <c:v>2051.4956411837425</c:v>
                </c:pt>
                <c:pt idx="394">
                  <c:v>2052.0947653788439</c:v>
                </c:pt>
                <c:pt idx="395">
                  <c:v>2052.6940645437539</c:v>
                </c:pt>
                <c:pt idx="396">
                  <c:v>2053.2935387295729</c:v>
                </c:pt>
                <c:pt idx="397">
                  <c:v>2053.8931879874126</c:v>
                </c:pt>
                <c:pt idx="398">
                  <c:v>2054.4930123684026</c:v>
                </c:pt>
                <c:pt idx="399">
                  <c:v>2055.0930119236859</c:v>
                </c:pt>
                <c:pt idx="400">
                  <c:v>2055.6931867044218</c:v>
                </c:pt>
                <c:pt idx="401">
                  <c:v>2056.2935367617815</c:v>
                </c:pt>
                <c:pt idx="402">
                  <c:v>2056.8940621469555</c:v>
                </c:pt>
                <c:pt idx="403">
                  <c:v>2057.4947629111462</c:v>
                </c:pt>
                <c:pt idx="404">
                  <c:v>2058.0956391055706</c:v>
                </c:pt>
                <c:pt idx="405">
                  <c:v>2058.696690781464</c:v>
                </c:pt>
                <c:pt idx="406">
                  <c:v>2059.2979179900726</c:v>
                </c:pt>
                <c:pt idx="407">
                  <c:v>2059.8993207826602</c:v>
                </c:pt>
                <c:pt idx="408">
                  <c:v>2060.5008992105045</c:v>
                </c:pt>
                <c:pt idx="409">
                  <c:v>2061.1026533248992</c:v>
                </c:pt>
                <c:pt idx="410">
                  <c:v>2061.7045831771516</c:v>
                </c:pt>
                <c:pt idx="411">
                  <c:v>2062.3066888185849</c:v>
                </c:pt>
                <c:pt idx="412">
                  <c:v>2062.9089703005366</c:v>
                </c:pt>
                <c:pt idx="413">
                  <c:v>2063.5114276743602</c:v>
                </c:pt>
                <c:pt idx="414">
                  <c:v>2064.1140609914237</c:v>
                </c:pt>
                <c:pt idx="415">
                  <c:v>2064.7168703031098</c:v>
                </c:pt>
                <c:pt idx="416">
                  <c:v>2065.3198556608158</c:v>
                </c:pt>
                <c:pt idx="417">
                  <c:v>2065.9230171159556</c:v>
                </c:pt>
                <c:pt idx="418">
                  <c:v>2066.526354719957</c:v>
                </c:pt>
                <c:pt idx="419">
                  <c:v>2067.1298685242623</c:v>
                </c:pt>
                <c:pt idx="420">
                  <c:v>2067.7335585803303</c:v>
                </c:pt>
                <c:pt idx="421">
                  <c:v>2068.3374249396334</c:v>
                </c:pt>
                <c:pt idx="422">
                  <c:v>2068.9414676536599</c:v>
                </c:pt>
                <c:pt idx="423">
                  <c:v>2069.5456867739131</c:v>
                </c:pt>
                <c:pt idx="424">
                  <c:v>2070.1500823519109</c:v>
                </c:pt>
                <c:pt idx="425">
                  <c:v>2070.7546544391871</c:v>
                </c:pt>
                <c:pt idx="426">
                  <c:v>2071.3594030872887</c:v>
                </c:pt>
                <c:pt idx="427">
                  <c:v>2071.9643283477803</c:v>
                </c:pt>
                <c:pt idx="428">
                  <c:v>2072.5694302722395</c:v>
                </c:pt>
                <c:pt idx="429">
                  <c:v>2073.1747089122596</c:v>
                </c:pt>
                <c:pt idx="430">
                  <c:v>2073.7801643194493</c:v>
                </c:pt>
                <c:pt idx="431">
                  <c:v>2074.3857965454326</c:v>
                </c:pt>
                <c:pt idx="432">
                  <c:v>2074.9916056418474</c:v>
                </c:pt>
                <c:pt idx="433">
                  <c:v>2075.5975916603475</c:v>
                </c:pt>
                <c:pt idx="434">
                  <c:v>2076.2037546526026</c:v>
                </c:pt>
                <c:pt idx="435">
                  <c:v>2076.8100946702953</c:v>
                </c:pt>
                <c:pt idx="436">
                  <c:v>2077.4166117651257</c:v>
                </c:pt>
                <c:pt idx="437">
                  <c:v>2078.0233059888069</c:v>
                </c:pt>
                <c:pt idx="438">
                  <c:v>2078.6301773930682</c:v>
                </c:pt>
                <c:pt idx="439">
                  <c:v>2079.2372260296552</c:v>
                </c:pt>
                <c:pt idx="440">
                  <c:v>2079.8444519503255</c:v>
                </c:pt>
                <c:pt idx="441">
                  <c:v>2080.4518552068548</c:v>
                </c:pt>
                <c:pt idx="442">
                  <c:v>2081.059435851032</c:v>
                </c:pt>
                <c:pt idx="443">
                  <c:v>2081.6671939346625</c:v>
                </c:pt>
                <c:pt idx="444">
                  <c:v>2082.2751295095654</c:v>
                </c:pt>
                <c:pt idx="445">
                  <c:v>2082.8832426275767</c:v>
                </c:pt>
                <c:pt idx="446">
                  <c:v>2083.4915333405456</c:v>
                </c:pt>
                <c:pt idx="447">
                  <c:v>2084.1000017003385</c:v>
                </c:pt>
                <c:pt idx="448">
                  <c:v>2084.708647758835</c:v>
                </c:pt>
                <c:pt idx="449">
                  <c:v>2085.3174715679311</c:v>
                </c:pt>
                <c:pt idx="450">
                  <c:v>2085.926473179537</c:v>
                </c:pt>
                <c:pt idx="451">
                  <c:v>2086.5356526455789</c:v>
                </c:pt>
                <c:pt idx="452">
                  <c:v>2087.1450100179982</c:v>
                </c:pt>
                <c:pt idx="453">
                  <c:v>2087.7545453487505</c:v>
                </c:pt>
                <c:pt idx="454">
                  <c:v>2088.3642586898081</c:v>
                </c:pt>
                <c:pt idx="455">
                  <c:v>2088.9741500931568</c:v>
                </c:pt>
                <c:pt idx="456">
                  <c:v>2089.5842196107992</c:v>
                </c:pt>
                <c:pt idx="457">
                  <c:v>2090.1944672947511</c:v>
                </c:pt>
                <c:pt idx="458">
                  <c:v>2090.8048931970457</c:v>
                </c:pt>
                <c:pt idx="459">
                  <c:v>2091.41549736973</c:v>
                </c:pt>
                <c:pt idx="460">
                  <c:v>2092.0262798648664</c:v>
                </c:pt>
                <c:pt idx="461">
                  <c:v>2092.6372407345325</c:v>
                </c:pt>
                <c:pt idx="462">
                  <c:v>2093.2483800308219</c:v>
                </c:pt>
                <c:pt idx="463">
                  <c:v>2093.8596978058426</c:v>
                </c:pt>
                <c:pt idx="464">
                  <c:v>2094.471194111718</c:v>
                </c:pt>
                <c:pt idx="465">
                  <c:v>2095.082869000586</c:v>
                </c:pt>
                <c:pt idx="466">
                  <c:v>2095.6947225246013</c:v>
                </c:pt>
                <c:pt idx="467">
                  <c:v>2096.3067547359328</c:v>
                </c:pt>
                <c:pt idx="468">
                  <c:v>2096.9189656867643</c:v>
                </c:pt>
                <c:pt idx="469">
                  <c:v>2097.5313554292961</c:v>
                </c:pt>
                <c:pt idx="470">
                  <c:v>2098.1439240157424</c:v>
                </c:pt>
                <c:pt idx="471">
                  <c:v>2098.7566714983336</c:v>
                </c:pt>
                <c:pt idx="472">
                  <c:v>2099.3695979293152</c:v>
                </c:pt>
                <c:pt idx="473">
                  <c:v>2099.9827033609472</c:v>
                </c:pt>
                <c:pt idx="474">
                  <c:v>2100.595987845506</c:v>
                </c:pt>
                <c:pt idx="475">
                  <c:v>2101.2094514352816</c:v>
                </c:pt>
                <c:pt idx="476">
                  <c:v>2101.8230941825823</c:v>
                </c:pt>
                <c:pt idx="477">
                  <c:v>2102.4369161397276</c:v>
                </c:pt>
                <c:pt idx="478">
                  <c:v>2103.0509173590558</c:v>
                </c:pt>
                <c:pt idx="479">
                  <c:v>2103.6650978929188</c:v>
                </c:pt>
                <c:pt idx="480">
                  <c:v>2104.2794577936838</c:v>
                </c:pt>
                <c:pt idx="481">
                  <c:v>2104.8939971137338</c:v>
                </c:pt>
                <c:pt idx="482">
                  <c:v>2105.5087159054665</c:v>
                </c:pt>
                <c:pt idx="483">
                  <c:v>2106.1236142212961</c:v>
                </c:pt>
                <c:pt idx="484">
                  <c:v>2106.7386921136508</c:v>
                </c:pt>
                <c:pt idx="485">
                  <c:v>2107.3539496349745</c:v>
                </c:pt>
                <c:pt idx="486">
                  <c:v>2107.9693868377267</c:v>
                </c:pt>
                <c:pt idx="487">
                  <c:v>2108.5850037743817</c:v>
                </c:pt>
                <c:pt idx="488">
                  <c:v>2109.20080049743</c:v>
                </c:pt>
                <c:pt idx="489">
                  <c:v>2109.8167770593764</c:v>
                </c:pt>
                <c:pt idx="490">
                  <c:v>2110.4329335127418</c:v>
                </c:pt>
                <c:pt idx="491">
                  <c:v>2111.0492699100628</c:v>
                </c:pt>
                <c:pt idx="492">
                  <c:v>2111.665786303889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EE-4A2E-92DB-7ECB26736DF8}"/>
            </c:ext>
          </c:extLst>
        </c:ser>
        <c:ser>
          <c:idx val="11"/>
          <c:order val="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2016年1月～'!$K$760:$K$1048</c:f>
              <c:numCache>
                <c:formatCode>0.00</c:formatCode>
                <c:ptCount val="289"/>
                <c:pt idx="0">
                  <c:v>2351.1</c:v>
                </c:pt>
                <c:pt idx="1">
                  <c:v>2389.7178480013499</c:v>
                </c:pt>
                <c:pt idx="2">
                  <c:v>2406.310642327825</c:v>
                </c:pt>
                <c:pt idx="3">
                  <c:v>2419.2851807158695</c:v>
                </c:pt>
                <c:pt idx="4">
                  <c:v>2430.3889438570727</c:v>
                </c:pt>
                <c:pt idx="5">
                  <c:v>2440.2985573385968</c:v>
                </c:pt>
                <c:pt idx="6">
                  <c:v>2449.3609152954905</c:v>
                </c:pt>
                <c:pt idx="7">
                  <c:v>2457.7820184408247</c:v>
                </c:pt>
                <c:pt idx="8">
                  <c:v>2465.6960423088549</c:v>
                </c:pt>
                <c:pt idx="9">
                  <c:v>2473.1961542821377</c:v>
                </c:pt>
                <c:pt idx="10">
                  <c:v>2480.3501663226075</c:v>
                </c:pt>
                <c:pt idx="11">
                  <c:v>2487.2092539633531</c:v>
                </c:pt>
                <c:pt idx="12">
                  <c:v>2493.8131623277113</c:v>
                </c:pt>
                <c:pt idx="13">
                  <c:v>2500.1934881822995</c:v>
                </c:pt>
                <c:pt idx="14">
                  <c:v>2506.3758416219271</c:v>
                </c:pt>
                <c:pt idx="15">
                  <c:v>2512.3813220989891</c:v>
                </c:pt>
                <c:pt idx="16">
                  <c:v>2518.2275572146018</c:v>
                </c:pt>
                <c:pt idx="17">
                  <c:v>2523.929452853019</c:v>
                </c:pt>
                <c:pt idx="18">
                  <c:v>2529.4997470217991</c:v>
                </c:pt>
                <c:pt idx="19">
                  <c:v>2534.9494267431551</c:v>
                </c:pt>
                <c:pt idx="20">
                  <c:v>2540.2880472373031</c:v>
                </c:pt>
                <c:pt idx="21">
                  <c:v>2545.5239800054542</c:v>
                </c:pt>
                <c:pt idx="22">
                  <c:v>2550.6646082592697</c:v>
                </c:pt>
                <c:pt idx="23">
                  <c:v>2555.7164827413553</c:v>
                </c:pt>
                <c:pt idx="24">
                  <c:v>2560.6854473261628</c:v>
                </c:pt>
                <c:pt idx="25">
                  <c:v>2565.5767412686141</c:v>
                </c:pt>
                <c:pt idx="26">
                  <c:v>2570.3950831964644</c:v>
                </c:pt>
                <c:pt idx="27">
                  <c:v>2575.1447406782077</c:v>
                </c:pt>
                <c:pt idx="28">
                  <c:v>2579.8295882827424</c:v>
                </c:pt>
                <c:pt idx="29">
                  <c:v>2584.4531563749092</c:v>
                </c:pt>
                <c:pt idx="30">
                  <c:v>2589.0186723915617</c:v>
                </c:pt>
                <c:pt idx="31">
                  <c:v>2593.5290959673553</c:v>
                </c:pt>
                <c:pt idx="32">
                  <c:v>2597.987148994288</c:v>
                </c:pt>
                <c:pt idx="33">
                  <c:v>2602.3953414801872</c:v>
                </c:pt>
                <c:pt idx="34">
                  <c:v>2606.755993902023</c:v>
                </c:pt>
                <c:pt idx="35">
                  <c:v>2611.0712566176667</c:v>
                </c:pt>
                <c:pt idx="36">
                  <c:v>2615.3431267956662</c:v>
                </c:pt>
                <c:pt idx="37">
                  <c:v>2619.5734632401036</c:v>
                </c:pt>
                <c:pt idx="38">
                  <c:v>2623.7639994217207</c:v>
                </c:pt>
                <c:pt idx="39">
                  <c:v>2627.9163549735667</c:v>
                </c:pt>
                <c:pt idx="40">
                  <c:v>2632.032045866596</c:v>
                </c:pt>
                <c:pt idx="41">
                  <c:v>2636.1124934458171</c:v>
                </c:pt>
                <c:pt idx="42">
                  <c:v>2640.1590324791164</c:v>
                </c:pt>
                <c:pt idx="43">
                  <c:v>2644.1729183474295</c:v>
                </c:pt>
                <c:pt idx="44">
                  <c:v>2648.1553334855998</c:v>
                </c:pt>
                <c:pt idx="45">
                  <c:v>2652.107393167164</c:v>
                </c:pt>
                <c:pt idx="46">
                  <c:v>2656.0301507129093</c:v>
                </c:pt>
                <c:pt idx="47">
                  <c:v>2659.9246021918148</c:v>
                </c:pt>
                <c:pt idx="48">
                  <c:v>2663.7916906735304</c:v>
                </c:pt>
                <c:pt idx="49">
                  <c:v>2667.6323100835793</c:v>
                </c:pt>
                <c:pt idx="50">
                  <c:v>2671.4473087057099</c:v>
                </c:pt>
                <c:pt idx="51">
                  <c:v>2675.237492370055</c:v>
                </c:pt>
                <c:pt idx="52">
                  <c:v>2679.0036273608671</c:v>
                </c:pt>
                <c:pt idx="53">
                  <c:v>2682.746443073388</c:v>
                </c:pt>
                <c:pt idx="54">
                  <c:v>2686.466634445781</c:v>
                </c:pt>
                <c:pt idx="55">
                  <c:v>2690.1648641889806</c:v>
                </c:pt>
                <c:pt idx="56">
                  <c:v>2693.8417648345835</c:v>
                </c:pt>
                <c:pt idx="57">
                  <c:v>2697.4979406186098</c:v>
                </c:pt>
                <c:pt idx="58">
                  <c:v>2701.1339692169117</c:v>
                </c:pt>
                <c:pt idx="59">
                  <c:v>2704.7504033462619</c:v>
                </c:pt>
                <c:pt idx="60">
                  <c:v>2708.3477722436105</c:v>
                </c:pt>
                <c:pt idx="61">
                  <c:v>2711.9265830346344</c:v>
                </c:pt>
                <c:pt idx="62">
                  <c:v>2715.4873220015443</c:v>
                </c:pt>
                <c:pt idx="63">
                  <c:v>2719.0304557590603</c:v>
                </c:pt>
                <c:pt idx="64">
                  <c:v>2722.5564323465514</c:v>
                </c:pt>
                <c:pt idx="65">
                  <c:v>2726.0656822435235</c:v>
                </c:pt>
                <c:pt idx="66">
                  <c:v>2729.5586193149279</c:v>
                </c:pt>
                <c:pt idx="67">
                  <c:v>2733.0356416921281</c:v>
                </c:pt>
                <c:pt idx="68">
                  <c:v>2736.4971325947881</c:v>
                </c:pt>
                <c:pt idx="69">
                  <c:v>2739.9434610984526</c:v>
                </c:pt>
                <c:pt idx="70">
                  <c:v>2743.374982852145</c:v>
                </c:pt>
                <c:pt idx="71">
                  <c:v>2746.7920407498873</c:v>
                </c:pt>
                <c:pt idx="72">
                  <c:v>2750.1949655597214</c:v>
                </c:pt>
                <c:pt idx="73">
                  <c:v>2753.5840765134608</c:v>
                </c:pt>
                <c:pt idx="74">
                  <c:v>2756.9596818601262</c:v>
                </c:pt>
                <c:pt idx="75">
                  <c:v>2760.3220793857654</c:v>
                </c:pt>
                <c:pt idx="76">
                  <c:v>2763.6715569021121</c:v>
                </c:pt>
                <c:pt idx="77">
                  <c:v>2767.0083927063397</c:v>
                </c:pt>
                <c:pt idx="78">
                  <c:v>2770.3328560139653</c:v>
                </c:pt>
                <c:pt idx="79">
                  <c:v>2773.645207366802</c:v>
                </c:pt>
                <c:pt idx="80">
                  <c:v>2776.9456990176841</c:v>
                </c:pt>
                <c:pt idx="81">
                  <c:v>2780.2345752935717</c:v>
                </c:pt>
                <c:pt idx="82">
                  <c:v>2783.5120729384898</c:v>
                </c:pt>
                <c:pt idx="83">
                  <c:v>2786.7784214376575</c:v>
                </c:pt>
                <c:pt idx="84">
                  <c:v>2790.0338433240522</c:v>
                </c:pt>
                <c:pt idx="85">
                  <c:v>2793.2785544685603</c:v>
                </c:pt>
                <c:pt idx="86">
                  <c:v>2796.5127643547626</c:v>
                </c:pt>
                <c:pt idx="87">
                  <c:v>2799.7366763393552</c:v>
                </c:pt>
                <c:pt idx="88">
                  <c:v>2802.950487899097</c:v>
                </c:pt>
                <c:pt idx="89">
                  <c:v>2806.1543908651306</c:v>
                </c:pt>
                <c:pt idx="90">
                  <c:v>2809.3485716454593</c:v>
                </c:pt>
                <c:pt idx="91">
                  <c:v>2812.5332114362991</c:v>
                </c:pt>
                <c:pt idx="92">
                  <c:v>2815.7084864229764</c:v>
                </c:pt>
                <c:pt idx="93">
                  <c:v>2818.874567971</c:v>
                </c:pt>
                <c:pt idx="94">
                  <c:v>2822.0316228078882</c:v>
                </c:pt>
                <c:pt idx="95">
                  <c:v>2825.1798131962832</c:v>
                </c:pt>
                <c:pt idx="96">
                  <c:v>2828.3192970988707</c:v>
                </c:pt>
                <c:pt idx="97">
                  <c:v>2831.4502283355596</c:v>
                </c:pt>
                <c:pt idx="98">
                  <c:v>2834.5727567333715</c:v>
                </c:pt>
                <c:pt idx="99">
                  <c:v>2837.6870282694408</c:v>
                </c:pt>
                <c:pt idx="100">
                  <c:v>2840.7931852075158</c:v>
                </c:pt>
                <c:pt idx="101">
                  <c:v>2843.8913662283076</c:v>
                </c:pt>
                <c:pt idx="102">
                  <c:v>2846.9817065540346</c:v>
                </c:pt>
                <c:pt idx="103">
                  <c:v>2850.0643380674646</c:v>
                </c:pt>
                <c:pt idx="104">
                  <c:v>2853.1393894257521</c:v>
                </c:pt>
                <c:pt idx="105">
                  <c:v>2856.2069861693481</c:v>
                </c:pt>
                <c:pt idx="106">
                  <c:v>2859.2672508262367</c:v>
                </c:pt>
                <c:pt idx="107">
                  <c:v>2862.3203030117456</c:v>
                </c:pt>
                <c:pt idx="108">
                  <c:v>2865.366259524149</c:v>
                </c:pt>
                <c:pt idx="109">
                  <c:v>2868.4052344362908</c:v>
                </c:pt>
                <c:pt idx="110">
                  <c:v>2871.437339183416</c:v>
                </c:pt>
                <c:pt idx="111">
                  <c:v>2874.4626826474055</c:v>
                </c:pt>
                <c:pt idx="112">
                  <c:v>2877.4813712375944</c:v>
                </c:pt>
                <c:pt idx="113">
                  <c:v>2880.493508968339</c:v>
                </c:pt>
                <c:pt idx="114">
                  <c:v>2883.4991975334869</c:v>
                </c:pt>
                <c:pt idx="115">
                  <c:v>2886.4985363779101</c:v>
                </c:pt>
                <c:pt idx="116">
                  <c:v>2889.4916227662311</c:v>
                </c:pt>
                <c:pt idx="117">
                  <c:v>2892.4785518488784</c:v>
                </c:pt>
                <c:pt idx="118">
                  <c:v>2895.4594167256023</c:v>
                </c:pt>
                <c:pt idx="119">
                  <c:v>2898.4343085065602</c:v>
                </c:pt>
                <c:pt idx="120">
                  <c:v>2901.4033163710906</c:v>
                </c:pt>
                <c:pt idx="121">
                  <c:v>2904.3665276242796</c:v>
                </c:pt>
                <c:pt idx="122">
                  <c:v>2907.3240277514215</c:v>
                </c:pt>
                <c:pt idx="123">
                  <c:v>2910.2759004704631</c:v>
                </c:pt>
                <c:pt idx="124">
                  <c:v>2913.2222277825304</c:v>
                </c:pt>
                <c:pt idx="125">
                  <c:v>2916.1630900206164</c:v>
                </c:pt>
                <c:pt idx="126">
                  <c:v>2919.0985658965142</c:v>
                </c:pt>
                <c:pt idx="127">
                  <c:v>2922.0287325460677</c:v>
                </c:pt>
                <c:pt idx="128">
                  <c:v>2924.9536655728211</c:v>
                </c:pt>
                <c:pt idx="129">
                  <c:v>2927.873439090125</c:v>
                </c:pt>
                <c:pt idx="130">
                  <c:v>2930.7881257617773</c:v>
                </c:pt>
                <c:pt idx="131">
                  <c:v>2933.6977968412466</c:v>
                </c:pt>
                <c:pt idx="132">
                  <c:v>2936.6025222095527</c:v>
                </c:pt>
                <c:pt idx="133">
                  <c:v>2939.5023704118503</c:v>
                </c:pt>
                <c:pt idx="134">
                  <c:v>2942.3974086927687</c:v>
                </c:pt>
                <c:pt idx="135">
                  <c:v>2945.2877030305681</c:v>
                </c:pt>
                <c:pt idx="136">
                  <c:v>2948.173318170152</c:v>
                </c:pt>
                <c:pt idx="137">
                  <c:v>2951.0543176549836</c:v>
                </c:pt>
                <c:pt idx="138">
                  <c:v>2953.9307638579521</c:v>
                </c:pt>
                <c:pt idx="139">
                  <c:v>2956.8027180112317</c:v>
                </c:pt>
                <c:pt idx="140">
                  <c:v>2959.6702402351716</c:v>
                </c:pt>
                <c:pt idx="141">
                  <c:v>2962.5333895662511</c:v>
                </c:pt>
                <c:pt idx="142">
                  <c:v>2965.3922239841459</c:v>
                </c:pt>
                <c:pt idx="143">
                  <c:v>2968.2468004379293</c:v>
                </c:pt>
                <c:pt idx="144">
                  <c:v>2971.097174871451</c:v>
                </c:pt>
                <c:pt idx="145">
                  <c:v>2973.9434022479181</c:v>
                </c:pt>
                <c:pt idx="146">
                  <c:v>2976.7855365737128</c:v>
                </c:pt>
                <c:pt idx="147">
                  <c:v>2979.6236309214723</c:v>
                </c:pt>
                <c:pt idx="148">
                  <c:v>2982.4577374524611</c:v>
                </c:pt>
                <c:pt idx="149">
                  <c:v>2985.2879074382622</c:v>
                </c:pt>
                <c:pt idx="150">
                  <c:v>2988.1141912818093</c:v>
                </c:pt>
                <c:pt idx="151">
                  <c:v>2990.9366385377884</c:v>
                </c:pt>
                <c:pt idx="152">
                  <c:v>2993.7552979324273</c:v>
                </c:pt>
                <c:pt idx="153">
                  <c:v>2996.5702173826985</c:v>
                </c:pt>
                <c:pt idx="154">
                  <c:v>2999.3814440149581</c:v>
                </c:pt>
                <c:pt idx="155">
                  <c:v>3002.1890241830324</c:v>
                </c:pt>
                <c:pt idx="156">
                  <c:v>3004.9930034857853</c:v>
                </c:pt>
                <c:pt idx="157">
                  <c:v>3007.7934267841702</c:v>
                </c:pt>
                <c:pt idx="158">
                  <c:v>3010.590338217798</c:v>
                </c:pt>
                <c:pt idx="159">
                  <c:v>3013.3837812210259</c:v>
                </c:pt>
                <c:pt idx="160">
                  <c:v>3016.1737985385944</c:v>
                </c:pt>
                <c:pt idx="161">
                  <c:v>3018.9604322408195</c:v>
                </c:pt>
                <c:pt idx="162">
                  <c:v>3021.7437237383597</c:v>
                </c:pt>
                <c:pt idx="163">
                  <c:v>3024.5237137965728</c:v>
                </c:pt>
                <c:pt idx="164">
                  <c:v>3027.300442549476</c:v>
                </c:pt>
                <c:pt idx="165">
                  <c:v>3030.0739495133157</c:v>
                </c:pt>
                <c:pt idx="166">
                  <c:v>3032.844273599771</c:v>
                </c:pt>
                <c:pt idx="167">
                  <c:v>3035.6114531288013</c:v>
                </c:pt>
                <c:pt idx="168">
                  <c:v>3038.3755258411352</c:v>
                </c:pt>
                <c:pt idx="169">
                  <c:v>3041.1365289104369</c:v>
                </c:pt>
                <c:pt idx="170">
                  <c:v>3043.8944989551374</c:v>
                </c:pt>
                <c:pt idx="171">
                  <c:v>3046.6494720499563</c:v>
                </c:pt>
                <c:pt idx="172">
                  <c:v>3049.4014837371183</c:v>
                </c:pt>
                <c:pt idx="173">
                  <c:v>3052.1505690372737</c:v>
                </c:pt>
                <c:pt idx="174">
                  <c:v>3054.8967624601378</c:v>
                </c:pt>
                <c:pt idx="175">
                  <c:v>3057.6400980148492</c:v>
                </c:pt>
                <c:pt idx="176">
                  <c:v>3060.3806092200621</c:v>
                </c:pt>
                <c:pt idx="177">
                  <c:v>3063.1183291137831</c:v>
                </c:pt>
                <c:pt idx="178">
                  <c:v>3065.8532902629513</c:v>
                </c:pt>
                <c:pt idx="179">
                  <c:v>3068.5855247727809</c:v>
                </c:pt>
                <c:pt idx="180">
                  <c:v>3071.3150642958617</c:v>
                </c:pt>
                <c:pt idx="181">
                  <c:v>3074.0419400410378</c:v>
                </c:pt>
                <c:pt idx="182">
                  <c:v>3076.7661827820593</c:v>
                </c:pt>
                <c:pt idx="183">
                  <c:v>3079.4878228660232</c:v>
                </c:pt>
                <c:pt idx="184">
                  <c:v>3082.2068902216029</c:v>
                </c:pt>
                <c:pt idx="185">
                  <c:v>3084.9234143670765</c:v>
                </c:pt>
                <c:pt idx="186">
                  <c:v>3087.6374244181602</c:v>
                </c:pt>
                <c:pt idx="187">
                  <c:v>3090.3489490956504</c:v>
                </c:pt>
                <c:pt idx="188">
                  <c:v>3093.058016732879</c:v>
                </c:pt>
                <c:pt idx="189">
                  <c:v>3095.764655282996</c:v>
                </c:pt>
                <c:pt idx="190">
                  <c:v>3098.4688923260687</c:v>
                </c:pt>
                <c:pt idx="191">
                  <c:v>3101.1707550760198</c:v>
                </c:pt>
                <c:pt idx="192">
                  <c:v>3103.8702703873978</c:v>
                </c:pt>
                <c:pt idx="193">
                  <c:v>3106.5674647619871</c:v>
                </c:pt>
                <c:pt idx="194">
                  <c:v>3109.2623643552679</c:v>
                </c:pt>
                <c:pt idx="195">
                  <c:v>3111.9549949827197</c:v>
                </c:pt>
                <c:pt idx="196">
                  <c:v>3114.645382125982</c:v>
                </c:pt>
                <c:pt idx="197">
                  <c:v>3117.3335509388726</c:v>
                </c:pt>
                <c:pt idx="198">
                  <c:v>3120.0195262532679</c:v>
                </c:pt>
                <c:pt idx="199">
                  <c:v>3122.7033325848479</c:v>
                </c:pt>
                <c:pt idx="200">
                  <c:v>3125.3849941387111</c:v>
                </c:pt>
                <c:pt idx="201">
                  <c:v>3128.0645348148641</c:v>
                </c:pt>
                <c:pt idx="202">
                  <c:v>3130.741978213583</c:v>
                </c:pt>
                <c:pt idx="203">
                  <c:v>3133.4173476406627</c:v>
                </c:pt>
                <c:pt idx="204">
                  <c:v>3136.0906661125405</c:v>
                </c:pt>
                <c:pt idx="205">
                  <c:v>3138.7619563613125</c:v>
                </c:pt>
                <c:pt idx="206">
                  <c:v>3141.4312408396349</c:v>
                </c:pt>
                <c:pt idx="207">
                  <c:v>3144.0985417255251</c:v>
                </c:pt>
                <c:pt idx="208">
                  <c:v>3146.7638809270443</c:v>
                </c:pt>
                <c:pt idx="209">
                  <c:v>3149.4272800868944</c:v>
                </c:pt>
                <c:pt idx="210">
                  <c:v>3152.0887605869038</c:v>
                </c:pt>
                <c:pt idx="211">
                  <c:v>3154.7483435524205</c:v>
                </c:pt>
                <c:pt idx="212">
                  <c:v>3157.4060498566123</c:v>
                </c:pt>
                <c:pt idx="213">
                  <c:v>3160.0619001246737</c:v>
                </c:pt>
                <c:pt idx="214">
                  <c:v>3162.7159147379421</c:v>
                </c:pt>
                <c:pt idx="215">
                  <c:v>3165.3681138379316</c:v>
                </c:pt>
                <c:pt idx="216">
                  <c:v>3168.0185173302752</c:v>
                </c:pt>
                <c:pt idx="217">
                  <c:v>3170.6671448885913</c:v>
                </c:pt>
                <c:pt idx="218">
                  <c:v>3173.3140159582645</c:v>
                </c:pt>
                <c:pt idx="219">
                  <c:v>3175.9591497601505</c:v>
                </c:pt>
                <c:pt idx="220">
                  <c:v>3178.6025652942039</c:v>
                </c:pt>
                <c:pt idx="221">
                  <c:v>3181.2442813430316</c:v>
                </c:pt>
                <c:pt idx="222">
                  <c:v>3183.8843164753716</c:v>
                </c:pt>
                <c:pt idx="223">
                  <c:v>3186.5226890495055</c:v>
                </c:pt>
                <c:pt idx="224">
                  <c:v>3189.1594172165937</c:v>
                </c:pt>
                <c:pt idx="225">
                  <c:v>3191.7945189239549</c:v>
                </c:pt>
                <c:pt idx="226">
                  <c:v>3194.4280119182677</c:v>
                </c:pt>
                <c:pt idx="227">
                  <c:v>3197.0599137487134</c:v>
                </c:pt>
                <c:pt idx="228">
                  <c:v>3199.6902417700589</c:v>
                </c:pt>
                <c:pt idx="229">
                  <c:v>3202.3190131456763</c:v>
                </c:pt>
                <c:pt idx="230">
                  <c:v>3204.9462448504969</c:v>
                </c:pt>
                <c:pt idx="231">
                  <c:v>3207.571953673918</c:v>
                </c:pt>
                <c:pt idx="232">
                  <c:v>3210.1961562226434</c:v>
                </c:pt>
                <c:pt idx="233">
                  <c:v>3212.8188689234721</c:v>
                </c:pt>
                <c:pt idx="234">
                  <c:v>3215.4401080260368</c:v>
                </c:pt>
                <c:pt idx="235">
                  <c:v>3218.0598896054807</c:v>
                </c:pt>
                <c:pt idx="236">
                  <c:v>3220.6782295650896</c:v>
                </c:pt>
                <c:pt idx="237">
                  <c:v>3223.2951436388717</c:v>
                </c:pt>
                <c:pt idx="238">
                  <c:v>3225.9106473940865</c:v>
                </c:pt>
                <c:pt idx="239">
                  <c:v>3228.5247562337286</c:v>
                </c:pt>
                <c:pt idx="240">
                  <c:v>3231.137485398961</c:v>
                </c:pt>
                <c:pt idx="241">
                  <c:v>3233.7488499715059</c:v>
                </c:pt>
                <c:pt idx="242">
                  <c:v>3236.3588648759883</c:v>
                </c:pt>
                <c:pt idx="243">
                  <c:v>3238.9675448822345</c:v>
                </c:pt>
                <c:pt idx="244">
                  <c:v>3241.5749046075334</c:v>
                </c:pt>
                <c:pt idx="245">
                  <c:v>3244.1809585188494</c:v>
                </c:pt>
                <c:pt idx="246">
                  <c:v>3246.7857209349968</c:v>
                </c:pt>
                <c:pt idx="247">
                  <c:v>3249.3892060287772</c:v>
                </c:pt>
                <c:pt idx="248">
                  <c:v>3251.9914278290707</c:v>
                </c:pt>
                <c:pt idx="249">
                  <c:v>3254.5924002228976</c:v>
                </c:pt>
                <c:pt idx="250">
                  <c:v>3257.1921369574361</c:v>
                </c:pt>
                <c:pt idx="251">
                  <c:v>3259.7906516420044</c:v>
                </c:pt>
                <c:pt idx="252">
                  <c:v>3262.3879577500106</c:v>
                </c:pt>
                <c:pt idx="253">
                  <c:v>3264.9840686208627</c:v>
                </c:pt>
                <c:pt idx="254">
                  <c:v>3267.5789974618492</c:v>
                </c:pt>
                <c:pt idx="255">
                  <c:v>3270.172757349982</c:v>
                </c:pt>
                <c:pt idx="256">
                  <c:v>3272.7653612338086</c:v>
                </c:pt>
                <c:pt idx="257">
                  <c:v>3275.3568219351928</c:v>
                </c:pt>
                <c:pt idx="258">
                  <c:v>3277.9471521510618</c:v>
                </c:pt>
                <c:pt idx="259">
                  <c:v>3280.5363644551271</c:v>
                </c:pt>
                <c:pt idx="260">
                  <c:v>3283.1244712995663</c:v>
                </c:pt>
                <c:pt idx="261">
                  <c:v>3285.7114850166881</c:v>
                </c:pt>
                <c:pt idx="262">
                  <c:v>3288.2974178205577</c:v>
                </c:pt>
                <c:pt idx="263">
                  <c:v>3290.8822818086001</c:v>
                </c:pt>
                <c:pt idx="264">
                  <c:v>3293.4660889631714</c:v>
                </c:pt>
                <c:pt idx="265">
                  <c:v>3296.0488511531089</c:v>
                </c:pt>
                <c:pt idx="266">
                  <c:v>3298.6305801352491</c:v>
                </c:pt>
                <c:pt idx="267">
                  <c:v>3301.2112875559228</c:v>
                </c:pt>
                <c:pt idx="268">
                  <c:v>3303.790984952424</c:v>
                </c:pt>
                <c:pt idx="269">
                  <c:v>3306.3696837544544</c:v>
                </c:pt>
                <c:pt idx="270">
                  <c:v>3308.9473952855428</c:v>
                </c:pt>
                <c:pt idx="271">
                  <c:v>3311.5241307644419</c:v>
                </c:pt>
                <c:pt idx="272">
                  <c:v>3314.0999013065002</c:v>
                </c:pt>
                <c:pt idx="273">
                  <c:v>3316.6747179250124</c:v>
                </c:pt>
                <c:pt idx="274">
                  <c:v>3319.2485915325465</c:v>
                </c:pt>
                <c:pt idx="275">
                  <c:v>3321.8215329422487</c:v>
                </c:pt>
                <c:pt idx="276">
                  <c:v>3324.3935528691286</c:v>
                </c:pt>
                <c:pt idx="277">
                  <c:v>3326.9646619313216</c:v>
                </c:pt>
                <c:pt idx="278">
                  <c:v>3329.53487065133</c:v>
                </c:pt>
                <c:pt idx="279">
                  <c:v>3332.1041894572477</c:v>
                </c:pt>
                <c:pt idx="280">
                  <c:v>3334.6726286839566</c:v>
                </c:pt>
                <c:pt idx="281">
                  <c:v>3337.2401985743181</c:v>
                </c:pt>
                <c:pt idx="282">
                  <c:v>3339.8069092803275</c:v>
                </c:pt>
                <c:pt idx="283">
                  <c:v>3342.3727708642646</c:v>
                </c:pt>
                <c:pt idx="284">
                  <c:v>3344.9377932998177</c:v>
                </c:pt>
                <c:pt idx="285">
                  <c:v>3347.5019864731935</c:v>
                </c:pt>
                <c:pt idx="286">
                  <c:v>3350.0653601842059</c:v>
                </c:pt>
                <c:pt idx="287">
                  <c:v>3352.6279241473535</c:v>
                </c:pt>
                <c:pt idx="288">
                  <c:v>3355.1896879928718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1EE-4A2E-92DB-7ECB26736DF8}"/>
            </c:ext>
          </c:extLst>
        </c:ser>
        <c:ser>
          <c:idx val="17"/>
          <c:order val="3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2016年1月～'!$N$704:$N$759</c:f>
              <c:numCache>
                <c:formatCode>0.00</c:formatCode>
                <c:ptCount val="56"/>
                <c:pt idx="0">
                  <c:v>2925.51</c:v>
                </c:pt>
                <c:pt idx="1">
                  <c:v>2834.2031574444982</c:v>
                </c:pt>
                <c:pt idx="2">
                  <c:v>2797.7009495704988</c:v>
                </c:pt>
                <c:pt idx="3">
                  <c:v>2770.1991103735559</c:v>
                </c:pt>
                <c:pt idx="4">
                  <c:v>2747.3500377502055</c:v>
                </c:pt>
                <c:pt idx="5">
                  <c:v>2727.470571672965</c:v>
                </c:pt>
                <c:pt idx="6">
                  <c:v>2709.6979000743036</c:v>
                </c:pt>
                <c:pt idx="7">
                  <c:v>2693.5197147868985</c:v>
                </c:pt>
                <c:pt idx="8">
                  <c:v>2678.6023745709972</c:v>
                </c:pt>
                <c:pt idx="9">
                  <c:v>2664.7142389546989</c:v>
                </c:pt>
                <c:pt idx="10">
                  <c:v>2651.6867298157572</c:v>
                </c:pt>
                <c:pt idx="11">
                  <c:v>2639.3926428607938</c:v>
                </c:pt>
                <c:pt idx="12">
                  <c:v>2627.7331983612844</c:v>
                </c:pt>
                <c:pt idx="13">
                  <c:v>2616.6298779483363</c:v>
                </c:pt>
                <c:pt idx="14">
                  <c:v>2606.0190483138958</c:v>
                </c:pt>
                <c:pt idx="15">
                  <c:v>2595.848290400193</c:v>
                </c:pt>
                <c:pt idx="16">
                  <c:v>2586.0738161213262</c:v>
                </c:pt>
                <c:pt idx="17">
                  <c:v>2576.6586030226813</c:v>
                </c:pt>
                <c:pt idx="18">
                  <c:v>2567.5710171361598</c:v>
                </c:pt>
                <c:pt idx="19">
                  <c:v>2558.7837764208425</c:v>
                </c:pt>
                <c:pt idx="20">
                  <c:v>2550.2731571885183</c:v>
                </c:pt>
                <c:pt idx="21">
                  <c:v>2542.0183773374051</c:v>
                </c:pt>
                <c:pt idx="22">
                  <c:v>2534.0011105159178</c:v>
                </c:pt>
                <c:pt idx="23">
                  <c:v>2526.2050987752509</c:v>
                </c:pt>
                <c:pt idx="24">
                  <c:v>2518.6158403606</c:v>
                </c:pt>
                <c:pt idx="25">
                  <c:v>2511.2203355635042</c:v>
                </c:pt>
                <c:pt idx="26">
                  <c:v>2504.0068779630888</c:v>
                </c:pt>
                <c:pt idx="27">
                  <c:v>2496.9648815279825</c:v>
                </c:pt>
                <c:pt idx="28">
                  <c:v>2490.0847363277107</c:v>
                </c:pt>
                <c:pt idx="29">
                  <c:v>2483.3576872736812</c:v>
                </c:pt>
                <c:pt idx="30">
                  <c:v>2476.7757315519821</c:v>
                </c:pt>
                <c:pt idx="31">
                  <c:v>2470.3315313437743</c:v>
                </c:pt>
                <c:pt idx="32">
                  <c:v>2464.0183391382643</c:v>
                </c:pt>
                <c:pt idx="33">
                  <c:v>2457.8299334872277</c:v>
                </c:pt>
                <c:pt idx="34">
                  <c:v>2451.7605634711804</c:v>
                </c:pt>
                <c:pt idx="35">
                  <c:v>2445.8049004760692</c:v>
                </c:pt>
                <c:pt idx="36">
                  <c:v>2439.95799613806</c:v>
                </c:pt>
                <c:pt idx="37">
                  <c:v>2434.2152455191576</c:v>
                </c:pt>
                <c:pt idx="38">
                  <c:v>2428.5723547401285</c:v>
                </c:pt>
                <c:pt idx="39">
                  <c:v>2423.0253124288465</c:v>
                </c:pt>
                <c:pt idx="40">
                  <c:v>2417.5703644486066</c:v>
                </c:pt>
                <c:pt idx="41">
                  <c:v>2412.2039914575266</c:v>
                </c:pt>
                <c:pt idx="42">
                  <c:v>2406.922888921004</c:v>
                </c:pt>
                <c:pt idx="43">
                  <c:v>2401.7239492573935</c:v>
                </c:pt>
                <c:pt idx="44">
                  <c:v>2396.604245845233</c:v>
                </c:pt>
                <c:pt idx="45">
                  <c:v>2391.5610186602767</c:v>
                </c:pt>
                <c:pt idx="46">
                  <c:v>2386.5916613439335</c:v>
                </c:pt>
                <c:pt idx="47">
                  <c:v>2381.6937095326361</c:v>
                </c:pt>
                <c:pt idx="48">
                  <c:v>2376.8648303011264</c:v>
                </c:pt>
                <c:pt idx="49">
                  <c:v>2372.1028125924909</c:v>
                </c:pt>
                <c:pt idx="50">
                  <c:v>2367.4055585245778</c:v>
                </c:pt>
                <c:pt idx="51">
                  <c:v>2362.7710754767177</c:v>
                </c:pt>
                <c:pt idx="52">
                  <c:v>2358.1974688728742</c:v>
                </c:pt>
                <c:pt idx="53">
                  <c:v>2353.682935587799</c:v>
                </c:pt>
                <c:pt idx="54">
                  <c:v>2349.2257579117386</c:v>
                </c:pt>
                <c:pt idx="55">
                  <c:v>2344.8242980169725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1EE-4A2E-92DB-7ECB26736DF8}"/>
            </c:ext>
          </c:extLst>
        </c:ser>
        <c:ser>
          <c:idx val="18"/>
          <c:order val="4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stealth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2016年1月～'!$U$540:$U$703</c:f>
              <c:numCache>
                <c:formatCode>0.00</c:formatCode>
                <c:ptCount val="164"/>
                <c:pt idx="0">
                  <c:v>2581</c:v>
                </c:pt>
                <c:pt idx="1">
                  <c:v>2623.3940562679104</c:v>
                </c:pt>
                <c:pt idx="2">
                  <c:v>2641.6093606601662</c:v>
                </c:pt>
                <c:pt idx="3">
                  <c:v>2655.852601517443</c:v>
                </c:pt>
                <c:pt idx="4">
                  <c:v>2668.0421352112226</c:v>
                </c:pt>
                <c:pt idx="5">
                  <c:v>2678.9207504959031</c:v>
                </c:pt>
                <c:pt idx="6">
                  <c:v>2688.869262208184</c:v>
                </c:pt>
                <c:pt idx="7">
                  <c:v>2698.1138146381559</c:v>
                </c:pt>
                <c:pt idx="8">
                  <c:v>2706.8017035426628</c:v>
                </c:pt>
                <c:pt idx="9">
                  <c:v>2715.0352065850871</c:v>
                </c:pt>
                <c:pt idx="10">
                  <c:v>2722.8887666533328</c:v>
                </c:pt>
                <c:pt idx="11">
                  <c:v>2730.4185634296346</c:v>
                </c:pt>
                <c:pt idx="12">
                  <c:v>2737.6682284751068</c:v>
                </c:pt>
                <c:pt idx="13">
                  <c:v>2744.6724482150971</c:v>
                </c:pt>
                <c:pt idx="14">
                  <c:v>2751.4593370023367</c:v>
                </c:pt>
                <c:pt idx="15">
                  <c:v>2758.0520574784109</c:v>
                </c:pt>
                <c:pt idx="16">
                  <c:v>2764.4699609420645</c:v>
                </c:pt>
                <c:pt idx="17">
                  <c:v>2770.729410834776</c:v>
                </c:pt>
                <c:pt idx="18">
                  <c:v>2776.8443907376395</c:v>
                </c:pt>
                <c:pt idx="19">
                  <c:v>2782.8269620280221</c:v>
                </c:pt>
                <c:pt idx="20">
                  <c:v>2788.6876142739484</c:v>
                </c:pt>
                <c:pt idx="21">
                  <c:v>2794.4355375756359</c:v>
                </c:pt>
                <c:pt idx="22">
                  <c:v>2800.0788371048338</c:v>
                </c:pt>
                <c:pt idx="23">
                  <c:v>2805.6247041620682</c:v>
                </c:pt>
                <c:pt idx="24">
                  <c:v>2811.0795540593026</c:v>
                </c:pt>
                <c:pt idx="25">
                  <c:v>2816.4491383668465</c:v>
                </c:pt>
                <c:pt idx="26">
                  <c:v>2821.7386371188272</c:v>
                </c:pt>
                <c:pt idx="27">
                  <c:v>2826.9527351837246</c:v>
                </c:pt>
                <c:pt idx="28">
                  <c:v>2832.095686001343</c:v>
                </c:pt>
                <c:pt idx="29">
                  <c:v>2837.1713651497771</c:v>
                </c:pt>
                <c:pt idx="30">
                  <c:v>2842.1833156576158</c:v>
                </c:pt>
                <c:pt idx="31">
                  <c:v>2847.134786564478</c:v>
                </c:pt>
                <c:pt idx="32">
                  <c:v>2852.0287659198916</c:v>
                </c:pt>
                <c:pt idx="33">
                  <c:v>2856.86800917033</c:v>
                </c:pt>
                <c:pt idx="34">
                  <c:v>2861.6550636983206</c:v>
                </c:pt>
                <c:pt idx="35">
                  <c:v>2866.3922901323626</c:v>
                </c:pt>
                <c:pt idx="36">
                  <c:v>2871.0818809321654</c:v>
                </c:pt>
                <c:pt idx="37">
                  <c:v>2875.7258766631394</c:v>
                </c:pt>
                <c:pt idx="38">
                  <c:v>2880.3261803017572</c:v>
                </c:pt>
                <c:pt idx="39">
                  <c:v>2884.8845698552918</c:v>
                </c:pt>
                <c:pt idx="40">
                  <c:v>2889.402709532425</c:v>
                </c:pt>
                <c:pt idx="41">
                  <c:v>2893.8821596629896</c:v>
                </c:pt>
                <c:pt idx="42">
                  <c:v>2898.3243855338351</c:v>
                </c:pt>
                <c:pt idx="43">
                  <c:v>2902.7307652820878</c:v>
                </c:pt>
                <c:pt idx="44">
                  <c:v>2907.1025969658176</c:v>
                </c:pt>
                <c:pt idx="45">
                  <c:v>2911.4411049144869</c:v>
                </c:pt>
                <c:pt idx="46">
                  <c:v>2915.7474454468202</c:v>
                </c:pt>
                <c:pt idx="47">
                  <c:v>2920.0227120314212</c:v>
                </c:pt>
                <c:pt idx="48">
                  <c:v>2924.2679399550771</c:v>
                </c:pt>
                <c:pt idx="49">
                  <c:v>2928.4841105549394</c:v>
                </c:pt>
                <c:pt idx="50">
                  <c:v>2932.6721550633483</c:v>
                </c:pt>
                <c:pt idx="51">
                  <c:v>2936.8329581077419</c:v>
                </c:pt>
                <c:pt idx="52">
                  <c:v>2940.9673609027259</c:v>
                </c:pt>
                <c:pt idx="53">
                  <c:v>2945.0761641667368</c:v>
                </c:pt>
                <c:pt idx="54">
                  <c:v>2949.1601307917831</c:v>
                </c:pt>
                <c:pt idx="55">
                  <c:v>2953.2199882913355</c:v>
                </c:pt>
                <c:pt idx="56">
                  <c:v>2957.2564310484713</c:v>
                </c:pt>
                <c:pt idx="57">
                  <c:v>2961.270122383834</c:v>
                </c:pt>
                <c:pt idx="58">
                  <c:v>2965.2616964607414</c:v>
                </c:pt>
                <c:pt idx="59">
                  <c:v>2969.2317600428319</c:v>
                </c:pt>
                <c:pt idx="60">
                  <c:v>2973.1808941179702</c:v>
                </c:pt>
                <c:pt idx="61">
                  <c:v>2977.1096554006176</c:v>
                </c:pt>
                <c:pt idx="62">
                  <c:v>2981.0185777236129</c:v>
                </c:pt>
                <c:pt idx="63">
                  <c:v>2984.9081733291373</c:v>
                </c:pt>
                <c:pt idx="64">
                  <c:v>2988.7789340676491</c:v>
                </c:pt>
                <c:pt idx="65">
                  <c:v>2992.631332512668</c:v>
                </c:pt>
                <c:pt idx="66">
                  <c:v>2996.4658229985239</c:v>
                </c:pt>
                <c:pt idx="67">
                  <c:v>3000.2828425874623</c:v>
                </c:pt>
                <c:pt idx="68">
                  <c:v>3004.0828119719058</c:v>
                </c:pt>
                <c:pt idx="69">
                  <c:v>3007.8661363170886</c:v>
                </c:pt>
                <c:pt idx="70">
                  <c:v>3011.6332060488226</c:v>
                </c:pt>
                <c:pt idx="71">
                  <c:v>3015.3843975906848</c:v>
                </c:pt>
                <c:pt idx="72">
                  <c:v>3019.1200740545455</c:v>
                </c:pt>
                <c:pt idx="73">
                  <c:v>3022.8405858879855</c:v>
                </c:pt>
                <c:pt idx="74">
                  <c:v>3026.5462714818536</c:v>
                </c:pt>
                <c:pt idx="75">
                  <c:v>3030.2374577409128</c:v>
                </c:pt>
                <c:pt idx="76">
                  <c:v>3033.9144606202849</c:v>
                </c:pt>
                <c:pt idx="77">
                  <c:v>3037.5775856301575</c:v>
                </c:pt>
                <c:pt idx="78">
                  <c:v>3041.2271283110222</c:v>
                </c:pt>
                <c:pt idx="79">
                  <c:v>3044.8633746815176</c:v>
                </c:pt>
                <c:pt idx="80">
                  <c:v>3048.486601660773</c:v>
                </c:pt>
                <c:pt idx="81">
                  <c:v>3052.0970774670191</c:v>
                </c:pt>
                <c:pt idx="82">
                  <c:v>3055.6950619940635</c:v>
                </c:pt>
                <c:pt idx="83">
                  <c:v>3059.2808071671107</c:v>
                </c:pt>
                <c:pt idx="84">
                  <c:v>3062.8545572793073</c:v>
                </c:pt>
                <c:pt idx="85">
                  <c:v>3066.416549310261</c:v>
                </c:pt>
                <c:pt idx="86">
                  <c:v>3069.9670132276988</c:v>
                </c:pt>
                <c:pt idx="87">
                  <c:v>3073.5061722733512</c:v>
                </c:pt>
                <c:pt idx="88">
                  <c:v>3077.0342432340476</c:v>
                </c:pt>
                <c:pt idx="89">
                  <c:v>3080.5514366989505</c:v>
                </c:pt>
                <c:pt idx="90">
                  <c:v>3084.0579573037858</c:v>
                </c:pt>
                <c:pt idx="91">
                  <c:v>3087.5540039628636</c:v>
                </c:pt>
                <c:pt idx="92">
                  <c:v>3091.0397700896183</c:v>
                </c:pt>
                <c:pt idx="93">
                  <c:v>3094.5154438063678</c:v>
                </c:pt>
                <c:pt idx="94">
                  <c:v>3097.9812081439154</c:v>
                </c:pt>
                <c:pt idx="95">
                  <c:v>3101.4372412315965</c:v>
                </c:pt>
                <c:pt idx="96">
                  <c:v>3104.8837164783231</c:v>
                </c:pt>
                <c:pt idx="97">
                  <c:v>3108.3208027451319</c:v>
                </c:pt>
                <c:pt idx="98">
                  <c:v>3111.7486645097324</c:v>
                </c:pt>
                <c:pt idx="99">
                  <c:v>3115.1674620234899</c:v>
                </c:pt>
                <c:pt idx="100">
                  <c:v>3118.5773514612729</c:v>
                </c:pt>
                <c:pt idx="101">
                  <c:v>3121.9784850645497</c:v>
                </c:pt>
                <c:pt idx="102">
                  <c:v>3125.37101127811</c:v>
                </c:pt>
                <c:pt idx="103">
                  <c:v>3128.755074880748</c:v>
                </c:pt>
                <c:pt idx="104">
                  <c:v>3132.1308171102319</c:v>
                </c:pt>
                <c:pt idx="105">
                  <c:v>3135.4983757828622</c:v>
                </c:pt>
                <c:pt idx="106">
                  <c:v>3138.8578854079014</c:v>
                </c:pt>
                <c:pt idx="107">
                  <c:v>3142.2094772971445</c:v>
                </c:pt>
                <c:pt idx="108">
                  <c:v>3145.553279669869</c:v>
                </c:pt>
                <c:pt idx="109">
                  <c:v>3148.8894177534207</c:v>
                </c:pt>
                <c:pt idx="110">
                  <c:v>3152.2180138796293</c:v>
                </c:pt>
                <c:pt idx="111">
                  <c:v>3155.5391875772843</c:v>
                </c:pt>
                <c:pt idx="112">
                  <c:v>3158.853055660853</c:v>
                </c:pt>
                <c:pt idx="113">
                  <c:v>3162.1597323156325</c:v>
                </c:pt>
                <c:pt idx="114">
                  <c:v>3165.4593291795031</c:v>
                </c:pt>
                <c:pt idx="115">
                  <c:v>3168.7519554214564</c:v>
                </c:pt>
                <c:pt idx="116">
                  <c:v>3172.0377178170397</c:v>
                </c:pt>
                <c:pt idx="117">
                  <c:v>3175.3167208208738</c:v>
                </c:pt>
                <c:pt idx="118">
                  <c:v>3178.5890666363744</c:v>
                </c:pt>
                <c:pt idx="119">
                  <c:v>3181.8548552828174</c:v>
                </c:pt>
                <c:pt idx="120">
                  <c:v>3185.1141846598548</c:v>
                </c:pt>
                <c:pt idx="121">
                  <c:v>3188.3671506096152</c:v>
                </c:pt>
                <c:pt idx="122">
                  <c:v>3191.6138469764874</c:v>
                </c:pt>
                <c:pt idx="123">
                  <c:v>3194.8543656646957</c:v>
                </c:pt>
                <c:pt idx="124">
                  <c:v>3198.0887966937653</c:v>
                </c:pt>
                <c:pt idx="125">
                  <c:v>3201.3172282519722</c:v>
                </c:pt>
                <c:pt idx="126">
                  <c:v>3204.5397467478638</c:v>
                </c:pt>
                <c:pt idx="127">
                  <c:v>3207.7564368599383</c:v>
                </c:pt>
                <c:pt idx="128">
                  <c:v>3210.9673815845567</c:v>
                </c:pt>
                <c:pt idx="129">
                  <c:v>3214.1726622821711</c:v>
                </c:pt>
                <c:pt idx="130">
                  <c:v>3217.3723587219374</c:v>
                </c:pt>
                <c:pt idx="131">
                  <c:v>3220.5665491247746</c:v>
                </c:pt>
                <c:pt idx="132">
                  <c:v>3223.7553102049492</c:v>
                </c:pt>
                <c:pt idx="133">
                  <c:v>3226.9387172102361</c:v>
                </c:pt>
                <c:pt idx="134">
                  <c:v>3230.1168439607145</c:v>
                </c:pt>
                <c:pt idx="135">
                  <c:v>3233.2897628862643</c:v>
                </c:pt>
                <c:pt idx="136">
                  <c:v>3236.4575450628058</c:v>
                </c:pt>
                <c:pt idx="137">
                  <c:v>3239.6202602473363</c:v>
                </c:pt>
                <c:pt idx="138">
                  <c:v>3242.7779769118174</c:v>
                </c:pt>
                <c:pt idx="139">
                  <c:v>3245.9307622759511</c:v>
                </c:pt>
                <c:pt idx="140">
                  <c:v>3249.0786823388958</c:v>
                </c:pt>
                <c:pt idx="141">
                  <c:v>3252.2218019099546</c:v>
                </c:pt>
                <c:pt idx="142">
                  <c:v>3255.360184638289</c:v>
                </c:pt>
                <c:pt idx="143">
                  <c:v>3258.4938930416811</c:v>
                </c:pt>
                <c:pt idx="144">
                  <c:v>3261.6229885343946</c:v>
                </c:pt>
                <c:pt idx="145">
                  <c:v>3264.7475314541607</c:v>
                </c:pt>
                <c:pt idx="146">
                  <c:v>3267.8675810883215</c:v>
                </c:pt>
                <c:pt idx="147">
                  <c:v>3270.9831956991707</c:v>
                </c:pt>
                <c:pt idx="148">
                  <c:v>3274.0944325485102</c:v>
                </c:pt>
                <c:pt idx="149">
                  <c:v>3277.2013479214647</c:v>
                </c:pt>
                <c:pt idx="150">
                  <c:v>3280.3039971495682</c:v>
                </c:pt>
                <c:pt idx="151">
                  <c:v>3283.4024346331639</c:v>
                </c:pt>
                <c:pt idx="152">
                  <c:v>3286.4967138631259</c:v>
                </c:pt>
                <c:pt idx="153">
                  <c:v>3289.5868874419402</c:v>
                </c:pt>
                <c:pt idx="154">
                  <c:v>3292.673007104167</c:v>
                </c:pt>
                <c:pt idx="155">
                  <c:v>3295.7551237362964</c:v>
                </c:pt>
                <c:pt idx="156">
                  <c:v>3298.8332873960321</c:v>
                </c:pt>
                <c:pt idx="157">
                  <c:v>3301.9075473310127</c:v>
                </c:pt>
                <c:pt idx="158">
                  <c:v>3304.9779519969957</c:v>
                </c:pt>
                <c:pt idx="159">
                  <c:v>3308.0445490755255</c:v>
                </c:pt>
                <c:pt idx="160">
                  <c:v>3311.1073854910946</c:v>
                </c:pt>
                <c:pt idx="161">
                  <c:v>3314.1665074278235</c:v>
                </c:pt>
                <c:pt idx="162">
                  <c:v>3317.2219603456706</c:v>
                </c:pt>
                <c:pt idx="163">
                  <c:v>3320.2737889961954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1EE-4A2E-92DB-7ECB26736DF8}"/>
            </c:ext>
          </c:extLst>
        </c:ser>
        <c:ser>
          <c:idx val="3"/>
          <c:order val="5"/>
          <c:tx>
            <c:strRef>
              <c:f>'N字成長 2016年1月～'!$B$104</c:f>
              <c:strCache>
                <c:ptCount val="1"/>
                <c:pt idx="0">
                  <c:v>2016-05-17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2016年1月～'!$F$1049:$F$1071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2016年1月～'!$X$1049:$X$1071</c:f>
              <c:numCache>
                <c:formatCode>0.00</c:formatCode>
                <c:ptCount val="23"/>
                <c:pt idx="0">
                  <c:v>3386.1</c:v>
                </c:pt>
                <c:pt idx="1">
                  <c:v>3077.0483717668426</c:v>
                </c:pt>
                <c:pt idx="2">
                  <c:v>2957.9554835327758</c:v>
                </c:pt>
                <c:pt idx="3">
                  <c:v>2869.902161500509</c:v>
                </c:pt>
                <c:pt idx="4">
                  <c:v>2797.8375539669514</c:v>
                </c:pt>
                <c:pt idx="5">
                  <c:v>2735.9433408920063</c:v>
                </c:pt>
                <c:pt idx="6">
                  <c:v>2681.2411455784354</c:v>
                </c:pt>
                <c:pt idx="7">
                  <c:v>2631.9649349458264</c:v>
                </c:pt>
                <c:pt idx="8">
                  <c:v>2586.9661350154411</c:v>
                </c:pt>
                <c:pt idx="9">
                  <c:v>2545.4483836056538</c:v>
                </c:pt>
                <c:pt idx="10">
                  <c:v>2506.8328942022708</c:v>
                </c:pt>
                <c:pt idx="11">
                  <c:v>2470.6835093042787</c:v>
                </c:pt>
                <c:pt idx="12">
                  <c:v>2436.661979744672</c:v>
                </c:pt>
                <c:pt idx="13">
                  <c:v>2404.4997895279448</c:v>
                </c:pt>
                <c:pt idx="14">
                  <c:v>2373.9796105844534</c:v>
                </c:pt>
                <c:pt idx="15">
                  <c:v>2344.9226479647127</c:v>
                </c:pt>
                <c:pt idx="16">
                  <c:v>2317.179739435388</c:v>
                </c:pt>
                <c:pt idx="17">
                  <c:v>2290.6249324159776</c:v>
                </c:pt>
                <c:pt idx="18">
                  <c:v>2265.1507447278286</c:v>
                </c:pt>
                <c:pt idx="19">
                  <c:v>2240.6645995021468</c:v>
                </c:pt>
                <c:pt idx="20">
                  <c:v>2217.0860973889467</c:v>
                </c:pt>
                <c:pt idx="21">
                  <c:v>2194.3448977509838</c:v>
                </c:pt>
                <c:pt idx="22">
                  <c:v>2172.3790506179885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1EE-4A2E-92DB-7ECB26736DF8}"/>
            </c:ext>
          </c:extLst>
        </c:ser>
        <c:ser>
          <c:idx val="2"/>
          <c:order val="6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2016年1月～'!$K$38:$K$530</c:f>
              <c:numCache>
                <c:formatCode>0.00</c:formatCode>
                <c:ptCount val="493"/>
                <c:pt idx="0">
                  <c:v>1829.08</c:v>
                </c:pt>
                <c:pt idx="1">
                  <c:v>1859.1234406968267</c:v>
                </c:pt>
                <c:pt idx="2">
                  <c:v>1872.0320997273525</c:v>
                </c:pt>
                <c:pt idx="3">
                  <c:v>1882.1258722911755</c:v>
                </c:pt>
                <c:pt idx="4">
                  <c:v>1890.7642420271766</c:v>
                </c:pt>
                <c:pt idx="5">
                  <c:v>1898.4736018276042</c:v>
                </c:pt>
                <c:pt idx="6">
                  <c:v>1905.5238241455811</c:v>
                </c:pt>
                <c:pt idx="7">
                  <c:v>1912.0751708943658</c:v>
                </c:pt>
                <c:pt idx="8">
                  <c:v>1918.2320263137597</c:v>
                </c:pt>
                <c:pt idx="9">
                  <c:v>1924.0668716236537</c:v>
                </c:pt>
                <c:pt idx="10">
                  <c:v>1929.6324623441601</c:v>
                </c:pt>
                <c:pt idx="11">
                  <c:v>1934.9686113901109</c:v>
                </c:pt>
                <c:pt idx="12">
                  <c:v>1940.1062391860705</c:v>
                </c:pt>
                <c:pt idx="13">
                  <c:v>1945.0699269977799</c:v>
                </c:pt>
                <c:pt idx="14">
                  <c:v>1949.8795986533257</c:v>
                </c:pt>
                <c:pt idx="15">
                  <c:v>1954.5516688464206</c:v>
                </c:pt>
                <c:pt idx="16">
                  <c:v>1959.0998512824142</c:v>
                </c:pt>
                <c:pt idx="17">
                  <c:v>1963.5357422586874</c:v>
                </c:pt>
                <c:pt idx="18">
                  <c:v>1967.8692515344446</c:v>
                </c:pt>
                <c:pt idx="19">
                  <c:v>1972.1089266587426</c:v>
                </c:pt>
                <c:pt idx="20">
                  <c:v>1976.2622012848481</c:v>
                </c:pt>
                <c:pt idx="21">
                  <c:v>1980.3355881708037</c:v>
                </c:pt>
                <c:pt idx="22">
                  <c:v>1984.334831217245</c:v>
                </c:pt>
                <c:pt idx="23">
                  <c:v>1988.2650266907228</c:v>
                </c:pt>
                <c:pt idx="24">
                  <c:v>1992.1307209371519</c:v>
                </c:pt>
                <c:pt idx="25">
                  <c:v>1995.935989927947</c:v>
                </c:pt>
                <c:pt idx="26">
                  <c:v>1999.6845046033725</c:v>
                </c:pt>
                <c:pt idx="27">
                  <c:v>2003.3795849941289</c:v>
                </c:pt>
                <c:pt idx="28">
                  <c:v>2007.0242453899018</c:v>
                </c:pt>
                <c:pt idx="29">
                  <c:v>2010.6212323007185</c:v>
                </c:pt>
                <c:pt idx="30">
                  <c:v>2014.1730565683968</c:v>
                </c:pt>
                <c:pt idx="31">
                  <c:v>2017.6820206932798</c:v>
                </c:pt>
                <c:pt idx="32">
                  <c:v>2021.1502422195874</c:v>
                </c:pt>
                <c:pt idx="33">
                  <c:v>2024.5796738524864</c:v>
                </c:pt>
                <c:pt idx="34">
                  <c:v>2027.9721208482465</c:v>
                </c:pt>
                <c:pt idx="35">
                  <c:v>2031.3292561159635</c:v>
                </c:pt>
                <c:pt idx="36">
                  <c:v>2034.6526333883787</c:v>
                </c:pt>
                <c:pt idx="37">
                  <c:v>2037.9436987551394</c:v>
                </c:pt>
                <c:pt idx="38">
                  <c:v>2041.2038008005957</c:v>
                </c:pt>
                <c:pt idx="39">
                  <c:v>2044.4341995470425</c:v>
                </c:pt>
                <c:pt idx="40">
                  <c:v>2047.6360743710065</c:v>
                </c:pt>
                <c:pt idx="41">
                  <c:v>2050.8105310330802</c:v>
                </c:pt>
                <c:pt idx="42">
                  <c:v>2053.9586079396463</c:v>
                </c:pt>
                <c:pt idx="43">
                  <c:v>2057.0812817365986</c:v>
                </c:pt>
                <c:pt idx="44">
                  <c:v>2060.1794723201228</c:v>
                </c:pt>
                <c:pt idx="45">
                  <c:v>2063.2540473370746</c:v>
                </c:pt>
                <c:pt idx="46">
                  <c:v>2066.3058262370669</c:v>
                </c:pt>
                <c:pt idx="47">
                  <c:v>2069.3355839296519</c:v>
                </c:pt>
                <c:pt idx="48">
                  <c:v>2072.3440540926122</c:v>
                </c:pt>
                <c:pt idx="49">
                  <c:v>2075.3319321711851</c:v>
                </c:pt>
                <c:pt idx="50">
                  <c:v>2078.2998781027773</c:v>
                </c:pt>
                <c:pt idx="51">
                  <c:v>2081.248518797252</c:v>
                </c:pt>
                <c:pt idx="52">
                  <c:v>2084.1784503990539</c:v>
                </c:pt>
                <c:pt idx="53">
                  <c:v>2087.0902403541631</c:v>
                </c:pt>
                <c:pt idx="54">
                  <c:v>2089.9844293020669</c:v>
                </c:pt>
                <c:pt idx="55">
                  <c:v>2092.8615328105061</c:v>
                </c:pt>
                <c:pt idx="56">
                  <c:v>2095.7220429686699</c:v>
                </c:pt>
                <c:pt idx="57">
                  <c:v>2098.5664298527017</c:v>
                </c:pt>
                <c:pt idx="58">
                  <c:v>2101.3951428757896</c:v>
                </c:pt>
                <c:pt idx="59">
                  <c:v>2104.2086120337631</c:v>
                </c:pt>
                <c:pt idx="60">
                  <c:v>2107.0072490559073</c:v>
                </c:pt>
                <c:pt idx="61">
                  <c:v>2109.791448469648</c:v>
                </c:pt>
                <c:pt idx="62">
                  <c:v>2112.5615885868679</c:v>
                </c:pt>
                <c:pt idx="63">
                  <c:v>2115.3180324187747</c:v>
                </c:pt>
                <c:pt idx="64">
                  <c:v>2118.0611285255541</c:v>
                </c:pt>
                <c:pt idx="65">
                  <c:v>2120.7912118063814</c:v>
                </c:pt>
                <c:pt idx="66">
                  <c:v>2123.5086042348471</c:v>
                </c:pt>
                <c:pt idx="67">
                  <c:v>2126.2136155443145</c:v>
                </c:pt>
                <c:pt idx="68">
                  <c:v>2128.9065438673279</c:v>
                </c:pt>
                <c:pt idx="69">
                  <c:v>2131.5876763327624</c:v>
                </c:pt>
                <c:pt idx="70">
                  <c:v>2134.2572896240913</c:v>
                </c:pt>
                <c:pt idx="71">
                  <c:v>2136.9156505018091</c:v>
                </c:pt>
                <c:pt idx="72">
                  <c:v>2139.5630162927887</c:v>
                </c:pt>
                <c:pt idx="73">
                  <c:v>2142.1996353490881</c:v>
                </c:pt>
                <c:pt idx="74">
                  <c:v>2144.8257474785078</c:v>
                </c:pt>
                <c:pt idx="75">
                  <c:v>2147.4415843489924</c:v>
                </c:pt>
                <c:pt idx="76">
                  <c:v>2150.0473698687915</c:v>
                </c:pt>
                <c:pt idx="77">
                  <c:v>2152.6433205441335</c:v>
                </c:pt>
                <c:pt idx="78">
                  <c:v>2155.2296458160113</c:v>
                </c:pt>
                <c:pt idx="79">
                  <c:v>2157.8065483775549</c:v>
                </c:pt>
                <c:pt idx="80">
                  <c:v>2160.3742244733385</c:v>
                </c:pt>
                <c:pt idx="81">
                  <c:v>2162.9328641818579</c:v>
                </c:pt>
                <c:pt idx="82">
                  <c:v>2165.4826516823327</c:v>
                </c:pt>
                <c:pt idx="83">
                  <c:v>2168.0237655068649</c:v>
                </c:pt>
                <c:pt idx="84">
                  <c:v>2170.5563787789365</c:v>
                </c:pt>
                <c:pt idx="85">
                  <c:v>2173.080659439137</c:v>
                </c:pt>
                <c:pt idx="86">
                  <c:v>2175.596770458938</c:v>
                </c:pt>
                <c:pt idx="87">
                  <c:v>2178.1048700432939</c:v>
                </c:pt>
                <c:pt idx="88">
                  <c:v>2180.6051118227551</c:v>
                </c:pt>
                <c:pt idx="89">
                  <c:v>2183.0976450357675</c:v>
                </c:pt>
                <c:pt idx="90">
                  <c:v>2185.5826147017469</c:v>
                </c:pt>
                <c:pt idx="91">
                  <c:v>2188.0601617855073</c:v>
                </c:pt>
                <c:pt idx="92">
                  <c:v>2190.5304233535526</c:v>
                </c:pt>
                <c:pt idx="93">
                  <c:v>2192.993532722724</c:v>
                </c:pt>
                <c:pt idx="94">
                  <c:v>2195.4496196016557</c:v>
                </c:pt>
                <c:pt idx="95">
                  <c:v>2197.8988102254507</c:v>
                </c:pt>
                <c:pt idx="96">
                  <c:v>2200.341227483987</c:v>
                </c:pt>
                <c:pt idx="97">
                  <c:v>2202.7769910441943</c:v>
                </c:pt>
                <c:pt idx="98">
                  <c:v>2205.2062174666644</c:v>
                </c:pt>
                <c:pt idx="99">
                  <c:v>2207.6290203169024</c:v>
                </c:pt>
                <c:pt idx="100">
                  <c:v>2210.0455102715168</c:v>
                </c:pt>
                <c:pt idx="101">
                  <c:v>2212.4557952196305</c:v>
                </c:pt>
                <c:pt idx="102">
                  <c:v>2214.8599803597695</c:v>
                </c:pt>
                <c:pt idx="103">
                  <c:v>2217.2581682924751</c:v>
                </c:pt>
                <c:pt idx="104">
                  <c:v>2219.650459108866</c:v>
                </c:pt>
                <c:pt idx="105">
                  <c:v>2222.0369504753653</c:v>
                </c:pt>
                <c:pt idx="106">
                  <c:v>2224.4177377147944</c:v>
                </c:pt>
                <c:pt idx="107">
                  <c:v>2226.7929138840218</c:v>
                </c:pt>
                <c:pt idx="108">
                  <c:v>2229.1625698483394</c:v>
                </c:pt>
                <c:pt idx="109">
                  <c:v>2231.5267943527415</c:v>
                </c:pt>
                <c:pt idx="110">
                  <c:v>2233.8856740902565</c:v>
                </c:pt>
                <c:pt idx="111">
                  <c:v>2236.2392937674776</c:v>
                </c:pt>
                <c:pt idx="112">
                  <c:v>2238.5877361674361</c:v>
                </c:pt>
                <c:pt idx="113">
                  <c:v>2240.9310822099483</c:v>
                </c:pt>
                <c:pt idx="114">
                  <c:v>2243.269411009549</c:v>
                </c:pt>
                <c:pt idx="115">
                  <c:v>2245.6027999311418</c:v>
                </c:pt>
                <c:pt idx="116">
                  <c:v>2247.9313246434681</c:v>
                </c:pt>
                <c:pt idx="117">
                  <c:v>2250.2550591704935</c:v>
                </c:pt>
                <c:pt idx="118">
                  <c:v>2252.5740759408209</c:v>
                </c:pt>
                <c:pt idx="119">
                  <c:v>2254.8884458352172</c:v>
                </c:pt>
                <c:pt idx="120">
                  <c:v>2257.1982382323313</c:v>
                </c:pt>
                <c:pt idx="121">
                  <c:v>2259.5035210527062</c:v>
                </c:pt>
                <c:pt idx="122">
                  <c:v>2261.8043608011444</c:v>
                </c:pt>
                <c:pt idx="123">
                  <c:v>2264.1008226075091</c:v>
                </c:pt>
                <c:pt idx="124">
                  <c:v>2266.3929702660334</c:v>
                </c:pt>
                <c:pt idx="125">
                  <c:v>2268.6808662731951</c:v>
                </c:pt>
                <c:pt idx="126">
                  <c:v>2270.9645718642319</c:v>
                </c:pt>
                <c:pt idx="127">
                  <c:v>2273.2441470483441</c:v>
                </c:pt>
                <c:pt idx="128">
                  <c:v>2275.5196506426505</c:v>
                </c:pt>
                <c:pt idx="129">
                  <c:v>2277.7911403049488</c:v>
                </c:pt>
                <c:pt idx="130">
                  <c:v>2280.0586725653316</c:v>
                </c:pt>
                <c:pt idx="131">
                  <c:v>2282.3223028566999</c:v>
                </c:pt>
                <c:pt idx="132">
                  <c:v>2284.5820855442339</c:v>
                </c:pt>
                <c:pt idx="133">
                  <c:v>2286.8380739538543</c:v>
                </c:pt>
                <c:pt idx="134">
                  <c:v>2289.0903203997145</c:v>
                </c:pt>
                <c:pt idx="135">
                  <c:v>2291.3388762107743</c:v>
                </c:pt>
                <c:pt idx="136">
                  <c:v>2293.5837917564809</c:v>
                </c:pt>
                <c:pt idx="137">
                  <c:v>2295.8251164715994</c:v>
                </c:pt>
                <c:pt idx="138">
                  <c:v>2298.0628988802273</c:v>
                </c:pt>
                <c:pt idx="139">
                  <c:v>2300.2971866190223</c:v>
                </c:pt>
                <c:pt idx="140">
                  <c:v>2302.5280264596772</c:v>
                </c:pt>
                <c:pt idx="141">
                  <c:v>2304.7554643306703</c:v>
                </c:pt>
                <c:pt idx="142">
                  <c:v>2306.979545338319</c:v>
                </c:pt>
                <c:pt idx="143">
                  <c:v>2309.2003137871666</c:v>
                </c:pt>
                <c:pt idx="144">
                  <c:v>2311.4178131997251</c:v>
                </c:pt>
                <c:pt idx="145">
                  <c:v>2313.6320863355968</c:v>
                </c:pt>
                <c:pt idx="146">
                  <c:v>2315.8431752100068</c:v>
                </c:pt>
                <c:pt idx="147">
                  <c:v>2318.0511211117546</c:v>
                </c:pt>
                <c:pt idx="148">
                  <c:v>2320.2559646206232</c:v>
                </c:pt>
                <c:pt idx="149">
                  <c:v>2322.4577456242509</c:v>
                </c:pt>
                <c:pt idx="150">
                  <c:v>2324.656503334495</c:v>
                </c:pt>
                <c:pt idx="151">
                  <c:v>2326.8522763033038</c:v>
                </c:pt>
                <c:pt idx="152">
                  <c:v>2329.0451024381114</c:v>
                </c:pt>
                <c:pt idx="153">
                  <c:v>2331.2350190167776</c:v>
                </c:pt>
                <c:pt idx="154">
                  <c:v>2333.4220627020882</c:v>
                </c:pt>
                <c:pt idx="155">
                  <c:v>2335.6062695558253</c:v>
                </c:pt>
                <c:pt idx="156">
                  <c:v>2337.7876750524351</c:v>
                </c:pt>
                <c:pt idx="157">
                  <c:v>2339.966314092293</c:v>
                </c:pt>
                <c:pt idx="158">
                  <c:v>2342.1422210145929</c:v>
                </c:pt>
                <c:pt idx="159">
                  <c:v>2344.3154296098651</c:v>
                </c:pt>
                <c:pt idx="160">
                  <c:v>2346.485973132139</c:v>
                </c:pt>
                <c:pt idx="161">
                  <c:v>2348.6538843107646</c:v>
                </c:pt>
                <c:pt idx="162">
                  <c:v>2350.819195361898</c:v>
                </c:pt>
                <c:pt idx="163">
                  <c:v>2352.9819379996748</c:v>
                </c:pt>
                <c:pt idx="164">
                  <c:v>2355.1421434470653</c:v>
                </c:pt>
                <c:pt idx="165">
                  <c:v>2357.2998424464358</c:v>
                </c:pt>
                <c:pt idx="166">
                  <c:v>2359.4550652698181</c:v>
                </c:pt>
                <c:pt idx="167">
                  <c:v>2361.6078417289045</c:v>
                </c:pt>
                <c:pt idx="168">
                  <c:v>2363.7582011847662</c:v>
                </c:pt>
                <c:pt idx="169">
                  <c:v>2365.9061725573142</c:v>
                </c:pt>
                <c:pt idx="170">
                  <c:v>2368.0517843345087</c:v>
                </c:pt>
                <c:pt idx="171">
                  <c:v>2370.1950645813167</c:v>
                </c:pt>
                <c:pt idx="172">
                  <c:v>2372.3360409484444</c:v>
                </c:pt>
                <c:pt idx="173">
                  <c:v>2374.4747406808287</c:v>
                </c:pt>
                <c:pt idx="174">
                  <c:v>2376.6111906259152</c:v>
                </c:pt>
                <c:pt idx="175">
                  <c:v>2378.745417241717</c:v>
                </c:pt>
                <c:pt idx="176">
                  <c:v>2380.8774466046666</c:v>
                </c:pt>
                <c:pt idx="177">
                  <c:v>2383.0073044172677</c:v>
                </c:pt>
                <c:pt idx="178">
                  <c:v>2385.1350160155498</c:v>
                </c:pt>
                <c:pt idx="179">
                  <c:v>2387.2606063763337</c:v>
                </c:pt>
                <c:pt idx="180">
                  <c:v>2389.384100124314</c:v>
                </c:pt>
                <c:pt idx="181">
                  <c:v>2391.5055215389652</c:v>
                </c:pt>
                <c:pt idx="182">
                  <c:v>2393.6248945612729</c:v>
                </c:pt>
                <c:pt idx="183">
                  <c:v>2395.7422428003001</c:v>
                </c:pt>
                <c:pt idx="184">
                  <c:v>2397.8575895395898</c:v>
                </c:pt>
                <c:pt idx="185">
                  <c:v>2399.9709577434105</c:v>
                </c:pt>
                <c:pt idx="186">
                  <c:v>2402.0823700628507</c:v>
                </c:pt>
                <c:pt idx="187">
                  <c:v>2404.1918488417641</c:v>
                </c:pt>
                <c:pt idx="188">
                  <c:v>2406.2994161225702</c:v>
                </c:pt>
                <c:pt idx="189">
                  <c:v>2408.405093651917</c:v>
                </c:pt>
                <c:pt idx="190">
                  <c:v>2410.5089028862089</c:v>
                </c:pt>
                <c:pt idx="191">
                  <c:v>2412.6108649969997</c:v>
                </c:pt>
                <c:pt idx="192">
                  <c:v>2414.7110008762625</c:v>
                </c:pt>
                <c:pt idx="193">
                  <c:v>2416.8093311415319</c:v>
                </c:pt>
                <c:pt idx="194">
                  <c:v>2418.9058761409269</c:v>
                </c:pt>
                <c:pt idx="195">
                  <c:v>2421.0006559580593</c:v>
                </c:pt>
                <c:pt idx="196">
                  <c:v>2423.0936904168225</c:v>
                </c:pt>
                <c:pt idx="197">
                  <c:v>2425.184999086076</c:v>
                </c:pt>
                <c:pt idx="198">
                  <c:v>2427.274601284219</c:v>
                </c:pt>
                <c:pt idx="199">
                  <c:v>2429.36251608366</c:v>
                </c:pt>
                <c:pt idx="200">
                  <c:v>2431.4487623151858</c:v>
                </c:pt>
                <c:pt idx="201">
                  <c:v>2433.5333585722306</c:v>
                </c:pt>
                <c:pt idx="202">
                  <c:v>2435.6163232150484</c:v>
                </c:pt>
                <c:pt idx="203">
                  <c:v>2437.6976743747964</c:v>
                </c:pt>
                <c:pt idx="204">
                  <c:v>2439.7774299575203</c:v>
                </c:pt>
                <c:pt idx="205">
                  <c:v>2441.8556076480581</c:v>
                </c:pt>
                <c:pt idx="206">
                  <c:v>2443.9322249138531</c:v>
                </c:pt>
                <c:pt idx="207">
                  <c:v>2446.0072990086869</c:v>
                </c:pt>
                <c:pt idx="208">
                  <c:v>2448.0808469763251</c:v>
                </c:pt>
                <c:pt idx="209">
                  <c:v>2450.1528856540926</c:v>
                </c:pt>
                <c:pt idx="210">
                  <c:v>2452.223431676362</c:v>
                </c:pt>
                <c:pt idx="211">
                  <c:v>2454.2925014779726</c:v>
                </c:pt>
                <c:pt idx="212">
                  <c:v>2456.3601112975766</c:v>
                </c:pt>
                <c:pt idx="213">
                  <c:v>2458.4262771809103</c:v>
                </c:pt>
                <c:pt idx="214">
                  <c:v>2460.491014983997</c:v>
                </c:pt>
                <c:pt idx="215">
                  <c:v>2462.5543403762854</c:v>
                </c:pt>
                <c:pt idx="216">
                  <c:v>2464.6162688437157</c:v>
                </c:pt>
                <c:pt idx="217">
                  <c:v>2466.6768156917292</c:v>
                </c:pt>
                <c:pt idx="218">
                  <c:v>2468.7359960482081</c:v>
                </c:pt>
                <c:pt idx="219">
                  <c:v>2470.7938248663586</c:v>
                </c:pt>
                <c:pt idx="220">
                  <c:v>2472.8503169275327</c:v>
                </c:pt>
                <c:pt idx="221">
                  <c:v>2474.905486843993</c:v>
                </c:pt>
                <c:pt idx="222">
                  <c:v>2476.9593490616189</c:v>
                </c:pt>
                <c:pt idx="223">
                  <c:v>2479.0119178625619</c:v>
                </c:pt>
                <c:pt idx="224">
                  <c:v>2481.0632073678398</c:v>
                </c:pt>
                <c:pt idx="225">
                  <c:v>2483.1132315398868</c:v>
                </c:pt>
                <c:pt idx="226">
                  <c:v>2485.1620041850474</c:v>
                </c:pt>
                <c:pt idx="227">
                  <c:v>2487.2095389560191</c:v>
                </c:pt>
                <c:pt idx="228">
                  <c:v>2489.255849354251</c:v>
                </c:pt>
                <c:pt idx="229">
                  <c:v>2491.3009487322929</c:v>
                </c:pt>
                <c:pt idx="230">
                  <c:v>2493.3448502960941</c:v>
                </c:pt>
                <c:pt idx="231">
                  <c:v>2495.3875671072647</c:v>
                </c:pt>
                <c:pt idx="232">
                  <c:v>2497.4291120852845</c:v>
                </c:pt>
                <c:pt idx="233">
                  <c:v>2499.4694980096742</c:v>
                </c:pt>
                <c:pt idx="234">
                  <c:v>2501.5087375221228</c:v>
                </c:pt>
                <c:pt idx="235">
                  <c:v>2503.5468431285749</c:v>
                </c:pt>
                <c:pt idx="236">
                  <c:v>2505.5838272012734</c:v>
                </c:pt>
                <c:pt idx="237">
                  <c:v>2507.6197019807696</c:v>
                </c:pt>
                <c:pt idx="238">
                  <c:v>2509.6544795778891</c:v>
                </c:pt>
                <c:pt idx="239">
                  <c:v>2511.6881719756657</c:v>
                </c:pt>
                <c:pt idx="240">
                  <c:v>2513.7207910312327</c:v>
                </c:pt>
                <c:pt idx="241">
                  <c:v>2515.7523484776839</c:v>
                </c:pt>
                <c:pt idx="242">
                  <c:v>2517.7828559258951</c:v>
                </c:pt>
                <c:pt idx="243">
                  <c:v>2519.8123248663169</c:v>
                </c:pt>
                <c:pt idx="244">
                  <c:v>2521.8407666707276</c:v>
                </c:pt>
                <c:pt idx="245">
                  <c:v>2523.8681925939591</c:v>
                </c:pt>
                <c:pt idx="246">
                  <c:v>2525.8946137755879</c:v>
                </c:pt>
                <c:pt idx="247">
                  <c:v>2527.9200412415958</c:v>
                </c:pt>
                <c:pt idx="248">
                  <c:v>2529.944485906</c:v>
                </c:pt>
                <c:pt idx="249">
                  <c:v>2531.9679585724543</c:v>
                </c:pt>
                <c:pt idx="250">
                  <c:v>2533.9904699358203</c:v>
                </c:pt>
                <c:pt idx="251">
                  <c:v>2536.0120305837086</c:v>
                </c:pt>
                <c:pt idx="252">
                  <c:v>2538.0326509979964</c:v>
                </c:pt>
                <c:pt idx="253">
                  <c:v>2540.052341556313</c:v>
                </c:pt>
                <c:pt idx="254">
                  <c:v>2542.0711125335033</c:v>
                </c:pt>
                <c:pt idx="255">
                  <c:v>2544.0889741030601</c:v>
                </c:pt>
                <c:pt idx="256">
                  <c:v>2546.105936338537</c:v>
                </c:pt>
                <c:pt idx="257">
                  <c:v>2548.1220092149301</c:v>
                </c:pt>
                <c:pt idx="258">
                  <c:v>2550.1372026100398</c:v>
                </c:pt>
                <c:pt idx="259">
                  <c:v>2552.1515263058072</c:v>
                </c:pt>
                <c:pt idx="260">
                  <c:v>2554.1649899896265</c:v>
                </c:pt>
                <c:pt idx="261">
                  <c:v>2556.1776032556349</c:v>
                </c:pt>
                <c:pt idx="262">
                  <c:v>2558.1893756059826</c:v>
                </c:pt>
                <c:pt idx="263">
                  <c:v>2560.2003164520752</c:v>
                </c:pt>
                <c:pt idx="264">
                  <c:v>2562.2104351158</c:v>
                </c:pt>
                <c:pt idx="265">
                  <c:v>2564.2197408307297</c:v>
                </c:pt>
                <c:pt idx="266">
                  <c:v>2566.2282427433038</c:v>
                </c:pt>
                <c:pt idx="267">
                  <c:v>2568.235949913992</c:v>
                </c:pt>
                <c:pt idx="268">
                  <c:v>2570.2428713184381</c:v>
                </c:pt>
                <c:pt idx="269">
                  <c:v>2572.2490158485803</c:v>
                </c:pt>
                <c:pt idx="270">
                  <c:v>2574.2543923137596</c:v>
                </c:pt>
                <c:pt idx="271">
                  <c:v>2576.2590094418042</c:v>
                </c:pt>
                <c:pt idx="272">
                  <c:v>2578.2628758800956</c:v>
                </c:pt>
                <c:pt idx="273">
                  <c:v>2580.2660001966233</c:v>
                </c:pt>
                <c:pt idx="274">
                  <c:v>2582.2683908810131</c:v>
                </c:pt>
                <c:pt idx="275">
                  <c:v>2584.2700563455442</c:v>
                </c:pt>
                <c:pt idx="276">
                  <c:v>2586.2710049261477</c:v>
                </c:pt>
                <c:pt idx="277">
                  <c:v>2588.2712448833913</c:v>
                </c:pt>
                <c:pt idx="278">
                  <c:v>2590.270784403443</c:v>
                </c:pt>
                <c:pt idx="279">
                  <c:v>2592.2696315990229</c:v>
                </c:pt>
                <c:pt idx="280">
                  <c:v>2594.2677945103364</c:v>
                </c:pt>
                <c:pt idx="281">
                  <c:v>2596.2652811059988</c:v>
                </c:pt>
                <c:pt idx="282">
                  <c:v>2598.2620992839356</c:v>
                </c:pt>
                <c:pt idx="283">
                  <c:v>2600.2582568722764</c:v>
                </c:pt>
                <c:pt idx="284">
                  <c:v>2602.2537616302284</c:v>
                </c:pt>
                <c:pt idx="285">
                  <c:v>2604.2486212489425</c:v>
                </c:pt>
                <c:pt idx="286">
                  <c:v>2606.2428433523573</c:v>
                </c:pt>
                <c:pt idx="287">
                  <c:v>2608.2364354980396</c:v>
                </c:pt>
                <c:pt idx="288">
                  <c:v>2610.2294051780023</c:v>
                </c:pt>
                <c:pt idx="289">
                  <c:v>2612.2217598195152</c:v>
                </c:pt>
                <c:pt idx="290">
                  <c:v>2614.2135067858999</c:v>
                </c:pt>
                <c:pt idx="291">
                  <c:v>2616.2046533773155</c:v>
                </c:pt>
                <c:pt idx="292">
                  <c:v>2618.1952068315309</c:v>
                </c:pt>
                <c:pt idx="293">
                  <c:v>2620.1851743246816</c:v>
                </c:pt>
                <c:pt idx="294">
                  <c:v>2622.1745629720199</c:v>
                </c:pt>
                <c:pt idx="295">
                  <c:v>2624.1633798286498</c:v>
                </c:pt>
                <c:pt idx="296">
                  <c:v>2626.151631890255</c:v>
                </c:pt>
                <c:pt idx="297">
                  <c:v>2628.1393260938084</c:v>
                </c:pt>
                <c:pt idx="298">
                  <c:v>2630.1264693182793</c:v>
                </c:pt>
                <c:pt idx="299">
                  <c:v>2632.1130683853239</c:v>
                </c:pt>
                <c:pt idx="300">
                  <c:v>2634.0991300599667</c:v>
                </c:pt>
                <c:pt idx="301">
                  <c:v>2636.0846610512735</c:v>
                </c:pt>
                <c:pt idx="302">
                  <c:v>2638.0696680130118</c:v>
                </c:pt>
                <c:pt idx="303">
                  <c:v>2640.0541575443021</c:v>
                </c:pt>
                <c:pt idx="304">
                  <c:v>2642.0381361902605</c:v>
                </c:pt>
                <c:pt idx="305">
                  <c:v>2644.0216104426308</c:v>
                </c:pt>
                <c:pt idx="306">
                  <c:v>2646.0045867404074</c:v>
                </c:pt>
                <c:pt idx="307">
                  <c:v>2647.9870714704466</c:v>
                </c:pt>
                <c:pt idx="308">
                  <c:v>2649.9690709680744</c:v>
                </c:pt>
                <c:pt idx="309">
                  <c:v>2651.9505915176796</c:v>
                </c:pt>
                <c:pt idx="310">
                  <c:v>2653.9316393533027</c:v>
                </c:pt>
                <c:pt idx="311">
                  <c:v>2655.9122206592124</c:v>
                </c:pt>
                <c:pt idx="312">
                  <c:v>2657.8923415704753</c:v>
                </c:pt>
                <c:pt idx="313">
                  <c:v>2659.8720081735187</c:v>
                </c:pt>
                <c:pt idx="314">
                  <c:v>2661.8512265066834</c:v>
                </c:pt>
                <c:pt idx="315">
                  <c:v>2663.8300025607691</c:v>
                </c:pt>
                <c:pt idx="316">
                  <c:v>2665.8083422795703</c:v>
                </c:pt>
                <c:pt idx="317">
                  <c:v>2667.7862515604102</c:v>
                </c:pt>
                <c:pt idx="318">
                  <c:v>2669.763736254657</c:v>
                </c:pt>
                <c:pt idx="319">
                  <c:v>2671.7408021682459</c:v>
                </c:pt>
                <c:pt idx="320">
                  <c:v>2673.7174550621789</c:v>
                </c:pt>
                <c:pt idx="321">
                  <c:v>2675.6937006530302</c:v>
                </c:pt>
                <c:pt idx="322">
                  <c:v>2677.6695446134381</c:v>
                </c:pt>
                <c:pt idx="323">
                  <c:v>2679.6449925725901</c:v>
                </c:pt>
                <c:pt idx="324">
                  <c:v>2681.6200501167045</c:v>
                </c:pt>
                <c:pt idx="325">
                  <c:v>2683.594722789499</c:v>
                </c:pt>
                <c:pt idx="326">
                  <c:v>2685.5690160926624</c:v>
                </c:pt>
                <c:pt idx="327">
                  <c:v>2687.5429354863095</c:v>
                </c:pt>
                <c:pt idx="328">
                  <c:v>2689.5164863894356</c:v>
                </c:pt>
                <c:pt idx="329">
                  <c:v>2691.4896741803645</c:v>
                </c:pt>
                <c:pt idx="330">
                  <c:v>2693.4625041971885</c:v>
                </c:pt>
                <c:pt idx="331">
                  <c:v>2695.4349817382022</c:v>
                </c:pt>
                <c:pt idx="332">
                  <c:v>2697.4071120623335</c:v>
                </c:pt>
                <c:pt idx="333">
                  <c:v>2699.3789003895631</c:v>
                </c:pt>
                <c:pt idx="334">
                  <c:v>2701.3503519013457</c:v>
                </c:pt>
                <c:pt idx="335">
                  <c:v>2703.3214717410165</c:v>
                </c:pt>
                <c:pt idx="336">
                  <c:v>2705.2922650142018</c:v>
                </c:pt>
                <c:pt idx="337">
                  <c:v>2707.2627367892169</c:v>
                </c:pt>
                <c:pt idx="338">
                  <c:v>2709.2328920974605</c:v>
                </c:pt>
                <c:pt idx="339">
                  <c:v>2711.2027359338067</c:v>
                </c:pt>
                <c:pt idx="340">
                  <c:v>2713.172273256987</c:v>
                </c:pt>
                <c:pt idx="341">
                  <c:v>2715.1415089899701</c:v>
                </c:pt>
                <c:pt idx="342">
                  <c:v>2717.1104480203376</c:v>
                </c:pt>
                <c:pt idx="343">
                  <c:v>2719.0790952006528</c:v>
                </c:pt>
                <c:pt idx="344">
                  <c:v>2721.0474553488225</c:v>
                </c:pt>
                <c:pt idx="345">
                  <c:v>2723.015533248461</c:v>
                </c:pt>
                <c:pt idx="346">
                  <c:v>2724.9833336492416</c:v>
                </c:pt>
                <c:pt idx="347">
                  <c:v>2726.9508612672466</c:v>
                </c:pt>
                <c:pt idx="348">
                  <c:v>2728.9181207853162</c:v>
                </c:pt>
                <c:pt idx="349">
                  <c:v>2730.8851168533856</c:v>
                </c:pt>
                <c:pt idx="350">
                  <c:v>2732.8518540888253</c:v>
                </c:pt>
                <c:pt idx="351">
                  <c:v>2734.8183370767692</c:v>
                </c:pt>
                <c:pt idx="352">
                  <c:v>2736.7845703704475</c:v>
                </c:pt>
                <c:pt idx="353">
                  <c:v>2738.7505584915052</c:v>
                </c:pt>
                <c:pt idx="354">
                  <c:v>2740.7163059303266</c:v>
                </c:pt>
                <c:pt idx="355">
                  <c:v>2742.6818171463483</c:v>
                </c:pt>
                <c:pt idx="356">
                  <c:v>2744.6470965683684</c:v>
                </c:pt>
                <c:pt idx="357">
                  <c:v>2746.6121485948593</c:v>
                </c:pt>
                <c:pt idx="358">
                  <c:v>2748.5769775942667</c:v>
                </c:pt>
                <c:pt idx="359">
                  <c:v>2750.5415879053116</c:v>
                </c:pt>
                <c:pt idx="360">
                  <c:v>2752.5059838372854</c:v>
                </c:pt>
                <c:pt idx="361">
                  <c:v>2754.4701696703419</c:v>
                </c:pt>
                <c:pt idx="362">
                  <c:v>2756.4341496557859</c:v>
                </c:pt>
                <c:pt idx="363">
                  <c:v>2758.3979280163585</c:v>
                </c:pt>
                <c:pt idx="364">
                  <c:v>2760.3615089465193</c:v>
                </c:pt>
                <c:pt idx="365">
                  <c:v>2762.3248966127212</c:v>
                </c:pt>
                <c:pt idx="366">
                  <c:v>2764.2880951536872</c:v>
                </c:pt>
                <c:pt idx="367">
                  <c:v>2766.2511086806803</c:v>
                </c:pt>
                <c:pt idx="368">
                  <c:v>2768.2139412777724</c:v>
                </c:pt>
                <c:pt idx="369">
                  <c:v>2770.1765970021061</c:v>
                </c:pt>
                <c:pt idx="370">
                  <c:v>2772.1390798841594</c:v>
                </c:pt>
                <c:pt idx="371">
                  <c:v>2774.1013939279992</c:v>
                </c:pt>
                <c:pt idx="372">
                  <c:v>2776.0635431115384</c:v>
                </c:pt>
                <c:pt idx="373">
                  <c:v>2778.0255313867883</c:v>
                </c:pt>
                <c:pt idx="374">
                  <c:v>2779.9873626801036</c:v>
                </c:pt>
                <c:pt idx="375">
                  <c:v>2781.9490408924321</c:v>
                </c:pt>
                <c:pt idx="376">
                  <c:v>2783.9105698995545</c:v>
                </c:pt>
                <c:pt idx="377">
                  <c:v>2785.8719535523237</c:v>
                </c:pt>
                <c:pt idx="378">
                  <c:v>2787.8331956769034</c:v>
                </c:pt>
                <c:pt idx="379">
                  <c:v>2789.7943000750006</c:v>
                </c:pt>
                <c:pt idx="380">
                  <c:v>2791.7552705240951</c:v>
                </c:pt>
                <c:pt idx="381">
                  <c:v>2793.7161107776728</c:v>
                </c:pt>
                <c:pt idx="382">
                  <c:v>2795.6768245654439</c:v>
                </c:pt>
                <c:pt idx="383">
                  <c:v>2797.6374155935732</c:v>
                </c:pt>
                <c:pt idx="384">
                  <c:v>2799.5978875448936</c:v>
                </c:pt>
                <c:pt idx="385">
                  <c:v>2801.5582440791295</c:v>
                </c:pt>
                <c:pt idx="386">
                  <c:v>2803.5184888331073</c:v>
                </c:pt>
                <c:pt idx="387">
                  <c:v>2805.4786254209698</c:v>
                </c:pt>
                <c:pt idx="388">
                  <c:v>2807.4386574343866</c:v>
                </c:pt>
                <c:pt idx="389">
                  <c:v>2809.3985884427611</c:v>
                </c:pt>
                <c:pt idx="390">
                  <c:v>2811.3584219934346</c:v>
                </c:pt>
                <c:pt idx="391">
                  <c:v>2813.3181616118914</c:v>
                </c:pt>
                <c:pt idx="392">
                  <c:v>2815.2778108019561</c:v>
                </c:pt>
                <c:pt idx="393">
                  <c:v>2817.2373730459935</c:v>
                </c:pt>
                <c:pt idx="394">
                  <c:v>2819.1968518051044</c:v>
                </c:pt>
                <c:pt idx="395">
                  <c:v>2821.1562505193192</c:v>
                </c:pt>
                <c:pt idx="396">
                  <c:v>2823.1155726077864</c:v>
                </c:pt>
                <c:pt idx="397">
                  <c:v>2825.0748214689665</c:v>
                </c:pt>
                <c:pt idx="398">
                  <c:v>2827.034000480814</c:v>
                </c:pt>
                <c:pt idx="399">
                  <c:v>2828.9931130009645</c:v>
                </c:pt>
                <c:pt idx="400">
                  <c:v>2830.9521623669189</c:v>
                </c:pt>
                <c:pt idx="401">
                  <c:v>2832.9111518962204</c:v>
                </c:pt>
                <c:pt idx="402">
                  <c:v>2834.8700848866351</c:v>
                </c:pt>
                <c:pt idx="403">
                  <c:v>2836.828964616328</c:v>
                </c:pt>
                <c:pt idx="404">
                  <c:v>2838.787794344038</c:v>
                </c:pt>
                <c:pt idx="405">
                  <c:v>2840.7465773092504</c:v>
                </c:pt>
                <c:pt idx="406">
                  <c:v>2842.7053167323661</c:v>
                </c:pt>
                <c:pt idx="407">
                  <c:v>2844.6640158148721</c:v>
                </c:pt>
                <c:pt idx="408">
                  <c:v>2846.6226777395063</c:v>
                </c:pt>
                <c:pt idx="409">
                  <c:v>2848.581305670426</c:v>
                </c:pt>
                <c:pt idx="410">
                  <c:v>2850.5399027533658</c:v>
                </c:pt>
                <c:pt idx="411">
                  <c:v>2852.4984721158035</c:v>
                </c:pt>
                <c:pt idx="412">
                  <c:v>2854.4570168671166</c:v>
                </c:pt>
                <c:pt idx="413">
                  <c:v>2856.4155400987424</c:v>
                </c:pt>
                <c:pt idx="414">
                  <c:v>2858.3740448843323</c:v>
                </c:pt>
                <c:pt idx="415">
                  <c:v>2860.3325342799058</c:v>
                </c:pt>
                <c:pt idx="416">
                  <c:v>2862.291011324005</c:v>
                </c:pt>
                <c:pt idx="417">
                  <c:v>2864.2494790378446</c:v>
                </c:pt>
                <c:pt idx="418">
                  <c:v>2866.2079404254582</c:v>
                </c:pt>
                <c:pt idx="419">
                  <c:v>2868.1663984738525</c:v>
                </c:pt>
                <c:pt idx="420">
                  <c:v>2870.1248561531479</c:v>
                </c:pt>
                <c:pt idx="421">
                  <c:v>2872.0833164167238</c:v>
                </c:pt>
                <c:pt idx="422">
                  <c:v>2874.0417822013628</c:v>
                </c:pt>
                <c:pt idx="423">
                  <c:v>2876.0002564273923</c:v>
                </c:pt>
                <c:pt idx="424">
                  <c:v>2877.9587419988238</c:v>
                </c:pt>
                <c:pt idx="425">
                  <c:v>2879.9172418034896</c:v>
                </c:pt>
                <c:pt idx="426">
                  <c:v>2881.8757587131809</c:v>
                </c:pt>
                <c:pt idx="427">
                  <c:v>2883.8342955837861</c:v>
                </c:pt>
                <c:pt idx="428">
                  <c:v>2885.792855255419</c:v>
                </c:pt>
                <c:pt idx="429">
                  <c:v>2887.7514405525558</c:v>
                </c:pt>
                <c:pt idx="430">
                  <c:v>2889.7100542841649</c:v>
                </c:pt>
                <c:pt idx="431">
                  <c:v>2891.6686992438358</c:v>
                </c:pt>
                <c:pt idx="432">
                  <c:v>2893.6273782099088</c:v>
                </c:pt>
                <c:pt idx="433">
                  <c:v>2895.5860939456002</c:v>
                </c:pt>
                <c:pt idx="434">
                  <c:v>2897.544849199131</c:v>
                </c:pt>
                <c:pt idx="435">
                  <c:v>2899.5036467038472</c:v>
                </c:pt>
                <c:pt idx="436">
                  <c:v>2901.4624891783469</c:v>
                </c:pt>
                <c:pt idx="437">
                  <c:v>2903.4213793265994</c:v>
                </c:pt>
                <c:pt idx="438">
                  <c:v>2905.3803198380656</c:v>
                </c:pt>
                <c:pt idx="439">
                  <c:v>2907.3393133878199</c:v>
                </c:pt>
                <c:pt idx="440">
                  <c:v>2909.2983626366649</c:v>
                </c:pt>
                <c:pt idx="441">
                  <c:v>2911.2574702312513</c:v>
                </c:pt>
                <c:pt idx="442">
                  <c:v>2913.2166388041892</c:v>
                </c:pt>
                <c:pt idx="443">
                  <c:v>2915.175870974168</c:v>
                </c:pt>
                <c:pt idx="444">
                  <c:v>2917.1351693460656</c:v>
                </c:pt>
                <c:pt idx="445">
                  <c:v>2919.0945365110615</c:v>
                </c:pt>
                <c:pt idx="446">
                  <c:v>2921.0539750467474</c:v>
                </c:pt>
                <c:pt idx="447">
                  <c:v>2923.0134875172389</c:v>
                </c:pt>
                <c:pt idx="448">
                  <c:v>2924.9730764732813</c:v>
                </c:pt>
                <c:pt idx="449">
                  <c:v>2926.9327444523587</c:v>
                </c:pt>
                <c:pt idx="450">
                  <c:v>2928.8924939788008</c:v>
                </c:pt>
                <c:pt idx="451">
                  <c:v>2930.8523275638877</c:v>
                </c:pt>
                <c:pt idx="452">
                  <c:v>2932.8122477059524</c:v>
                </c:pt>
                <c:pt idx="453">
                  <c:v>2934.7722568904896</c:v>
                </c:pt>
                <c:pt idx="454">
                  <c:v>2936.7323575902506</c:v>
                </c:pt>
                <c:pt idx="455">
                  <c:v>2938.6925522653501</c:v>
                </c:pt>
                <c:pt idx="456">
                  <c:v>2940.6528433633634</c:v>
                </c:pt>
                <c:pt idx="457">
                  <c:v>2942.6132333194278</c:v>
                </c:pt>
                <c:pt idx="458">
                  <c:v>2944.5737245563391</c:v>
                </c:pt>
                <c:pt idx="459">
                  <c:v>2946.5343194846482</c:v>
                </c:pt>
                <c:pt idx="460">
                  <c:v>2948.4950205027603</c:v>
                </c:pt>
                <c:pt idx="461">
                  <c:v>2950.4558299970267</c:v>
                </c:pt>
                <c:pt idx="462">
                  <c:v>2952.4167503418416</c:v>
                </c:pt>
                <c:pt idx="463">
                  <c:v>2954.3777838997353</c:v>
                </c:pt>
                <c:pt idx="464">
                  <c:v>2956.3389330214645</c:v>
                </c:pt>
                <c:pt idx="465">
                  <c:v>2958.3002000461079</c:v>
                </c:pt>
                <c:pt idx="466">
                  <c:v>2960.2615873011528</c:v>
                </c:pt>
                <c:pt idx="467">
                  <c:v>2962.223097102587</c:v>
                </c:pt>
                <c:pt idx="468">
                  <c:v>2964.1847317549873</c:v>
                </c:pt>
                <c:pt idx="469">
                  <c:v>2966.1464935516078</c:v>
                </c:pt>
                <c:pt idx="470">
                  <c:v>2968.108384774468</c:v>
                </c:pt>
                <c:pt idx="471">
                  <c:v>2970.0704076944362</c:v>
                </c:pt>
                <c:pt idx="472">
                  <c:v>2972.0325645713187</c:v>
                </c:pt>
                <c:pt idx="473">
                  <c:v>2973.9948576539427</c:v>
                </c:pt>
                <c:pt idx="474">
                  <c:v>2975.9572891802386</c:v>
                </c:pt>
                <c:pt idx="475">
                  <c:v>2977.9198613773274</c:v>
                </c:pt>
                <c:pt idx="476">
                  <c:v>2979.8825764615976</c:v>
                </c:pt>
                <c:pt idx="477">
                  <c:v>2981.8454366387914</c:v>
                </c:pt>
                <c:pt idx="478">
                  <c:v>2983.8084441040837</c:v>
                </c:pt>
                <c:pt idx="479">
                  <c:v>2985.77160104216</c:v>
                </c:pt>
                <c:pt idx="480">
                  <c:v>2987.7349096272992</c:v>
                </c:pt>
                <c:pt idx="481">
                  <c:v>2989.6983720234493</c:v>
                </c:pt>
                <c:pt idx="482">
                  <c:v>2991.661990384307</c:v>
                </c:pt>
                <c:pt idx="483">
                  <c:v>2993.6257668533922</c:v>
                </c:pt>
                <c:pt idx="484">
                  <c:v>2995.5897035641274</c:v>
                </c:pt>
                <c:pt idx="485">
                  <c:v>2997.5538026399108</c:v>
                </c:pt>
                <c:pt idx="486">
                  <c:v>2999.5180661941927</c:v>
                </c:pt>
                <c:pt idx="487">
                  <c:v>3001.4824963305473</c:v>
                </c:pt>
                <c:pt idx="488">
                  <c:v>3003.4470951427484</c:v>
                </c:pt>
                <c:pt idx="489">
                  <c:v>3005.4118647148421</c:v>
                </c:pt>
                <c:pt idx="490">
                  <c:v>3007.3768071212171</c:v>
                </c:pt>
                <c:pt idx="491">
                  <c:v>3009.3419244266765</c:v>
                </c:pt>
                <c:pt idx="492">
                  <c:v>3011.307218686512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51EE-4A2E-92DB-7ECB26736DF8}"/>
            </c:ext>
          </c:extLst>
        </c:ser>
        <c:ser>
          <c:idx val="5"/>
          <c:order val="7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2016年1月～'!$L$38:$L$530</c:f>
              <c:numCache>
                <c:formatCode>0.00</c:formatCode>
                <c:ptCount val="493"/>
                <c:pt idx="0">
                  <c:v>1829.08</c:v>
                </c:pt>
                <c:pt idx="1">
                  <c:v>1800.5732892126014</c:v>
                </c:pt>
                <c:pt idx="2">
                  <c:v>1789.2019656629777</c:v>
                </c:pt>
                <c:pt idx="3">
                  <c:v>1780.6461343805204</c:v>
                </c:pt>
                <c:pt idx="4">
                  <c:v>1773.546311955422</c:v>
                </c:pt>
                <c:pt idx="5">
                  <c:v>1767.3761057245915</c:v>
                </c:pt>
                <c:pt idx="6">
                  <c:v>1761.8656434641482</c:v>
                </c:pt>
                <c:pt idx="7">
                  <c:v>1756.8546634901597</c:v>
                </c:pt>
                <c:pt idx="8">
                  <c:v>1752.2387817922347</c:v>
                </c:pt>
                <c:pt idx="9">
                  <c:v>1747.9455173799763</c:v>
                </c:pt>
                <c:pt idx="10">
                  <c:v>1743.9221149628522</c:v>
                </c:pt>
                <c:pt idx="11">
                  <c:v>1740.1287618556926</c:v>
                </c:pt>
                <c:pt idx="12">
                  <c:v>1736.5345378636812</c:v>
                </c:pt>
                <c:pt idx="13">
                  <c:v>1733.1148619509081</c:v>
                </c:pt>
                <c:pt idx="14">
                  <c:v>1729.8498105192041</c:v>
                </c:pt>
                <c:pt idx="15">
                  <c:v>1726.7229691048567</c:v>
                </c:pt>
                <c:pt idx="16">
                  <c:v>1723.7206242326013</c:v>
                </c:pt>
                <c:pt idx="17">
                  <c:v>1720.8311798352274</c:v>
                </c:pt>
                <c:pt idx="18">
                  <c:v>1718.0447263837841</c:v>
                </c:pt>
                <c:pt idx="19">
                  <c:v>1715.352716559554</c:v>
                </c:pt>
                <c:pt idx="20">
                  <c:v>1712.7477169396934</c:v>
                </c:pt>
                <c:pt idx="21">
                  <c:v>1710.2232149966687</c:v>
                </c:pt>
                <c:pt idx="22">
                  <c:v>1707.7734670604359</c:v>
                </c:pt>
                <c:pt idx="23">
                  <c:v>1705.3933770951228</c:v>
                </c:pt>
                <c:pt idx="24">
                  <c:v>1703.0783989855756</c:v>
                </c:pt>
                <c:pt idx="25">
                  <c:v>1700.824456991227</c:v>
                </c:pt>
                <c:pt idx="26">
                  <c:v>1698.6278804027447</c:v>
                </c:pt>
                <c:pt idx="27">
                  <c:v>1696.4853494204442</c:v>
                </c:pt>
                <c:pt idx="28">
                  <c:v>1694.3938499857413</c:v>
                </c:pt>
                <c:pt idx="29">
                  <c:v>1692.3506358197947</c:v>
                </c:pt>
                <c:pt idx="30">
                  <c:v>1690.3531963120588</c:v>
                </c:pt>
                <c:pt idx="31">
                  <c:v>1688.3992291935447</c:v>
                </c:pt>
                <c:pt idx="32">
                  <c:v>1686.4866171514752</c:v>
                </c:pt>
                <c:pt idx="33">
                  <c:v>1684.613407712209</c:v>
                </c:pt>
                <c:pt idx="34">
                  <c:v>1682.7777958510871</c:v>
                </c:pt>
                <c:pt idx="35">
                  <c:v>1680.9781088907105</c:v>
                </c:pt>
                <c:pt idx="36">
                  <c:v>1679.2127933301181</c:v>
                </c:pt>
                <c:pt idx="37">
                  <c:v>1677.4804033115295</c:v>
                </c:pt>
                <c:pt idx="38">
                  <c:v>1675.7795904825462</c:v>
                </c:pt>
                <c:pt idx="39">
                  <c:v>1674.1090950529099</c:v>
                </c:pt>
                <c:pt idx="40">
                  <c:v>1672.4677378782153</c:v>
                </c:pt>
                <c:pt idx="41">
                  <c:v>1670.8544134300769</c:v>
                </c:pt>
                <c:pt idx="42">
                  <c:v>1669.2680835344054</c:v>
                </c:pt>
                <c:pt idx="43">
                  <c:v>1667.7077717776838</c:v>
                </c:pt>
                <c:pt idx="44">
                  <c:v>1666.1725584961889</c:v>
                </c:pt>
                <c:pt idx="45">
                  <c:v>1664.6615762756146</c:v>
                </c:pt>
                <c:pt idx="46">
                  <c:v>1663.174005898981</c:v>
                </c:pt>
                <c:pt idx="47">
                  <c:v>1661.7090726894548</c:v>
                </c:pt>
                <c:pt idx="48">
                  <c:v>1660.2660432020589</c:v>
                </c:pt>
                <c:pt idx="49">
                  <c:v>1658.844222224445</c:v>
                </c:pt>
                <c:pt idx="50">
                  <c:v>1657.4429500521828</c:v>
                </c:pt>
                <c:pt idx="51">
                  <c:v>1656.0616000084704</c:v>
                </c:pt>
                <c:pt idx="52">
                  <c:v>1654.6995761820097</c:v>
                </c:pt>
                <c:pt idx="53">
                  <c:v>1653.3563113600524</c:v>
                </c:pt>
                <c:pt idx="54">
                  <c:v>1652.0312651364295</c:v>
                </c:pt>
                <c:pt idx="55">
                  <c:v>1650.7239221768043</c:v>
                </c:pt>
                <c:pt idx="56">
                  <c:v>1649.4337906254759</c:v>
                </c:pt>
                <c:pt idx="57">
                  <c:v>1648.1604006398775</c:v>
                </c:pt>
                <c:pt idx="58">
                  <c:v>1646.9033030404812</c:v>
                </c:pt>
                <c:pt idx="59">
                  <c:v>1645.6620680652029</c:v>
                </c:pt>
                <c:pt idx="60">
                  <c:v>1644.4362842185919</c:v>
                </c:pt>
                <c:pt idx="61">
                  <c:v>1643.2255572071397</c:v>
                </c:pt>
                <c:pt idx="62">
                  <c:v>1642.0295089529684</c:v>
                </c:pt>
                <c:pt idx="63">
                  <c:v>1640.847776678959</c:v>
                </c:pt>
                <c:pt idx="64">
                  <c:v>1639.680012059104</c:v>
                </c:pt>
                <c:pt idx="65">
                  <c:v>1638.5258804284886</c:v>
                </c:pt>
                <c:pt idx="66">
                  <c:v>1637.3850600478715</c:v>
                </c:pt>
                <c:pt idx="67">
                  <c:v>1636.2572414183219</c:v>
                </c:pt>
                <c:pt idx="68">
                  <c:v>1635.142126641817</c:v>
                </c:pt>
                <c:pt idx="69">
                  <c:v>1634.0394288240875</c:v>
                </c:pt>
                <c:pt idx="70">
                  <c:v>1632.9488715163527</c:v>
                </c:pt>
                <c:pt idx="71">
                  <c:v>1631.8701881928969</c:v>
                </c:pt>
                <c:pt idx="72">
                  <c:v>1630.8031217617115</c:v>
                </c:pt>
                <c:pt idx="73">
                  <c:v>1629.7474241056896</c:v>
                </c:pt>
                <c:pt idx="74">
                  <c:v>1628.7028556520681</c:v>
                </c:pt>
                <c:pt idx="75">
                  <c:v>1627.669184968026</c:v>
                </c:pt>
                <c:pt idx="76">
                  <c:v>1626.6461883805234</c:v>
                </c:pt>
                <c:pt idx="77">
                  <c:v>1625.6336496186277</c:v>
                </c:pt>
                <c:pt idx="78">
                  <c:v>1624.6313594767291</c:v>
                </c:pt>
                <c:pt idx="79">
                  <c:v>1623.6391154971666</c:v>
                </c:pt>
                <c:pt idx="80">
                  <c:v>1622.656721670922</c:v>
                </c:pt>
                <c:pt idx="81">
                  <c:v>1621.6839881551398</c:v>
                </c:pt>
                <c:pt idx="82">
                  <c:v>1620.7207310063302</c:v>
                </c:pt>
                <c:pt idx="83">
                  <c:v>1619.7667719282058</c:v>
                </c:pt>
                <c:pt idx="84">
                  <c:v>1618.8219380331861</c:v>
                </c:pt>
                <c:pt idx="85">
                  <c:v>1617.8860616166701</c:v>
                </c:pt>
                <c:pt idx="86">
                  <c:v>1616.9589799432597</c:v>
                </c:pt>
                <c:pt idx="87">
                  <c:v>1616.0405350441636</c:v>
                </c:pt>
                <c:pt idx="88">
                  <c:v>1615.1305735250778</c:v>
                </c:pt>
                <c:pt idx="89">
                  <c:v>1614.2289463838931</c:v>
                </c:pt>
                <c:pt idx="90">
                  <c:v>1613.3355088376138</c:v>
                </c:pt>
                <c:pt idx="91">
                  <c:v>1612.4501201579349</c:v>
                </c:pt>
                <c:pt idx="92">
                  <c:v>1611.5726435149475</c:v>
                </c:pt>
                <c:pt idx="93">
                  <c:v>1610.7029458284921</c:v>
                </c:pt>
                <c:pt idx="94">
                  <c:v>1609.8408976267049</c:v>
                </c:pt>
                <c:pt idx="95">
                  <c:v>1608.9863729113365</c:v>
                </c:pt>
                <c:pt idx="96">
                  <c:v>1608.1392490294531</c:v>
                </c:pt>
                <c:pt idx="97">
                  <c:v>1607.2994065511548</c:v>
                </c:pt>
                <c:pt idx="98">
                  <c:v>1606.4667291529659</c:v>
                </c:pt>
                <c:pt idx="99">
                  <c:v>1605.6411035065855</c:v>
                </c:pt>
                <c:pt idx="100">
                  <c:v>1604.8224191726958</c:v>
                </c:pt>
                <c:pt idx="101">
                  <c:v>1604.0105684995517</c:v>
                </c:pt>
                <c:pt idx="102">
                  <c:v>1603.2054465260921</c:v>
                </c:pt>
                <c:pt idx="103">
                  <c:v>1602.4069508893281</c:v>
                </c:pt>
                <c:pt idx="104">
                  <c:v>1601.6149817357812</c:v>
                </c:pt>
                <c:pt idx="105">
                  <c:v>1600.8294416367539</c:v>
                </c:pt>
                <c:pt idx="106">
                  <c:v>1600.0502355072385</c:v>
                </c:pt>
                <c:pt idx="107">
                  <c:v>1599.2772705282689</c:v>
                </c:pt>
                <c:pt idx="108">
                  <c:v>1598.510456072541</c:v>
                </c:pt>
                <c:pt idx="109">
                  <c:v>1597.7497036331361</c:v>
                </c:pt>
                <c:pt idx="110">
                  <c:v>1596.9949267551892</c:v>
                </c:pt>
                <c:pt idx="111">
                  <c:v>1596.2460409703585</c:v>
                </c:pt>
                <c:pt idx="112">
                  <c:v>1595.5029637339492</c:v>
                </c:pt>
                <c:pt idx="113">
                  <c:v>1594.7656143645722</c:v>
                </c:pt>
                <c:pt idx="114">
                  <c:v>1594.0339139862049</c:v>
                </c:pt>
                <c:pt idx="115">
                  <c:v>1593.3077854725434</c:v>
                </c:pt>
                <c:pt idx="116">
                  <c:v>1592.5871533935367</c:v>
                </c:pt>
                <c:pt idx="117">
                  <c:v>1591.8719439639933</c:v>
                </c:pt>
                <c:pt idx="118">
                  <c:v>1591.1620849941735</c:v>
                </c:pt>
                <c:pt idx="119">
                  <c:v>1590.4575058422631</c:v>
                </c:pt>
                <c:pt idx="120">
                  <c:v>1589.7581373686503</c:v>
                </c:pt>
                <c:pt idx="121">
                  <c:v>1589.0639118919191</c:v>
                </c:pt>
                <c:pt idx="122">
                  <c:v>1588.3747631464817</c:v>
                </c:pt>
                <c:pt idx="123">
                  <c:v>1587.6906262417758</c:v>
                </c:pt>
                <c:pt idx="124">
                  <c:v>1587.0114376229596</c:v>
                </c:pt>
                <c:pt idx="125">
                  <c:v>1586.3371350330317</c:v>
                </c:pt>
                <c:pt idx="126">
                  <c:v>1585.667657476321</c:v>
                </c:pt>
                <c:pt idx="127">
                  <c:v>1585.0029451832804</c:v>
                </c:pt>
                <c:pt idx="128">
                  <c:v>1584.342939576532</c:v>
                </c:pt>
                <c:pt idx="129">
                  <c:v>1583.687583238107</c:v>
                </c:pt>
                <c:pt idx="130">
                  <c:v>1583.0368198778324</c:v>
                </c:pt>
                <c:pt idx="131">
                  <c:v>1582.3905943028108</c:v>
                </c:pt>
                <c:pt idx="132">
                  <c:v>1581.7488523879554</c:v>
                </c:pt>
                <c:pt idx="133">
                  <c:v>1581.1115410475286</c:v>
                </c:pt>
                <c:pt idx="134">
                  <c:v>1580.4786082076457</c:v>
                </c:pt>
                <c:pt idx="135">
                  <c:v>1579.8500027797052</c:v>
                </c:pt>
                <c:pt idx="136">
                  <c:v>1579.2256746347059</c:v>
                </c:pt>
                <c:pt idx="137">
                  <c:v>1578.605574578417</c:v>
                </c:pt>
                <c:pt idx="138">
                  <c:v>1577.989654327364</c:v>
                </c:pt>
                <c:pt idx="139">
                  <c:v>1577.3778664855993</c:v>
                </c:pt>
                <c:pt idx="140">
                  <c:v>1576.7701645222301</c:v>
                </c:pt>
                <c:pt idx="141">
                  <c:v>1576.1665027496661</c:v>
                </c:pt>
                <c:pt idx="142">
                  <c:v>1575.5668363025648</c:v>
                </c:pt>
                <c:pt idx="143">
                  <c:v>1574.9711211174479</c:v>
                </c:pt>
                <c:pt idx="144">
                  <c:v>1574.3793139129566</c:v>
                </c:pt>
                <c:pt idx="145">
                  <c:v>1573.7913721707289</c:v>
                </c:pt>
                <c:pt idx="146">
                  <c:v>1573.2072541168711</c:v>
                </c:pt>
                <c:pt idx="147">
                  <c:v>1572.6269187040009</c:v>
                </c:pt>
                <c:pt idx="148">
                  <c:v>1572.0503255938424</c:v>
                </c:pt>
                <c:pt idx="149">
                  <c:v>1571.4774351403537</c:v>
                </c:pt>
                <c:pt idx="150">
                  <c:v>1570.9082083733608</c:v>
                </c:pt>
                <c:pt idx="151">
                  <c:v>1570.3426069826889</c:v>
                </c:pt>
                <c:pt idx="152">
                  <c:v>1569.780593302766</c:v>
                </c:pt>
                <c:pt idx="153">
                  <c:v>1569.2221302976816</c:v>
                </c:pt>
                <c:pt idx="154">
                  <c:v>1568.66718154669</c:v>
                </c:pt>
                <c:pt idx="155">
                  <c:v>1568.1157112301364</c:v>
                </c:pt>
                <c:pt idx="156">
                  <c:v>1567.567684115792</c:v>
                </c:pt>
                <c:pt idx="157">
                  <c:v>1567.023065545586</c:v>
                </c:pt>
                <c:pt idx="158">
                  <c:v>1566.4818214227198</c:v>
                </c:pt>
                <c:pt idx="159">
                  <c:v>1565.9439181991468</c:v>
                </c:pt>
                <c:pt idx="160">
                  <c:v>1565.4093228634097</c:v>
                </c:pt>
                <c:pt idx="161">
                  <c:v>1564.8780029288209</c:v>
                </c:pt>
                <c:pt idx="162">
                  <c:v>1564.3499264219727</c:v>
                </c:pt>
                <c:pt idx="163">
                  <c:v>1563.8250618715706</c:v>
                </c:pt>
                <c:pt idx="164">
                  <c:v>1563.3033782975726</c:v>
                </c:pt>
                <c:pt idx="165">
                  <c:v>1562.7848452006306</c:v>
                </c:pt>
                <c:pt idx="166">
                  <c:v>1562.2694325518187</c:v>
                </c:pt>
                <c:pt idx="167">
                  <c:v>1561.7571107826411</c:v>
                </c:pt>
                <c:pt idx="168">
                  <c:v>1561.2478507753124</c:v>
                </c:pt>
                <c:pt idx="169">
                  <c:v>1560.7416238532949</c:v>
                </c:pt>
                <c:pt idx="170">
                  <c:v>1560.2384017720942</c:v>
                </c:pt>
                <c:pt idx="171">
                  <c:v>1559.7381567102943</c:v>
                </c:pt>
                <c:pt idx="172">
                  <c:v>1559.2408612608333</c:v>
                </c:pt>
                <c:pt idx="173">
                  <c:v>1558.7464884225053</c:v>
                </c:pt>
                <c:pt idx="174">
                  <c:v>1558.2550115916861</c:v>
                </c:pt>
                <c:pt idx="175">
                  <c:v>1557.7664045542733</c:v>
                </c:pt>
                <c:pt idx="176">
                  <c:v>1557.2806414778345</c:v>
                </c:pt>
                <c:pt idx="177">
                  <c:v>1556.7976969039555</c:v>
                </c:pt>
                <c:pt idx="178">
                  <c:v>1556.3175457407867</c:v>
                </c:pt>
                <c:pt idx="179">
                  <c:v>1555.8401632557761</c:v>
                </c:pt>
                <c:pt idx="180">
                  <c:v>1555.365525068587</c:v>
                </c:pt>
                <c:pt idx="181">
                  <c:v>1554.8936071441935</c:v>
                </c:pt>
                <c:pt idx="182">
                  <c:v>1554.424385786147</c:v>
                </c:pt>
                <c:pt idx="183">
                  <c:v>1553.9578376300126</c:v>
                </c:pt>
                <c:pt idx="184">
                  <c:v>1553.4939396369648</c:v>
                </c:pt>
                <c:pt idx="185">
                  <c:v>1553.0326690875409</c:v>
                </c:pt>
                <c:pt idx="186">
                  <c:v>1552.5740035755493</c:v>
                </c:pt>
                <c:pt idx="187">
                  <c:v>1552.1179210021239</c:v>
                </c:pt>
                <c:pt idx="188">
                  <c:v>1551.664399569921</c:v>
                </c:pt>
                <c:pt idx="189">
                  <c:v>1551.2134177774583</c:v>
                </c:pt>
                <c:pt idx="190">
                  <c:v>1550.7649544135888</c:v>
                </c:pt>
                <c:pt idx="191">
                  <c:v>1550.318988552104</c:v>
                </c:pt>
                <c:pt idx="192">
                  <c:v>1549.8754995464676</c:v>
                </c:pt>
                <c:pt idx="193">
                  <c:v>1549.4344670246712</c:v>
                </c:pt>
                <c:pt idx="194">
                  <c:v>1548.9958708842109</c:v>
                </c:pt>
                <c:pt idx="195">
                  <c:v>1548.5596912871833</c:v>
                </c:pt>
                <c:pt idx="196">
                  <c:v>1548.1259086554896</c:v>
                </c:pt>
                <c:pt idx="197">
                  <c:v>1547.6945036661577</c:v>
                </c:pt>
                <c:pt idx="198">
                  <c:v>1547.265457246765</c:v>
                </c:pt>
                <c:pt idx="199">
                  <c:v>1546.8387505709702</c:v>
                </c:pt>
                <c:pt idx="200">
                  <c:v>1546.4143650541441</c:v>
                </c:pt>
                <c:pt idx="201">
                  <c:v>1545.9922823490999</c:v>
                </c:pt>
                <c:pt idx="202">
                  <c:v>1545.5724843419207</c:v>
                </c:pt>
                <c:pt idx="203">
                  <c:v>1545.1549531478788</c:v>
                </c:pt>
                <c:pt idx="204">
                  <c:v>1544.7396711074462</c:v>
                </c:pt>
                <c:pt idx="205">
                  <c:v>1544.3266207823938</c:v>
                </c:pt>
                <c:pt idx="206">
                  <c:v>1543.9157849519779</c:v>
                </c:pt>
                <c:pt idx="207">
                  <c:v>1543.5071466092077</c:v>
                </c:pt>
                <c:pt idx="208">
                  <c:v>1543.1006889571966</c:v>
                </c:pt>
                <c:pt idx="209">
                  <c:v>1542.6963954055921</c:v>
                </c:pt>
                <c:pt idx="210">
                  <c:v>1542.2942495670825</c:v>
                </c:pt>
                <c:pt idx="211">
                  <c:v>1541.8942352539802</c:v>
                </c:pt>
                <c:pt idx="212">
                  <c:v>1541.4963364748762</c:v>
                </c:pt>
                <c:pt idx="213">
                  <c:v>1541.1005374313681</c:v>
                </c:pt>
                <c:pt idx="214">
                  <c:v>1540.7068225148562</c:v>
                </c:pt>
                <c:pt idx="215">
                  <c:v>1540.3151763034073</c:v>
                </c:pt>
                <c:pt idx="216">
                  <c:v>1539.925583558686</c:v>
                </c:pt>
                <c:pt idx="217">
                  <c:v>1539.5380292229481</c:v>
                </c:pt>
                <c:pt idx="218">
                  <c:v>1539.1524984160985</c:v>
                </c:pt>
                <c:pt idx="219">
                  <c:v>1538.7689764328095</c:v>
                </c:pt>
                <c:pt idx="220">
                  <c:v>1538.3874487396981</c:v>
                </c:pt>
                <c:pt idx="221">
                  <c:v>1538.0079009725616</c:v>
                </c:pt>
                <c:pt idx="222">
                  <c:v>1537.6303189336711</c:v>
                </c:pt>
                <c:pt idx="223">
                  <c:v>1537.2546885891184</c:v>
                </c:pt>
                <c:pt idx="224">
                  <c:v>1536.8809960662174</c:v>
                </c:pt>
                <c:pt idx="225">
                  <c:v>1536.5092276509583</c:v>
                </c:pt>
                <c:pt idx="226">
                  <c:v>1536.1393697855126</c:v>
                </c:pt>
                <c:pt idx="227">
                  <c:v>1535.771409065788</c:v>
                </c:pt>
                <c:pt idx="228">
                  <c:v>1535.405332239033</c:v>
                </c:pt>
                <c:pt idx="229">
                  <c:v>1535.041126201487</c:v>
                </c:pt>
                <c:pt idx="230">
                  <c:v>1534.67877799608</c:v>
                </c:pt>
                <c:pt idx="231">
                  <c:v>1534.3182748101742</c:v>
                </c:pt>
                <c:pt idx="232">
                  <c:v>1533.959603973351</c:v>
                </c:pt>
                <c:pt idx="233">
                  <c:v>1533.6027529552439</c:v>
                </c:pt>
                <c:pt idx="234">
                  <c:v>1533.2477093634084</c:v>
                </c:pt>
                <c:pt idx="235">
                  <c:v>1532.8944609412376</c:v>
                </c:pt>
                <c:pt idx="236">
                  <c:v>1532.5429955659158</c:v>
                </c:pt>
                <c:pt idx="237">
                  <c:v>1532.1933012464115</c:v>
                </c:pt>
                <c:pt idx="238">
                  <c:v>1531.845366121509</c:v>
                </c:pt>
                <c:pt idx="239">
                  <c:v>1531.4991784578781</c:v>
                </c:pt>
                <c:pt idx="240">
                  <c:v>1531.1547266481787</c:v>
                </c:pt>
                <c:pt idx="241">
                  <c:v>1530.8119992092029</c:v>
                </c:pt>
                <c:pt idx="242">
                  <c:v>1530.4709847800518</c:v>
                </c:pt>
                <c:pt idx="243">
                  <c:v>1530.1316721203441</c:v>
                </c:pt>
                <c:pt idx="244">
                  <c:v>1529.7940501084611</c:v>
                </c:pt>
                <c:pt idx="245">
                  <c:v>1529.4581077398241</c:v>
                </c:pt>
                <c:pt idx="246">
                  <c:v>1529.1238341251999</c:v>
                </c:pt>
                <c:pt idx="247">
                  <c:v>1528.7912184890426</c:v>
                </c:pt>
                <c:pt idx="248">
                  <c:v>1528.4602501678626</c:v>
                </c:pt>
                <c:pt idx="249">
                  <c:v>1528.1309186086255</c:v>
                </c:pt>
                <c:pt idx="250">
                  <c:v>1527.8032133671813</c:v>
                </c:pt>
                <c:pt idx="251">
                  <c:v>1527.4771241067224</c:v>
                </c:pt>
                <c:pt idx="252">
                  <c:v>1527.1526405962668</c:v>
                </c:pt>
                <c:pt idx="253">
                  <c:v>1526.8297527091722</c:v>
                </c:pt>
                <c:pt idx="254">
                  <c:v>1526.5084504216732</c:v>
                </c:pt>
                <c:pt idx="255">
                  <c:v>1526.1887238114477</c:v>
                </c:pt>
                <c:pt idx="256">
                  <c:v>1525.870563056206</c:v>
                </c:pt>
                <c:pt idx="257">
                  <c:v>1525.5539584323069</c:v>
                </c:pt>
                <c:pt idx="258">
                  <c:v>1525.2389003133983</c:v>
                </c:pt>
                <c:pt idx="259">
                  <c:v>1524.9253791690783</c:v>
                </c:pt>
                <c:pt idx="260">
                  <c:v>1524.6133855635846</c:v>
                </c:pt>
                <c:pt idx="261">
                  <c:v>1524.3029101545037</c:v>
                </c:pt>
                <c:pt idx="262">
                  <c:v>1523.9939436915033</c:v>
                </c:pt>
                <c:pt idx="263">
                  <c:v>1523.6864770150858</c:v>
                </c:pt>
                <c:pt idx="264">
                  <c:v>1523.3805010553647</c:v>
                </c:pt>
                <c:pt idx="265">
                  <c:v>1523.0760068308614</c:v>
                </c:pt>
                <c:pt idx="266">
                  <c:v>1522.7729854473223</c:v>
                </c:pt>
                <c:pt idx="267">
                  <c:v>1522.4714280965554</c:v>
                </c:pt>
                <c:pt idx="268">
                  <c:v>1522.1713260552888</c:v>
                </c:pt>
                <c:pt idx="269">
                  <c:v>1521.8726706840469</c:v>
                </c:pt>
                <c:pt idx="270">
                  <c:v>1521.575453426045</c:v>
                </c:pt>
                <c:pt idx="271">
                  <c:v>1521.2796658061036</c:v>
                </c:pt>
                <c:pt idx="272">
                  <c:v>1520.9852994295811</c:v>
                </c:pt>
                <c:pt idx="273">
                  <c:v>1520.6923459813236</c:v>
                </c:pt>
                <c:pt idx="274">
                  <c:v>1520.4007972246309</c:v>
                </c:pt>
                <c:pt idx="275">
                  <c:v>1520.110645000243</c:v>
                </c:pt>
                <c:pt idx="276">
                  <c:v>1519.8218812253397</c:v>
                </c:pt>
                <c:pt idx="277">
                  <c:v>1519.5344978925593</c:v>
                </c:pt>
                <c:pt idx="278">
                  <c:v>1519.2484870690309</c:v>
                </c:pt>
                <c:pt idx="279">
                  <c:v>1518.9638408954249</c:v>
                </c:pt>
                <c:pt idx="280">
                  <c:v>1518.6805515850183</c:v>
                </c:pt>
                <c:pt idx="281">
                  <c:v>1518.3986114227725</c:v>
                </c:pt>
                <c:pt idx="282">
                  <c:v>1518.1180127644316</c:v>
                </c:pt>
                <c:pt idx="283">
                  <c:v>1517.8387480356275</c:v>
                </c:pt>
                <c:pt idx="284">
                  <c:v>1517.5608097310076</c:v>
                </c:pt>
                <c:pt idx="285">
                  <c:v>1517.2841904133702</c:v>
                </c:pt>
                <c:pt idx="286">
                  <c:v>1517.0088827128166</c:v>
                </c:pt>
                <c:pt idx="287">
                  <c:v>1516.734879325915</c:v>
                </c:pt>
                <c:pt idx="288">
                  <c:v>1516.4621730148804</c:v>
                </c:pt>
                <c:pt idx="289">
                  <c:v>1516.1907566067632</c:v>
                </c:pt>
                <c:pt idx="290">
                  <c:v>1515.9206229926554</c:v>
                </c:pt>
                <c:pt idx="291">
                  <c:v>1515.6517651269044</c:v>
                </c:pt>
                <c:pt idx="292">
                  <c:v>1515.3841760263429</c:v>
                </c:pt>
                <c:pt idx="293">
                  <c:v>1515.1178487695286</c:v>
                </c:pt>
                <c:pt idx="294">
                  <c:v>1514.8527764959965</c:v>
                </c:pt>
                <c:pt idx="295">
                  <c:v>1514.5889524055222</c:v>
                </c:pt>
                <c:pt idx="296">
                  <c:v>1514.3263697573968</c:v>
                </c:pt>
                <c:pt idx="297">
                  <c:v>1514.0650218697135</c:v>
                </c:pt>
                <c:pt idx="298">
                  <c:v>1513.8049021186641</c:v>
                </c:pt>
                <c:pt idx="299">
                  <c:v>1513.5460039378474</c:v>
                </c:pt>
                <c:pt idx="300">
                  <c:v>1513.2883208175858</c:v>
                </c:pt>
                <c:pt idx="301">
                  <c:v>1513.0318463042559</c:v>
                </c:pt>
                <c:pt idx="302">
                  <c:v>1512.7765739996241</c:v>
                </c:pt>
                <c:pt idx="303">
                  <c:v>1512.5224975601991</c:v>
                </c:pt>
                <c:pt idx="304">
                  <c:v>1512.2696106965868</c:v>
                </c:pt>
                <c:pt idx="305">
                  <c:v>1512.0179071728596</c:v>
                </c:pt>
                <c:pt idx="306">
                  <c:v>1511.7673808059335</c:v>
                </c:pt>
                <c:pt idx="307">
                  <c:v>1511.5180254649549</c:v>
                </c:pt>
                <c:pt idx="308">
                  <c:v>1511.2698350706953</c:v>
                </c:pt>
                <c:pt idx="309">
                  <c:v>1511.0228035949572</c:v>
                </c:pt>
                <c:pt idx="310">
                  <c:v>1510.7769250599852</c:v>
                </c:pt>
                <c:pt idx="311">
                  <c:v>1510.5321935378902</c:v>
                </c:pt>
                <c:pt idx="312">
                  <c:v>1510.288603150078</c:v>
                </c:pt>
                <c:pt idx="313">
                  <c:v>1510.0461480666881</c:v>
                </c:pt>
                <c:pt idx="314">
                  <c:v>1509.8048225060413</c:v>
                </c:pt>
                <c:pt idx="315">
                  <c:v>1509.5646207340926</c:v>
                </c:pt>
                <c:pt idx="316">
                  <c:v>1509.3255370638963</c:v>
                </c:pt>
                <c:pt idx="317">
                  <c:v>1509.0875658550733</c:v>
                </c:pt>
                <c:pt idx="318">
                  <c:v>1508.8507015132914</c:v>
                </c:pt>
                <c:pt idx="319">
                  <c:v>1508.6149384897487</c:v>
                </c:pt>
                <c:pt idx="320">
                  <c:v>1508.380271280668</c:v>
                </c:pt>
                <c:pt idx="321">
                  <c:v>1508.1466944267952</c:v>
                </c:pt>
                <c:pt idx="322">
                  <c:v>1507.9142025129063</c:v>
                </c:pt>
                <c:pt idx="323">
                  <c:v>1507.6827901673228</c:v>
                </c:pt>
                <c:pt idx="324">
                  <c:v>1507.4524520614298</c:v>
                </c:pt>
                <c:pt idx="325">
                  <c:v>1507.2231829092054</c:v>
                </c:pt>
                <c:pt idx="326">
                  <c:v>1506.9949774667543</c:v>
                </c:pt>
                <c:pt idx="327">
                  <c:v>1506.7678305318477</c:v>
                </c:pt>
                <c:pt idx="328">
                  <c:v>1506.5417369434706</c:v>
                </c:pt>
                <c:pt idx="329">
                  <c:v>1506.3166915813747</c:v>
                </c:pt>
                <c:pt idx="330">
                  <c:v>1506.0926893656376</c:v>
                </c:pt>
                <c:pt idx="331">
                  <c:v>1505.869725256229</c:v>
                </c:pt>
                <c:pt idx="332">
                  <c:v>1505.6477942525805</c:v>
                </c:pt>
                <c:pt idx="333">
                  <c:v>1505.4268913931646</c:v>
                </c:pt>
                <c:pt idx="334">
                  <c:v>1505.2070117550761</c:v>
                </c:pt>
                <c:pt idx="335">
                  <c:v>1504.9881504536215</c:v>
                </c:pt>
                <c:pt idx="336">
                  <c:v>1504.7703026419135</c:v>
                </c:pt>
                <c:pt idx="337">
                  <c:v>1504.5534635104691</c:v>
                </c:pt>
                <c:pt idx="338">
                  <c:v>1504.3376282868171</c:v>
                </c:pt>
                <c:pt idx="339">
                  <c:v>1504.1227922351065</c:v>
                </c:pt>
                <c:pt idx="340">
                  <c:v>1503.9089506557227</c:v>
                </c:pt>
                <c:pt idx="341">
                  <c:v>1503.6960988849089</c:v>
                </c:pt>
                <c:pt idx="342">
                  <c:v>1503.4842322943909</c:v>
                </c:pt>
                <c:pt idx="343">
                  <c:v>1503.2733462910087</c:v>
                </c:pt>
                <c:pt idx="344">
                  <c:v>1503.0634363163508</c:v>
                </c:pt>
                <c:pt idx="345">
                  <c:v>1502.854497846397</c:v>
                </c:pt>
                <c:pt idx="346">
                  <c:v>1502.6465263911609</c:v>
                </c:pt>
                <c:pt idx="347">
                  <c:v>1502.4395174943422</c:v>
                </c:pt>
                <c:pt idx="348">
                  <c:v>1502.2334667329794</c:v>
                </c:pt>
                <c:pt idx="349">
                  <c:v>1502.0283697171096</c:v>
                </c:pt>
                <c:pt idx="350">
                  <c:v>1501.824222089431</c:v>
                </c:pt>
                <c:pt idx="351">
                  <c:v>1501.6210195249728</c:v>
                </c:pt>
                <c:pt idx="352">
                  <c:v>1501.4187577307637</c:v>
                </c:pt>
                <c:pt idx="353">
                  <c:v>1501.2174324455123</c:v>
                </c:pt>
                <c:pt idx="354">
                  <c:v>1501.0170394392846</c:v>
                </c:pt>
                <c:pt idx="355">
                  <c:v>1500.8175745131894</c:v>
                </c:pt>
                <c:pt idx="356">
                  <c:v>1500.6190334990672</c:v>
                </c:pt>
                <c:pt idx="357">
                  <c:v>1500.4214122591829</c:v>
                </c:pt>
                <c:pt idx="358">
                  <c:v>1500.2247066859215</c:v>
                </c:pt>
                <c:pt idx="359">
                  <c:v>1500.0289127014892</c:v>
                </c:pt>
                <c:pt idx="360">
                  <c:v>1499.8340262576173</c:v>
                </c:pt>
                <c:pt idx="361">
                  <c:v>1499.6400433352694</c:v>
                </c:pt>
                <c:pt idx="362">
                  <c:v>1499.4469599443551</c:v>
                </c:pt>
                <c:pt idx="363">
                  <c:v>1499.2547721234419</c:v>
                </c:pt>
                <c:pt idx="364">
                  <c:v>1499.0634759394766</c:v>
                </c:pt>
                <c:pt idx="365">
                  <c:v>1498.8730674875064</c:v>
                </c:pt>
                <c:pt idx="366">
                  <c:v>1498.6835428904058</c:v>
                </c:pt>
                <c:pt idx="367">
                  <c:v>1498.4948982986032</c:v>
                </c:pt>
                <c:pt idx="368">
                  <c:v>1498.3071298898155</c:v>
                </c:pt>
                <c:pt idx="369">
                  <c:v>1498.1202338687838</c:v>
                </c:pt>
                <c:pt idx="370">
                  <c:v>1497.934206467012</c:v>
                </c:pt>
                <c:pt idx="371">
                  <c:v>1497.7490439425083</c:v>
                </c:pt>
                <c:pt idx="372">
                  <c:v>1497.5647425795316</c:v>
                </c:pt>
                <c:pt idx="373">
                  <c:v>1497.3812986883397</c:v>
                </c:pt>
                <c:pt idx="374">
                  <c:v>1497.198708604941</c:v>
                </c:pt>
                <c:pt idx="375">
                  <c:v>1497.0169686908489</c:v>
                </c:pt>
                <c:pt idx="376">
                  <c:v>1496.8360753328393</c:v>
                </c:pt>
                <c:pt idx="377">
                  <c:v>1496.6560249427112</c:v>
                </c:pt>
                <c:pt idx="378">
                  <c:v>1496.4768139570501</c:v>
                </c:pt>
                <c:pt idx="379">
                  <c:v>1496.298438836995</c:v>
                </c:pt>
                <c:pt idx="380">
                  <c:v>1496.1208960680053</c:v>
                </c:pt>
                <c:pt idx="381">
                  <c:v>1495.9441821596349</c:v>
                </c:pt>
                <c:pt idx="382">
                  <c:v>1495.7682936453064</c:v>
                </c:pt>
                <c:pt idx="383">
                  <c:v>1495.5932270820861</c:v>
                </c:pt>
                <c:pt idx="384">
                  <c:v>1495.418979050467</c:v>
                </c:pt>
                <c:pt idx="385">
                  <c:v>1495.2455461541488</c:v>
                </c:pt>
                <c:pt idx="386">
                  <c:v>1495.0729250198249</c:v>
                </c:pt>
                <c:pt idx="387">
                  <c:v>1494.9011122969673</c:v>
                </c:pt>
                <c:pt idx="388">
                  <c:v>1494.7301046576206</c:v>
                </c:pt>
                <c:pt idx="389">
                  <c:v>1494.5598987961905</c:v>
                </c:pt>
                <c:pt idx="390">
                  <c:v>1494.3904914292409</c:v>
                </c:pt>
                <c:pt idx="391">
                  <c:v>1494.221879295291</c:v>
                </c:pt>
                <c:pt idx="392">
                  <c:v>1494.0540591546155</c:v>
                </c:pt>
                <c:pt idx="393">
                  <c:v>1493.8870277890446</c:v>
                </c:pt>
                <c:pt idx="394">
                  <c:v>1493.7207820017711</c:v>
                </c:pt>
                <c:pt idx="395">
                  <c:v>1493.5553186171546</c:v>
                </c:pt>
                <c:pt idx="396">
                  <c:v>1493.3906344805314</c:v>
                </c:pt>
                <c:pt idx="397">
                  <c:v>1493.2267264580262</c:v>
                </c:pt>
                <c:pt idx="398">
                  <c:v>1493.0635914363634</c:v>
                </c:pt>
                <c:pt idx="399">
                  <c:v>1492.9012263226841</c:v>
                </c:pt>
                <c:pt idx="400">
                  <c:v>1492.7396280443627</c:v>
                </c:pt>
                <c:pt idx="401">
                  <c:v>1492.5787935488265</c:v>
                </c:pt>
                <c:pt idx="402">
                  <c:v>1492.4187198033776</c:v>
                </c:pt>
                <c:pt idx="403">
                  <c:v>1492.2594037950153</c:v>
                </c:pt>
                <c:pt idx="404">
                  <c:v>1492.1008425302634</c:v>
                </c:pt>
                <c:pt idx="405">
                  <c:v>1491.9430330349969</c:v>
                </c:pt>
                <c:pt idx="406">
                  <c:v>1491.7859723542704</c:v>
                </c:pt>
                <c:pt idx="407">
                  <c:v>1491.629657552151</c:v>
                </c:pt>
                <c:pt idx="408">
                  <c:v>1491.474085711551</c:v>
                </c:pt>
                <c:pt idx="409">
                  <c:v>1491.3192539340632</c:v>
                </c:pt>
                <c:pt idx="410">
                  <c:v>1491.1651593397971</c:v>
                </c:pt>
                <c:pt idx="411">
                  <c:v>1491.0117990672181</c:v>
                </c:pt>
                <c:pt idx="412">
                  <c:v>1490.8591702729889</c:v>
                </c:pt>
                <c:pt idx="413">
                  <c:v>1490.7072701318102</c:v>
                </c:pt>
                <c:pt idx="414">
                  <c:v>1490.5560958362662</c:v>
                </c:pt>
                <c:pt idx="415">
                  <c:v>1490.4056445966692</c:v>
                </c:pt>
                <c:pt idx="416">
                  <c:v>1490.2559136409077</c:v>
                </c:pt>
                <c:pt idx="417">
                  <c:v>1490.1069002142956</c:v>
                </c:pt>
                <c:pt idx="418">
                  <c:v>1489.9586015794225</c:v>
                </c:pt>
                <c:pt idx="419">
                  <c:v>1489.8110150160062</c:v>
                </c:pt>
                <c:pt idx="420">
                  <c:v>1489.6641378207473</c:v>
                </c:pt>
                <c:pt idx="421">
                  <c:v>1489.5179673071839</c:v>
                </c:pt>
                <c:pt idx="422">
                  <c:v>1489.372500805549</c:v>
                </c:pt>
                <c:pt idx="423">
                  <c:v>1489.2277356626296</c:v>
                </c:pt>
                <c:pt idx="424">
                  <c:v>1489.0836692416267</c:v>
                </c:pt>
                <c:pt idx="425">
                  <c:v>1488.9402989220166</c:v>
                </c:pt>
                <c:pt idx="426">
                  <c:v>1488.7976220994144</c:v>
                </c:pt>
                <c:pt idx="427">
                  <c:v>1488.6556361854391</c:v>
                </c:pt>
                <c:pt idx="428">
                  <c:v>1488.5143386075783</c:v>
                </c:pt>
                <c:pt idx="429">
                  <c:v>1488.3737268090574</c:v>
                </c:pt>
                <c:pt idx="430">
                  <c:v>1488.2337982487081</c:v>
                </c:pt>
                <c:pt idx="431">
                  <c:v>1488.0945504008369</c:v>
                </c:pt>
                <c:pt idx="432">
                  <c:v>1487.9559807550997</c:v>
                </c:pt>
                <c:pt idx="433">
                  <c:v>1487.8180868163724</c:v>
                </c:pt>
                <c:pt idx="434">
                  <c:v>1487.6808661046271</c:v>
                </c:pt>
                <c:pt idx="435">
                  <c:v>1487.5443161548062</c:v>
                </c:pt>
                <c:pt idx="436">
                  <c:v>1487.4084345167005</c:v>
                </c:pt>
                <c:pt idx="437">
                  <c:v>1487.2732187548268</c:v>
                </c:pt>
                <c:pt idx="438">
                  <c:v>1487.138666448308</c:v>
                </c:pt>
                <c:pt idx="439">
                  <c:v>1487.0047751907532</c:v>
                </c:pt>
                <c:pt idx="440">
                  <c:v>1486.871542590141</c:v>
                </c:pt>
                <c:pt idx="441">
                  <c:v>1486.7389662687008</c:v>
                </c:pt>
                <c:pt idx="442">
                  <c:v>1486.6070438627992</c:v>
                </c:pt>
                <c:pt idx="443">
                  <c:v>1486.4757730228241</c:v>
                </c:pt>
                <c:pt idx="444">
                  <c:v>1486.3451514130729</c:v>
                </c:pt>
                <c:pt idx="445">
                  <c:v>1486.2151767116395</c:v>
                </c:pt>
                <c:pt idx="446">
                  <c:v>1486.0858466103039</c:v>
                </c:pt>
                <c:pt idx="447">
                  <c:v>1485.957158814422</c:v>
                </c:pt>
                <c:pt idx="448">
                  <c:v>1485.8291110428174</c:v>
                </c:pt>
                <c:pt idx="449">
                  <c:v>1485.7017010276743</c:v>
                </c:pt>
                <c:pt idx="450">
                  <c:v>1485.5749265144295</c:v>
                </c:pt>
                <c:pt idx="451">
                  <c:v>1485.4487852616689</c:v>
                </c:pt>
                <c:pt idx="452">
                  <c:v>1485.3232750410227</c:v>
                </c:pt>
                <c:pt idx="453">
                  <c:v>1485.1983936370614</c:v>
                </c:pt>
                <c:pt idx="454">
                  <c:v>1485.0741388471943</c:v>
                </c:pt>
                <c:pt idx="455">
                  <c:v>1484.9505084815676</c:v>
                </c:pt>
                <c:pt idx="456">
                  <c:v>1484.827500362966</c:v>
                </c:pt>
                <c:pt idx="457">
                  <c:v>1484.7051123267115</c:v>
                </c:pt>
                <c:pt idx="458">
                  <c:v>1484.5833422205658</c:v>
                </c:pt>
                <c:pt idx="459">
                  <c:v>1484.4621879046347</c:v>
                </c:pt>
                <c:pt idx="460">
                  <c:v>1484.3416472512693</c:v>
                </c:pt>
                <c:pt idx="461">
                  <c:v>1484.2217181449728</c:v>
                </c:pt>
                <c:pt idx="462">
                  <c:v>1484.1023984823053</c:v>
                </c:pt>
                <c:pt idx="463">
                  <c:v>1483.9836861717906</c:v>
                </c:pt>
                <c:pt idx="464">
                  <c:v>1483.8655791338231</c:v>
                </c:pt>
                <c:pt idx="465">
                  <c:v>1483.7480753005775</c:v>
                </c:pt>
                <c:pt idx="466">
                  <c:v>1483.6311726159172</c:v>
                </c:pt>
                <c:pt idx="467">
                  <c:v>1483.5148690353042</c:v>
                </c:pt>
                <c:pt idx="468">
                  <c:v>1483.3991625257117</c:v>
                </c:pt>
                <c:pt idx="469">
                  <c:v>1483.2840510655346</c:v>
                </c:pt>
                <c:pt idx="470">
                  <c:v>1483.1695326445029</c:v>
                </c:pt>
                <c:pt idx="471">
                  <c:v>1483.0556052635952</c:v>
                </c:pt>
                <c:pt idx="472">
                  <c:v>1482.9422669349533</c:v>
                </c:pt>
                <c:pt idx="473">
                  <c:v>1482.8295156817974</c:v>
                </c:pt>
                <c:pt idx="474">
                  <c:v>1482.7173495383433</c:v>
                </c:pt>
                <c:pt idx="475">
                  <c:v>1482.6057665497167</c:v>
                </c:pt>
                <c:pt idx="476">
                  <c:v>1482.4947647718743</c:v>
                </c:pt>
                <c:pt idx="477">
                  <c:v>1482.3843422715199</c:v>
                </c:pt>
                <c:pt idx="478">
                  <c:v>1482.2744971260245</c:v>
                </c:pt>
                <c:pt idx="479">
                  <c:v>1482.1652274233466</c:v>
                </c:pt>
                <c:pt idx="480">
                  <c:v>1482.0565312619528</c:v>
                </c:pt>
                <c:pt idx="481">
                  <c:v>1481.9484067507397</c:v>
                </c:pt>
                <c:pt idx="482">
                  <c:v>1481.8408520089549</c:v>
                </c:pt>
                <c:pt idx="483">
                  <c:v>1481.7338651661225</c:v>
                </c:pt>
                <c:pt idx="484">
                  <c:v>1481.6274443619652</c:v>
                </c:pt>
                <c:pt idx="485">
                  <c:v>1481.5215877463284</c:v>
                </c:pt>
                <c:pt idx="486">
                  <c:v>1481.4162934791075</c:v>
                </c:pt>
                <c:pt idx="487">
                  <c:v>1481.3115597301705</c:v>
                </c:pt>
                <c:pt idx="488">
                  <c:v>1481.2073846792894</c:v>
                </c:pt>
                <c:pt idx="489">
                  <c:v>1481.1037665160623</c:v>
                </c:pt>
                <c:pt idx="490">
                  <c:v>1481.000703439845</c:v>
                </c:pt>
                <c:pt idx="491">
                  <c:v>1480.898193659679</c:v>
                </c:pt>
                <c:pt idx="492">
                  <c:v>1480.7962353942189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51EE-4A2E-92DB-7ECB26736DF8}"/>
            </c:ext>
          </c:extLst>
        </c:ser>
        <c:ser>
          <c:idx val="6"/>
          <c:order val="8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2016年1月～'!$L$540:$L$703</c:f>
              <c:numCache>
                <c:formatCode>0.00</c:formatCode>
                <c:ptCount val="164"/>
                <c:pt idx="0">
                  <c:v>2581</c:v>
                </c:pt>
                <c:pt idx="1">
                  <c:v>2540.7744108829161</c:v>
                </c:pt>
                <c:pt idx="2">
                  <c:v>2524.728428158498</c:v>
                </c:pt>
                <c:pt idx="3">
                  <c:v>2512.6553638091955</c:v>
                </c:pt>
                <c:pt idx="4">
                  <c:v>2502.6368617867693</c:v>
                </c:pt>
                <c:pt idx="5">
                  <c:v>2493.9301336601848</c:v>
                </c:pt>
                <c:pt idx="6">
                  <c:v>2486.154364916224</c:v>
                </c:pt>
                <c:pt idx="7">
                  <c:v>2479.0834115883954</c:v>
                </c:pt>
                <c:pt idx="8">
                  <c:v>2472.569978243575</c:v>
                </c:pt>
                <c:pt idx="9">
                  <c:v>2466.5117875422175</c:v>
                </c:pt>
                <c:pt idx="10">
                  <c:v>2460.8343969203761</c:v>
                </c:pt>
                <c:pt idx="11">
                  <c:v>2455.4816270198912</c:v>
                </c:pt>
                <c:pt idx="12">
                  <c:v>2450.4098466038449</c:v>
                </c:pt>
                <c:pt idx="13">
                  <c:v>2445.5843695712019</c:v>
                </c:pt>
                <c:pt idx="14">
                  <c:v>2440.9770818936654</c:v>
                </c:pt>
                <c:pt idx="15">
                  <c:v>2436.5648212542019</c:v>
                </c:pt>
                <c:pt idx="16">
                  <c:v>2432.3282366787371</c:v>
                </c:pt>
                <c:pt idx="17">
                  <c:v>2428.250965050584</c:v>
                </c:pt>
                <c:pt idx="18">
                  <c:v>2424.3190231135582</c:v>
                </c:pt>
                <c:pt idx="19">
                  <c:v>2420.5203498153219</c:v>
                </c:pt>
                <c:pt idx="20">
                  <c:v>2416.8444559129994</c:v>
                </c:pt>
                <c:pt idx="21">
                  <c:v>2413.2821516316412</c:v>
                </c:pt>
                <c:pt idx="22">
                  <c:v>2409.8253321248853</c:v>
                </c:pt>
                <c:pt idx="23">
                  <c:v>2406.4668064177135</c:v>
                </c:pt>
                <c:pt idx="24">
                  <c:v>2403.2001595237884</c:v>
                </c:pt>
                <c:pt idx="25">
                  <c:v>2400.0196401985463</c:v>
                </c:pt>
                <c:pt idx="26">
                  <c:v>2396.9200687337266</c:v>
                </c:pt>
                <c:pt idx="27">
                  <c:v>2393.8967605868343</c:v>
                </c:pt>
                <c:pt idx="28">
                  <c:v>2390.9454626441698</c:v>
                </c:pt>
                <c:pt idx="29">
                  <c:v>2388.0622996538646</c:v>
                </c:pt>
                <c:pt idx="30">
                  <c:v>2385.2437289136747</c:v>
                </c:pt>
                <c:pt idx="31">
                  <c:v>2382.4865017104439</c:v>
                </c:pt>
                <c:pt idx="32">
                  <c:v>2379.7876303212311</c:v>
                </c:pt>
                <c:pt idx="33">
                  <c:v>2377.1443596262666</c:v>
                </c:pt>
                <c:pt idx="34">
                  <c:v>2374.5541425698475</c:v>
                </c:pt>
                <c:pt idx="35">
                  <c:v>2372.0146188504186</c:v>
                </c:pt>
                <c:pt idx="36">
                  <c:v>2369.5235963353352</c:v>
                </c:pt>
                <c:pt idx="37">
                  <c:v>2367.0790347863722</c:v>
                </c:pt>
                <c:pt idx="38">
                  <c:v>2364.6790315543617</c:v>
                </c:pt>
                <c:pt idx="39">
                  <c:v>2362.3218089594552</c:v>
                </c:pt>
                <c:pt idx="40">
                  <c:v>2360.005703120516</c:v>
                </c:pt>
                <c:pt idx="41">
                  <c:v>2357.7291540353776</c:v>
                </c:pt>
                <c:pt idx="42">
                  <c:v>2355.490696744976</c:v>
                </c:pt>
                <c:pt idx="43">
                  <c:v>2353.2889534400911</c:v>
                </c:pt>
                <c:pt idx="44">
                  <c:v>2351.1226263906792</c:v>
                </c:pt>
                <c:pt idx="45">
                  <c:v>2348.9904915954257</c:v>
                </c:pt>
                <c:pt idx="46">
                  <c:v>2346.8913930638737</c:v>
                </c:pt>
                <c:pt idx="47">
                  <c:v>2344.8242376558069</c:v>
                </c:pt>
                <c:pt idx="48">
                  <c:v>2342.7879904129477</c:v>
                </c:pt>
                <c:pt idx="49">
                  <c:v>2340.7816703267727</c:v>
                </c:pt>
                <c:pt idx="50">
                  <c:v>2338.8043464936932</c:v>
                </c:pt>
                <c:pt idx="51">
                  <c:v>2336.8551346151407</c:v>
                </c:pt>
                <c:pt idx="52">
                  <c:v>2334.933193805502</c:v>
                </c:pt>
                <c:pt idx="53">
                  <c:v>2333.0377236754516</c:v>
                </c:pt>
                <c:pt idx="54">
                  <c:v>2331.1679616622155</c:v>
                </c:pt>
                <c:pt idx="55">
                  <c:v>2329.3231805816763</c:v>
                </c:pt>
                <c:pt idx="56">
                  <c:v>2327.5026863802314</c:v>
                </c:pt>
                <c:pt idx="57">
                  <c:v>2325.7058160668334</c:v>
                </c:pt>
                <c:pt idx="58">
                  <c:v>2323.9319358078828</c:v>
                </c:pt>
                <c:pt idx="59">
                  <c:v>2322.1804391695764</c:v>
                </c:pt>
                <c:pt idx="60">
                  <c:v>2320.4507454940112</c:v>
                </c:pt>
                <c:pt idx="61">
                  <c:v>2318.7422983968049</c:v>
                </c:pt>
                <c:pt idx="62">
                  <c:v>2317.0545643753208</c:v>
                </c:pt>
                <c:pt idx="63">
                  <c:v>2315.3870315176996</c:v>
                </c:pt>
                <c:pt idx="64">
                  <c:v>2313.7392083039272</c:v>
                </c:pt>
                <c:pt idx="65">
                  <c:v>2312.1106224910495</c:v>
                </c:pt>
                <c:pt idx="66">
                  <c:v>2310.5008200754241</c:v>
                </c:pt>
                <c:pt idx="67">
                  <c:v>2308.909364325611</c:v>
                </c:pt>
                <c:pt idx="68">
                  <c:v>2307.3358348801198</c:v>
                </c:pt>
                <c:pt idx="69">
                  <c:v>2305.7798269047662</c:v>
                </c:pt>
                <c:pt idx="70">
                  <c:v>2304.2409503049107</c:v>
                </c:pt>
                <c:pt idx="71">
                  <c:v>2302.7188289882711</c:v>
                </c:pt>
                <c:pt idx="72">
                  <c:v>2301.2131001743924</c:v>
                </c:pt>
                <c:pt idx="73">
                  <c:v>2299.723413747231</c:v>
                </c:pt>
                <c:pt idx="74">
                  <c:v>2298.2494316475977</c:v>
                </c:pt>
                <c:pt idx="75">
                  <c:v>2296.79082730251</c:v>
                </c:pt>
                <c:pt idx="76">
                  <c:v>2295.3472850887501</c:v>
                </c:pt>
                <c:pt idx="77">
                  <c:v>2293.918499828153</c:v>
                </c:pt>
                <c:pt idx="78">
                  <c:v>2292.5041763123745</c:v>
                </c:pt>
                <c:pt idx="79">
                  <c:v>2291.1040288550457</c:v>
                </c:pt>
                <c:pt idx="80">
                  <c:v>2289.717780869426</c:v>
                </c:pt>
                <c:pt idx="81">
                  <c:v>2288.3451644697966</c:v>
                </c:pt>
                <c:pt idx="82">
                  <c:v>2286.9859200949868</c:v>
                </c:pt>
                <c:pt idx="83">
                  <c:v>2285.6397961525463</c:v>
                </c:pt>
                <c:pt idx="84">
                  <c:v>2284.3065486822084</c:v>
                </c:pt>
                <c:pt idx="85">
                  <c:v>2282.985941037366</c:v>
                </c:pt>
                <c:pt idx="86">
                  <c:v>2281.6777435834156</c:v>
                </c:pt>
                <c:pt idx="87">
                  <c:v>2280.3817334118717</c:v>
                </c:pt>
                <c:pt idx="88">
                  <c:v>2279.0976940692731</c:v>
                </c:pt>
                <c:pt idx="89">
                  <c:v>2277.825415299948</c:v>
                </c:pt>
                <c:pt idx="90">
                  <c:v>2276.5646928017809</c:v>
                </c:pt>
                <c:pt idx="91">
                  <c:v>2275.3153279941994</c:v>
                </c:pt>
                <c:pt idx="92">
                  <c:v>2274.0771277976246</c:v>
                </c:pt>
                <c:pt idx="93">
                  <c:v>2272.8499044237205</c:v>
                </c:pt>
                <c:pt idx="94">
                  <c:v>2271.6334751757854</c:v>
                </c:pt>
                <c:pt idx="95">
                  <c:v>2270.427662258709</c:v>
                </c:pt>
                <c:pt idx="96">
                  <c:v>2269.2322925979283</c:v>
                </c:pt>
                <c:pt idx="97">
                  <c:v>2268.0471976668764</c:v>
                </c:pt>
                <c:pt idx="98">
                  <c:v>2266.8722133224383</c:v>
                </c:pt>
                <c:pt idx="99">
                  <c:v>2265.7071796479636</c:v>
                </c:pt>
                <c:pt idx="100">
                  <c:v>2264.5519408034247</c:v>
                </c:pt>
                <c:pt idx="101">
                  <c:v>2263.406344882314</c:v>
                </c:pt>
                <c:pt idx="102">
                  <c:v>2262.2702437749272</c:v>
                </c:pt>
                <c:pt idx="103">
                  <c:v>2261.1434930376781</c:v>
                </c:pt>
                <c:pt idx="104">
                  <c:v>2260.0259517681297</c:v>
                </c:pt>
                <c:pt idx="105">
                  <c:v>2258.9174824854363</c:v>
                </c:pt>
                <c:pt idx="106">
                  <c:v>2257.8179510159111</c:v>
                </c:pt>
                <c:pt idx="107">
                  <c:v>2256.727226383462</c:v>
                </c:pt>
                <c:pt idx="108">
                  <c:v>2255.6451807046324</c:v>
                </c:pt>
                <c:pt idx="109">
                  <c:v>2254.5716890880249</c:v>
                </c:pt>
                <c:pt idx="110">
                  <c:v>2253.5066295378788</c:v>
                </c:pt>
                <c:pt idx="111">
                  <c:v>2252.4498828616001</c:v>
                </c:pt>
                <c:pt idx="112">
                  <c:v>2251.401332581037</c:v>
                </c:pt>
                <c:pt idx="113">
                  <c:v>2250.3608648473337</c:v>
                </c:pt>
                <c:pt idx="114">
                  <c:v>2249.3283683591721</c:v>
                </c:pt>
                <c:pt idx="115">
                  <c:v>2248.3037342842495</c:v>
                </c:pt>
                <c:pt idx="116">
                  <c:v>2247.2868561838291</c:v>
                </c:pt>
                <c:pt idx="117">
                  <c:v>2246.2776299402253</c:v>
                </c:pt>
                <c:pt idx="118">
                  <c:v>2245.275953687079</c:v>
                </c:pt>
                <c:pt idx="119">
                  <c:v>2244.2817277422973</c:v>
                </c:pt>
                <c:pt idx="120">
                  <c:v>2243.2948545435338</c:v>
                </c:pt>
                <c:pt idx="121">
                  <c:v>2242.315238586089</c:v>
                </c:pt>
                <c:pt idx="122">
                  <c:v>2241.3427863631273</c:v>
                </c:pt>
                <c:pt idx="123">
                  <c:v>2240.3774063081023</c:v>
                </c:pt>
                <c:pt idx="124">
                  <c:v>2239.419008739289</c:v>
                </c:pt>
                <c:pt idx="125">
                  <c:v>2238.4675058063372</c:v>
                </c:pt>
                <c:pt idx="126">
                  <c:v>2237.5228114387473</c:v>
                </c:pt>
                <c:pt idx="127">
                  <c:v>2236.5848412961964</c:v>
                </c:pt>
                <c:pt idx="128">
                  <c:v>2235.6535127206184</c:v>
                </c:pt>
                <c:pt idx="129">
                  <c:v>2234.7287446899832</c:v>
                </c:pt>
                <c:pt idx="130">
                  <c:v>2233.8104577736817</c:v>
                </c:pt>
                <c:pt idx="131">
                  <c:v>2232.8985740894627</c:v>
                </c:pt>
                <c:pt idx="132">
                  <c:v>2231.9930172618547</c:v>
                </c:pt>
                <c:pt idx="133">
                  <c:v>2231.0937123820017</c:v>
                </c:pt>
                <c:pt idx="134">
                  <c:v>2230.2005859688661</c:v>
                </c:pt>
                <c:pt idx="135">
                  <c:v>2229.3135659317359</c:v>
                </c:pt>
                <c:pt idx="136">
                  <c:v>2228.4325815339821</c:v>
                </c:pt>
                <c:pt idx="137">
                  <c:v>2227.5575633580238</c:v>
                </c:pt>
                <c:pt idx="138">
                  <c:v>2226.6884432714405</c:v>
                </c:pt>
                <c:pt idx="139">
                  <c:v>2225.8251543941938</c:v>
                </c:pt>
                <c:pt idx="140">
                  <c:v>2224.9676310669165</c:v>
                </c:pt>
                <c:pt idx="141">
                  <c:v>2224.1158088202201</c:v>
                </c:pt>
                <c:pt idx="142">
                  <c:v>2223.2696243449818</c:v>
                </c:pt>
                <c:pt idx="143">
                  <c:v>2222.4290154635846</c:v>
                </c:pt>
                <c:pt idx="144">
                  <c:v>2221.5939211020518</c:v>
                </c:pt>
                <c:pt idx="145">
                  <c:v>2220.7642812630675</c:v>
                </c:pt>
                <c:pt idx="146">
                  <c:v>2219.9400369998275</c:v>
                </c:pt>
                <c:pt idx="147">
                  <c:v>2219.1211303907025</c:v>
                </c:pt>
                <c:pt idx="148">
                  <c:v>2218.3075045146784</c:v>
                </c:pt>
                <c:pt idx="149">
                  <c:v>2217.4991034275445</c:v>
                </c:pt>
                <c:pt idx="150">
                  <c:v>2216.6958721388041</c:v>
                </c:pt>
                <c:pt idx="151">
                  <c:v>2215.8977565892801</c:v>
                </c:pt>
                <c:pt idx="152">
                  <c:v>2215.1047036293871</c:v>
                </c:pt>
                <c:pt idx="153">
                  <c:v>2214.3166609980517</c:v>
                </c:pt>
                <c:pt idx="154">
                  <c:v>2213.5335773022543</c:v>
                </c:pt>
                <c:pt idx="155">
                  <c:v>2212.755401997169</c:v>
                </c:pt>
                <c:pt idx="156">
                  <c:v>2211.9820853668834</c:v>
                </c:pt>
                <c:pt idx="157">
                  <c:v>2211.2135785056739</c:v>
                </c:pt>
                <c:pt idx="158">
                  <c:v>2210.4498332998228</c:v>
                </c:pt>
                <c:pt idx="159">
                  <c:v>2209.6908024099534</c:v>
                </c:pt>
                <c:pt idx="160">
                  <c:v>2208.9364392538655</c:v>
                </c:pt>
                <c:pt idx="161">
                  <c:v>2208.1866979898564</c:v>
                </c:pt>
                <c:pt idx="162">
                  <c:v>2207.4415335005096</c:v>
                </c:pt>
                <c:pt idx="163">
                  <c:v>2206.7009013769348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51EE-4A2E-92DB-7ECB26736DF8}"/>
            </c:ext>
          </c:extLst>
        </c:ser>
        <c:ser>
          <c:idx val="7"/>
          <c:order val="9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6350">
              <a:solidFill>
                <a:schemeClr val="accent6"/>
              </a:solidFill>
              <a:prstDash val="solid"/>
              <a:tailEnd type="triangle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2016年1月～'!$I$540:$I$703</c:f>
              <c:numCache>
                <c:formatCode>0.00</c:formatCode>
                <c:ptCount val="164"/>
                <c:pt idx="0">
                  <c:v>2581</c:v>
                </c:pt>
                <c:pt idx="1">
                  <c:v>2581.753762043903</c:v>
                </c:pt>
                <c:pt idx="2">
                  <c:v>2582.5077442184593</c:v>
                </c:pt>
                <c:pt idx="3">
                  <c:v>2583.2619465879584</c:v>
                </c:pt>
                <c:pt idx="4">
                  <c:v>2584.0163692167057</c:v>
                </c:pt>
                <c:pt idx="5">
                  <c:v>2584.7710121690261</c:v>
                </c:pt>
                <c:pt idx="6">
                  <c:v>2585.5258755092636</c:v>
                </c:pt>
                <c:pt idx="7">
                  <c:v>2586.280959301781</c:v>
                </c:pt>
                <c:pt idx="8">
                  <c:v>2587.0362636109589</c:v>
                </c:pt>
                <c:pt idx="9">
                  <c:v>2587.7917885011993</c:v>
                </c:pt>
                <c:pt idx="10">
                  <c:v>2588.5475340369203</c:v>
                </c:pt>
                <c:pt idx="11">
                  <c:v>2589.3035002825595</c:v>
                </c:pt>
                <c:pt idx="12">
                  <c:v>2590.0596873025738</c:v>
                </c:pt>
                <c:pt idx="13">
                  <c:v>2590.8160951614391</c:v>
                </c:pt>
                <c:pt idx="14">
                  <c:v>2591.5727239236494</c:v>
                </c:pt>
                <c:pt idx="15">
                  <c:v>2592.3295736537179</c:v>
                </c:pt>
                <c:pt idx="16">
                  <c:v>2593.086644416177</c:v>
                </c:pt>
                <c:pt idx="17">
                  <c:v>2593.8439362755771</c:v>
                </c:pt>
                <c:pt idx="18">
                  <c:v>2594.6014492964882</c:v>
                </c:pt>
                <c:pt idx="19">
                  <c:v>2595.3591835434991</c:v>
                </c:pt>
                <c:pt idx="20">
                  <c:v>2596.1171390812165</c:v>
                </c:pt>
                <c:pt idx="21">
                  <c:v>2596.8753159742678</c:v>
                </c:pt>
                <c:pt idx="22">
                  <c:v>2597.6337142872972</c:v>
                </c:pt>
                <c:pt idx="23">
                  <c:v>2598.3923340849697</c:v>
                </c:pt>
                <c:pt idx="24">
                  <c:v>2599.1511754319672</c:v>
                </c:pt>
                <c:pt idx="25">
                  <c:v>2599.9102383929921</c:v>
                </c:pt>
                <c:pt idx="26">
                  <c:v>2600.6695230327655</c:v>
                </c:pt>
                <c:pt idx="27">
                  <c:v>2601.429029416026</c:v>
                </c:pt>
                <c:pt idx="28">
                  <c:v>2602.1887576075333</c:v>
                </c:pt>
                <c:pt idx="29">
                  <c:v>2602.9487076720648</c:v>
                </c:pt>
                <c:pt idx="30">
                  <c:v>2603.708879674416</c:v>
                </c:pt>
                <c:pt idx="31">
                  <c:v>2604.4692736794032</c:v>
                </c:pt>
                <c:pt idx="32">
                  <c:v>2605.229889751859</c:v>
                </c:pt>
                <c:pt idx="33">
                  <c:v>2605.9907279566391</c:v>
                </c:pt>
                <c:pt idx="34">
                  <c:v>2606.7517883586129</c:v>
                </c:pt>
                <c:pt idx="35">
                  <c:v>2607.513071022674</c:v>
                </c:pt>
                <c:pt idx="36">
                  <c:v>2608.2745760137304</c:v>
                </c:pt>
                <c:pt idx="37">
                  <c:v>2609.0363033967119</c:v>
                </c:pt>
                <c:pt idx="38">
                  <c:v>2609.7982532365663</c:v>
                </c:pt>
                <c:pt idx="39">
                  <c:v>2610.5604255982603</c:v>
                </c:pt>
                <c:pt idx="40">
                  <c:v>2611.3228205467808</c:v>
                </c:pt>
                <c:pt idx="41">
                  <c:v>2612.0854381471313</c:v>
                </c:pt>
                <c:pt idx="42">
                  <c:v>2612.8482784643365</c:v>
                </c:pt>
                <c:pt idx="43">
                  <c:v>2613.6113415634386</c:v>
                </c:pt>
                <c:pt idx="44">
                  <c:v>2614.3746275095004</c:v>
                </c:pt>
                <c:pt idx="45">
                  <c:v>2615.138136367601</c:v>
                </c:pt>
                <c:pt idx="46">
                  <c:v>2615.9018682028418</c:v>
                </c:pt>
                <c:pt idx="47">
                  <c:v>2616.6658230803409</c:v>
                </c:pt>
                <c:pt idx="48">
                  <c:v>2617.4300010652364</c:v>
                </c:pt>
                <c:pt idx="49">
                  <c:v>2618.1944022226853</c:v>
                </c:pt>
                <c:pt idx="50">
                  <c:v>2618.9590266178629</c:v>
                </c:pt>
                <c:pt idx="51">
                  <c:v>2619.7238743159646</c:v>
                </c:pt>
                <c:pt idx="52">
                  <c:v>2620.4889453822047</c:v>
                </c:pt>
                <c:pt idx="53">
                  <c:v>2621.2542398818155</c:v>
                </c:pt>
                <c:pt idx="54">
                  <c:v>2622.0197578800494</c:v>
                </c:pt>
                <c:pt idx="55">
                  <c:v>2622.7854994421778</c:v>
                </c:pt>
                <c:pt idx="56">
                  <c:v>2623.5514646334905</c:v>
                </c:pt>
                <c:pt idx="57">
                  <c:v>2624.3176535192965</c:v>
                </c:pt>
                <c:pt idx="58">
                  <c:v>2625.0840661649249</c:v>
                </c:pt>
                <c:pt idx="59">
                  <c:v>2625.8507026357229</c:v>
                </c:pt>
                <c:pt idx="60">
                  <c:v>2626.6175629970562</c:v>
                </c:pt>
                <c:pt idx="61">
                  <c:v>2627.3846473143117</c:v>
                </c:pt>
                <c:pt idx="62">
                  <c:v>2628.1519556528924</c:v>
                </c:pt>
                <c:pt idx="63">
                  <c:v>2628.9194880782234</c:v>
                </c:pt>
                <c:pt idx="64">
                  <c:v>2629.6872446557477</c:v>
                </c:pt>
                <c:pt idx="65">
                  <c:v>2630.4552254509267</c:v>
                </c:pt>
                <c:pt idx="66">
                  <c:v>2631.2234305292409</c:v>
                </c:pt>
                <c:pt idx="67">
                  <c:v>2631.991859956192</c:v>
                </c:pt>
                <c:pt idx="68">
                  <c:v>2632.7605137972987</c:v>
                </c:pt>
                <c:pt idx="69">
                  <c:v>2633.5293921180996</c:v>
                </c:pt>
                <c:pt idx="70">
                  <c:v>2634.2984949841511</c:v>
                </c:pt>
                <c:pt idx="71">
                  <c:v>2635.0678224610319</c:v>
                </c:pt>
                <c:pt idx="72">
                  <c:v>2635.837374614337</c:v>
                </c:pt>
                <c:pt idx="73">
                  <c:v>2636.6071515096814</c:v>
                </c:pt>
                <c:pt idx="74">
                  <c:v>2637.3771532127003</c:v>
                </c:pt>
                <c:pt idx="75">
                  <c:v>2638.1473797890453</c:v>
                </c:pt>
                <c:pt idx="76">
                  <c:v>2638.9178313043908</c:v>
                </c:pt>
                <c:pt idx="77">
                  <c:v>2639.6885078244277</c:v>
                </c:pt>
                <c:pt idx="78">
                  <c:v>2640.459409414867</c:v>
                </c:pt>
                <c:pt idx="79">
                  <c:v>2641.2305361414392</c:v>
                </c:pt>
                <c:pt idx="80">
                  <c:v>2642.0018880698931</c:v>
                </c:pt>
                <c:pt idx="81">
                  <c:v>2642.7734652659983</c:v>
                </c:pt>
                <c:pt idx="82">
                  <c:v>2643.5452677955409</c:v>
                </c:pt>
                <c:pt idx="83">
                  <c:v>2644.3172957243296</c:v>
                </c:pt>
                <c:pt idx="84">
                  <c:v>2645.08954911819</c:v>
                </c:pt>
                <c:pt idx="85">
                  <c:v>2645.8620280429664</c:v>
                </c:pt>
                <c:pt idx="86">
                  <c:v>2646.6347325645243</c:v>
                </c:pt>
                <c:pt idx="87">
                  <c:v>2647.4076627487484</c:v>
                </c:pt>
                <c:pt idx="88">
                  <c:v>2648.1808186615413</c:v>
                </c:pt>
                <c:pt idx="89">
                  <c:v>2648.9542003688239</c:v>
                </c:pt>
                <c:pt idx="90">
                  <c:v>2649.7278079365401</c:v>
                </c:pt>
                <c:pt idx="91">
                  <c:v>2650.5016414306492</c:v>
                </c:pt>
                <c:pt idx="92">
                  <c:v>2651.2757009171319</c:v>
                </c:pt>
                <c:pt idx="93">
                  <c:v>2652.0499864619878</c:v>
                </c:pt>
                <c:pt idx="94">
                  <c:v>2652.8244981312355</c:v>
                </c:pt>
                <c:pt idx="95">
                  <c:v>2653.5992359909128</c:v>
                </c:pt>
                <c:pt idx="96">
                  <c:v>2654.3742001070764</c:v>
                </c:pt>
                <c:pt idx="97">
                  <c:v>2655.1493905458042</c:v>
                </c:pt>
                <c:pt idx="98">
                  <c:v>2655.9248073731906</c:v>
                </c:pt>
                <c:pt idx="99">
                  <c:v>2656.7004506553517</c:v>
                </c:pt>
                <c:pt idx="100">
                  <c:v>2657.476320458421</c:v>
                </c:pt>
                <c:pt idx="101">
                  <c:v>2658.2524168485538</c:v>
                </c:pt>
                <c:pt idx="102">
                  <c:v>2659.0287398919218</c:v>
                </c:pt>
                <c:pt idx="103">
                  <c:v>2659.8052896547179</c:v>
                </c:pt>
                <c:pt idx="104">
                  <c:v>2660.5820662031533</c:v>
                </c:pt>
                <c:pt idx="105">
                  <c:v>2661.3590696034607</c:v>
                </c:pt>
                <c:pt idx="106">
                  <c:v>2662.1362999218886</c:v>
                </c:pt>
                <c:pt idx="107">
                  <c:v>2662.9137572247082</c:v>
                </c:pt>
                <c:pt idx="108">
                  <c:v>2663.691441578208</c:v>
                </c:pt>
                <c:pt idx="109">
                  <c:v>2664.4693530486957</c:v>
                </c:pt>
                <c:pt idx="110">
                  <c:v>2665.2474917025002</c:v>
                </c:pt>
                <c:pt idx="111">
                  <c:v>2666.0258576059687</c:v>
                </c:pt>
                <c:pt idx="112">
                  <c:v>2666.8044508254679</c:v>
                </c:pt>
                <c:pt idx="113">
                  <c:v>2667.5832714273829</c:v>
                </c:pt>
                <c:pt idx="114">
                  <c:v>2668.3623194781198</c:v>
                </c:pt>
                <c:pt idx="115">
                  <c:v>2669.1415950441028</c:v>
                </c:pt>
                <c:pt idx="116">
                  <c:v>2669.9210981917768</c:v>
                </c:pt>
                <c:pt idx="117">
                  <c:v>2670.7008289876048</c:v>
                </c:pt>
                <c:pt idx="118">
                  <c:v>2671.4807874980702</c:v>
                </c:pt>
                <c:pt idx="119">
                  <c:v>2672.2609737896746</c:v>
                </c:pt>
                <c:pt idx="120">
                  <c:v>2673.0413879289404</c:v>
                </c:pt>
                <c:pt idx="121">
                  <c:v>2673.8220299824088</c:v>
                </c:pt>
                <c:pt idx="122">
                  <c:v>2674.60290001664</c:v>
                </c:pt>
                <c:pt idx="123">
                  <c:v>2675.3839980982148</c:v>
                </c:pt>
                <c:pt idx="124">
                  <c:v>2676.1653242937323</c:v>
                </c:pt>
                <c:pt idx="125">
                  <c:v>2676.9468786698121</c:v>
                </c:pt>
                <c:pt idx="126">
                  <c:v>2677.7286612930916</c:v>
                </c:pt>
                <c:pt idx="127">
                  <c:v>2678.5106722302294</c:v>
                </c:pt>
                <c:pt idx="128">
                  <c:v>2679.2929115479033</c:v>
                </c:pt>
                <c:pt idx="129">
                  <c:v>2680.0753793128092</c:v>
                </c:pt>
                <c:pt idx="130">
                  <c:v>2680.8580755916641</c:v>
                </c:pt>
                <c:pt idx="131">
                  <c:v>2681.6410004512031</c:v>
                </c:pt>
                <c:pt idx="132">
                  <c:v>2682.4241539581822</c:v>
                </c:pt>
                <c:pt idx="133">
                  <c:v>2683.2075361793763</c:v>
                </c:pt>
                <c:pt idx="134">
                  <c:v>2683.9911471815794</c:v>
                </c:pt>
                <c:pt idx="135">
                  <c:v>2684.7749870316052</c:v>
                </c:pt>
                <c:pt idx="136">
                  <c:v>2685.5590557962864</c:v>
                </c:pt>
                <c:pt idx="137">
                  <c:v>2686.3433535424779</c:v>
                </c:pt>
                <c:pt idx="138">
                  <c:v>2687.1278803370496</c:v>
                </c:pt>
                <c:pt idx="139">
                  <c:v>2687.9126362468951</c:v>
                </c:pt>
                <c:pt idx="140">
                  <c:v>2688.6976213389248</c:v>
                </c:pt>
                <c:pt idx="141">
                  <c:v>2689.4828356800704</c:v>
                </c:pt>
                <c:pt idx="142">
                  <c:v>2690.2682793372819</c:v>
                </c:pt>
                <c:pt idx="143">
                  <c:v>2691.0539523775301</c:v>
                </c:pt>
                <c:pt idx="144">
                  <c:v>2691.8398548678038</c:v>
                </c:pt>
                <c:pt idx="145">
                  <c:v>2692.6259868751126</c:v>
                </c:pt>
                <c:pt idx="146">
                  <c:v>2693.4123484664851</c:v>
                </c:pt>
                <c:pt idx="147">
                  <c:v>2694.1989397089696</c:v>
                </c:pt>
                <c:pt idx="148">
                  <c:v>2694.9857606696346</c:v>
                </c:pt>
                <c:pt idx="149">
                  <c:v>2695.7728114155666</c:v>
                </c:pt>
                <c:pt idx="150">
                  <c:v>2696.5600920138731</c:v>
                </c:pt>
                <c:pt idx="151">
                  <c:v>2697.3476025316813</c:v>
                </c:pt>
                <c:pt idx="152">
                  <c:v>2698.1353430361373</c:v>
                </c:pt>
                <c:pt idx="153">
                  <c:v>2698.9233135944064</c:v>
                </c:pt>
                <c:pt idx="154">
                  <c:v>2699.7115142736748</c:v>
                </c:pt>
                <c:pt idx="155">
                  <c:v>2700.4999451411472</c:v>
                </c:pt>
                <c:pt idx="156">
                  <c:v>2701.2886062640487</c:v>
                </c:pt>
                <c:pt idx="157">
                  <c:v>2702.0774977096235</c:v>
                </c:pt>
                <c:pt idx="158">
                  <c:v>2702.8666195451356</c:v>
                </c:pt>
                <c:pt idx="159">
                  <c:v>2703.6559718378689</c:v>
                </c:pt>
                <c:pt idx="160">
                  <c:v>2704.4455546551271</c:v>
                </c:pt>
                <c:pt idx="161">
                  <c:v>2705.2353680642318</c:v>
                </c:pt>
                <c:pt idx="162">
                  <c:v>2706.025412132527</c:v>
                </c:pt>
                <c:pt idx="163">
                  <c:v>2706.8156869273744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51EE-4A2E-92DB-7ECB26736DF8}"/>
            </c:ext>
          </c:extLst>
        </c:ser>
        <c:ser>
          <c:idx val="8"/>
          <c:order val="10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2016年1月～'!$L$704:$L$759</c:f>
              <c:numCache>
                <c:formatCode>0.00</c:formatCode>
                <c:ptCount val="56"/>
                <c:pt idx="0">
                  <c:v>2925.51</c:v>
                </c:pt>
                <c:pt idx="1">
                  <c:v>3021.5224426974373</c:v>
                </c:pt>
                <c:pt idx="2">
                  <c:v>3062.7330117790289</c:v>
                </c:pt>
                <c:pt idx="3">
                  <c:v>3094.9459746624038</c:v>
                </c:pt>
                <c:pt idx="4">
                  <c:v>3122.5089348648785</c:v>
                </c:pt>
                <c:pt idx="5">
                  <c:v>3147.1050538284549</c:v>
                </c:pt>
                <c:pt idx="6">
                  <c:v>3169.5971450358511</c:v>
                </c:pt>
                <c:pt idx="7">
                  <c:v>3190.4975180702468</c:v>
                </c:pt>
                <c:pt idx="8">
                  <c:v>3210.1398155879215</c:v>
                </c:pt>
                <c:pt idx="9">
                  <c:v>3228.7556794779716</c:v>
                </c:pt>
                <c:pt idx="10">
                  <c:v>3246.5136892805076</c:v>
                </c:pt>
                <c:pt idx="11">
                  <c:v>3263.5410507074457</c:v>
                </c:pt>
                <c:pt idx="12">
                  <c:v>3279.9365449065144</c:v>
                </c:pt>
                <c:pt idx="13">
                  <c:v>3295.7786916664836</c:v>
                </c:pt>
                <c:pt idx="14">
                  <c:v>3311.131125715955</c:v>
                </c:pt>
                <c:pt idx="15">
                  <c:v>3326.0462675339172</c:v>
                </c:pt>
                <c:pt idx="16">
                  <c:v>3340.5679066281637</c:v>
                </c:pt>
                <c:pt idx="17">
                  <c:v>3354.7330668758691</c:v>
                </c:pt>
                <c:pt idx="18">
                  <c:v>3368.573383668368</c:v>
                </c:pt>
                <c:pt idx="19">
                  <c:v>3382.1161404704872</c:v>
                </c:pt>
                <c:pt idx="20">
                  <c:v>3395.385062395017</c:v>
                </c:pt>
                <c:pt idx="21">
                  <c:v>3408.4009329689939</c:v>
                </c:pt>
                <c:pt idx="22">
                  <c:v>3421.1820799699281</c:v>
                </c:pt>
                <c:pt idx="23">
                  <c:v>3433.7447627732263</c:v>
                </c:pt>
                <c:pt idx="24">
                  <c:v>3446.1034845609674</c:v>
                </c:pt>
                <c:pt idx="25">
                  <c:v>3458.271246469561</c:v>
                </c:pt>
                <c:pt idx="26">
                  <c:v>3470.2597563485051</c:v>
                </c:pt>
                <c:pt idx="27">
                  <c:v>3482.0796016584691</c:v>
                </c:pt>
                <c:pt idx="28">
                  <c:v>3493.7403937599011</c:v>
                </c:pt>
                <c:pt idx="29">
                  <c:v>3505.2508891720427</c:v>
                </c:pt>
                <c:pt idx="30">
                  <c:v>3516.6190921401303</c:v>
                </c:pt>
                <c:pt idx="31">
                  <c:v>3527.8523419150038</c:v>
                </c:pt>
                <c:pt idx="32">
                  <c:v>3538.9573874401349</c:v>
                </c:pt>
                <c:pt idx="33">
                  <c:v>3549.9404515971014</c:v>
                </c:pt>
                <c:pt idx="34">
                  <c:v>3560.8072867394194</c:v>
                </c:pt>
                <c:pt idx="35">
                  <c:v>3571.56322291585</c:v>
                </c:pt>
                <c:pt idx="36">
                  <c:v>3582.2132099256137</c:v>
                </c:pt>
                <c:pt idx="37">
                  <c:v>3592.7618541427705</c:v>
                </c:pt>
                <c:pt idx="38">
                  <c:v>3603.2134508832969</c:v>
                </c:pt>
                <c:pt idx="39">
                  <c:v>3613.5720129567376</c:v>
                </c:pt>
                <c:pt idx="40">
                  <c:v>3623.8412959378998</c:v>
                </c:pt>
                <c:pt idx="41">
                  <c:v>3634.0248206074434</c:v>
                </c:pt>
                <c:pt idx="42">
                  <c:v>3644.1258929394312</c:v>
                </c:pt>
                <c:pt idx="43">
                  <c:v>3654.1476219556457</c:v>
                </c:pt>
                <c:pt idx="44">
                  <c:v>3664.0929357183672</c:v>
                </c:pt>
                <c:pt idx="45">
                  <c:v>3673.9645956933414</c:v>
                </c:pt>
                <c:pt idx="46">
                  <c:v>3683.7652096813367</c:v>
                </c:pt>
                <c:pt idx="47">
                  <c:v>3693.4972434887832</c:v>
                </c:pt>
                <c:pt idx="48">
                  <c:v>3703.1630314844806</c:v>
                </c:pt>
                <c:pt idx="49">
                  <c:v>3712.764786169565</c:v>
                </c:pt>
                <c:pt idx="50">
                  <c:v>3722.3046068710928</c:v>
                </c:pt>
                <c:pt idx="51">
                  <c:v>3731.7844876553222</c:v>
                </c:pt>
                <c:pt idx="52">
                  <c:v>3741.2063245445602</c:v>
                </c:pt>
                <c:pt idx="53">
                  <c:v>3750.5719221110071</c:v>
                </c:pt>
                <c:pt idx="54">
                  <c:v>3759.8829995120527</c:v>
                </c:pt>
                <c:pt idx="55">
                  <c:v>3769.1411960237369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51EE-4A2E-92DB-7ECB26736DF8}"/>
            </c:ext>
          </c:extLst>
        </c:ser>
        <c:ser>
          <c:idx val="9"/>
          <c:order val="11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2016年1月～'!$I$704:$I$759</c:f>
              <c:numCache>
                <c:formatCode>0.00</c:formatCode>
                <c:ptCount val="56"/>
                <c:pt idx="0">
                  <c:v>2925.51</c:v>
                </c:pt>
                <c:pt idx="1">
                  <c:v>2926.3643736524832</c:v>
                </c:pt>
                <c:pt idx="2">
                  <c:v>2927.2189968184989</c:v>
                </c:pt>
                <c:pt idx="3">
                  <c:v>2928.0738695709179</c:v>
                </c:pt>
                <c:pt idx="4">
                  <c:v>2928.9289919826288</c:v>
                </c:pt>
                <c:pt idx="5">
                  <c:v>2929.7843641265431</c:v>
                </c:pt>
                <c:pt idx="6">
                  <c:v>2930.6399860755932</c:v>
                </c:pt>
                <c:pt idx="7">
                  <c:v>2931.495857902733</c:v>
                </c:pt>
                <c:pt idx="8">
                  <c:v>2932.3519796809364</c:v>
                </c:pt>
                <c:pt idx="9">
                  <c:v>2933.208351483202</c:v>
                </c:pt>
                <c:pt idx="10">
                  <c:v>2934.0649733825458</c:v>
                </c:pt>
                <c:pt idx="11">
                  <c:v>2934.9218454520073</c:v>
                </c:pt>
                <c:pt idx="12">
                  <c:v>2935.7789677646469</c:v>
                </c:pt>
                <c:pt idx="13">
                  <c:v>2936.6363403935461</c:v>
                </c:pt>
                <c:pt idx="14">
                  <c:v>2937.4939634118082</c:v>
                </c:pt>
                <c:pt idx="15">
                  <c:v>2938.3518368925565</c:v>
                </c:pt>
                <c:pt idx="16">
                  <c:v>2939.2099609089387</c:v>
                </c:pt>
                <c:pt idx="17">
                  <c:v>2940.0683355341203</c:v>
                </c:pt>
                <c:pt idx="18">
                  <c:v>2940.9269608412901</c:v>
                </c:pt>
                <c:pt idx="19">
                  <c:v>2941.7858369036585</c:v>
                </c:pt>
                <c:pt idx="20">
                  <c:v>2942.6449637944561</c:v>
                </c:pt>
                <c:pt idx="21">
                  <c:v>2943.5043415869354</c:v>
                </c:pt>
                <c:pt idx="22">
                  <c:v>2944.3639703543708</c:v>
                </c:pt>
                <c:pt idx="23">
                  <c:v>2945.2238501700581</c:v>
                </c:pt>
                <c:pt idx="24">
                  <c:v>2946.0839811073129</c:v>
                </c:pt>
                <c:pt idx="25">
                  <c:v>2946.9443632394741</c:v>
                </c:pt>
                <c:pt idx="26">
                  <c:v>2947.8049966399017</c:v>
                </c:pt>
                <c:pt idx="27">
                  <c:v>2948.6658813819759</c:v>
                </c:pt>
                <c:pt idx="28">
                  <c:v>2949.5270175390992</c:v>
                </c:pt>
                <c:pt idx="29">
                  <c:v>2950.3884051846971</c:v>
                </c:pt>
                <c:pt idx="30">
                  <c:v>2951.2500443922127</c:v>
                </c:pt>
                <c:pt idx="31">
                  <c:v>2952.1119352351147</c:v>
                </c:pt>
                <c:pt idx="32">
                  <c:v>2952.9740777868897</c:v>
                </c:pt>
                <c:pt idx="33">
                  <c:v>2953.8364721210492</c:v>
                </c:pt>
                <c:pt idx="34">
                  <c:v>2954.6991183111222</c:v>
                </c:pt>
                <c:pt idx="35">
                  <c:v>2955.5620164306638</c:v>
                </c:pt>
                <c:pt idx="36">
                  <c:v>2956.4251665532461</c:v>
                </c:pt>
                <c:pt idx="37">
                  <c:v>2957.2885687524663</c:v>
                </c:pt>
                <c:pt idx="38">
                  <c:v>2958.1522231019399</c:v>
                </c:pt>
                <c:pt idx="39">
                  <c:v>2959.0161296753072</c:v>
                </c:pt>
                <c:pt idx="40">
                  <c:v>2959.8802885462273</c:v>
                </c:pt>
                <c:pt idx="41">
                  <c:v>2960.7446997883821</c:v>
                </c:pt>
                <c:pt idx="42">
                  <c:v>2961.6093634754752</c:v>
                </c:pt>
                <c:pt idx="43">
                  <c:v>2962.4742796812302</c:v>
                </c:pt>
                <c:pt idx="44">
                  <c:v>2963.3394484793953</c:v>
                </c:pt>
                <c:pt idx="45">
                  <c:v>2964.2048699437355</c:v>
                </c:pt>
                <c:pt idx="46">
                  <c:v>2965.0705441480418</c:v>
                </c:pt>
                <c:pt idx="47">
                  <c:v>2965.9364711661251</c:v>
                </c:pt>
                <c:pt idx="48">
                  <c:v>2966.8026510718173</c:v>
                </c:pt>
                <c:pt idx="49">
                  <c:v>2967.669083938973</c:v>
                </c:pt>
                <c:pt idx="50">
                  <c:v>2968.5357698414664</c:v>
                </c:pt>
                <c:pt idx="51">
                  <c:v>2969.4027088531957</c:v>
                </c:pt>
                <c:pt idx="52">
                  <c:v>2970.2699010480801</c:v>
                </c:pt>
                <c:pt idx="53">
                  <c:v>2971.1373465000584</c:v>
                </c:pt>
                <c:pt idx="54">
                  <c:v>2972.0050452830933</c:v>
                </c:pt>
                <c:pt idx="55">
                  <c:v>2972.8729974711687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51EE-4A2E-92DB-7ECB26736DF8}"/>
            </c:ext>
          </c:extLst>
        </c:ser>
        <c:ser>
          <c:idx val="13"/>
          <c:order val="1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2016年1月～'!$I$760:$I$1048</c:f>
              <c:numCache>
                <c:formatCode>0.00</c:formatCode>
                <c:ptCount val="289"/>
                <c:pt idx="0">
                  <c:v>2351.1</c:v>
                </c:pt>
                <c:pt idx="1">
                  <c:v>2351.7866214418518</c:v>
                </c:pt>
                <c:pt idx="2">
                  <c:v>2352.4734434064394</c:v>
                </c:pt>
                <c:pt idx="3">
                  <c:v>2353.1604659523241</c:v>
                </c:pt>
                <c:pt idx="4">
                  <c:v>2353.8476891380847</c:v>
                </c:pt>
                <c:pt idx="5">
                  <c:v>2354.5351130223157</c:v>
                </c:pt>
                <c:pt idx="6">
                  <c:v>2355.2227376636301</c:v>
                </c:pt>
                <c:pt idx="7">
                  <c:v>2355.9105631206576</c:v>
                </c:pt>
                <c:pt idx="8">
                  <c:v>2356.5985894520441</c:v>
                </c:pt>
                <c:pt idx="9">
                  <c:v>2357.2868167164547</c:v>
                </c:pt>
                <c:pt idx="10">
                  <c:v>2357.9752449725697</c:v>
                </c:pt>
                <c:pt idx="11">
                  <c:v>2358.6638742790874</c:v>
                </c:pt>
                <c:pt idx="12">
                  <c:v>2359.3527046947233</c:v>
                </c:pt>
                <c:pt idx="13">
                  <c:v>2360.0417362782096</c:v>
                </c:pt>
                <c:pt idx="14">
                  <c:v>2360.7309690882962</c:v>
                </c:pt>
                <c:pt idx="15">
                  <c:v>2361.4204031837489</c:v>
                </c:pt>
                <c:pt idx="16">
                  <c:v>2362.1100386233529</c:v>
                </c:pt>
                <c:pt idx="17">
                  <c:v>2362.7998754659084</c:v>
                </c:pt>
                <c:pt idx="18">
                  <c:v>2363.4899137702337</c:v>
                </c:pt>
                <c:pt idx="19">
                  <c:v>2364.1801535951649</c:v>
                </c:pt>
                <c:pt idx="20">
                  <c:v>2364.8705949995538</c:v>
                </c:pt>
                <c:pt idx="21">
                  <c:v>2365.5612380422708</c:v>
                </c:pt>
                <c:pt idx="22">
                  <c:v>2366.2520827822023</c:v>
                </c:pt>
                <c:pt idx="23">
                  <c:v>2366.9431292782533</c:v>
                </c:pt>
                <c:pt idx="24">
                  <c:v>2367.6343775893442</c:v>
                </c:pt>
                <c:pt idx="25">
                  <c:v>2368.3258277744144</c:v>
                </c:pt>
                <c:pt idx="26">
                  <c:v>2369.0174798924195</c:v>
                </c:pt>
                <c:pt idx="27">
                  <c:v>2369.7093340023321</c:v>
                </c:pt>
                <c:pt idx="28">
                  <c:v>2370.4013901631429</c:v>
                </c:pt>
                <c:pt idx="29">
                  <c:v>2371.0936484338595</c:v>
                </c:pt>
                <c:pt idx="30">
                  <c:v>2371.7861088735062</c:v>
                </c:pt>
                <c:pt idx="31">
                  <c:v>2372.4787715411253</c:v>
                </c:pt>
                <c:pt idx="32">
                  <c:v>2373.1716364957751</c:v>
                </c:pt>
                <c:pt idx="33">
                  <c:v>2373.8647037965338</c:v>
                </c:pt>
                <c:pt idx="34">
                  <c:v>2374.557973502493</c:v>
                </c:pt>
                <c:pt idx="35">
                  <c:v>2375.2514456727658</c:v>
                </c:pt>
                <c:pt idx="36">
                  <c:v>2375.9451203664785</c:v>
                </c:pt>
                <c:pt idx="37">
                  <c:v>2376.6389976427777</c:v>
                </c:pt>
                <c:pt idx="38">
                  <c:v>2377.3330775608256</c:v>
                </c:pt>
                <c:pt idx="39">
                  <c:v>2378.0273601798026</c:v>
                </c:pt>
                <c:pt idx="40">
                  <c:v>2378.7218455589059</c:v>
                </c:pt>
                <c:pt idx="41">
                  <c:v>2379.41653375735</c:v>
                </c:pt>
                <c:pt idx="42">
                  <c:v>2380.111424834367</c:v>
                </c:pt>
                <c:pt idx="43">
                  <c:v>2380.806518849206</c:v>
                </c:pt>
                <c:pt idx="44">
                  <c:v>2381.5018158611338</c:v>
                </c:pt>
                <c:pt idx="45">
                  <c:v>2382.197315929433</c:v>
                </c:pt>
                <c:pt idx="46">
                  <c:v>2382.8930191134059</c:v>
                </c:pt>
                <c:pt idx="47">
                  <c:v>2383.5889254723706</c:v>
                </c:pt>
                <c:pt idx="48">
                  <c:v>2384.2850350656636</c:v>
                </c:pt>
                <c:pt idx="49">
                  <c:v>2384.981347952637</c:v>
                </c:pt>
                <c:pt idx="50">
                  <c:v>2385.6778641926608</c:v>
                </c:pt>
                <c:pt idx="51">
                  <c:v>2386.3745838451237</c:v>
                </c:pt>
                <c:pt idx="52">
                  <c:v>2387.0715069694311</c:v>
                </c:pt>
                <c:pt idx="53">
                  <c:v>2387.7686336250044</c:v>
                </c:pt>
                <c:pt idx="54">
                  <c:v>2388.4659638712837</c:v>
                </c:pt>
                <c:pt idx="55">
                  <c:v>2389.1634977677272</c:v>
                </c:pt>
                <c:pt idx="56">
                  <c:v>2389.8612353738081</c:v>
                </c:pt>
                <c:pt idx="57">
                  <c:v>2390.5591767490191</c:v>
                </c:pt>
                <c:pt idx="58">
                  <c:v>2391.257321952869</c:v>
                </c:pt>
                <c:pt idx="59">
                  <c:v>2391.9556710448846</c:v>
                </c:pt>
                <c:pt idx="60">
                  <c:v>2392.6542240846102</c:v>
                </c:pt>
                <c:pt idx="61">
                  <c:v>2393.3529811316071</c:v>
                </c:pt>
                <c:pt idx="62">
                  <c:v>2394.0519422454536</c:v>
                </c:pt>
                <c:pt idx="63">
                  <c:v>2394.7511074857462</c:v>
                </c:pt>
                <c:pt idx="64">
                  <c:v>2395.450476912099</c:v>
                </c:pt>
                <c:pt idx="65">
                  <c:v>2396.1500505841432</c:v>
                </c:pt>
                <c:pt idx="66">
                  <c:v>2396.849828561526</c:v>
                </c:pt>
                <c:pt idx="67">
                  <c:v>2397.5498109039145</c:v>
                </c:pt>
                <c:pt idx="68">
                  <c:v>2398.2499976709914</c:v>
                </c:pt>
                <c:pt idx="69">
                  <c:v>2398.9503889224575</c:v>
                </c:pt>
                <c:pt idx="70">
                  <c:v>2399.6509847180309</c:v>
                </c:pt>
                <c:pt idx="71">
                  <c:v>2400.3517851174474</c:v>
                </c:pt>
                <c:pt idx="72">
                  <c:v>2401.0527901804603</c:v>
                </c:pt>
                <c:pt idx="73">
                  <c:v>2401.7539999668393</c:v>
                </c:pt>
                <c:pt idx="74">
                  <c:v>2402.4554145363732</c:v>
                </c:pt>
                <c:pt idx="75">
                  <c:v>2403.1570339488667</c:v>
                </c:pt>
                <c:pt idx="76">
                  <c:v>2403.8588582641432</c:v>
                </c:pt>
                <c:pt idx="77">
                  <c:v>2404.5608875420426</c:v>
                </c:pt>
                <c:pt idx="78">
                  <c:v>2405.2631218424231</c:v>
                </c:pt>
                <c:pt idx="79">
                  <c:v>2405.9655612251599</c:v>
                </c:pt>
                <c:pt idx="80">
                  <c:v>2406.6682057501457</c:v>
                </c:pt>
                <c:pt idx="81">
                  <c:v>2407.3710554772911</c:v>
                </c:pt>
                <c:pt idx="82">
                  <c:v>2408.0741104665231</c:v>
                </c:pt>
                <c:pt idx="83">
                  <c:v>2408.7773707777878</c:v>
                </c:pt>
                <c:pt idx="84">
                  <c:v>2409.4808364710484</c:v>
                </c:pt>
                <c:pt idx="85">
                  <c:v>2410.1845076062837</c:v>
                </c:pt>
                <c:pt idx="86">
                  <c:v>2410.8883842434921</c:v>
                </c:pt>
                <c:pt idx="87">
                  <c:v>2411.5924664426898</c:v>
                </c:pt>
                <c:pt idx="88">
                  <c:v>2412.296754263909</c:v>
                </c:pt>
                <c:pt idx="89">
                  <c:v>2413.0012477671994</c:v>
                </c:pt>
                <c:pt idx="90">
                  <c:v>2413.7059470126301</c:v>
                </c:pt>
                <c:pt idx="91">
                  <c:v>2414.4108520602863</c:v>
                </c:pt>
                <c:pt idx="92">
                  <c:v>2415.1159629702706</c:v>
                </c:pt>
                <c:pt idx="93">
                  <c:v>2415.8212798027043</c:v>
                </c:pt>
                <c:pt idx="94">
                  <c:v>2416.5268026177246</c:v>
                </c:pt>
                <c:pt idx="95">
                  <c:v>2417.232531475488</c:v>
                </c:pt>
                <c:pt idx="96">
                  <c:v>2417.9384664361669</c:v>
                </c:pt>
                <c:pt idx="97">
                  <c:v>2418.6446075599533</c:v>
                </c:pt>
                <c:pt idx="98">
                  <c:v>2419.3509549070545</c:v>
                </c:pt>
                <c:pt idx="99">
                  <c:v>2420.0575085376972</c:v>
                </c:pt>
                <c:pt idx="100">
                  <c:v>2420.7642685121245</c:v>
                </c:pt>
                <c:pt idx="101">
                  <c:v>2421.4712348905982</c:v>
                </c:pt>
                <c:pt idx="102">
                  <c:v>2422.1784077333969</c:v>
                </c:pt>
                <c:pt idx="103">
                  <c:v>2422.8857871008163</c:v>
                </c:pt>
                <c:pt idx="104">
                  <c:v>2423.593373053171</c:v>
                </c:pt>
                <c:pt idx="105">
                  <c:v>2424.3011656507929</c:v>
                </c:pt>
                <c:pt idx="106">
                  <c:v>2425.0091649540304</c:v>
                </c:pt>
                <c:pt idx="107">
                  <c:v>2425.717371023251</c:v>
                </c:pt>
                <c:pt idx="108">
                  <c:v>2426.4257839188394</c:v>
                </c:pt>
                <c:pt idx="109">
                  <c:v>2427.1344037011963</c:v>
                </c:pt>
                <c:pt idx="110">
                  <c:v>2427.843230430743</c:v>
                </c:pt>
                <c:pt idx="111">
                  <c:v>2428.5522641679167</c:v>
                </c:pt>
                <c:pt idx="112">
                  <c:v>2429.2615049731721</c:v>
                </c:pt>
                <c:pt idx="113">
                  <c:v>2429.9709529069814</c:v>
                </c:pt>
                <c:pt idx="114">
                  <c:v>2430.6806080298365</c:v>
                </c:pt>
                <c:pt idx="115">
                  <c:v>2431.3904704022434</c:v>
                </c:pt>
                <c:pt idx="116">
                  <c:v>2432.1005400847293</c:v>
                </c:pt>
                <c:pt idx="117">
                  <c:v>2432.8108171378371</c:v>
                </c:pt>
                <c:pt idx="118">
                  <c:v>2433.5213016221278</c:v>
                </c:pt>
                <c:pt idx="119">
                  <c:v>2434.2319935981805</c:v>
                </c:pt>
                <c:pt idx="120">
                  <c:v>2434.9428931265911</c:v>
                </c:pt>
                <c:pt idx="121">
                  <c:v>2435.654000267974</c:v>
                </c:pt>
                <c:pt idx="122">
                  <c:v>2436.3653150829609</c:v>
                </c:pt>
                <c:pt idx="123">
                  <c:v>2437.0768376322017</c:v>
                </c:pt>
                <c:pt idx="124">
                  <c:v>2437.7885679763635</c:v>
                </c:pt>
                <c:pt idx="125">
                  <c:v>2438.5005061761312</c:v>
                </c:pt>
                <c:pt idx="126">
                  <c:v>2439.2126522922076</c:v>
                </c:pt>
                <c:pt idx="127">
                  <c:v>2439.9250063853128</c:v>
                </c:pt>
                <c:pt idx="128">
                  <c:v>2440.6375685161856</c:v>
                </c:pt>
                <c:pt idx="129">
                  <c:v>2441.3503387455817</c:v>
                </c:pt>
                <c:pt idx="130">
                  <c:v>2442.0633171342738</c:v>
                </c:pt>
                <c:pt idx="131">
                  <c:v>2442.7765037430545</c:v>
                </c:pt>
                <c:pt idx="132">
                  <c:v>2443.4898986327325</c:v>
                </c:pt>
                <c:pt idx="133">
                  <c:v>2444.203501864135</c:v>
                </c:pt>
                <c:pt idx="134">
                  <c:v>2444.9173134981056</c:v>
                </c:pt>
                <c:pt idx="135">
                  <c:v>2445.6313335955083</c:v>
                </c:pt>
                <c:pt idx="136">
                  <c:v>2446.3455622172214</c:v>
                </c:pt>
                <c:pt idx="137">
                  <c:v>2447.0599994241452</c:v>
                </c:pt>
                <c:pt idx="138">
                  <c:v>2447.7746452771939</c:v>
                </c:pt>
                <c:pt idx="139">
                  <c:v>2448.4894998373011</c:v>
                </c:pt>
                <c:pt idx="140">
                  <c:v>2449.2045631654187</c:v>
                </c:pt>
                <c:pt idx="141">
                  <c:v>2449.9198353225161</c:v>
                </c:pt>
                <c:pt idx="142">
                  <c:v>2450.635316369579</c:v>
                </c:pt>
                <c:pt idx="143">
                  <c:v>2451.3510063676135</c:v>
                </c:pt>
                <c:pt idx="144">
                  <c:v>2452.0669053776419</c:v>
                </c:pt>
                <c:pt idx="145">
                  <c:v>2452.7830134607038</c:v>
                </c:pt>
                <c:pt idx="146">
                  <c:v>2453.4993306778588</c:v>
                </c:pt>
                <c:pt idx="147">
                  <c:v>2454.2158570901815</c:v>
                </c:pt>
                <c:pt idx="148">
                  <c:v>2454.932592758767</c:v>
                </c:pt>
                <c:pt idx="149">
                  <c:v>2455.6495377447259</c:v>
                </c:pt>
                <c:pt idx="150">
                  <c:v>2456.366692109189</c:v>
                </c:pt>
                <c:pt idx="151">
                  <c:v>2457.084055913303</c:v>
                </c:pt>
                <c:pt idx="152">
                  <c:v>2457.8016292182342</c:v>
                </c:pt>
                <c:pt idx="153">
                  <c:v>2458.5194120851643</c:v>
                </c:pt>
                <c:pt idx="154">
                  <c:v>2459.2374045752949</c:v>
                </c:pt>
                <c:pt idx="155">
                  <c:v>2459.9556067498456</c:v>
                </c:pt>
                <c:pt idx="156">
                  <c:v>2460.6740186700522</c:v>
                </c:pt>
                <c:pt idx="157">
                  <c:v>2461.39264039717</c:v>
                </c:pt>
                <c:pt idx="158">
                  <c:v>2462.1114719924713</c:v>
                </c:pt>
                <c:pt idx="159">
                  <c:v>2462.8305135172463</c:v>
                </c:pt>
                <c:pt idx="160">
                  <c:v>2463.5497650328048</c:v>
                </c:pt>
                <c:pt idx="161">
                  <c:v>2464.269226600471</c:v>
                </c:pt>
                <c:pt idx="162">
                  <c:v>2464.9888982815901</c:v>
                </c:pt>
                <c:pt idx="163">
                  <c:v>2465.7087801375242</c:v>
                </c:pt>
                <c:pt idx="164">
                  <c:v>2466.4288722296537</c:v>
                </c:pt>
                <c:pt idx="165">
                  <c:v>2467.1491746193756</c:v>
                </c:pt>
                <c:pt idx="166">
                  <c:v>2467.869687368106</c:v>
                </c:pt>
                <c:pt idx="167">
                  <c:v>2468.5904105372792</c:v>
                </c:pt>
                <c:pt idx="168">
                  <c:v>2469.3113441883465</c:v>
                </c:pt>
                <c:pt idx="169">
                  <c:v>2470.032488382778</c:v>
                </c:pt>
                <c:pt idx="170">
                  <c:v>2470.7538431820612</c:v>
                </c:pt>
                <c:pt idx="171">
                  <c:v>2471.4754086477014</c:v>
                </c:pt>
                <c:pt idx="172">
                  <c:v>2472.1971848412222</c:v>
                </c:pt>
                <c:pt idx="173">
                  <c:v>2472.9191718241655</c:v>
                </c:pt>
                <c:pt idx="174">
                  <c:v>2473.6413696580908</c:v>
                </c:pt>
                <c:pt idx="175">
                  <c:v>2474.363778404575</c:v>
                </c:pt>
                <c:pt idx="176">
                  <c:v>2475.0863981252137</c:v>
                </c:pt>
                <c:pt idx="177">
                  <c:v>2475.8092288816206</c:v>
                </c:pt>
                <c:pt idx="178">
                  <c:v>2476.5322707354271</c:v>
                </c:pt>
                <c:pt idx="179">
                  <c:v>2477.2555237482829</c:v>
                </c:pt>
                <c:pt idx="180">
                  <c:v>2477.978987981855</c:v>
                </c:pt>
                <c:pt idx="181">
                  <c:v>2478.7026634978292</c:v>
                </c:pt>
                <c:pt idx="182">
                  <c:v>2479.4265503579086</c:v>
                </c:pt>
                <c:pt idx="183">
                  <c:v>2480.150648623815</c:v>
                </c:pt>
                <c:pt idx="184">
                  <c:v>2480.8749583572876</c:v>
                </c:pt>
                <c:pt idx="185">
                  <c:v>2481.5994796200844</c:v>
                </c:pt>
                <c:pt idx="186">
                  <c:v>2482.3242124739809</c:v>
                </c:pt>
                <c:pt idx="187">
                  <c:v>2483.04915698077</c:v>
                </c:pt>
                <c:pt idx="188">
                  <c:v>2483.7743132022642</c:v>
                </c:pt>
                <c:pt idx="189">
                  <c:v>2484.4996812002933</c:v>
                </c:pt>
                <c:pt idx="190">
                  <c:v>2485.2252610367041</c:v>
                </c:pt>
                <c:pt idx="191">
                  <c:v>2485.9510527733632</c:v>
                </c:pt>
                <c:pt idx="192">
                  <c:v>2486.6770564721551</c:v>
                </c:pt>
                <c:pt idx="193">
                  <c:v>2487.4032721949807</c:v>
                </c:pt>
                <c:pt idx="194">
                  <c:v>2488.1297000037598</c:v>
                </c:pt>
                <c:pt idx="195">
                  <c:v>2488.8563399604318</c:v>
                </c:pt>
                <c:pt idx="196">
                  <c:v>2489.5831921269514</c:v>
                </c:pt>
                <c:pt idx="197">
                  <c:v>2490.3102565652948</c:v>
                </c:pt>
                <c:pt idx="198">
                  <c:v>2491.0375333374527</c:v>
                </c:pt>
                <c:pt idx="199">
                  <c:v>2491.7650225054372</c:v>
                </c:pt>
                <c:pt idx="200">
                  <c:v>2492.4927241312757</c:v>
                </c:pt>
                <c:pt idx="201">
                  <c:v>2493.220638277015</c:v>
                </c:pt>
                <c:pt idx="202">
                  <c:v>2493.9487650047208</c:v>
                </c:pt>
                <c:pt idx="203">
                  <c:v>2494.6771043764752</c:v>
                </c:pt>
                <c:pt idx="204">
                  <c:v>2495.4056564543798</c:v>
                </c:pt>
                <c:pt idx="205">
                  <c:v>2496.1344213005536</c:v>
                </c:pt>
                <c:pt idx="206">
                  <c:v>2496.8633989771351</c:v>
                </c:pt>
                <c:pt idx="207">
                  <c:v>2497.5925895462783</c:v>
                </c:pt>
                <c:pt idx="208">
                  <c:v>2498.3219930701575</c:v>
                </c:pt>
                <c:pt idx="209">
                  <c:v>2499.051609610965</c:v>
                </c:pt>
                <c:pt idx="210">
                  <c:v>2499.7814392309097</c:v>
                </c:pt>
                <c:pt idx="211">
                  <c:v>2500.511481992221</c:v>
                </c:pt>
                <c:pt idx="212">
                  <c:v>2501.2417379571452</c:v>
                </c:pt>
                <c:pt idx="213">
                  <c:v>2501.972207187946</c:v>
                </c:pt>
                <c:pt idx="214">
                  <c:v>2502.7028897469067</c:v>
                </c:pt>
                <c:pt idx="215">
                  <c:v>2503.4337856963284</c:v>
                </c:pt>
                <c:pt idx="216">
                  <c:v>2504.16489509853</c:v>
                </c:pt>
                <c:pt idx="217">
                  <c:v>2504.8962180158478</c:v>
                </c:pt>
                <c:pt idx="218">
                  <c:v>2505.6277545106391</c:v>
                </c:pt>
                <c:pt idx="219">
                  <c:v>2506.3595046452765</c:v>
                </c:pt>
                <c:pt idx="220">
                  <c:v>2507.0914684821523</c:v>
                </c:pt>
                <c:pt idx="221">
                  <c:v>2507.8236460836765</c:v>
                </c:pt>
                <c:pt idx="222">
                  <c:v>2508.5560375122777</c:v>
                </c:pt>
                <c:pt idx="223">
                  <c:v>2509.2886428304023</c:v>
                </c:pt>
                <c:pt idx="224">
                  <c:v>2510.0214621005152</c:v>
                </c:pt>
                <c:pt idx="225">
                  <c:v>2510.7544953850997</c:v>
                </c:pt>
                <c:pt idx="226">
                  <c:v>2511.4877427466572</c:v>
                </c:pt>
                <c:pt idx="227">
                  <c:v>2512.2212042477067</c:v>
                </c:pt>
                <c:pt idx="228">
                  <c:v>2512.9548799507866</c:v>
                </c:pt>
                <c:pt idx="229">
                  <c:v>2513.6887699184535</c:v>
                </c:pt>
                <c:pt idx="230">
                  <c:v>2514.42287421328</c:v>
                </c:pt>
                <c:pt idx="231">
                  <c:v>2515.157192897861</c:v>
                </c:pt>
                <c:pt idx="232">
                  <c:v>2515.8917260348057</c:v>
                </c:pt>
                <c:pt idx="233">
                  <c:v>2516.6264736867447</c:v>
                </c:pt>
                <c:pt idx="234">
                  <c:v>2517.3614359163248</c:v>
                </c:pt>
                <c:pt idx="235">
                  <c:v>2518.0966127862116</c:v>
                </c:pt>
                <c:pt idx="236">
                  <c:v>2518.8320043590898</c:v>
                </c:pt>
                <c:pt idx="237">
                  <c:v>2519.5676106976612</c:v>
                </c:pt>
                <c:pt idx="238">
                  <c:v>2520.3034318646469</c:v>
                </c:pt>
                <c:pt idx="239">
                  <c:v>2521.0394679227861</c:v>
                </c:pt>
                <c:pt idx="240">
                  <c:v>2521.7757189348363</c:v>
                </c:pt>
                <c:pt idx="241">
                  <c:v>2522.5121849635721</c:v>
                </c:pt>
                <c:pt idx="242">
                  <c:v>2523.2488660717895</c:v>
                </c:pt>
                <c:pt idx="243">
                  <c:v>2523.9857623222988</c:v>
                </c:pt>
                <c:pt idx="244">
                  <c:v>2524.7228737779324</c:v>
                </c:pt>
                <c:pt idx="245">
                  <c:v>2525.4602005015381</c:v>
                </c:pt>
                <c:pt idx="246">
                  <c:v>2526.197742555984</c:v>
                </c:pt>
                <c:pt idx="247">
                  <c:v>2526.9355000041555</c:v>
                </c:pt>
                <c:pt idx="248">
                  <c:v>2527.6734729089571</c:v>
                </c:pt>
                <c:pt idx="249">
                  <c:v>2528.4116613333113</c:v>
                </c:pt>
                <c:pt idx="250">
                  <c:v>2529.150065340159</c:v>
                </c:pt>
                <c:pt idx="251">
                  <c:v>2529.8886849924597</c:v>
                </c:pt>
                <c:pt idx="252">
                  <c:v>2530.6275203531904</c:v>
                </c:pt>
                <c:pt idx="253">
                  <c:v>2531.3665714853478</c:v>
                </c:pt>
                <c:pt idx="254">
                  <c:v>2532.1058384519461</c:v>
                </c:pt>
                <c:pt idx="255">
                  <c:v>2532.8453213160178</c:v>
                </c:pt>
                <c:pt idx="256">
                  <c:v>2533.5850201406142</c:v>
                </c:pt>
                <c:pt idx="257">
                  <c:v>2534.324934988806</c:v>
                </c:pt>
                <c:pt idx="258">
                  <c:v>2535.0650659236803</c:v>
                </c:pt>
                <c:pt idx="259">
                  <c:v>2535.8054130083442</c:v>
                </c:pt>
                <c:pt idx="260">
                  <c:v>2536.5459763059221</c:v>
                </c:pt>
                <c:pt idx="261">
                  <c:v>2537.2867558795579</c:v>
                </c:pt>
                <c:pt idx="262">
                  <c:v>2538.0277517924128</c:v>
                </c:pt>
                <c:pt idx="263">
                  <c:v>2538.7689641076672</c:v>
                </c:pt>
                <c:pt idx="264">
                  <c:v>2539.510392888521</c:v>
                </c:pt>
                <c:pt idx="265">
                  <c:v>2540.2520381981899</c:v>
                </c:pt>
                <c:pt idx="266">
                  <c:v>2540.9939000999107</c:v>
                </c:pt>
                <c:pt idx="267">
                  <c:v>2541.7359786569364</c:v>
                </c:pt>
                <c:pt idx="268">
                  <c:v>2542.4782739325397</c:v>
                </c:pt>
                <c:pt idx="269">
                  <c:v>2543.2207859900127</c:v>
                </c:pt>
                <c:pt idx="270">
                  <c:v>2543.9635148926641</c:v>
                </c:pt>
                <c:pt idx="271">
                  <c:v>2544.7064607038224</c:v>
                </c:pt>
                <c:pt idx="272">
                  <c:v>2545.4496234868343</c:v>
                </c:pt>
                <c:pt idx="273">
                  <c:v>2546.1930033050635</c:v>
                </c:pt>
                <c:pt idx="274">
                  <c:v>2546.9366002218953</c:v>
                </c:pt>
                <c:pt idx="275">
                  <c:v>2547.6804143007303</c:v>
                </c:pt>
                <c:pt idx="276">
                  <c:v>2548.4244456049901</c:v>
                </c:pt>
                <c:pt idx="277">
                  <c:v>2549.1686941981134</c:v>
                </c:pt>
                <c:pt idx="278">
                  <c:v>2549.9131601435574</c:v>
                </c:pt>
                <c:pt idx="279">
                  <c:v>2550.6578435047991</c:v>
                </c:pt>
                <c:pt idx="280">
                  <c:v>2551.4027443453319</c:v>
                </c:pt>
                <c:pt idx="281">
                  <c:v>2552.1478627286706</c:v>
                </c:pt>
                <c:pt idx="282">
                  <c:v>2552.893198718346</c:v>
                </c:pt>
                <c:pt idx="283">
                  <c:v>2553.6387523779085</c:v>
                </c:pt>
                <c:pt idx="284">
                  <c:v>2554.3845237709274</c:v>
                </c:pt>
                <c:pt idx="285">
                  <c:v>2555.1305129609896</c:v>
                </c:pt>
                <c:pt idx="286">
                  <c:v>2555.8767200117018</c:v>
                </c:pt>
                <c:pt idx="287">
                  <c:v>2556.6231449866877</c:v>
                </c:pt>
                <c:pt idx="288">
                  <c:v>2557.3697879495912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51EE-4A2E-92DB-7ECB26736DF8}"/>
            </c:ext>
          </c:extLst>
        </c:ser>
        <c:ser>
          <c:idx val="14"/>
          <c:order val="13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2016年1月～'!$M$760:$M$1048</c:f>
              <c:numCache>
                <c:formatCode>0.00</c:formatCode>
                <c:ptCount val="289"/>
                <c:pt idx="0">
                  <c:v>2351.1</c:v>
                </c:pt>
                <c:pt idx="1">
                  <c:v>2314.4574651014427</c:v>
                </c:pt>
                <c:pt idx="2">
                  <c:v>2299.8407622795212</c:v>
                </c:pt>
                <c:pt idx="3">
                  <c:v>2288.8430940921348</c:v>
                </c:pt>
                <c:pt idx="4">
                  <c:v>2279.7169801421437</c:v>
                </c:pt>
                <c:pt idx="5">
                  <c:v>2271.7857951369469</c:v>
                </c:pt>
                <c:pt idx="6">
                  <c:v>2264.702645236162</c:v>
                </c:pt>
                <c:pt idx="7">
                  <c:v>2258.2615300214943</c:v>
                </c:pt>
                <c:pt idx="8">
                  <c:v>2252.3282742535716</c:v>
                </c:pt>
                <c:pt idx="9">
                  <c:v>2246.8097108448301</c:v>
                </c:pt>
                <c:pt idx="10">
                  <c:v>2241.6380281284373</c:v>
                </c:pt>
                <c:pt idx="11">
                  <c:v>2236.7620508665113</c:v>
                </c:pt>
                <c:pt idx="12">
                  <c:v>2232.1420342310344</c:v>
                </c:pt>
                <c:pt idx="13">
                  <c:v>2227.7463817508146</c:v>
                </c:pt>
                <c:pt idx="14">
                  <c:v>2223.5494836265775</c:v>
                </c:pt>
                <c:pt idx="15">
                  <c:v>2219.5302407015706</c:v>
                </c:pt>
                <c:pt idx="16">
                  <c:v>2215.6710256704291</c:v>
                </c:pt>
                <c:pt idx="17">
                  <c:v>2211.9569329447609</c:v>
                </c:pt>
                <c:pt idx="18">
                  <c:v>2208.375224812974</c:v>
                </c:pt>
                <c:pt idx="19">
                  <c:v>2204.9149145489359</c:v>
                </c:pt>
                <c:pt idx="20">
                  <c:v>2201.5664472286139</c:v>
                </c:pt>
                <c:pt idx="21">
                  <c:v>2198.3214516470948</c:v>
                </c:pt>
                <c:pt idx="22">
                  <c:v>2195.1725448891198</c:v>
                </c:pt>
                <c:pt idx="23">
                  <c:v>2192.1131765085961</c:v>
                </c:pt>
                <c:pt idx="24">
                  <c:v>2189.1375029276942</c:v>
                </c:pt>
                <c:pt idx="25">
                  <c:v>2186.2402851882221</c:v>
                </c:pt>
                <c:pt idx="26">
                  <c:v>2183.4168049592654</c:v>
                </c:pt>
                <c:pt idx="27">
                  <c:v>2180.6627949692779</c:v>
                </c:pt>
                <c:pt idx="28">
                  <c:v>2177.9743809464189</c:v>
                </c:pt>
                <c:pt idx="29">
                  <c:v>2175.3480328230144</c:v>
                </c:pt>
                <c:pt idx="30">
                  <c:v>2172.7805234594884</c:v>
                </c:pt>
                <c:pt idx="31">
                  <c:v>2170.2688935185683</c:v>
                </c:pt>
                <c:pt idx="32">
                  <c:v>2167.8104214057521</c:v>
                </c:pt>
                <c:pt idx="33">
                  <c:v>2165.4025974108158</c:v>
                </c:pt>
                <c:pt idx="34">
                  <c:v>2163.0431013545012</c:v>
                </c:pt>
                <c:pt idx="35">
                  <c:v>2160.7297831767605</c:v>
                </c:pt>
                <c:pt idx="36">
                  <c:v>2158.4606460069763</c:v>
                </c:pt>
                <c:pt idx="37">
                  <c:v>2156.2338313391087</c:v>
                </c:pt>
                <c:pt idx="38">
                  <c:v>2154.0476060005653</c:v>
                </c:pt>
                <c:pt idx="39">
                  <c:v>2151.9003506565573</c:v>
                </c:pt>
                <c:pt idx="40">
                  <c:v>2149.7905496345002</c:v>
                </c:pt>
                <c:pt idx="41">
                  <c:v>2147.7167818878638</c:v>
                </c:pt>
                <c:pt idx="42">
                  <c:v>2145.6777129473508</c:v>
                </c:pt>
                <c:pt idx="43">
                  <c:v>2143.6720877307239</c:v>
                </c:pt>
                <c:pt idx="44">
                  <c:v>2141.6987241019474</c:v>
                </c:pt>
                <c:pt idx="45">
                  <c:v>2139.756507086403</c:v>
                </c:pt>
                <c:pt idx="46">
                  <c:v>2137.8443836623296</c:v>
                </c:pt>
                <c:pt idx="47">
                  <c:v>2135.9613580598866</c:v>
                </c:pt>
                <c:pt idx="48">
                  <c:v>2134.1064875086713</c:v>
                </c:pt>
                <c:pt idx="49">
                  <c:v>2132.2788783825163</c:v>
                </c:pt>
                <c:pt idx="50">
                  <c:v>2130.4776826971411</c:v>
                </c:pt>
                <c:pt idx="51">
                  <c:v>2128.7020949219905</c:v>
                </c:pt>
                <c:pt idx="52">
                  <c:v>2126.9513490724971</c:v>
                </c:pt>
                <c:pt idx="53">
                  <c:v>2125.2247160532174</c:v>
                </c:pt>
                <c:pt idx="54">
                  <c:v>2123.521501225895</c:v>
                </c:pt>
                <c:pt idx="55">
                  <c:v>2121.841042179612</c:v>
                </c:pt>
                <c:pt idx="56">
                  <c:v>2120.1827066828987</c:v>
                </c:pt>
                <c:pt idx="57">
                  <c:v>2118.5458907999737</c:v>
                </c:pt>
                <c:pt idx="58">
                  <c:v>2116.9300171553323</c:v>
                </c:pt>
                <c:pt idx="59">
                  <c:v>2115.3345333326583</c:v>
                </c:pt>
                <c:pt idx="60">
                  <c:v>2113.7589103955711</c:v>
                </c:pt>
                <c:pt idx="61">
                  <c:v>2112.202641519073</c:v>
                </c:pt>
                <c:pt idx="62">
                  <c:v>2110.6652407217421</c:v>
                </c:pt>
                <c:pt idx="63">
                  <c:v>2109.1462416897571</c:v>
                </c:pt>
                <c:pt idx="64">
                  <c:v>2107.645196684759</c:v>
                </c:pt>
                <c:pt idx="65">
                  <c:v>2106.1616755283635</c:v>
                </c:pt>
                <c:pt idx="66">
                  <c:v>2104.6952646568498</c:v>
                </c:pt>
                <c:pt idx="67">
                  <c:v>2103.2455662401953</c:v>
                </c:pt>
                <c:pt idx="68">
                  <c:v>2101.8121973601897</c:v>
                </c:pt>
                <c:pt idx="69">
                  <c:v>2100.39478924285</c:v>
                </c:pt>
                <c:pt idx="70">
                  <c:v>2098.9929865408276</c:v>
                </c:pt>
                <c:pt idx="71">
                  <c:v>2097.6064466618845</c:v>
                </c:pt>
                <c:pt idx="72">
                  <c:v>2096.2348391398737</c:v>
                </c:pt>
                <c:pt idx="73">
                  <c:v>2094.8778450449881</c:v>
                </c:pt>
                <c:pt idx="74">
                  <c:v>2093.5351564303242</c:v>
                </c:pt>
                <c:pt idx="75">
                  <c:v>2092.2064758120619</c:v>
                </c:pt>
                <c:pt idx="76">
                  <c:v>2090.8915156808062</c:v>
                </c:pt>
                <c:pt idx="77">
                  <c:v>2089.589998041833</c:v>
                </c:pt>
                <c:pt idx="78">
                  <c:v>2088.3016539821865</c:v>
                </c:pt>
                <c:pt idx="79">
                  <c:v>2087.0262232627269</c:v>
                </c:pt>
                <c:pt idx="80">
                  <c:v>2085.7634539334008</c:v>
                </c:pt>
                <c:pt idx="81">
                  <c:v>2084.513101970143</c:v>
                </c:pt>
                <c:pt idx="82">
                  <c:v>2083.2749309319347</c:v>
                </c:pt>
                <c:pt idx="83">
                  <c:v>2082.0487116366726</c:v>
                </c:pt>
                <c:pt idx="84">
                  <c:v>2080.8342218546068</c:v>
                </c:pt>
                <c:pt idx="85">
                  <c:v>2079.6312460181912</c:v>
                </c:pt>
                <c:pt idx="86">
                  <c:v>2078.4395749472947</c:v>
                </c:pt>
                <c:pt idx="87">
                  <c:v>2077.259005588784</c:v>
                </c:pt>
                <c:pt idx="88">
                  <c:v>2076.089340769573</c:v>
                </c:pt>
                <c:pt idx="89">
                  <c:v>2074.9303889623043</c:v>
                </c:pt>
                <c:pt idx="90">
                  <c:v>2073.78196406287</c:v>
                </c:pt>
                <c:pt idx="91">
                  <c:v>2072.6438851790631</c:v>
                </c:pt>
                <c:pt idx="92">
                  <c:v>2071.5159764296768</c:v>
                </c:pt>
                <c:pt idx="93">
                  <c:v>2070.3980667534324</c:v>
                </c:pt>
                <c:pt idx="94">
                  <c:v>2069.2899897271559</c:v>
                </c:pt>
                <c:pt idx="95">
                  <c:v>2068.1915833926582</c:v>
                </c:pt>
                <c:pt idx="96">
                  <c:v>2067.1026900918209</c:v>
                </c:pt>
                <c:pt idx="97">
                  <c:v>2066.0231563094121</c:v>
                </c:pt>
                <c:pt idx="98">
                  <c:v>2064.9528325232018</c:v>
                </c:pt>
                <c:pt idx="99">
                  <c:v>2063.891573060956</c:v>
                </c:pt>
                <c:pt idx="100">
                  <c:v>2062.8392359639411</c:v>
                </c:pt>
                <c:pt idx="101">
                  <c:v>2061.7956828565702</c:v>
                </c:pt>
                <c:pt idx="102">
                  <c:v>2060.7607788218643</c:v>
                </c:pt>
                <c:pt idx="103">
                  <c:v>2059.7343922824039</c:v>
                </c:pt>
                <c:pt idx="104">
                  <c:v>2058.7163948864977</c:v>
                </c:pt>
                <c:pt idx="105">
                  <c:v>2057.7066613992674</c:v>
                </c:pt>
                <c:pt idx="106">
                  <c:v>2056.7050695984149</c:v>
                </c:pt>
                <c:pt idx="107">
                  <c:v>2055.7115001744119</c:v>
                </c:pt>
                <c:pt idx="108">
                  <c:v>2054.7258366348938</c:v>
                </c:pt>
                <c:pt idx="109">
                  <c:v>2053.7479652130392</c:v>
                </c:pt>
                <c:pt idx="110">
                  <c:v>2052.777774779739</c:v>
                </c:pt>
                <c:pt idx="111">
                  <c:v>2051.81515675936</c:v>
                </c:pt>
                <c:pt idx="112">
                  <c:v>2050.8600050489254</c:v>
                </c:pt>
                <c:pt idx="113">
                  <c:v>2049.9122159405524</c:v>
                </c:pt>
                <c:pt idx="114">
                  <c:v>2048.9716880469778</c:v>
                </c:pt>
                <c:pt idx="115">
                  <c:v>2048.0383222300266</c:v>
                </c:pt>
                <c:pt idx="116">
                  <c:v>2047.1120215318872</c:v>
                </c:pt>
                <c:pt idx="117">
                  <c:v>2046.192691109052</c:v>
                </c:pt>
                <c:pt idx="118">
                  <c:v>2045.280238168807</c:v>
                </c:pt>
                <c:pt idx="119">
                  <c:v>2044.3745719081421</c:v>
                </c:pt>
                <c:pt idx="120">
                  <c:v>2043.4756034549794</c:v>
                </c:pt>
                <c:pt idx="121">
                  <c:v>2042.5832458116054</c:v>
                </c:pt>
                <c:pt idx="122">
                  <c:v>2041.6974138002126</c:v>
                </c:pt>
                <c:pt idx="123">
                  <c:v>2040.818024010453</c:v>
                </c:pt>
                <c:pt idx="124">
                  <c:v>2039.9449947489122</c:v>
                </c:pt>
                <c:pt idx="125">
                  <c:v>2039.0782459904219</c:v>
                </c:pt>
                <c:pt idx="126">
                  <c:v>2038.2176993311271</c:v>
                </c:pt>
                <c:pt idx="127">
                  <c:v>2037.3632779432339</c:v>
                </c:pt>
                <c:pt idx="128">
                  <c:v>2036.5149065313624</c:v>
                </c:pt>
                <c:pt idx="129">
                  <c:v>2035.6725112904376</c:v>
                </c:pt>
                <c:pt idx="130">
                  <c:v>2034.8360198650532</c:v>
                </c:pt>
                <c:pt idx="131">
                  <c:v>2034.0053613102425</c:v>
                </c:pt>
                <c:pt idx="132">
                  <c:v>2033.1804660536018</c:v>
                </c:pt>
                <c:pt idx="133">
                  <c:v>2032.3612658587074</c:v>
                </c:pt>
                <c:pt idx="134">
                  <c:v>2031.5476937897718</c:v>
                </c:pt>
                <c:pt idx="135">
                  <c:v>2030.7396841774907</c:v>
                </c:pt>
                <c:pt idx="136">
                  <c:v>2029.9371725860308</c:v>
                </c:pt>
                <c:pt idx="137">
                  <c:v>2029.140095781112</c:v>
                </c:pt>
                <c:pt idx="138">
                  <c:v>2028.3483916991411</c:v>
                </c:pt>
                <c:pt idx="139">
                  <c:v>2027.5619994173533</c:v>
                </c:pt>
                <c:pt idx="140">
                  <c:v>2026.7808591249234</c:v>
                </c:pt>
                <c:pt idx="141">
                  <c:v>2026.0049120950093</c:v>
                </c:pt>
                <c:pt idx="142">
                  <c:v>2025.2341006576858</c:v>
                </c:pt>
                <c:pt idx="143">
                  <c:v>2024.468368173744</c:v>
                </c:pt>
                <c:pt idx="144">
                  <c:v>2023.7076590093118</c:v>
                </c:pt>
                <c:pt idx="145">
                  <c:v>2022.9519185112738</c:v>
                </c:pt>
                <c:pt idx="146">
                  <c:v>2022.2010929834539</c:v>
                </c:pt>
                <c:pt idx="147">
                  <c:v>2021.4551296635339</c:v>
                </c:pt>
                <c:pt idx="148">
                  <c:v>2020.7139767006818</c:v>
                </c:pt>
                <c:pt idx="149">
                  <c:v>2019.9775831338625</c:v>
                </c:pt>
                <c:pt idx="150">
                  <c:v>2019.2458988708031</c:v>
                </c:pt>
                <c:pt idx="151">
                  <c:v>2018.5188746675926</c:v>
                </c:pt>
                <c:pt idx="152">
                  <c:v>2017.7964621088925</c:v>
                </c:pt>
                <c:pt idx="153">
                  <c:v>2017.0786135887327</c:v>
                </c:pt>
                <c:pt idx="154">
                  <c:v>2016.3652822918752</c:v>
                </c:pt>
                <c:pt idx="155">
                  <c:v>2015.6564221757242</c:v>
                </c:pt>
                <c:pt idx="156">
                  <c:v>2014.9519879527622</c:v>
                </c:pt>
                <c:pt idx="157">
                  <c:v>2014.2519350734945</c:v>
                </c:pt>
                <c:pt idx="158">
                  <c:v>2013.5562197098852</c:v>
                </c:pt>
                <c:pt idx="159">
                  <c:v>2012.8647987392646</c:v>
                </c:pt>
                <c:pt idx="160">
                  <c:v>2012.1776297286956</c:v>
                </c:pt>
                <c:pt idx="161">
                  <c:v>2011.4946709197798</c:v>
                </c:pt>
                <c:pt idx="162">
                  <c:v>2010.815881213889</c:v>
                </c:pt>
                <c:pt idx="163">
                  <c:v>2010.1412201578114</c:v>
                </c:pt>
                <c:pt idx="164">
                  <c:v>2009.4706479297913</c:v>
                </c:pt>
                <c:pt idx="165">
                  <c:v>2008.8041253259578</c:v>
                </c:pt>
                <c:pt idx="166">
                  <c:v>2008.1416137471192</c:v>
                </c:pt>
                <c:pt idx="167">
                  <c:v>2007.4830751859226</c:v>
                </c:pt>
                <c:pt idx="168">
                  <c:v>2006.8284722143574</c:v>
                </c:pt>
                <c:pt idx="169">
                  <c:v>2006.1777679715931</c:v>
                </c:pt>
                <c:pt idx="170">
                  <c:v>2005.5309261521479</c:v>
                </c:pt>
                <c:pt idx="171">
                  <c:v>2004.887910994365</c:v>
                </c:pt>
                <c:pt idx="172">
                  <c:v>2004.2486872691984</c:v>
                </c:pt>
                <c:pt idx="173">
                  <c:v>2003.6132202692895</c:v>
                </c:pt>
                <c:pt idx="174">
                  <c:v>2002.981475798332</c:v>
                </c:pt>
                <c:pt idx="175">
                  <c:v>2002.3534201607104</c:v>
                </c:pt>
                <c:pt idx="176">
                  <c:v>2001.7290201514077</c:v>
                </c:pt>
                <c:pt idx="177">
                  <c:v>2001.1082430461706</c:v>
                </c:pt>
                <c:pt idx="178">
                  <c:v>2000.4910565919281</c:v>
                </c:pt>
                <c:pt idx="179">
                  <c:v>1999.8774289974497</c:v>
                </c:pt>
                <c:pt idx="180">
                  <c:v>1999.2673289242432</c:v>
                </c:pt>
                <c:pt idx="181">
                  <c:v>1998.6607254776791</c:v>
                </c:pt>
                <c:pt idx="182">
                  <c:v>1998.057588198335</c:v>
                </c:pt>
                <c:pt idx="183">
                  <c:v>1997.4578870535586</c:v>
                </c:pt>
                <c:pt idx="184">
                  <c:v>1996.8615924292365</c:v>
                </c:pt>
                <c:pt idx="185">
                  <c:v>1996.2686751217648</c:v>
                </c:pt>
                <c:pt idx="186">
                  <c:v>1995.6791063302176</c:v>
                </c:pt>
                <c:pt idx="187">
                  <c:v>1995.0928576487049</c:v>
                </c:pt>
                <c:pt idx="188">
                  <c:v>1994.5099010589154</c:v>
                </c:pt>
                <c:pt idx="189">
                  <c:v>1993.9302089228368</c:v>
                </c:pt>
                <c:pt idx="190">
                  <c:v>1993.3537539756537</c:v>
                </c:pt>
                <c:pt idx="191">
                  <c:v>1992.7805093188115</c:v>
                </c:pt>
                <c:pt idx="192">
                  <c:v>1992.210448413246</c:v>
                </c:pt>
                <c:pt idx="193">
                  <c:v>1991.6435450727713</c:v>
                </c:pt>
                <c:pt idx="194">
                  <c:v>1991.0797734576227</c:v>
                </c:pt>
                <c:pt idx="195">
                  <c:v>1990.5191080681525</c:v>
                </c:pt>
                <c:pt idx="196">
                  <c:v>1989.9615237386672</c:v>
                </c:pt>
                <c:pt idx="197">
                  <c:v>1989.4069956314122</c:v>
                </c:pt>
                <c:pt idx="198">
                  <c:v>1988.8554992306895</c:v>
                </c:pt>
                <c:pt idx="199">
                  <c:v>1988.3070103371138</c:v>
                </c:pt>
                <c:pt idx="200">
                  <c:v>1987.7615050619972</c:v>
                </c:pt>
                <c:pt idx="201">
                  <c:v>1987.2189598218606</c:v>
                </c:pt>
                <c:pt idx="202">
                  <c:v>1986.679351333069</c:v>
                </c:pt>
                <c:pt idx="203">
                  <c:v>1986.1426566065879</c:v>
                </c:pt>
                <c:pt idx="204">
                  <c:v>1985.6088529428546</c:v>
                </c:pt>
                <c:pt idx="205">
                  <c:v>1985.0779179267643</c:v>
                </c:pt>
                <c:pt idx="206">
                  <c:v>1984.5498294227673</c:v>
                </c:pt>
                <c:pt idx="207">
                  <c:v>1984.0245655700726</c:v>
                </c:pt>
                <c:pt idx="208">
                  <c:v>1983.5021047779567</c:v>
                </c:pt>
                <c:pt idx="209">
                  <c:v>1982.9824257211753</c:v>
                </c:pt>
                <c:pt idx="210">
                  <c:v>1982.4655073354734</c:v>
                </c:pt>
                <c:pt idx="211">
                  <c:v>1981.9513288131918</c:v>
                </c:pt>
                <c:pt idx="212">
                  <c:v>1981.4398695989687</c:v>
                </c:pt>
                <c:pt idx="213">
                  <c:v>1980.9311093855324</c:v>
                </c:pt>
                <c:pt idx="214">
                  <c:v>1980.4250281095842</c:v>
                </c:pt>
                <c:pt idx="215">
                  <c:v>1979.9216059477665</c:v>
                </c:pt>
                <c:pt idx="216">
                  <c:v>1979.4208233127181</c:v>
                </c:pt>
                <c:pt idx="217">
                  <c:v>1978.9226608492102</c:v>
                </c:pt>
                <c:pt idx="218">
                  <c:v>1978.4270994303636</c:v>
                </c:pt>
                <c:pt idx="219">
                  <c:v>1977.9341201539455</c:v>
                </c:pt>
                <c:pt idx="220">
                  <c:v>1977.4437043387409</c:v>
                </c:pt>
                <c:pt idx="221">
                  <c:v>1976.9558335209995</c:v>
                </c:pt>
                <c:pt idx="222">
                  <c:v>1976.4704894509557</c:v>
                </c:pt>
                <c:pt idx="223">
                  <c:v>1975.9876540894199</c:v>
                </c:pt>
                <c:pt idx="224">
                  <c:v>1975.5073096044371</c:v>
                </c:pt>
                <c:pt idx="225">
                  <c:v>1975.0294383680146</c:v>
                </c:pt>
                <c:pt idx="226">
                  <c:v>1974.5540229529156</c:v>
                </c:pt>
                <c:pt idx="227">
                  <c:v>1974.0810461295155</c:v>
                </c:pt>
                <c:pt idx="228">
                  <c:v>1973.6104908627235</c:v>
                </c:pt>
                <c:pt idx="229">
                  <c:v>1973.142340308962</c:v>
                </c:pt>
                <c:pt idx="230">
                  <c:v>1972.6765778132087</c:v>
                </c:pt>
                <c:pt idx="231">
                  <c:v>1972.2131869060952</c:v>
                </c:pt>
                <c:pt idx="232">
                  <c:v>1971.7521513010615</c:v>
                </c:pt>
                <c:pt idx="233">
                  <c:v>1971.2934548915705</c:v>
                </c:pt>
                <c:pt idx="234">
                  <c:v>1970.8370817483703</c:v>
                </c:pt>
                <c:pt idx="235">
                  <c:v>1970.383016116815</c:v>
                </c:pt>
                <c:pt idx="236">
                  <c:v>1969.9312424142327</c:v>
                </c:pt>
                <c:pt idx="237">
                  <c:v>1969.4817452273483</c:v>
                </c:pt>
                <c:pt idx="238">
                  <c:v>1969.0345093097512</c:v>
                </c:pt>
                <c:pt idx="239">
                  <c:v>1968.5895195794155</c:v>
                </c:pt>
                <c:pt idx="240">
                  <c:v>1968.1467611162623</c:v>
                </c:pt>
                <c:pt idx="241">
                  <c:v>1967.7062191597727</c:v>
                </c:pt>
                <c:pt idx="242">
                  <c:v>1967.2678791066437</c:v>
                </c:pt>
                <c:pt idx="243">
                  <c:v>1966.8317265084856</c:v>
                </c:pt>
                <c:pt idx="244">
                  <c:v>1966.3977470695665</c:v>
                </c:pt>
                <c:pt idx="245">
                  <c:v>1965.9659266445974</c:v>
                </c:pt>
                <c:pt idx="246">
                  <c:v>1965.5362512365546</c:v>
                </c:pt>
                <c:pt idx="247">
                  <c:v>1965.1087069945481</c:v>
                </c:pt>
                <c:pt idx="248">
                  <c:v>1964.6832802117249</c:v>
                </c:pt>
                <c:pt idx="249">
                  <c:v>1964.2599573232112</c:v>
                </c:pt>
                <c:pt idx="250">
                  <c:v>1963.8387249040939</c:v>
                </c:pt>
                <c:pt idx="251">
                  <c:v>1963.4195696674367</c:v>
                </c:pt>
                <c:pt idx="252">
                  <c:v>1963.0024784623324</c:v>
                </c:pt>
                <c:pt idx="253">
                  <c:v>1962.5874382719917</c:v>
                </c:pt>
                <c:pt idx="254">
                  <c:v>1962.1744362118638</c:v>
                </c:pt>
                <c:pt idx="255">
                  <c:v>1961.7634595277925</c:v>
                </c:pt>
                <c:pt idx="256">
                  <c:v>1961.3544955942036</c:v>
                </c:pt>
                <c:pt idx="257">
                  <c:v>1960.9475319123258</c:v>
                </c:pt>
                <c:pt idx="258">
                  <c:v>1960.542556108443</c:v>
                </c:pt>
                <c:pt idx="259">
                  <c:v>1960.1395559321734</c:v>
                </c:pt>
                <c:pt idx="260">
                  <c:v>1959.7385192547858</c:v>
                </c:pt>
                <c:pt idx="261">
                  <c:v>1959.3394340675386</c:v>
                </c:pt>
                <c:pt idx="262">
                  <c:v>1958.942288480052</c:v>
                </c:pt>
                <c:pt idx="263">
                  <c:v>1958.5470707187046</c:v>
                </c:pt>
                <c:pt idx="264">
                  <c:v>1958.1537691250617</c:v>
                </c:pt>
                <c:pt idx="265">
                  <c:v>1957.762372154328</c:v>
                </c:pt>
                <c:pt idx="266">
                  <c:v>1957.3728683738268</c:v>
                </c:pt>
                <c:pt idx="267">
                  <c:v>1956.985246461506</c:v>
                </c:pt>
                <c:pt idx="268">
                  <c:v>1956.5994952044687</c:v>
                </c:pt>
                <c:pt idx="269">
                  <c:v>1956.2156034975303</c:v>
                </c:pt>
                <c:pt idx="270">
                  <c:v>1955.833560341797</c:v>
                </c:pt>
                <c:pt idx="271">
                  <c:v>1955.453354843271</c:v>
                </c:pt>
                <c:pt idx="272">
                  <c:v>1955.074976211477</c:v>
                </c:pt>
                <c:pt idx="273">
                  <c:v>1954.6984137581132</c:v>
                </c:pt>
                <c:pt idx="274">
                  <c:v>1954.3236568957234</c:v>
                </c:pt>
                <c:pt idx="275">
                  <c:v>1953.9506951363917</c:v>
                </c:pt>
                <c:pt idx="276">
                  <c:v>1953.5795180904588</c:v>
                </c:pt>
                <c:pt idx="277">
                  <c:v>1953.2101154652592</c:v>
                </c:pt>
                <c:pt idx="278">
                  <c:v>1952.8424770638783</c:v>
                </c:pt>
                <c:pt idx="279">
                  <c:v>1952.4765927839317</c:v>
                </c:pt>
                <c:pt idx="280">
                  <c:v>1952.1124526163626</c:v>
                </c:pt>
                <c:pt idx="281">
                  <c:v>1951.7500466442586</c:v>
                </c:pt>
                <c:pt idx="282">
                  <c:v>1951.3893650416903</c:v>
                </c:pt>
                <c:pt idx="283">
                  <c:v>1951.030398072563</c:v>
                </c:pt>
                <c:pt idx="284">
                  <c:v>1950.6731360894942</c:v>
                </c:pt>
                <c:pt idx="285">
                  <c:v>1950.317569532702</c:v>
                </c:pt>
                <c:pt idx="286">
                  <c:v>1949.9636889289166</c:v>
                </c:pt>
                <c:pt idx="287">
                  <c:v>1949.6114848903048</c:v>
                </c:pt>
                <c:pt idx="288">
                  <c:v>1949.260948113415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51EE-4A2E-92DB-7ECB26736DF8}"/>
            </c:ext>
          </c:extLst>
        </c:ser>
        <c:ser>
          <c:idx val="15"/>
          <c:order val="14"/>
          <c:tx>
            <c:strRef>
              <c:f>'N字成長 2016年1月～'!$B$1049</c:f>
              <c:strCache>
                <c:ptCount val="1"/>
                <c:pt idx="0">
                  <c:v>2020-02-19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2016年1月～'!$R$1049:$R$1071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2016年1月～'!$U$1049:$U$1071</c:f>
              <c:numCache>
                <c:formatCode>0.00</c:formatCode>
                <c:ptCount val="23"/>
                <c:pt idx="0">
                  <c:v>3386.1</c:v>
                </c:pt>
                <c:pt idx="1">
                  <c:v>3728.3687913447361</c:v>
                </c:pt>
                <c:pt idx="2">
                  <c:v>3880.745671844451</c:v>
                </c:pt>
                <c:pt idx="3">
                  <c:v>4002.1499097741639</c:v>
                </c:pt>
                <c:pt idx="4">
                  <c:v>4107.6324514232665</c:v>
                </c:pt>
                <c:pt idx="5">
                  <c:v>4203.0117115268349</c:v>
                </c:pt>
                <c:pt idx="6">
                  <c:v>4291.266161585876</c:v>
                </c:pt>
                <c:pt idx="7">
                  <c:v>4374.161929593467</c:v>
                </c:pt>
                <c:pt idx="8">
                  <c:v>4452.8476845500136</c:v>
                </c:pt>
                <c:pt idx="9">
                  <c:v>4528.1198837679276</c:v>
                </c:pt>
                <c:pt idx="10">
                  <c:v>4600.557409001407</c:v>
                </c:pt>
                <c:pt idx="11">
                  <c:v>4670.5965131008015</c:v>
                </c:pt>
                <c:pt idx="12">
                  <c:v>4738.5755406918988</c:v>
                </c:pt>
                <c:pt idx="13">
                  <c:v>4804.7631033385287</c:v>
                </c:pt>
                <c:pt idx="14">
                  <c:v>4869.3766247883223</c:v>
                </c:pt>
                <c:pt idx="15">
                  <c:v>4932.5949957785215</c:v>
                </c:pt>
                <c:pt idx="16">
                  <c:v>4994.5674744400903</c:v>
                </c:pt>
                <c:pt idx="17">
                  <c:v>5055.4201093611546</c:v>
                </c:pt>
                <c:pt idx="18">
                  <c:v>5115.2604788380795</c:v>
                </c:pt>
                <c:pt idx="19">
                  <c:v>5174.1812559675855</c:v>
                </c:pt>
                <c:pt idx="20">
                  <c:v>5232.2629364378945</c:v>
                </c:pt>
                <c:pt idx="21">
                  <c:v>5289.5759573349187</c:v>
                </c:pt>
                <c:pt idx="22">
                  <c:v>5346.1823651881286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51EE-4A2E-92DB-7ECB26736DF8}"/>
            </c:ext>
          </c:extLst>
        </c:ser>
        <c:ser>
          <c:idx val="16"/>
          <c:order val="15"/>
          <c:tx>
            <c:strRef>
              <c:f>'N字成長 2016年1月～'!$B$1049</c:f>
              <c:strCache>
                <c:ptCount val="1"/>
                <c:pt idx="0">
                  <c:v>2020-02-19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2016年1月～'!$R$1049:$R$1071</c:f>
              <c:numCache>
                <c:formatCode>#,##0.000;[Red]\-#,##0.000</c:formatCode>
                <c:ptCount val="23"/>
                <c:pt idx="0">
                  <c:v>2020.1239570918206</c:v>
                </c:pt>
                <c:pt idx="1">
                  <c:v>2020.1279300755314</c:v>
                </c:pt>
                <c:pt idx="2">
                  <c:v>2020.1319030592422</c:v>
                </c:pt>
                <c:pt idx="3">
                  <c:v>2020.135876042953</c:v>
                </c:pt>
                <c:pt idx="4">
                  <c:v>2020.1398490266638</c:v>
                </c:pt>
                <c:pt idx="5">
                  <c:v>2020.1438220103746</c:v>
                </c:pt>
                <c:pt idx="6">
                  <c:v>2020.1477949940854</c:v>
                </c:pt>
                <c:pt idx="7">
                  <c:v>2020.1517679777962</c:v>
                </c:pt>
                <c:pt idx="8">
                  <c:v>2020.155740961507</c:v>
                </c:pt>
                <c:pt idx="9">
                  <c:v>2020.1597139452178</c:v>
                </c:pt>
                <c:pt idx="10">
                  <c:v>2020.1636869289287</c:v>
                </c:pt>
                <c:pt idx="11">
                  <c:v>2020.1676599126395</c:v>
                </c:pt>
                <c:pt idx="12">
                  <c:v>2020.1716328963503</c:v>
                </c:pt>
                <c:pt idx="13">
                  <c:v>2020.1756058800611</c:v>
                </c:pt>
                <c:pt idx="14">
                  <c:v>2020.1795788637719</c:v>
                </c:pt>
                <c:pt idx="15">
                  <c:v>2020.1835518474827</c:v>
                </c:pt>
                <c:pt idx="16">
                  <c:v>2020.1875248311935</c:v>
                </c:pt>
                <c:pt idx="17">
                  <c:v>2020.1914978149043</c:v>
                </c:pt>
                <c:pt idx="18">
                  <c:v>2020.1954707986151</c:v>
                </c:pt>
                <c:pt idx="19">
                  <c:v>2020.1994437823259</c:v>
                </c:pt>
                <c:pt idx="20">
                  <c:v>2020.2034167660368</c:v>
                </c:pt>
                <c:pt idx="21">
                  <c:v>2020.2073897497476</c:v>
                </c:pt>
                <c:pt idx="22">
                  <c:v>2020.2113627334584</c:v>
                </c:pt>
              </c:numCache>
            </c:numRef>
          </c:xVal>
          <c:yVal>
            <c:numRef>
              <c:f>'N字成長 2016年1月～'!$S$1049:$S$1071</c:f>
              <c:numCache>
                <c:formatCode>0.00</c:formatCode>
                <c:ptCount val="23"/>
                <c:pt idx="0">
                  <c:v>3386.1</c:v>
                </c:pt>
                <c:pt idx="1">
                  <c:v>3387.0888855702669</c:v>
                </c:pt>
                <c:pt idx="2">
                  <c:v>3388.078059937282</c:v>
                </c:pt>
                <c:pt idx="3">
                  <c:v>3389.0675231853879</c:v>
                </c:pt>
                <c:pt idx="4">
                  <c:v>3390.0572753989486</c:v>
                </c:pt>
                <c:pt idx="5">
                  <c:v>3391.0473166623551</c:v>
                </c:pt>
                <c:pt idx="6">
                  <c:v>3392.0376470600222</c:v>
                </c:pt>
                <c:pt idx="7">
                  <c:v>3393.0282666763892</c:v>
                </c:pt>
                <c:pt idx="8">
                  <c:v>3394.0191755959195</c:v>
                </c:pt>
                <c:pt idx="9">
                  <c:v>3395.0103739031038</c:v>
                </c:pt>
                <c:pt idx="10">
                  <c:v>3396.0018616824545</c:v>
                </c:pt>
                <c:pt idx="11">
                  <c:v>3396.9936390185098</c:v>
                </c:pt>
                <c:pt idx="12">
                  <c:v>3397.9857059958331</c:v>
                </c:pt>
                <c:pt idx="13">
                  <c:v>3398.9780626990114</c:v>
                </c:pt>
                <c:pt idx="14">
                  <c:v>3399.9707092126578</c:v>
                </c:pt>
                <c:pt idx="15">
                  <c:v>3400.963645621408</c:v>
                </c:pt>
                <c:pt idx="16">
                  <c:v>3401.9568720099255</c:v>
                </c:pt>
                <c:pt idx="17">
                  <c:v>3402.9503884628948</c:v>
                </c:pt>
                <c:pt idx="18">
                  <c:v>3403.9441950650285</c:v>
                </c:pt>
                <c:pt idx="19">
                  <c:v>3404.9382919010623</c:v>
                </c:pt>
                <c:pt idx="20">
                  <c:v>3405.9326790557566</c:v>
                </c:pt>
                <c:pt idx="21">
                  <c:v>3406.9273566138968</c:v>
                </c:pt>
                <c:pt idx="22">
                  <c:v>3407.9223246602928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51EE-4A2E-92DB-7ECB26736DF8}"/>
            </c:ext>
          </c:extLst>
        </c:ser>
        <c:ser>
          <c:idx val="19"/>
          <c:order val="16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6350">
              <a:solidFill>
                <a:schemeClr val="accent6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2016年1月～'!$R$1072:$R$1384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2016年1月～'!$S$1072:$S$1384</c:f>
              <c:numCache>
                <c:formatCode>0.00</c:formatCode>
                <c:ptCount val="313"/>
                <c:pt idx="0">
                  <c:v>2237.4</c:v>
                </c:pt>
                <c:pt idx="1">
                  <c:v>2238.0534161941218</c:v>
                </c:pt>
                <c:pt idx="2">
                  <c:v>2238.7070232136307</c:v>
                </c:pt>
                <c:pt idx="3">
                  <c:v>2239.3608211142573</c:v>
                </c:pt>
                <c:pt idx="4">
                  <c:v>2240.0148099517464</c:v>
                </c:pt>
                <c:pt idx="5">
                  <c:v>2240.6689897818596</c:v>
                </c:pt>
                <c:pt idx="6">
                  <c:v>2241.3233606603744</c:v>
                </c:pt>
                <c:pt idx="7">
                  <c:v>2241.977922643086</c:v>
                </c:pt>
                <c:pt idx="8">
                  <c:v>2242.6326757858042</c:v>
                </c:pt>
                <c:pt idx="9">
                  <c:v>2243.2876201443564</c:v>
                </c:pt>
                <c:pt idx="10">
                  <c:v>2243.9427557745857</c:v>
                </c:pt>
                <c:pt idx="11">
                  <c:v>2244.598082732351</c:v>
                </c:pt>
                <c:pt idx="12">
                  <c:v>2245.2536010735294</c:v>
                </c:pt>
                <c:pt idx="13">
                  <c:v>2245.9093108540119</c:v>
                </c:pt>
                <c:pt idx="14">
                  <c:v>2246.5652121297071</c:v>
                </c:pt>
                <c:pt idx="15">
                  <c:v>2247.2213049565394</c:v>
                </c:pt>
                <c:pt idx="16">
                  <c:v>2247.8775893904512</c:v>
                </c:pt>
                <c:pt idx="17">
                  <c:v>2248.5340654873989</c:v>
                </c:pt>
                <c:pt idx="18">
                  <c:v>2249.1907333033564</c:v>
                </c:pt>
                <c:pt idx="19">
                  <c:v>2249.8475928943144</c:v>
                </c:pt>
                <c:pt idx="20">
                  <c:v>2250.5046443162782</c:v>
                </c:pt>
                <c:pt idx="21">
                  <c:v>2251.1618876252719</c:v>
                </c:pt>
                <c:pt idx="22">
                  <c:v>2251.8193228773339</c:v>
                </c:pt>
                <c:pt idx="23">
                  <c:v>2252.4769501285205</c:v>
                </c:pt>
                <c:pt idx="24">
                  <c:v>2253.1347694349024</c:v>
                </c:pt>
                <c:pt idx="25">
                  <c:v>2253.7927808525692</c:v>
                </c:pt>
                <c:pt idx="26">
                  <c:v>2254.4509844376248</c:v>
                </c:pt>
                <c:pt idx="27">
                  <c:v>2255.1093802461901</c:v>
                </c:pt>
                <c:pt idx="28">
                  <c:v>2255.7679683344036</c:v>
                </c:pt>
                <c:pt idx="29">
                  <c:v>2256.4267487584184</c:v>
                </c:pt>
                <c:pt idx="30">
                  <c:v>2257.0857215744045</c:v>
                </c:pt>
                <c:pt idx="31">
                  <c:v>2257.7448868385495</c:v>
                </c:pt>
                <c:pt idx="32">
                  <c:v>2258.4042446070553</c:v>
                </c:pt>
                <c:pt idx="33">
                  <c:v>2259.0637949361426</c:v>
                </c:pt>
                <c:pt idx="34">
                  <c:v>2259.723537882046</c:v>
                </c:pt>
                <c:pt idx="35">
                  <c:v>2260.3834735010191</c:v>
                </c:pt>
                <c:pt idx="36">
                  <c:v>2261.0436018493297</c:v>
                </c:pt>
                <c:pt idx="37">
                  <c:v>2261.7039229832635</c:v>
                </c:pt>
                <c:pt idx="38">
                  <c:v>2262.364436959122</c:v>
                </c:pt>
                <c:pt idx="39">
                  <c:v>2263.025143833223</c:v>
                </c:pt>
                <c:pt idx="40">
                  <c:v>2263.6860436619013</c:v>
                </c:pt>
                <c:pt idx="41">
                  <c:v>2264.347136501508</c:v>
                </c:pt>
                <c:pt idx="42">
                  <c:v>2265.0084224084103</c:v>
                </c:pt>
                <c:pt idx="43">
                  <c:v>2265.6699014389919</c:v>
                </c:pt>
                <c:pt idx="44">
                  <c:v>2266.3315736496538</c:v>
                </c:pt>
                <c:pt idx="45">
                  <c:v>2266.9934390968115</c:v>
                </c:pt>
                <c:pt idx="46">
                  <c:v>2267.6554978368995</c:v>
                </c:pt>
                <c:pt idx="47">
                  <c:v>2268.3177499263675</c:v>
                </c:pt>
                <c:pt idx="48">
                  <c:v>2268.9801954216819</c:v>
                </c:pt>
                <c:pt idx="49">
                  <c:v>2269.6428343793245</c:v>
                </c:pt>
                <c:pt idx="50">
                  <c:v>2270.3056668557947</c:v>
                </c:pt>
                <c:pt idx="51">
                  <c:v>2270.9686929076092</c:v>
                </c:pt>
                <c:pt idx="52">
                  <c:v>2271.6319125913001</c:v>
                </c:pt>
                <c:pt idx="53">
                  <c:v>2272.2953259634151</c:v>
                </c:pt>
                <c:pt idx="54">
                  <c:v>2272.9589330805202</c:v>
                </c:pt>
                <c:pt idx="55">
                  <c:v>2273.6227339991974</c:v>
                </c:pt>
                <c:pt idx="56">
                  <c:v>2274.286728776045</c:v>
                </c:pt>
                <c:pt idx="57">
                  <c:v>2274.9509174676768</c:v>
                </c:pt>
                <c:pt idx="58">
                  <c:v>2275.6153001307257</c:v>
                </c:pt>
                <c:pt idx="59">
                  <c:v>2276.279876821839</c:v>
                </c:pt>
                <c:pt idx="60">
                  <c:v>2276.9446475976806</c:v>
                </c:pt>
                <c:pt idx="61">
                  <c:v>2277.6096125149325</c:v>
                </c:pt>
                <c:pt idx="62">
                  <c:v>2278.2747716302915</c:v>
                </c:pt>
                <c:pt idx="63">
                  <c:v>2278.9401250004717</c:v>
                </c:pt>
                <c:pt idx="64">
                  <c:v>2279.6056726822044</c:v>
                </c:pt>
                <c:pt idx="65">
                  <c:v>2280.2714147322367</c:v>
                </c:pt>
                <c:pt idx="66">
                  <c:v>2280.9373512073321</c:v>
                </c:pt>
                <c:pt idx="67">
                  <c:v>2281.6034821642711</c:v>
                </c:pt>
                <c:pt idx="68">
                  <c:v>2282.2698076598513</c:v>
                </c:pt>
                <c:pt idx="69">
                  <c:v>2282.9363277508855</c:v>
                </c:pt>
                <c:pt idx="70">
                  <c:v>2283.6030424942037</c:v>
                </c:pt>
                <c:pt idx="71">
                  <c:v>2284.2699519466537</c:v>
                </c:pt>
                <c:pt idx="72">
                  <c:v>2284.9370561650981</c:v>
                </c:pt>
                <c:pt idx="73">
                  <c:v>2285.6043552064166</c:v>
                </c:pt>
                <c:pt idx="74">
                  <c:v>2286.2718491275073</c:v>
                </c:pt>
                <c:pt idx="75">
                  <c:v>2286.9395379852813</c:v>
                </c:pt>
                <c:pt idx="76">
                  <c:v>2287.6074218366698</c:v>
                </c:pt>
                <c:pt idx="77">
                  <c:v>2288.2755007386186</c:v>
                </c:pt>
                <c:pt idx="78">
                  <c:v>2288.9437747480915</c:v>
                </c:pt>
                <c:pt idx="79">
                  <c:v>2289.6122439220676</c:v>
                </c:pt>
                <c:pt idx="80">
                  <c:v>2290.2809083175434</c:v>
                </c:pt>
                <c:pt idx="81">
                  <c:v>2290.9497679915321</c:v>
                </c:pt>
                <c:pt idx="82">
                  <c:v>2291.618823001063</c:v>
                </c:pt>
                <c:pt idx="83">
                  <c:v>2292.2880734031828</c:v>
                </c:pt>
                <c:pt idx="84">
                  <c:v>2292.9575192549546</c:v>
                </c:pt>
                <c:pt idx="85">
                  <c:v>2293.6271606134574</c:v>
                </c:pt>
                <c:pt idx="86">
                  <c:v>2294.2969975357873</c:v>
                </c:pt>
                <c:pt idx="87">
                  <c:v>2294.9670300790585</c:v>
                </c:pt>
                <c:pt idx="88">
                  <c:v>2295.6372583003999</c:v>
                </c:pt>
                <c:pt idx="89">
                  <c:v>2296.3076822569574</c:v>
                </c:pt>
                <c:pt idx="90">
                  <c:v>2296.9783020058949</c:v>
                </c:pt>
                <c:pt idx="91">
                  <c:v>2297.6491176043914</c:v>
                </c:pt>
                <c:pt idx="92">
                  <c:v>2298.3201291096439</c:v>
                </c:pt>
                <c:pt idx="93">
                  <c:v>2298.9913365788657</c:v>
                </c:pt>
                <c:pt idx="94">
                  <c:v>2299.6627400692855</c:v>
                </c:pt>
                <c:pt idx="95">
                  <c:v>2300.3343396381511</c:v>
                </c:pt>
                <c:pt idx="96">
                  <c:v>2301.006135342725</c:v>
                </c:pt>
                <c:pt idx="97">
                  <c:v>2301.6781272402877</c:v>
                </c:pt>
                <c:pt idx="98">
                  <c:v>2302.3503153881352</c:v>
                </c:pt>
                <c:pt idx="99">
                  <c:v>2303.0226998435814</c:v>
                </c:pt>
                <c:pt idx="100">
                  <c:v>2303.6952806639565</c:v>
                </c:pt>
                <c:pt idx="101">
                  <c:v>2304.3680579066076</c:v>
                </c:pt>
                <c:pt idx="102">
                  <c:v>2305.0410316288981</c:v>
                </c:pt>
                <c:pt idx="103">
                  <c:v>2305.7142018882082</c:v>
                </c:pt>
                <c:pt idx="104">
                  <c:v>2306.3875687419354</c:v>
                </c:pt>
                <c:pt idx="105">
                  <c:v>2307.0611322474942</c:v>
                </c:pt>
                <c:pt idx="106">
                  <c:v>2307.7348924623143</c:v>
                </c:pt>
                <c:pt idx="107">
                  <c:v>2308.4088494438442</c:v>
                </c:pt>
                <c:pt idx="108">
                  <c:v>2309.0830032495478</c:v>
                </c:pt>
                <c:pt idx="109">
                  <c:v>2309.757353936905</c:v>
                </c:pt>
                <c:pt idx="110">
                  <c:v>2310.4319015634151</c:v>
                </c:pt>
                <c:pt idx="111">
                  <c:v>2311.1066461865926</c:v>
                </c:pt>
                <c:pt idx="112">
                  <c:v>2311.7815878639685</c:v>
                </c:pt>
                <c:pt idx="113">
                  <c:v>2312.4567266530903</c:v>
                </c:pt>
                <c:pt idx="114">
                  <c:v>2313.1320626115248</c:v>
                </c:pt>
                <c:pt idx="115">
                  <c:v>2313.8075957968522</c:v>
                </c:pt>
                <c:pt idx="116">
                  <c:v>2314.4833262666725</c:v>
                </c:pt>
                <c:pt idx="117">
                  <c:v>2315.1592540786005</c:v>
                </c:pt>
                <c:pt idx="118">
                  <c:v>2315.8353792902681</c:v>
                </c:pt>
                <c:pt idx="119">
                  <c:v>2316.5117019593249</c:v>
                </c:pt>
                <c:pt idx="120">
                  <c:v>2317.1882221434371</c:v>
                </c:pt>
                <c:pt idx="121">
                  <c:v>2317.8649399002875</c:v>
                </c:pt>
                <c:pt idx="122">
                  <c:v>2318.5418552875749</c:v>
                </c:pt>
                <c:pt idx="123">
                  <c:v>2319.2189683630168</c:v>
                </c:pt>
                <c:pt idx="124">
                  <c:v>2319.896279184346</c:v>
                </c:pt>
                <c:pt idx="125">
                  <c:v>2320.5737878093132</c:v>
                </c:pt>
                <c:pt idx="126">
                  <c:v>2321.251494295685</c:v>
                </c:pt>
                <c:pt idx="127">
                  <c:v>2321.9293987012461</c:v>
                </c:pt>
                <c:pt idx="128">
                  <c:v>2322.6075010837963</c:v>
                </c:pt>
                <c:pt idx="129">
                  <c:v>2323.2858015011548</c:v>
                </c:pt>
                <c:pt idx="130">
                  <c:v>2323.9643000111541</c:v>
                </c:pt>
                <c:pt idx="131">
                  <c:v>2324.6429966716478</c:v>
                </c:pt>
                <c:pt idx="132">
                  <c:v>2325.3218915405027</c:v>
                </c:pt>
                <c:pt idx="133">
                  <c:v>2326.0009846756052</c:v>
                </c:pt>
                <c:pt idx="134">
                  <c:v>2326.6802761348567</c:v>
                </c:pt>
                <c:pt idx="135">
                  <c:v>2327.3597659761772</c:v>
                </c:pt>
                <c:pt idx="136">
                  <c:v>2328.0394542575013</c:v>
                </c:pt>
                <c:pt idx="137">
                  <c:v>2328.719341036784</c:v>
                </c:pt>
                <c:pt idx="138">
                  <c:v>2329.3994263719937</c:v>
                </c:pt>
                <c:pt idx="139">
                  <c:v>2330.0797103211171</c:v>
                </c:pt>
                <c:pt idx="140">
                  <c:v>2330.760192942158</c:v>
                </c:pt>
                <c:pt idx="141">
                  <c:v>2331.4408742931382</c:v>
                </c:pt>
                <c:pt idx="142">
                  <c:v>2332.1217544320943</c:v>
                </c:pt>
                <c:pt idx="143">
                  <c:v>2332.8028334170808</c:v>
                </c:pt>
                <c:pt idx="144">
                  <c:v>2333.4841113061698</c:v>
                </c:pt>
                <c:pt idx="145">
                  <c:v>2334.1655881574493</c:v>
                </c:pt>
                <c:pt idx="146">
                  <c:v>2334.8472640290252</c:v>
                </c:pt>
                <c:pt idx="147">
                  <c:v>2335.5291389790195</c:v>
                </c:pt>
                <c:pt idx="148">
                  <c:v>2336.2112130655719</c:v>
                </c:pt>
                <c:pt idx="149">
                  <c:v>2336.893486346838</c:v>
                </c:pt>
                <c:pt idx="150">
                  <c:v>2337.5759588809919</c:v>
                </c:pt>
                <c:pt idx="151">
                  <c:v>2338.2586307262241</c:v>
                </c:pt>
                <c:pt idx="152">
                  <c:v>2338.9415019407415</c:v>
                </c:pt>
                <c:pt idx="153">
                  <c:v>2339.6245725827685</c:v>
                </c:pt>
                <c:pt idx="154">
                  <c:v>2340.3078427105461</c:v>
                </c:pt>
                <c:pt idx="155">
                  <c:v>2340.9913123823335</c:v>
                </c:pt>
                <c:pt idx="156">
                  <c:v>2341.6749816564056</c:v>
                </c:pt>
                <c:pt idx="157">
                  <c:v>2342.3588505910548</c:v>
                </c:pt>
                <c:pt idx="158">
                  <c:v>2343.0429192445899</c:v>
                </c:pt>
                <c:pt idx="159">
                  <c:v>2343.7271876753384</c:v>
                </c:pt>
                <c:pt idx="160">
                  <c:v>2344.4116559416434</c:v>
                </c:pt>
                <c:pt idx="161">
                  <c:v>2345.0963241018649</c:v>
                </c:pt>
                <c:pt idx="162">
                  <c:v>2345.7811922143806</c:v>
                </c:pt>
                <c:pt idx="163">
                  <c:v>2346.4662603375855</c:v>
                </c:pt>
                <c:pt idx="164">
                  <c:v>2347.1515285298915</c:v>
                </c:pt>
                <c:pt idx="165">
                  <c:v>2347.8369968497263</c:v>
                </c:pt>
                <c:pt idx="166">
                  <c:v>2348.522665355536</c:v>
                </c:pt>
                <c:pt idx="167">
                  <c:v>2349.2085341057841</c:v>
                </c:pt>
                <c:pt idx="168">
                  <c:v>2349.8946031589498</c:v>
                </c:pt>
                <c:pt idx="169">
                  <c:v>2350.5808725735305</c:v>
                </c:pt>
                <c:pt idx="170">
                  <c:v>2351.2673424080408</c:v>
                </c:pt>
                <c:pt idx="171">
                  <c:v>2351.9540127210107</c:v>
                </c:pt>
                <c:pt idx="172">
                  <c:v>2352.6408835709885</c:v>
                </c:pt>
                <c:pt idx="173">
                  <c:v>2353.3279550165403</c:v>
                </c:pt>
                <c:pt idx="174">
                  <c:v>2354.0152271162488</c:v>
                </c:pt>
                <c:pt idx="175">
                  <c:v>2354.7026999287127</c:v>
                </c:pt>
                <c:pt idx="176">
                  <c:v>2355.3903735125486</c:v>
                </c:pt>
                <c:pt idx="177">
                  <c:v>2356.0782479263912</c:v>
                </c:pt>
                <c:pt idx="178">
                  <c:v>2356.766323228891</c:v>
                </c:pt>
                <c:pt idx="179">
                  <c:v>2357.4545994787154</c:v>
                </c:pt>
                <c:pt idx="180">
                  <c:v>2358.143076734551</c:v>
                </c:pt>
                <c:pt idx="181">
                  <c:v>2358.8317550550992</c:v>
                </c:pt>
                <c:pt idx="182">
                  <c:v>2359.5206344990793</c:v>
                </c:pt>
                <c:pt idx="183">
                  <c:v>2360.2097151252283</c:v>
                </c:pt>
                <c:pt idx="184">
                  <c:v>2360.8989969922995</c:v>
                </c:pt>
                <c:pt idx="185">
                  <c:v>2361.5884801590646</c:v>
                </c:pt>
                <c:pt idx="186">
                  <c:v>2362.2781646843118</c:v>
                </c:pt>
                <c:pt idx="187">
                  <c:v>2362.9680506268451</c:v>
                </c:pt>
                <c:pt idx="188">
                  <c:v>2363.6581380454877</c:v>
                </c:pt>
                <c:pt idx="189">
                  <c:v>2364.3484269990795</c:v>
                </c:pt>
                <c:pt idx="190">
                  <c:v>2365.038917546477</c:v>
                </c:pt>
                <c:pt idx="191">
                  <c:v>2365.7296097465542</c:v>
                </c:pt>
                <c:pt idx="192">
                  <c:v>2366.4205036582025</c:v>
                </c:pt>
                <c:pt idx="193">
                  <c:v>2367.11159934033</c:v>
                </c:pt>
                <c:pt idx="194">
                  <c:v>2367.802896851862</c:v>
                </c:pt>
                <c:pt idx="195">
                  <c:v>2368.4943962517418</c:v>
                </c:pt>
                <c:pt idx="196">
                  <c:v>2369.1860975989289</c:v>
                </c:pt>
                <c:pt idx="197">
                  <c:v>2369.8780009524016</c:v>
                </c:pt>
                <c:pt idx="198">
                  <c:v>2370.5701063711526</c:v>
                </c:pt>
                <c:pt idx="199">
                  <c:v>2371.2624139141953</c:v>
                </c:pt>
                <c:pt idx="200">
                  <c:v>2371.9549236405583</c:v>
                </c:pt>
                <c:pt idx="201">
                  <c:v>2372.6476356092867</c:v>
                </c:pt>
                <c:pt idx="202">
                  <c:v>2373.340549879445</c:v>
                </c:pt>
                <c:pt idx="203">
                  <c:v>2374.0336665101127</c:v>
                </c:pt>
                <c:pt idx="204">
                  <c:v>2374.7269855603886</c:v>
                </c:pt>
                <c:pt idx="205">
                  <c:v>2375.4205070893877</c:v>
                </c:pt>
                <c:pt idx="206">
                  <c:v>2376.114231156243</c:v>
                </c:pt>
                <c:pt idx="207">
                  <c:v>2376.8081578201027</c:v>
                </c:pt>
                <c:pt idx="208">
                  <c:v>2377.5022871401347</c:v>
                </c:pt>
                <c:pt idx="209">
                  <c:v>2378.1966191755237</c:v>
                </c:pt>
                <c:pt idx="210">
                  <c:v>2378.8911539854698</c:v>
                </c:pt>
                <c:pt idx="211">
                  <c:v>2379.5858916291932</c:v>
                </c:pt>
                <c:pt idx="212">
                  <c:v>2380.2808321659295</c:v>
                </c:pt>
                <c:pt idx="213">
                  <c:v>2380.975975654932</c:v>
                </c:pt>
                <c:pt idx="214">
                  <c:v>2381.6713221554719</c:v>
                </c:pt>
                <c:pt idx="215">
                  <c:v>2382.3668717268365</c:v>
                </c:pt>
                <c:pt idx="216">
                  <c:v>2383.0626244283321</c:v>
                </c:pt>
                <c:pt idx="217">
                  <c:v>2383.7585803192796</c:v>
                </c:pt>
                <c:pt idx="218">
                  <c:v>2384.4547394590213</c:v>
                </c:pt>
                <c:pt idx="219">
                  <c:v>2385.1511019069126</c:v>
                </c:pt>
                <c:pt idx="220">
                  <c:v>2385.8476677223289</c:v>
                </c:pt>
                <c:pt idx="221">
                  <c:v>2386.5444369646625</c:v>
                </c:pt>
                <c:pt idx="222">
                  <c:v>2387.2414096933226</c:v>
                </c:pt>
                <c:pt idx="223">
                  <c:v>2387.9385859677354</c:v>
                </c:pt>
                <c:pt idx="224">
                  <c:v>2388.6359658473452</c:v>
                </c:pt>
                <c:pt idx="225">
                  <c:v>2389.3335493916138</c:v>
                </c:pt>
                <c:pt idx="226">
                  <c:v>2390.031336660019</c:v>
                </c:pt>
                <c:pt idx="227">
                  <c:v>2390.729327712058</c:v>
                </c:pt>
                <c:pt idx="228">
                  <c:v>2391.4275226072436</c:v>
                </c:pt>
                <c:pt idx="229">
                  <c:v>2392.1259214051074</c:v>
                </c:pt>
                <c:pt idx="230">
                  <c:v>2392.8245241651966</c:v>
                </c:pt>
                <c:pt idx="231">
                  <c:v>2393.5233309470777</c:v>
                </c:pt>
                <c:pt idx="232">
                  <c:v>2394.2223418103335</c:v>
                </c:pt>
                <c:pt idx="233">
                  <c:v>2394.9215568145651</c:v>
                </c:pt>
                <c:pt idx="234">
                  <c:v>2395.6209760193892</c:v>
                </c:pt>
                <c:pt idx="235">
                  <c:v>2396.3205994844416</c:v>
                </c:pt>
                <c:pt idx="236">
                  <c:v>2397.020427269375</c:v>
                </c:pt>
                <c:pt idx="237">
                  <c:v>2397.7204594338596</c:v>
                </c:pt>
                <c:pt idx="238">
                  <c:v>2398.4206960375832</c:v>
                </c:pt>
                <c:pt idx="239">
                  <c:v>2399.1211371402501</c:v>
                </c:pt>
                <c:pt idx="240">
                  <c:v>2399.8217828015836</c:v>
                </c:pt>
                <c:pt idx="241">
                  <c:v>2400.5226330813225</c:v>
                </c:pt>
                <c:pt idx="242">
                  <c:v>2401.2236880392252</c:v>
                </c:pt>
                <c:pt idx="243">
                  <c:v>2401.9249477350654</c:v>
                </c:pt>
                <c:pt idx="244">
                  <c:v>2402.6264122286357</c:v>
                </c:pt>
                <c:pt idx="245">
                  <c:v>2403.3280815797461</c:v>
                </c:pt>
                <c:pt idx="246">
                  <c:v>2404.0299558482238</c:v>
                </c:pt>
                <c:pt idx="247">
                  <c:v>2404.7320350939126</c:v>
                </c:pt>
                <c:pt idx="248">
                  <c:v>2405.4343193766754</c:v>
                </c:pt>
                <c:pt idx="249">
                  <c:v>2406.136808756391</c:v>
                </c:pt>
                <c:pt idx="250">
                  <c:v>2406.8395032929575</c:v>
                </c:pt>
                <c:pt idx="251">
                  <c:v>2407.5424030462887</c:v>
                </c:pt>
                <c:pt idx="252">
                  <c:v>2408.2455080763166</c:v>
                </c:pt>
                <c:pt idx="253">
                  <c:v>2408.9488184429915</c:v>
                </c:pt>
                <c:pt idx="254">
                  <c:v>2409.6523342062796</c:v>
                </c:pt>
                <c:pt idx="255">
                  <c:v>2410.3560554261658</c:v>
                </c:pt>
                <c:pt idx="256">
                  <c:v>2411.059982162652</c:v>
                </c:pt>
                <c:pt idx="257">
                  <c:v>2411.7641144757581</c:v>
                </c:pt>
                <c:pt idx="258">
                  <c:v>2412.4684524255213</c:v>
                </c:pt>
                <c:pt idx="259">
                  <c:v>2413.1729960719958</c:v>
                </c:pt>
                <c:pt idx="260">
                  <c:v>2413.8777454752544</c:v>
                </c:pt>
                <c:pt idx="261">
                  <c:v>2414.5827006953864</c:v>
                </c:pt>
                <c:pt idx="262">
                  <c:v>2415.2878617924994</c:v>
                </c:pt>
                <c:pt idx="263">
                  <c:v>2415.9932288267173</c:v>
                </c:pt>
                <c:pt idx="264">
                  <c:v>2416.6988018581847</c:v>
                </c:pt>
                <c:pt idx="265">
                  <c:v>2417.404580947059</c:v>
                </c:pt>
                <c:pt idx="266">
                  <c:v>2418.1105661535198</c:v>
                </c:pt>
                <c:pt idx="267">
                  <c:v>2418.8167575377606</c:v>
                </c:pt>
                <c:pt idx="268">
                  <c:v>2419.5231551599954</c:v>
                </c:pt>
                <c:pt idx="269">
                  <c:v>2420.2297590804537</c:v>
                </c:pt>
                <c:pt idx="270">
                  <c:v>2420.9365693593841</c:v>
                </c:pt>
                <c:pt idx="271">
                  <c:v>2421.6435860570509</c:v>
                </c:pt>
                <c:pt idx="272">
                  <c:v>2422.3508092337388</c:v>
                </c:pt>
                <c:pt idx="273">
                  <c:v>2423.0582389497467</c:v>
                </c:pt>
                <c:pt idx="274">
                  <c:v>2423.7658752653942</c:v>
                </c:pt>
                <c:pt idx="275">
                  <c:v>2424.4737182410167</c:v>
                </c:pt>
                <c:pt idx="276">
                  <c:v>2425.1817679369678</c:v>
                </c:pt>
                <c:pt idx="277">
                  <c:v>2425.8900244136184</c:v>
                </c:pt>
                <c:pt idx="278">
                  <c:v>2426.5984877313581</c:v>
                </c:pt>
                <c:pt idx="279">
                  <c:v>2427.3071579505922</c:v>
                </c:pt>
                <c:pt idx="280">
                  <c:v>2428.0160351317454</c:v>
                </c:pt>
                <c:pt idx="281">
                  <c:v>2428.7251193352595</c:v>
                </c:pt>
                <c:pt idx="282">
                  <c:v>2429.4344106215931</c:v>
                </c:pt>
                <c:pt idx="283">
                  <c:v>2430.143909051224</c:v>
                </c:pt>
                <c:pt idx="284">
                  <c:v>2430.8536146846473</c:v>
                </c:pt>
                <c:pt idx="285">
                  <c:v>2431.5635275823738</c:v>
                </c:pt>
                <c:pt idx="286">
                  <c:v>2432.2736478049346</c:v>
                </c:pt>
                <c:pt idx="287">
                  <c:v>2432.9839754128775</c:v>
                </c:pt>
                <c:pt idx="288">
                  <c:v>2433.694510466767</c:v>
                </c:pt>
                <c:pt idx="289">
                  <c:v>2434.405253027187</c:v>
                </c:pt>
                <c:pt idx="290">
                  <c:v>2435.1162031547383</c:v>
                </c:pt>
                <c:pt idx="291">
                  <c:v>2435.8273609100388</c:v>
                </c:pt>
                <c:pt idx="292">
                  <c:v>2436.5387263537245</c:v>
                </c:pt>
                <c:pt idx="293">
                  <c:v>2437.2502995464502</c:v>
                </c:pt>
                <c:pt idx="294">
                  <c:v>2437.9620805488867</c:v>
                </c:pt>
                <c:pt idx="295">
                  <c:v>2438.6740694217237</c:v>
                </c:pt>
                <c:pt idx="296">
                  <c:v>2439.3862662256674</c:v>
                </c:pt>
                <c:pt idx="297">
                  <c:v>2440.0986710214438</c:v>
                </c:pt>
                <c:pt idx="298">
                  <c:v>2440.8112838697944</c:v>
                </c:pt>
                <c:pt idx="299">
                  <c:v>2441.5241048314797</c:v>
                </c:pt>
                <c:pt idx="300">
                  <c:v>2442.2371339672782</c:v>
                </c:pt>
                <c:pt idx="301">
                  <c:v>2442.950371337985</c:v>
                </c:pt>
                <c:pt idx="302">
                  <c:v>2443.6638170044139</c:v>
                </c:pt>
                <c:pt idx="303">
                  <c:v>2444.3774710273956</c:v>
                </c:pt>
                <c:pt idx="304">
                  <c:v>2445.0913334677798</c:v>
                </c:pt>
                <c:pt idx="305">
                  <c:v>2445.8054043864327</c:v>
                </c:pt>
                <c:pt idx="306">
                  <c:v>2446.5196838442394</c:v>
                </c:pt>
                <c:pt idx="307">
                  <c:v>2447.2341719021015</c:v>
                </c:pt>
                <c:pt idx="308">
                  <c:v>2447.9488686209397</c:v>
                </c:pt>
                <c:pt idx="309">
                  <c:v>2448.6637740616916</c:v>
                </c:pt>
                <c:pt idx="310">
                  <c:v>2449.3788882853132</c:v>
                </c:pt>
                <c:pt idx="311">
                  <c:v>2450.0942113527781</c:v>
                </c:pt>
                <c:pt idx="312">
                  <c:v>2450.8097433250764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51EE-4A2E-92DB-7ECB26736DF8}"/>
            </c:ext>
          </c:extLst>
        </c:ser>
        <c:ser>
          <c:idx val="20"/>
          <c:order val="17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6350">
              <a:solidFill>
                <a:schemeClr val="tx1">
                  <a:lumMod val="50000"/>
                  <a:lumOff val="50000"/>
                </a:schemeClr>
              </a:solidFill>
              <a:prstDash val="dash"/>
              <a:tailEnd type="triangle"/>
            </a:ln>
          </c:spPr>
          <c:marker>
            <c:symbol val="none"/>
          </c:marker>
          <c:xVal>
            <c:numRef>
              <c:f>'N字成長 2016年1月～'!$R$1072:$R$1384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2016年1月～'!$X$1072:$X$1384</c:f>
              <c:numCache>
                <c:formatCode>0.00</c:formatCode>
                <c:ptCount val="313"/>
                <c:pt idx="0">
                  <c:v>2237.4</c:v>
                </c:pt>
                <c:pt idx="1">
                  <c:v>2167.5694646288407</c:v>
                </c:pt>
                <c:pt idx="2">
                  <c:v>2139.6529509620659</c:v>
                </c:pt>
                <c:pt idx="3">
                  <c:v>2118.6198268164503</c:v>
                </c:pt>
                <c:pt idx="4">
                  <c:v>2101.145090757615</c:v>
                </c:pt>
                <c:pt idx="5">
                  <c:v>2085.9414792843268</c:v>
                </c:pt>
                <c:pt idx="6">
                  <c:v>2072.3491225893081</c:v>
                </c:pt>
                <c:pt idx="7">
                  <c:v>2059.9762126481219</c:v>
                </c:pt>
                <c:pt idx="8">
                  <c:v>2048.5675840674444</c:v>
                </c:pt>
                <c:pt idx="9">
                  <c:v>2037.9460805935523</c:v>
                </c:pt>
                <c:pt idx="10">
                  <c:v>2027.9827754100227</c:v>
                </c:pt>
                <c:pt idx="11">
                  <c:v>2018.5803839797984</c:v>
                </c:pt>
                <c:pt idx="12">
                  <c:v>2009.6633605810739</c:v>
                </c:pt>
                <c:pt idx="13">
                  <c:v>2001.1716551717846</c:v>
                </c:pt>
                <c:pt idx="14">
                  <c:v>1993.0566016515106</c:v>
                </c:pt>
                <c:pt idx="15">
                  <c:v>1985.278110463267</c:v>
                </c:pt>
                <c:pt idx="16">
                  <c:v>1977.8026929287046</c:v>
                </c:pt>
                <c:pt idx="17">
                  <c:v>1970.6020346547944</c:v>
                </c:pt>
                <c:pt idx="18">
                  <c:v>1963.6519423076468</c:v>
                </c:pt>
                <c:pt idx="19">
                  <c:v>1956.9315508625821</c:v>
                </c:pt>
                <c:pt idx="20">
                  <c:v>1950.4227166865235</c:v>
                </c:pt>
                <c:pt idx="21">
                  <c:v>1944.1095458414804</c:v>
                </c:pt>
                <c:pt idx="22">
                  <c:v>1937.9780225219924</c:v>
                </c:pt>
                <c:pt idx="23">
                  <c:v>1932.0157128157985</c:v>
                </c:pt>
                <c:pt idx="24">
                  <c:v>1926.2115259297716</c:v>
                </c:pt>
                <c:pt idx="25">
                  <c:v>1920.555519820402</c:v>
                </c:pt>
                <c:pt idx="26">
                  <c:v>1915.0387415372411</c:v>
                </c:pt>
                <c:pt idx="27">
                  <c:v>1909.6530949922262</c:v>
                </c:pt>
                <c:pt idx="28">
                  <c:v>1904.3912306092338</c:v>
                </c:pt>
                <c:pt idx="29">
                  <c:v>1899.2464525864327</c:v>
                </c:pt>
                <c:pt idx="30">
                  <c:v>1894.2126404539395</c:v>
                </c:pt>
                <c:pt idx="31">
                  <c:v>1889.2841823232736</c:v>
                </c:pt>
                <c:pt idx="32">
                  <c:v>1884.4559177674839</c:v>
                </c:pt>
                <c:pt idx="33">
                  <c:v>1879.7230886868692</c:v>
                </c:pt>
                <c:pt idx="34">
                  <c:v>1875.0812968372759</c:v>
                </c:pt>
                <c:pt idx="35">
                  <c:v>1870.5264669494059</c:v>
                </c:pt>
                <c:pt idx="36">
                  <c:v>1866.0548145654247</c:v>
                </c:pt>
                <c:pt idx="37">
                  <c:v>1861.66281787605</c:v>
                </c:pt>
                <c:pt idx="38">
                  <c:v>1857.347192966547</c:v>
                </c:pt>
                <c:pt idx="39">
                  <c:v>1853.104871980715</c:v>
                </c:pt>
                <c:pt idx="40">
                  <c:v>1848.9329837933599</c:v>
                </c:pt>
                <c:pt idx="41">
                  <c:v>1844.8288368479582</c:v>
                </c:pt>
                <c:pt idx="42">
                  <c:v>1840.7899038703863</c:v>
                </c:pt>
                <c:pt idx="43">
                  <c:v>1836.8138082141206</c:v>
                </c:pt>
                <c:pt idx="44">
                  <c:v>1832.8983116291261</c:v>
                </c:pt>
                <c:pt idx="45">
                  <c:v>1829.0413032772074</c:v>
                </c:pt>
                <c:pt idx="46">
                  <c:v>1825.2407898420845</c:v>
                </c:pt>
                <c:pt idx="47">
                  <c:v>1821.4948866038128</c:v>
                </c:pt>
                <c:pt idx="48">
                  <c:v>1817.8018093651158</c:v>
                </c:pt>
                <c:pt idx="49">
                  <c:v>1814.1598671323763</c:v>
                </c:pt>
                <c:pt idx="50">
                  <c:v>1810.5674554668726</c:v>
                </c:pt>
                <c:pt idx="51">
                  <c:v>1807.0230504327819</c:v>
                </c:pt>
                <c:pt idx="52">
                  <c:v>1803.5252030778115</c:v>
                </c:pt>
                <c:pt idx="53">
                  <c:v>1800.0725343902911</c:v>
                </c:pt>
                <c:pt idx="54">
                  <c:v>1796.6637306834446</c:v>
                </c:pt>
                <c:pt idx="55">
                  <c:v>1793.2975393634526</c:v>
                </c:pt>
                <c:pt idx="56">
                  <c:v>1789.972765043043</c:v>
                </c:pt>
                <c:pt idx="57">
                  <c:v>1786.6882659667629</c:v>
                </c:pt>
                <c:pt idx="58">
                  <c:v>1783.4429507179416</c:v>
                </c:pt>
                <c:pt idx="59">
                  <c:v>1780.2357751807006</c:v>
                </c:pt>
                <c:pt idx="60">
                  <c:v>1777.0657397332902</c:v>
                </c:pt>
                <c:pt idx="61">
                  <c:v>1773.9318866516062</c:v>
                </c:pt>
                <c:pt idx="62">
                  <c:v>1770.8332977039718</c:v>
                </c:pt>
                <c:pt idx="63">
                  <c:v>1767.7690919202619</c:v>
                </c:pt>
                <c:pt idx="64">
                  <c:v>1764.7384235201796</c:v>
                </c:pt>
                <c:pt idx="65">
                  <c:v>1761.7404799870317</c:v>
                </c:pt>
                <c:pt idx="66">
                  <c:v>1758.7744802747256</c:v>
                </c:pt>
                <c:pt idx="67">
                  <c:v>1755.8396731368964</c:v>
                </c:pt>
                <c:pt idx="68">
                  <c:v>1752.9353355681665</c:v>
                </c:pt>
                <c:pt idx="69">
                  <c:v>1750.0607713484742</c:v>
                </c:pt>
                <c:pt idx="70">
                  <c:v>1747.2153096822799</c:v>
                </c:pt>
                <c:pt idx="71">
                  <c:v>1744.3983039251968</c:v>
                </c:pt>
                <c:pt idx="72">
                  <c:v>1741.6091303912933</c:v>
                </c:pt>
                <c:pt idx="73">
                  <c:v>1738.847187234906</c:v>
                </c:pt>
                <c:pt idx="74">
                  <c:v>1736.1118934013625</c:v>
                </c:pt>
                <c:pt idx="75">
                  <c:v>1733.4026876414966</c:v>
                </c:pt>
                <c:pt idx="76">
                  <c:v>1730.7190275852854</c:v>
                </c:pt>
                <c:pt idx="77">
                  <c:v>1728.0603888703304</c:v>
                </c:pt>
                <c:pt idx="78">
                  <c:v>1725.4262643212767</c:v>
                </c:pt>
                <c:pt idx="79">
                  <c:v>1722.8161631765754</c:v>
                </c:pt>
                <c:pt idx="80">
                  <c:v>1720.2296103593003</c:v>
                </c:pt>
                <c:pt idx="81">
                  <c:v>1717.6661457889934</c:v>
                </c:pt>
                <c:pt idx="82">
                  <c:v>1715.1253237317501</c:v>
                </c:pt>
                <c:pt idx="83">
                  <c:v>1712.6067121859892</c:v>
                </c:pt>
                <c:pt idx="84">
                  <c:v>1710.1098923015418</c:v>
                </c:pt>
                <c:pt idx="85">
                  <c:v>1707.6344578298726</c:v>
                </c:pt>
                <c:pt idx="86">
                  <c:v>1705.1800146034318</c:v>
                </c:pt>
                <c:pt idx="87">
                  <c:v>1702.7461800422668</c:v>
                </c:pt>
                <c:pt idx="88">
                  <c:v>1700.3325826861756</c:v>
                </c:pt>
                <c:pt idx="89">
                  <c:v>1697.9388617508025</c:v>
                </c:pt>
                <c:pt idx="90">
                  <c:v>1695.5646667062028</c:v>
                </c:pt>
                <c:pt idx="91">
                  <c:v>1693.2096568764982</c:v>
                </c:pt>
                <c:pt idx="92">
                  <c:v>1690.8735010593512</c:v>
                </c:pt>
                <c:pt idx="93">
                  <c:v>1688.555877164074</c:v>
                </c:pt>
                <c:pt idx="94">
                  <c:v>1686.2564718672697</c:v>
                </c:pt>
                <c:pt idx="95">
                  <c:v>1683.9749802849792</c:v>
                </c:pt>
                <c:pt idx="96">
                  <c:v>1681.7111056603801</c:v>
                </c:pt>
                <c:pt idx="97">
                  <c:v>1679.4645590661448</c:v>
                </c:pt>
                <c:pt idx="98">
                  <c:v>1677.2350591206275</c:v>
                </c:pt>
                <c:pt idx="99">
                  <c:v>1675.022331717104</c:v>
                </c:pt>
                <c:pt idx="100">
                  <c:v>1672.8261097653381</c:v>
                </c:pt>
                <c:pt idx="101">
                  <c:v>1670.6461329447989</c:v>
                </c:pt>
                <c:pt idx="102">
                  <c:v>1668.4821474688897</c:v>
                </c:pt>
                <c:pt idx="103">
                  <c:v>1666.3339058596009</c:v>
                </c:pt>
                <c:pt idx="104">
                  <c:v>1664.2011667320244</c:v>
                </c:pt>
                <c:pt idx="105">
                  <c:v>1662.0836945882095</c:v>
                </c:pt>
                <c:pt idx="106">
                  <c:v>1659.9812596198753</c:v>
                </c:pt>
                <c:pt idx="107">
                  <c:v>1657.8936375195115</c:v>
                </c:pt>
                <c:pt idx="108">
                  <c:v>1655.8206092994419</c:v>
                </c:pt>
                <c:pt idx="109">
                  <c:v>1653.7619611184448</c:v>
                </c:pt>
                <c:pt idx="110">
                  <c:v>1651.7174841155461</c:v>
                </c:pt>
                <c:pt idx="111">
                  <c:v>1649.6869742506281</c:v>
                </c:pt>
                <c:pt idx="112">
                  <c:v>1647.6702321515163</c:v>
                </c:pt>
                <c:pt idx="113">
                  <c:v>1645.6670629672221</c:v>
                </c:pt>
                <c:pt idx="114">
                  <c:v>1643.6772762270491</c:v>
                </c:pt>
                <c:pt idx="115">
                  <c:v>1641.7006857052713</c:v>
                </c:pt>
                <c:pt idx="116">
                  <c:v>1639.7371092911224</c:v>
                </c:pt>
                <c:pt idx="117">
                  <c:v>1637.7863688638411</c:v>
                </c:pt>
                <c:pt idx="118">
                  <c:v>1635.8482901725374</c:v>
                </c:pt>
                <c:pt idx="119">
                  <c:v>1633.92270272065</c:v>
                </c:pt>
                <c:pt idx="120">
                  <c:v>1632.0094396547895</c:v>
                </c:pt>
                <c:pt idx="121">
                  <c:v>1630.1083376577583</c:v>
                </c:pt>
                <c:pt idx="122">
                  <c:v>1628.2192368455628</c:v>
                </c:pt>
                <c:pt idx="123">
                  <c:v>1626.341980668238</c:v>
                </c:pt>
                <c:pt idx="124">
                  <c:v>1624.4764158143057</c:v>
                </c:pt>
                <c:pt idx="125">
                  <c:v>1622.6223921187175</c:v>
                </c:pt>
                <c:pt idx="126">
                  <c:v>1620.7797624741183</c:v>
                </c:pt>
                <c:pt idx="127">
                  <c:v>1618.9483827452923</c:v>
                </c:pt>
                <c:pt idx="128">
                  <c:v>1617.1281116866458</c:v>
                </c:pt>
                <c:pt idx="129">
                  <c:v>1615.3188108626071</c:v>
                </c:pt>
                <c:pt idx="130">
                  <c:v>1613.5203445708069</c:v>
                </c:pt>
                <c:pt idx="131">
                  <c:v>1611.7325797679318</c:v>
                </c:pt>
                <c:pt idx="132">
                  <c:v>1609.9553859981299</c:v>
                </c:pt>
                <c:pt idx="133">
                  <c:v>1608.1886353238697</c:v>
                </c:pt>
                <c:pt idx="134">
                  <c:v>1606.4322022591425</c:v>
                </c:pt>
                <c:pt idx="135">
                  <c:v>1604.6859637049211</c:v>
                </c:pt>
                <c:pt idx="136">
                  <c:v>1602.949798886774</c:v>
                </c:pt>
                <c:pt idx="137">
                  <c:v>1601.2235892945555</c:v>
                </c:pt>
                <c:pt idx="138">
                  <c:v>1599.5072186240793</c:v>
                </c:pt>
                <c:pt idx="139">
                  <c:v>1597.8005727207076</c:v>
                </c:pt>
                <c:pt idx="140">
                  <c:v>1596.1035395247688</c:v>
                </c:pt>
                <c:pt idx="141">
                  <c:v>1594.4160090187395</c:v>
                </c:pt>
                <c:pt idx="142">
                  <c:v>1592.737873176118</c:v>
                </c:pt>
                <c:pt idx="143">
                  <c:v>1591.0690259119251</c:v>
                </c:pt>
                <c:pt idx="144">
                  <c:v>1589.4093630347688</c:v>
                </c:pt>
                <c:pt idx="145">
                  <c:v>1587.7587822004132</c:v>
                </c:pt>
                <c:pt idx="146">
                  <c:v>1586.1171828667959</c:v>
                </c:pt>
                <c:pt idx="147">
                  <c:v>1584.4844662504358</c:v>
                </c:pt>
                <c:pt idx="148">
                  <c:v>1582.8605352841828</c:v>
                </c:pt>
                <c:pt idx="149">
                  <c:v>1581.2452945762566</c:v>
                </c:pt>
                <c:pt idx="150">
                  <c:v>1579.6386503705307</c:v>
                </c:pt>
                <c:pt idx="151">
                  <c:v>1578.0405105080099</c:v>
                </c:pt>
                <c:pt idx="152">
                  <c:v>1576.4507843894637</c:v>
                </c:pt>
                <c:pt idx="153">
                  <c:v>1574.8693829391686</c:v>
                </c:pt>
                <c:pt idx="154">
                  <c:v>1573.296218569727</c:v>
                </c:pt>
                <c:pt idx="155">
                  <c:v>1571.7312051479107</c:v>
                </c:pt>
                <c:pt idx="156">
                  <c:v>1570.1742579615102</c:v>
                </c:pt>
                <c:pt idx="157">
                  <c:v>1568.6252936871367</c:v>
                </c:pt>
                <c:pt idx="158">
                  <c:v>1567.084230358957</c:v>
                </c:pt>
                <c:pt idx="159">
                  <c:v>1565.5509873383216</c:v>
                </c:pt>
                <c:pt idx="160">
                  <c:v>1564.0254852842556</c:v>
                </c:pt>
                <c:pt idx="161">
                  <c:v>1562.5076461247845</c:v>
                </c:pt>
                <c:pt idx="162">
                  <c:v>1560.9973930290678</c:v>
                </c:pt>
                <c:pt idx="163">
                  <c:v>1559.4946503803058</c:v>
                </c:pt>
                <c:pt idx="164">
                  <c:v>1557.9993437494027</c:v>
                </c:pt>
                <c:pt idx="165">
                  <c:v>1556.5113998693555</c:v>
                </c:pt>
                <c:pt idx="166">
                  <c:v>1555.0307466103418</c:v>
                </c:pt>
                <c:pt idx="167">
                  <c:v>1553.5573129554909</c:v>
                </c:pt>
                <c:pt idx="168">
                  <c:v>1552.0910289773085</c:v>
                </c:pt>
                <c:pt idx="169">
                  <c:v>1550.631825814738</c:v>
                </c:pt>
                <c:pt idx="170">
                  <c:v>1549.1796356508337</c:v>
                </c:pt>
                <c:pt idx="171">
                  <c:v>1547.7343916910313</c:v>
                </c:pt>
                <c:pt idx="172">
                  <c:v>1546.2960281419914</c:v>
                </c:pt>
                <c:pt idx="173">
                  <c:v>1544.8644801909998</c:v>
                </c:pt>
                <c:pt idx="174">
                  <c:v>1543.4396839859082</c:v>
                </c:pt>
                <c:pt idx="175">
                  <c:v>1542.0215766155936</c:v>
                </c:pt>
                <c:pt idx="176">
                  <c:v>1540.610096090928</c:v>
                </c:pt>
                <c:pt idx="177">
                  <c:v>1539.2051813262306</c:v>
                </c:pt>
                <c:pt idx="178">
                  <c:v>1537.8067721212021</c:v>
                </c:pt>
                <c:pt idx="179">
                  <c:v>1536.4148091433133</c:v>
                </c:pt>
                <c:pt idx="180">
                  <c:v>1535.0292339106393</c:v>
                </c:pt>
                <c:pt idx="181">
                  <c:v>1533.6499887751281</c:v>
                </c:pt>
                <c:pt idx="182">
                  <c:v>1532.2770169062862</c:v>
                </c:pt>
                <c:pt idx="183">
                  <c:v>1530.9102622752689</c:v>
                </c:pt>
                <c:pt idx="184">
                  <c:v>1529.5496696393661</c:v>
                </c:pt>
                <c:pt idx="185">
                  <c:v>1528.1951845268707</c:v>
                </c:pt>
                <c:pt idx="186">
                  <c:v>1526.8467532223133</c:v>
                </c:pt>
                <c:pt idx="187">
                  <c:v>1525.5043227520607</c:v>
                </c:pt>
                <c:pt idx="188">
                  <c:v>1524.1678408702619</c:v>
                </c:pt>
                <c:pt idx="189">
                  <c:v>1522.8372560451301</c:v>
                </c:pt>
                <c:pt idx="190">
                  <c:v>1521.5125174455582</c:v>
                </c:pt>
                <c:pt idx="191">
                  <c:v>1520.1935749280492</c:v>
                </c:pt>
                <c:pt idx="192">
                  <c:v>1518.8803790239585</c:v>
                </c:pt>
                <c:pt idx="193">
                  <c:v>1517.5728809270374</c:v>
                </c:pt>
                <c:pt idx="194">
                  <c:v>1516.2710324812672</c:v>
                </c:pt>
                <c:pt idx="195">
                  <c:v>1514.9747861689796</c:v>
                </c:pt>
                <c:pt idx="196">
                  <c:v>1513.6840950992525</c:v>
                </c:pt>
                <c:pt idx="197">
                  <c:v>1512.3989129965719</c:v>
                </c:pt>
                <c:pt idx="198">
                  <c:v>1511.1191941897578</c:v>
                </c:pt>
                <c:pt idx="199">
                  <c:v>1509.8448936011423</c:v>
                </c:pt>
                <c:pt idx="200">
                  <c:v>1508.5759667359926</c:v>
                </c:pt>
                <c:pt idx="201">
                  <c:v>1507.3123696721755</c:v>
                </c:pt>
                <c:pt idx="202">
                  <c:v>1506.0540590500548</c:v>
                </c:pt>
                <c:pt idx="203">
                  <c:v>1504.8009920626141</c:v>
                </c:pt>
                <c:pt idx="204">
                  <c:v>1503.5531264458016</c:v>
                </c:pt>
                <c:pt idx="205">
                  <c:v>1502.3104204690881</c:v>
                </c:pt>
                <c:pt idx="206">
                  <c:v>1501.0728329262358</c:v>
                </c:pt>
                <c:pt idx="207">
                  <c:v>1499.840323126266</c:v>
                </c:pt>
                <c:pt idx="208">
                  <c:v>1498.6128508846309</c:v>
                </c:pt>
                <c:pt idx="209">
                  <c:v>1497.3903765145715</c:v>
                </c:pt>
                <c:pt idx="210">
                  <c:v>1496.172860818667</c:v>
                </c:pt>
                <c:pt idx="211">
                  <c:v>1494.9602650805662</c:v>
                </c:pt>
                <c:pt idx="212">
                  <c:v>1493.7525510568935</c:v>
                </c:pt>
                <c:pt idx="213">
                  <c:v>1492.5496809693327</c:v>
                </c:pt>
                <c:pt idx="214">
                  <c:v>1491.3516174968756</c:v>
                </c:pt>
                <c:pt idx="215">
                  <c:v>1490.158323768236</c:v>
                </c:pt>
                <c:pt idx="216">
                  <c:v>1488.9697633544245</c:v>
                </c:pt>
                <c:pt idx="217">
                  <c:v>1487.7859002614787</c:v>
                </c:pt>
                <c:pt idx="218">
                  <c:v>1486.6066989233439</c:v>
                </c:pt>
                <c:pt idx="219">
                  <c:v>1485.4321241949046</c:v>
                </c:pt>
                <c:pt idx="220">
                  <c:v>1484.2621413451582</c:v>
                </c:pt>
                <c:pt idx="221">
                  <c:v>1483.0967160505302</c:v>
                </c:pt>
                <c:pt idx="222">
                  <c:v>1481.9358143883267</c:v>
                </c:pt>
                <c:pt idx="223">
                  <c:v>1480.7794028303204</c:v>
                </c:pt>
                <c:pt idx="224">
                  <c:v>1479.6274482364663</c:v>
                </c:pt>
                <c:pt idx="225">
                  <c:v>1478.4799178487478</c:v>
                </c:pt>
                <c:pt idx="226">
                  <c:v>1477.3367792851427</c:v>
                </c:pt>
                <c:pt idx="227">
                  <c:v>1476.1980005337123</c:v>
                </c:pt>
                <c:pt idx="228">
                  <c:v>1475.0635499468094</c:v>
                </c:pt>
                <c:pt idx="229">
                  <c:v>1473.9333962354015</c:v>
                </c:pt>
                <c:pt idx="230">
                  <c:v>1472.8075084635027</c:v>
                </c:pt>
                <c:pt idx="231">
                  <c:v>1471.6858560427224</c:v>
                </c:pt>
                <c:pt idx="232">
                  <c:v>1470.5684087269149</c:v>
                </c:pt>
                <c:pt idx="233">
                  <c:v>1469.4551366069359</c:v>
                </c:pt>
                <c:pt idx="234">
                  <c:v>1468.3460101055018</c:v>
                </c:pt>
                <c:pt idx="235">
                  <c:v>1467.2409999721485</c:v>
                </c:pt>
                <c:pt idx="236">
                  <c:v>1466.1400772782863</c:v>
                </c:pt>
                <c:pt idx="237">
                  <c:v>1465.0432134123507</c:v>
                </c:pt>
                <c:pt idx="238">
                  <c:v>1463.9503800750474</c:v>
                </c:pt>
                <c:pt idx="239">
                  <c:v>1462.8615492746849</c:v>
                </c:pt>
                <c:pt idx="240">
                  <c:v>1461.7766933225987</c:v>
                </c:pt>
                <c:pt idx="241">
                  <c:v>1460.695784828662</c:v>
                </c:pt>
                <c:pt idx="242">
                  <c:v>1459.6187966968764</c:v>
                </c:pt>
                <c:pt idx="243">
                  <c:v>1458.545702121053</c:v>
                </c:pt>
                <c:pt idx="244">
                  <c:v>1457.4764745805669</c:v>
                </c:pt>
                <c:pt idx="245">
                  <c:v>1456.4110878361953</c:v>
                </c:pt>
                <c:pt idx="246">
                  <c:v>1455.3495159260308</c:v>
                </c:pt>
                <c:pt idx="247">
                  <c:v>1454.2917331614715</c:v>
                </c:pt>
                <c:pt idx="248">
                  <c:v>1453.2377141232814</c:v>
                </c:pt>
                <c:pt idx="249">
                  <c:v>1452.1874336577284</c:v>
                </c:pt>
                <c:pt idx="250">
                  <c:v>1451.1408668727886</c:v>
                </c:pt>
                <c:pt idx="251">
                  <c:v>1450.0979891344198</c:v>
                </c:pt>
                <c:pt idx="252">
                  <c:v>1449.0587760629046</c:v>
                </c:pt>
                <c:pt idx="253">
                  <c:v>1448.0232035292579</c:v>
                </c:pt>
                <c:pt idx="254">
                  <c:v>1446.9912476516986</c:v>
                </c:pt>
                <c:pt idx="255">
                  <c:v>1445.9628847921865</c:v>
                </c:pt>
                <c:pt idx="256">
                  <c:v>1444.9380915530164</c:v>
                </c:pt>
                <c:pt idx="257">
                  <c:v>1443.9168447734794</c:v>
                </c:pt>
                <c:pt idx="258">
                  <c:v>1442.8991215265767</c:v>
                </c:pt>
                <c:pt idx="259">
                  <c:v>1441.8848991157943</c:v>
                </c:pt>
                <c:pt idx="260">
                  <c:v>1440.8741550719349</c:v>
                </c:pt>
                <c:pt idx="261">
                  <c:v>1439.8668671500045</c:v>
                </c:pt>
                <c:pt idx="262">
                  <c:v>1438.8630133261511</c:v>
                </c:pt>
                <c:pt idx="263">
                  <c:v>1437.86257179466</c:v>
                </c:pt>
                <c:pt idx="264">
                  <c:v>1436.865520964999</c:v>
                </c:pt>
                <c:pt idx="265">
                  <c:v>1435.8718394589137</c:v>
                </c:pt>
                <c:pt idx="266">
                  <c:v>1434.8815061075759</c:v>
                </c:pt>
                <c:pt idx="267">
                  <c:v>1433.8944999487762</c:v>
                </c:pt>
                <c:pt idx="268">
                  <c:v>1432.910800224168</c:v>
                </c:pt>
                <c:pt idx="269">
                  <c:v>1431.9303863765574</c:v>
                </c:pt>
                <c:pt idx="270">
                  <c:v>1430.9532380472376</c:v>
                </c:pt>
                <c:pt idx="271">
                  <c:v>1429.9793350733682</c:v>
                </c:pt>
                <c:pt idx="272">
                  <c:v>1429.0086574854015</c:v>
                </c:pt>
                <c:pt idx="273">
                  <c:v>1428.0411855045481</c:v>
                </c:pt>
                <c:pt idx="274">
                  <c:v>1427.0768995402864</c:v>
                </c:pt>
                <c:pt idx="275">
                  <c:v>1426.1157801879137</c:v>
                </c:pt>
                <c:pt idx="276">
                  <c:v>1425.1578082261374</c:v>
                </c:pt>
                <c:pt idx="277">
                  <c:v>1424.2029646147039</c:v>
                </c:pt>
                <c:pt idx="278">
                  <c:v>1423.2512304920715</c:v>
                </c:pt>
                <c:pt idx="279">
                  <c:v>1422.3025871731156</c:v>
                </c:pt>
                <c:pt idx="280">
                  <c:v>1421.3570161468756</c:v>
                </c:pt>
                <c:pt idx="281">
                  <c:v>1420.4144990743353</c:v>
                </c:pt>
                <c:pt idx="282">
                  <c:v>1419.4750177862411</c:v>
                </c:pt>
                <c:pt idx="283">
                  <c:v>1418.5385542809556</c:v>
                </c:pt>
                <c:pt idx="284">
                  <c:v>1417.6050907223437</c:v>
                </c:pt>
                <c:pt idx="285">
                  <c:v>1416.6746094376949</c:v>
                </c:pt>
                <c:pt idx="286">
                  <c:v>1415.747092915678</c:v>
                </c:pt>
                <c:pt idx="287">
                  <c:v>1414.8225238043258</c:v>
                </c:pt>
                <c:pt idx="288">
                  <c:v>1413.9008849090567</c:v>
                </c:pt>
                <c:pt idx="289">
                  <c:v>1412.9821591907235</c:v>
                </c:pt>
                <c:pt idx="290">
                  <c:v>1412.0663297636936</c:v>
                </c:pt>
                <c:pt idx="291">
                  <c:v>1411.1533798939615</c:v>
                </c:pt>
                <c:pt idx="292">
                  <c:v>1410.2432929972881</c:v>
                </c:pt>
                <c:pt idx="293">
                  <c:v>1409.3360526373704</c:v>
                </c:pt>
                <c:pt idx="294">
                  <c:v>1408.4316425240395</c:v>
                </c:pt>
                <c:pt idx="295">
                  <c:v>1407.5300465114865</c:v>
                </c:pt>
                <c:pt idx="296">
                  <c:v>1406.6312485965154</c:v>
                </c:pt>
                <c:pt idx="297">
                  <c:v>1405.7352329168227</c:v>
                </c:pt>
                <c:pt idx="298">
                  <c:v>1404.8419837493043</c:v>
                </c:pt>
                <c:pt idx="299">
                  <c:v>1403.951485508388</c:v>
                </c:pt>
                <c:pt idx="300">
                  <c:v>1403.0637227443901</c:v>
                </c:pt>
                <c:pt idx="301">
                  <c:v>1402.1786801418987</c:v>
                </c:pt>
                <c:pt idx="302">
                  <c:v>1401.2963425181797</c:v>
                </c:pt>
                <c:pt idx="303">
                  <c:v>1400.4166948216093</c:v>
                </c:pt>
                <c:pt idx="304">
                  <c:v>1399.5397221301275</c:v>
                </c:pt>
                <c:pt idx="305">
                  <c:v>1398.6654096497159</c:v>
                </c:pt>
                <c:pt idx="306">
                  <c:v>1397.7937427128968</c:v>
                </c:pt>
                <c:pt idx="307">
                  <c:v>1396.9247067772599</c:v>
                </c:pt>
                <c:pt idx="308">
                  <c:v>1396.0582874240017</c:v>
                </c:pt>
                <c:pt idx="309">
                  <c:v>1395.1944703564964</c:v>
                </c:pt>
                <c:pt idx="310">
                  <c:v>1394.3332413988787</c:v>
                </c:pt>
                <c:pt idx="311">
                  <c:v>1393.4745864946556</c:v>
                </c:pt>
                <c:pt idx="312">
                  <c:v>1392.6184917053331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51EE-4A2E-92DB-7ECB26736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6000"/>
          <c:min val="10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411761014926077E-2"/>
          <c:y val="3.9805126816519425E-2"/>
          <c:w val="0.92128730062588327"/>
          <c:h val="0.9130282682349000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'N字成長 2016年1月～'!$C$10</c:f>
              <c:strCache>
                <c:ptCount val="1"/>
                <c:pt idx="0">
                  <c:v>実績</c:v>
                </c:pt>
              </c:strCache>
            </c:strRef>
          </c:tx>
          <c:spPr>
            <a:ln w="15875">
              <a:solidFill>
                <a:schemeClr val="accent5"/>
              </a:solidFill>
              <a:tailEnd type="triangle"/>
            </a:ln>
          </c:spPr>
          <c:marker>
            <c:symbol val="none"/>
          </c:marker>
          <c:xVal>
            <c:numRef>
              <c:f>'N字成長 2016年1月～'!$F$11:$F$1384</c:f>
              <c:numCache>
                <c:formatCode>#,##0.000;[Red]\-#,##0.000</c:formatCode>
                <c:ptCount val="1374"/>
                <c:pt idx="0">
                  <c:v>2016</c:v>
                </c:pt>
                <c:pt idx="1">
                  <c:v>2016.0039729837108</c:v>
                </c:pt>
                <c:pt idx="2">
                  <c:v>2016.0079459674216</c:v>
                </c:pt>
                <c:pt idx="3">
                  <c:v>2016.0119189511324</c:v>
                </c:pt>
                <c:pt idx="4">
                  <c:v>2016.0158919348432</c:v>
                </c:pt>
                <c:pt idx="5">
                  <c:v>2016.019864918554</c:v>
                </c:pt>
                <c:pt idx="6">
                  <c:v>2016.0238379022649</c:v>
                </c:pt>
                <c:pt idx="7">
                  <c:v>2016.0278108859757</c:v>
                </c:pt>
                <c:pt idx="8">
                  <c:v>2016.0317838696865</c:v>
                </c:pt>
                <c:pt idx="9">
                  <c:v>2016.0357568533973</c:v>
                </c:pt>
                <c:pt idx="10">
                  <c:v>2016.0397298371081</c:v>
                </c:pt>
                <c:pt idx="11">
                  <c:v>2016.0437028208189</c:v>
                </c:pt>
                <c:pt idx="12">
                  <c:v>2016.0476758045297</c:v>
                </c:pt>
                <c:pt idx="13">
                  <c:v>2016.0516487882405</c:v>
                </c:pt>
                <c:pt idx="14">
                  <c:v>2016.0556217719513</c:v>
                </c:pt>
                <c:pt idx="15">
                  <c:v>2016.0595947556621</c:v>
                </c:pt>
                <c:pt idx="16">
                  <c:v>2016.063567739373</c:v>
                </c:pt>
                <c:pt idx="17">
                  <c:v>2016.0675407230838</c:v>
                </c:pt>
                <c:pt idx="18">
                  <c:v>2016.0715137067946</c:v>
                </c:pt>
                <c:pt idx="19">
                  <c:v>2016.0754866905054</c:v>
                </c:pt>
                <c:pt idx="20">
                  <c:v>2016.0794596742162</c:v>
                </c:pt>
                <c:pt idx="21">
                  <c:v>2016.083432657927</c:v>
                </c:pt>
                <c:pt idx="22">
                  <c:v>2016.0874056416378</c:v>
                </c:pt>
                <c:pt idx="23">
                  <c:v>2016.0913786253486</c:v>
                </c:pt>
                <c:pt idx="24">
                  <c:v>2016.0953516090594</c:v>
                </c:pt>
                <c:pt idx="25">
                  <c:v>2016.0993245927702</c:v>
                </c:pt>
                <c:pt idx="26">
                  <c:v>2016.1032975764811</c:v>
                </c:pt>
                <c:pt idx="27">
                  <c:v>2016.1072705601919</c:v>
                </c:pt>
                <c:pt idx="28">
                  <c:v>2016.1112435439027</c:v>
                </c:pt>
                <c:pt idx="29">
                  <c:v>2016.1152165276135</c:v>
                </c:pt>
                <c:pt idx="30">
                  <c:v>2016.1191895113243</c:v>
                </c:pt>
                <c:pt idx="31">
                  <c:v>2016.1231624950351</c:v>
                </c:pt>
                <c:pt idx="32">
                  <c:v>2016.1271354787459</c:v>
                </c:pt>
                <c:pt idx="33">
                  <c:v>2016.1311084624567</c:v>
                </c:pt>
                <c:pt idx="34">
                  <c:v>2016.1350814461675</c:v>
                </c:pt>
                <c:pt idx="35">
                  <c:v>2016.1390544298783</c:v>
                </c:pt>
                <c:pt idx="36">
                  <c:v>2016.1430274135892</c:v>
                </c:pt>
                <c:pt idx="37">
                  <c:v>2016.1470003973</c:v>
                </c:pt>
                <c:pt idx="38">
                  <c:v>2016.1509733810108</c:v>
                </c:pt>
                <c:pt idx="39">
                  <c:v>2016.1549463647216</c:v>
                </c:pt>
                <c:pt idx="40">
                  <c:v>2016.1589193484324</c:v>
                </c:pt>
                <c:pt idx="41">
                  <c:v>2016.1628923321432</c:v>
                </c:pt>
                <c:pt idx="42">
                  <c:v>2016.166865315854</c:v>
                </c:pt>
                <c:pt idx="43">
                  <c:v>2016.1708382995648</c:v>
                </c:pt>
                <c:pt idx="44">
                  <c:v>2016.1748112832756</c:v>
                </c:pt>
                <c:pt idx="45">
                  <c:v>2016.1787842669864</c:v>
                </c:pt>
                <c:pt idx="46">
                  <c:v>2016.1827572506973</c:v>
                </c:pt>
                <c:pt idx="47">
                  <c:v>2016.1867302344081</c:v>
                </c:pt>
                <c:pt idx="48">
                  <c:v>2016.1907032181189</c:v>
                </c:pt>
                <c:pt idx="49">
                  <c:v>2016.1946762018297</c:v>
                </c:pt>
                <c:pt idx="50">
                  <c:v>2016.1986491855405</c:v>
                </c:pt>
                <c:pt idx="51">
                  <c:v>2016.2026221692513</c:v>
                </c:pt>
                <c:pt idx="52">
                  <c:v>2016.2065951529621</c:v>
                </c:pt>
                <c:pt idx="53">
                  <c:v>2016.2105681366729</c:v>
                </c:pt>
                <c:pt idx="54">
                  <c:v>2016.2145411203837</c:v>
                </c:pt>
                <c:pt idx="55">
                  <c:v>2016.2185141040945</c:v>
                </c:pt>
                <c:pt idx="56">
                  <c:v>2016.2224870878053</c:v>
                </c:pt>
                <c:pt idx="57">
                  <c:v>2016.2264600715162</c:v>
                </c:pt>
                <c:pt idx="58">
                  <c:v>2016.230433055227</c:v>
                </c:pt>
                <c:pt idx="59">
                  <c:v>2016.2344060389378</c:v>
                </c:pt>
                <c:pt idx="60">
                  <c:v>2016.2383790226486</c:v>
                </c:pt>
                <c:pt idx="61">
                  <c:v>2016.2423520063594</c:v>
                </c:pt>
                <c:pt idx="62">
                  <c:v>2016.2463249900702</c:v>
                </c:pt>
                <c:pt idx="63">
                  <c:v>2016.250297973781</c:v>
                </c:pt>
                <c:pt idx="64">
                  <c:v>2016.2542709574918</c:v>
                </c:pt>
                <c:pt idx="65">
                  <c:v>2016.2582439412026</c:v>
                </c:pt>
                <c:pt idx="66">
                  <c:v>2016.2622169249134</c:v>
                </c:pt>
                <c:pt idx="67">
                  <c:v>2016.2661899086243</c:v>
                </c:pt>
                <c:pt idx="68">
                  <c:v>2016.2701628923351</c:v>
                </c:pt>
                <c:pt idx="69">
                  <c:v>2016.2741358760459</c:v>
                </c:pt>
                <c:pt idx="70">
                  <c:v>2016.2781088597567</c:v>
                </c:pt>
                <c:pt idx="71">
                  <c:v>2016.2820818434675</c:v>
                </c:pt>
                <c:pt idx="72">
                  <c:v>2016.2860548271783</c:v>
                </c:pt>
                <c:pt idx="73">
                  <c:v>2016.2900278108891</c:v>
                </c:pt>
                <c:pt idx="74">
                  <c:v>2016.2940007945999</c:v>
                </c:pt>
                <c:pt idx="75">
                  <c:v>2016.2979737783107</c:v>
                </c:pt>
                <c:pt idx="76">
                  <c:v>2016.3019467620215</c:v>
                </c:pt>
                <c:pt idx="77">
                  <c:v>2016.3059197457324</c:v>
                </c:pt>
                <c:pt idx="78">
                  <c:v>2016.3098927294432</c:v>
                </c:pt>
                <c:pt idx="79">
                  <c:v>2016.313865713154</c:v>
                </c:pt>
                <c:pt idx="80">
                  <c:v>2016.3178386968648</c:v>
                </c:pt>
                <c:pt idx="81">
                  <c:v>2016.3218116805756</c:v>
                </c:pt>
                <c:pt idx="82">
                  <c:v>2016.3257846642864</c:v>
                </c:pt>
                <c:pt idx="83">
                  <c:v>2016.3297576479972</c:v>
                </c:pt>
                <c:pt idx="84">
                  <c:v>2016.333730631708</c:v>
                </c:pt>
                <c:pt idx="85">
                  <c:v>2016.3377036154188</c:v>
                </c:pt>
                <c:pt idx="86">
                  <c:v>2016.3416765991296</c:v>
                </c:pt>
                <c:pt idx="87">
                  <c:v>2016.3456495828405</c:v>
                </c:pt>
                <c:pt idx="88">
                  <c:v>2016.3496225665513</c:v>
                </c:pt>
                <c:pt idx="89">
                  <c:v>2016.3535955502621</c:v>
                </c:pt>
                <c:pt idx="90">
                  <c:v>2016.3575685339729</c:v>
                </c:pt>
                <c:pt idx="91">
                  <c:v>2016.3615415176837</c:v>
                </c:pt>
                <c:pt idx="92">
                  <c:v>2016.3655145013945</c:v>
                </c:pt>
                <c:pt idx="93">
                  <c:v>2016.3694874851053</c:v>
                </c:pt>
                <c:pt idx="94">
                  <c:v>2016.3734604688161</c:v>
                </c:pt>
                <c:pt idx="95">
                  <c:v>2016.3774334525269</c:v>
                </c:pt>
                <c:pt idx="96">
                  <c:v>2016.3814064362377</c:v>
                </c:pt>
                <c:pt idx="97">
                  <c:v>2016.3853794199485</c:v>
                </c:pt>
                <c:pt idx="98">
                  <c:v>2016.3893524036594</c:v>
                </c:pt>
                <c:pt idx="99">
                  <c:v>2016.3933253873702</c:v>
                </c:pt>
                <c:pt idx="100">
                  <c:v>2016.397298371081</c:v>
                </c:pt>
                <c:pt idx="101">
                  <c:v>2016.4012713547918</c:v>
                </c:pt>
                <c:pt idx="102">
                  <c:v>2016.4052443385026</c:v>
                </c:pt>
                <c:pt idx="103">
                  <c:v>2016.4092173222134</c:v>
                </c:pt>
                <c:pt idx="104">
                  <c:v>2016.4131903059242</c:v>
                </c:pt>
                <c:pt idx="105">
                  <c:v>2016.417163289635</c:v>
                </c:pt>
                <c:pt idx="106">
                  <c:v>2016.4211362733458</c:v>
                </c:pt>
                <c:pt idx="107">
                  <c:v>2016.4251092570566</c:v>
                </c:pt>
                <c:pt idx="108">
                  <c:v>2016.4290822407675</c:v>
                </c:pt>
                <c:pt idx="109">
                  <c:v>2016.4330552244783</c:v>
                </c:pt>
                <c:pt idx="110">
                  <c:v>2016.4370282081891</c:v>
                </c:pt>
                <c:pt idx="111">
                  <c:v>2016.4410011918999</c:v>
                </c:pt>
                <c:pt idx="112">
                  <c:v>2016.4449741756107</c:v>
                </c:pt>
                <c:pt idx="113">
                  <c:v>2016.4489471593215</c:v>
                </c:pt>
                <c:pt idx="114">
                  <c:v>2016.4529201430323</c:v>
                </c:pt>
                <c:pt idx="115">
                  <c:v>2016.4568931267431</c:v>
                </c:pt>
                <c:pt idx="116">
                  <c:v>2016.4608661104539</c:v>
                </c:pt>
                <c:pt idx="117">
                  <c:v>2016.4648390941647</c:v>
                </c:pt>
                <c:pt idx="118">
                  <c:v>2016.4688120778756</c:v>
                </c:pt>
                <c:pt idx="119">
                  <c:v>2016.4727850615864</c:v>
                </c:pt>
                <c:pt idx="120">
                  <c:v>2016.4767580452972</c:v>
                </c:pt>
                <c:pt idx="121">
                  <c:v>2016.480731029008</c:v>
                </c:pt>
                <c:pt idx="122">
                  <c:v>2016.4847040127188</c:v>
                </c:pt>
                <c:pt idx="123">
                  <c:v>2016.4886769964296</c:v>
                </c:pt>
                <c:pt idx="124">
                  <c:v>2016.4926499801404</c:v>
                </c:pt>
                <c:pt idx="125">
                  <c:v>2016.4966229638512</c:v>
                </c:pt>
                <c:pt idx="126">
                  <c:v>2016.500595947562</c:v>
                </c:pt>
                <c:pt idx="127">
                  <c:v>2016.5045689312728</c:v>
                </c:pt>
                <c:pt idx="128">
                  <c:v>2016.5085419149837</c:v>
                </c:pt>
                <c:pt idx="129">
                  <c:v>2016.5125148986945</c:v>
                </c:pt>
                <c:pt idx="130">
                  <c:v>2016.5164878824053</c:v>
                </c:pt>
                <c:pt idx="131">
                  <c:v>2016.5204608661161</c:v>
                </c:pt>
                <c:pt idx="132">
                  <c:v>2016.5244338498269</c:v>
                </c:pt>
                <c:pt idx="133">
                  <c:v>2016.5284068335377</c:v>
                </c:pt>
                <c:pt idx="134">
                  <c:v>2016.5323798172485</c:v>
                </c:pt>
                <c:pt idx="135">
                  <c:v>2016.5363528009593</c:v>
                </c:pt>
                <c:pt idx="136">
                  <c:v>2016.5403257846701</c:v>
                </c:pt>
                <c:pt idx="137">
                  <c:v>2016.5442987683809</c:v>
                </c:pt>
                <c:pt idx="138">
                  <c:v>2016.5482717520918</c:v>
                </c:pt>
                <c:pt idx="139">
                  <c:v>2016.5522447358026</c:v>
                </c:pt>
                <c:pt idx="140">
                  <c:v>2016.5562177195134</c:v>
                </c:pt>
                <c:pt idx="141">
                  <c:v>2016.5601907032242</c:v>
                </c:pt>
                <c:pt idx="142">
                  <c:v>2016.564163686935</c:v>
                </c:pt>
                <c:pt idx="143">
                  <c:v>2016.5681366706458</c:v>
                </c:pt>
                <c:pt idx="144">
                  <c:v>2016.5721096543566</c:v>
                </c:pt>
                <c:pt idx="145">
                  <c:v>2016.5760826380674</c:v>
                </c:pt>
                <c:pt idx="146">
                  <c:v>2016.5800556217782</c:v>
                </c:pt>
                <c:pt idx="147">
                  <c:v>2016.584028605489</c:v>
                </c:pt>
                <c:pt idx="148">
                  <c:v>2016.5880015891998</c:v>
                </c:pt>
                <c:pt idx="149">
                  <c:v>2016.5919745729107</c:v>
                </c:pt>
                <c:pt idx="150">
                  <c:v>2016.5959475566215</c:v>
                </c:pt>
                <c:pt idx="151">
                  <c:v>2016.5999205403323</c:v>
                </c:pt>
                <c:pt idx="152">
                  <c:v>2016.6038935240431</c:v>
                </c:pt>
                <c:pt idx="153">
                  <c:v>2016.6078665077539</c:v>
                </c:pt>
                <c:pt idx="154">
                  <c:v>2016.6118394914647</c:v>
                </c:pt>
                <c:pt idx="155">
                  <c:v>2016.6158124751755</c:v>
                </c:pt>
                <c:pt idx="156">
                  <c:v>2016.6197854588863</c:v>
                </c:pt>
                <c:pt idx="157">
                  <c:v>2016.6237584425971</c:v>
                </c:pt>
                <c:pt idx="158">
                  <c:v>2016.6277314263079</c:v>
                </c:pt>
                <c:pt idx="159">
                  <c:v>2016.6317044100188</c:v>
                </c:pt>
                <c:pt idx="160">
                  <c:v>2016.6356773937296</c:v>
                </c:pt>
                <c:pt idx="161">
                  <c:v>2016.6396503774404</c:v>
                </c:pt>
                <c:pt idx="162">
                  <c:v>2016.6436233611512</c:v>
                </c:pt>
                <c:pt idx="163">
                  <c:v>2016.647596344862</c:v>
                </c:pt>
                <c:pt idx="164">
                  <c:v>2016.6515693285728</c:v>
                </c:pt>
                <c:pt idx="165">
                  <c:v>2016.6555423122836</c:v>
                </c:pt>
                <c:pt idx="166">
                  <c:v>2016.6595152959944</c:v>
                </c:pt>
                <c:pt idx="167">
                  <c:v>2016.6634882797052</c:v>
                </c:pt>
                <c:pt idx="168">
                  <c:v>2016.667461263416</c:v>
                </c:pt>
                <c:pt idx="169">
                  <c:v>2016.6714342471269</c:v>
                </c:pt>
                <c:pt idx="170">
                  <c:v>2016.6754072308377</c:v>
                </c:pt>
                <c:pt idx="171">
                  <c:v>2016.6793802145485</c:v>
                </c:pt>
                <c:pt idx="172">
                  <c:v>2016.6833531982593</c:v>
                </c:pt>
                <c:pt idx="173">
                  <c:v>2016.6873261819701</c:v>
                </c:pt>
                <c:pt idx="174">
                  <c:v>2016.6912991656809</c:v>
                </c:pt>
                <c:pt idx="175">
                  <c:v>2016.6952721493917</c:v>
                </c:pt>
                <c:pt idx="176">
                  <c:v>2016.6992451331025</c:v>
                </c:pt>
                <c:pt idx="177">
                  <c:v>2016.7032181168133</c:v>
                </c:pt>
                <c:pt idx="178">
                  <c:v>2016.7071911005241</c:v>
                </c:pt>
                <c:pt idx="179">
                  <c:v>2016.711164084235</c:v>
                </c:pt>
                <c:pt idx="180">
                  <c:v>2016.7151370679458</c:v>
                </c:pt>
                <c:pt idx="181">
                  <c:v>2016.7191100516566</c:v>
                </c:pt>
                <c:pt idx="182">
                  <c:v>2016.7230830353674</c:v>
                </c:pt>
                <c:pt idx="183">
                  <c:v>2016.7270560190782</c:v>
                </c:pt>
                <c:pt idx="184">
                  <c:v>2016.731029002789</c:v>
                </c:pt>
                <c:pt idx="185">
                  <c:v>2016.7350019864998</c:v>
                </c:pt>
                <c:pt idx="186">
                  <c:v>2016.7389749702106</c:v>
                </c:pt>
                <c:pt idx="187">
                  <c:v>2016.7429479539214</c:v>
                </c:pt>
                <c:pt idx="188">
                  <c:v>2016.7469209376322</c:v>
                </c:pt>
                <c:pt idx="189">
                  <c:v>2016.750893921343</c:v>
                </c:pt>
                <c:pt idx="190">
                  <c:v>2016.7548669050539</c:v>
                </c:pt>
                <c:pt idx="191">
                  <c:v>2016.7588398887647</c:v>
                </c:pt>
                <c:pt idx="192">
                  <c:v>2016.7628128724755</c:v>
                </c:pt>
                <c:pt idx="193">
                  <c:v>2016.7667858561863</c:v>
                </c:pt>
                <c:pt idx="194">
                  <c:v>2016.7707588398971</c:v>
                </c:pt>
                <c:pt idx="195">
                  <c:v>2016.7747318236079</c:v>
                </c:pt>
                <c:pt idx="196">
                  <c:v>2016.7787048073187</c:v>
                </c:pt>
                <c:pt idx="197">
                  <c:v>2016.7826777910295</c:v>
                </c:pt>
                <c:pt idx="198">
                  <c:v>2016.7866507747403</c:v>
                </c:pt>
                <c:pt idx="199">
                  <c:v>2016.7906237584511</c:v>
                </c:pt>
                <c:pt idx="200">
                  <c:v>2016.794596742162</c:v>
                </c:pt>
                <c:pt idx="201">
                  <c:v>2016.7985697258728</c:v>
                </c:pt>
                <c:pt idx="202">
                  <c:v>2016.8025427095836</c:v>
                </c:pt>
                <c:pt idx="203">
                  <c:v>2016.8065156932944</c:v>
                </c:pt>
                <c:pt idx="204">
                  <c:v>2016.8104886770052</c:v>
                </c:pt>
                <c:pt idx="205">
                  <c:v>2016.814461660716</c:v>
                </c:pt>
                <c:pt idx="206">
                  <c:v>2016.8184346444268</c:v>
                </c:pt>
                <c:pt idx="207">
                  <c:v>2016.8224076281376</c:v>
                </c:pt>
                <c:pt idx="208">
                  <c:v>2016.8263806118484</c:v>
                </c:pt>
                <c:pt idx="209">
                  <c:v>2016.8303535955592</c:v>
                </c:pt>
                <c:pt idx="210">
                  <c:v>2016.8343265792701</c:v>
                </c:pt>
                <c:pt idx="211">
                  <c:v>2016.8382995629809</c:v>
                </c:pt>
                <c:pt idx="212">
                  <c:v>2016.8422725466917</c:v>
                </c:pt>
                <c:pt idx="213">
                  <c:v>2016.8462455304025</c:v>
                </c:pt>
                <c:pt idx="214">
                  <c:v>2016.8502185141133</c:v>
                </c:pt>
                <c:pt idx="215">
                  <c:v>2016.8541914978241</c:v>
                </c:pt>
                <c:pt idx="216">
                  <c:v>2016.8581644815349</c:v>
                </c:pt>
                <c:pt idx="217">
                  <c:v>2016.8621374652457</c:v>
                </c:pt>
                <c:pt idx="218">
                  <c:v>2016.8661104489565</c:v>
                </c:pt>
                <c:pt idx="219">
                  <c:v>2016.8700834326673</c:v>
                </c:pt>
                <c:pt idx="220">
                  <c:v>2016.8740564163782</c:v>
                </c:pt>
                <c:pt idx="221">
                  <c:v>2016.878029400089</c:v>
                </c:pt>
                <c:pt idx="222">
                  <c:v>2016.8820023837998</c:v>
                </c:pt>
                <c:pt idx="223">
                  <c:v>2016.8859753675106</c:v>
                </c:pt>
                <c:pt idx="224">
                  <c:v>2016.8899483512214</c:v>
                </c:pt>
                <c:pt idx="225">
                  <c:v>2016.8939213349322</c:v>
                </c:pt>
                <c:pt idx="226">
                  <c:v>2016.897894318643</c:v>
                </c:pt>
                <c:pt idx="227">
                  <c:v>2016.9018673023538</c:v>
                </c:pt>
                <c:pt idx="228">
                  <c:v>2016.9058402860646</c:v>
                </c:pt>
                <c:pt idx="229">
                  <c:v>2016.9098132697754</c:v>
                </c:pt>
                <c:pt idx="230">
                  <c:v>2016.9137862534863</c:v>
                </c:pt>
                <c:pt idx="231">
                  <c:v>2016.9177592371971</c:v>
                </c:pt>
                <c:pt idx="232">
                  <c:v>2016.9217322209079</c:v>
                </c:pt>
                <c:pt idx="233">
                  <c:v>2016.9257052046187</c:v>
                </c:pt>
                <c:pt idx="234">
                  <c:v>2016.9296781883295</c:v>
                </c:pt>
                <c:pt idx="235">
                  <c:v>2016.9336511720403</c:v>
                </c:pt>
                <c:pt idx="236">
                  <c:v>2016.9376241557511</c:v>
                </c:pt>
                <c:pt idx="237">
                  <c:v>2016.9415971394619</c:v>
                </c:pt>
                <c:pt idx="238">
                  <c:v>2016.9455701231727</c:v>
                </c:pt>
                <c:pt idx="239">
                  <c:v>2016.9495431068835</c:v>
                </c:pt>
                <c:pt idx="240">
                  <c:v>2016.9535160905943</c:v>
                </c:pt>
                <c:pt idx="241">
                  <c:v>2016.9574890743052</c:v>
                </c:pt>
                <c:pt idx="242">
                  <c:v>2016.961462058016</c:v>
                </c:pt>
                <c:pt idx="243">
                  <c:v>2016.9654350417268</c:v>
                </c:pt>
                <c:pt idx="244">
                  <c:v>2016.9694080254376</c:v>
                </c:pt>
                <c:pt idx="245">
                  <c:v>2016.9733810091484</c:v>
                </c:pt>
                <c:pt idx="246">
                  <c:v>2016.9773539928592</c:v>
                </c:pt>
                <c:pt idx="247">
                  <c:v>2016.98132697657</c:v>
                </c:pt>
                <c:pt idx="248">
                  <c:v>2016.9852999602808</c:v>
                </c:pt>
                <c:pt idx="249">
                  <c:v>2016.9892729439916</c:v>
                </c:pt>
                <c:pt idx="250">
                  <c:v>2016.9932459277024</c:v>
                </c:pt>
                <c:pt idx="251">
                  <c:v>2016.9972189114133</c:v>
                </c:pt>
                <c:pt idx="252">
                  <c:v>2017.0011918951241</c:v>
                </c:pt>
                <c:pt idx="253">
                  <c:v>2017.0051648788349</c:v>
                </c:pt>
                <c:pt idx="254">
                  <c:v>2017.0091378625457</c:v>
                </c:pt>
                <c:pt idx="255">
                  <c:v>2017.0131108462565</c:v>
                </c:pt>
                <c:pt idx="256">
                  <c:v>2017.0170838299673</c:v>
                </c:pt>
                <c:pt idx="257">
                  <c:v>2017.0210568136781</c:v>
                </c:pt>
                <c:pt idx="258">
                  <c:v>2017.0250297973889</c:v>
                </c:pt>
                <c:pt idx="259">
                  <c:v>2017.0290027810997</c:v>
                </c:pt>
                <c:pt idx="260">
                  <c:v>2017.0329757648105</c:v>
                </c:pt>
                <c:pt idx="261">
                  <c:v>2017.0369487485214</c:v>
                </c:pt>
                <c:pt idx="262">
                  <c:v>2017.0409217322322</c:v>
                </c:pt>
                <c:pt idx="263">
                  <c:v>2017.044894715943</c:v>
                </c:pt>
                <c:pt idx="264">
                  <c:v>2017.0488676996538</c:v>
                </c:pt>
                <c:pt idx="265">
                  <c:v>2017.0528406833646</c:v>
                </c:pt>
                <c:pt idx="266">
                  <c:v>2017.0568136670754</c:v>
                </c:pt>
                <c:pt idx="267">
                  <c:v>2017.0607866507862</c:v>
                </c:pt>
                <c:pt idx="268">
                  <c:v>2017.064759634497</c:v>
                </c:pt>
                <c:pt idx="269">
                  <c:v>2017.0687326182078</c:v>
                </c:pt>
                <c:pt idx="270">
                  <c:v>2017.0727056019186</c:v>
                </c:pt>
                <c:pt idx="271">
                  <c:v>2017.0766785856295</c:v>
                </c:pt>
                <c:pt idx="272">
                  <c:v>2017.0806515693403</c:v>
                </c:pt>
                <c:pt idx="273">
                  <c:v>2017.0846245530511</c:v>
                </c:pt>
                <c:pt idx="274">
                  <c:v>2017.0885975367619</c:v>
                </c:pt>
                <c:pt idx="275">
                  <c:v>2017.0925705204727</c:v>
                </c:pt>
                <c:pt idx="276">
                  <c:v>2017.0965435041835</c:v>
                </c:pt>
                <c:pt idx="277">
                  <c:v>2017.1005164878943</c:v>
                </c:pt>
                <c:pt idx="278">
                  <c:v>2017.1044894716051</c:v>
                </c:pt>
                <c:pt idx="279">
                  <c:v>2017.1084624553159</c:v>
                </c:pt>
                <c:pt idx="280">
                  <c:v>2017.1124354390267</c:v>
                </c:pt>
                <c:pt idx="281">
                  <c:v>2017.1164084227375</c:v>
                </c:pt>
                <c:pt idx="282">
                  <c:v>2017.1203814064484</c:v>
                </c:pt>
                <c:pt idx="283">
                  <c:v>2017.1243543901592</c:v>
                </c:pt>
                <c:pt idx="284">
                  <c:v>2017.12832737387</c:v>
                </c:pt>
                <c:pt idx="285">
                  <c:v>2017.1323003575808</c:v>
                </c:pt>
                <c:pt idx="286">
                  <c:v>2017.1362733412916</c:v>
                </c:pt>
                <c:pt idx="287">
                  <c:v>2017.1402463250024</c:v>
                </c:pt>
                <c:pt idx="288">
                  <c:v>2017.1442193087132</c:v>
                </c:pt>
                <c:pt idx="289">
                  <c:v>2017.148192292424</c:v>
                </c:pt>
                <c:pt idx="290">
                  <c:v>2017.1521652761348</c:v>
                </c:pt>
                <c:pt idx="291">
                  <c:v>2017.1561382598456</c:v>
                </c:pt>
                <c:pt idx="292">
                  <c:v>2017.1601112435565</c:v>
                </c:pt>
                <c:pt idx="293">
                  <c:v>2017.1640842272673</c:v>
                </c:pt>
                <c:pt idx="294">
                  <c:v>2017.1680572109781</c:v>
                </c:pt>
                <c:pt idx="295">
                  <c:v>2017.1720301946889</c:v>
                </c:pt>
                <c:pt idx="296">
                  <c:v>2017.1760031783997</c:v>
                </c:pt>
                <c:pt idx="297">
                  <c:v>2017.1799761621105</c:v>
                </c:pt>
                <c:pt idx="298">
                  <c:v>2017.1839491458213</c:v>
                </c:pt>
                <c:pt idx="299">
                  <c:v>2017.1879221295321</c:v>
                </c:pt>
                <c:pt idx="300">
                  <c:v>2017.1918951132429</c:v>
                </c:pt>
                <c:pt idx="301">
                  <c:v>2017.1958680969537</c:v>
                </c:pt>
                <c:pt idx="302">
                  <c:v>2017.1998410806646</c:v>
                </c:pt>
                <c:pt idx="303">
                  <c:v>2017.2038140643754</c:v>
                </c:pt>
                <c:pt idx="304">
                  <c:v>2017.2077870480862</c:v>
                </c:pt>
                <c:pt idx="305">
                  <c:v>2017.211760031797</c:v>
                </c:pt>
                <c:pt idx="306">
                  <c:v>2017.2157330155078</c:v>
                </c:pt>
                <c:pt idx="307">
                  <c:v>2017.2197059992186</c:v>
                </c:pt>
                <c:pt idx="308">
                  <c:v>2017.2236789829294</c:v>
                </c:pt>
                <c:pt idx="309">
                  <c:v>2017.2276519666402</c:v>
                </c:pt>
                <c:pt idx="310">
                  <c:v>2017.231624950351</c:v>
                </c:pt>
                <c:pt idx="311">
                  <c:v>2017.2355979340618</c:v>
                </c:pt>
                <c:pt idx="312">
                  <c:v>2017.2395709177727</c:v>
                </c:pt>
                <c:pt idx="313">
                  <c:v>2017.2435439014835</c:v>
                </c:pt>
                <c:pt idx="314">
                  <c:v>2017.2475168851943</c:v>
                </c:pt>
                <c:pt idx="315">
                  <c:v>2017.2514898689051</c:v>
                </c:pt>
                <c:pt idx="316">
                  <c:v>2017.2554628526159</c:v>
                </c:pt>
                <c:pt idx="317">
                  <c:v>2017.2594358363267</c:v>
                </c:pt>
                <c:pt idx="318">
                  <c:v>2017.2634088200375</c:v>
                </c:pt>
                <c:pt idx="319">
                  <c:v>2017.2673818037483</c:v>
                </c:pt>
                <c:pt idx="320">
                  <c:v>2017.2713547874591</c:v>
                </c:pt>
                <c:pt idx="321">
                  <c:v>2017.2753277711699</c:v>
                </c:pt>
                <c:pt idx="322">
                  <c:v>2017.2793007548808</c:v>
                </c:pt>
                <c:pt idx="323">
                  <c:v>2017.2832737385916</c:v>
                </c:pt>
                <c:pt idx="324">
                  <c:v>2017.2872467223024</c:v>
                </c:pt>
                <c:pt idx="325">
                  <c:v>2017.2912197060132</c:v>
                </c:pt>
                <c:pt idx="326">
                  <c:v>2017.295192689724</c:v>
                </c:pt>
                <c:pt idx="327">
                  <c:v>2017.2991656734348</c:v>
                </c:pt>
                <c:pt idx="328">
                  <c:v>2017.3031386571456</c:v>
                </c:pt>
                <c:pt idx="329">
                  <c:v>2017.3071116408564</c:v>
                </c:pt>
                <c:pt idx="330">
                  <c:v>2017.3110846245672</c:v>
                </c:pt>
                <c:pt idx="331">
                  <c:v>2017.315057608278</c:v>
                </c:pt>
                <c:pt idx="332">
                  <c:v>2017.3190305919888</c:v>
                </c:pt>
                <c:pt idx="333">
                  <c:v>2017.3230035756997</c:v>
                </c:pt>
                <c:pt idx="334">
                  <c:v>2017.3269765594105</c:v>
                </c:pt>
                <c:pt idx="335">
                  <c:v>2017.3309495431213</c:v>
                </c:pt>
                <c:pt idx="336">
                  <c:v>2017.3349225268321</c:v>
                </c:pt>
                <c:pt idx="337">
                  <c:v>2017.3388955105429</c:v>
                </c:pt>
                <c:pt idx="338">
                  <c:v>2017.3428684942537</c:v>
                </c:pt>
                <c:pt idx="339">
                  <c:v>2017.3468414779645</c:v>
                </c:pt>
                <c:pt idx="340">
                  <c:v>2017.3508144616753</c:v>
                </c:pt>
                <c:pt idx="341">
                  <c:v>2017.3547874453861</c:v>
                </c:pt>
                <c:pt idx="342">
                  <c:v>2017.3587604290969</c:v>
                </c:pt>
                <c:pt idx="343">
                  <c:v>2017.3627334128078</c:v>
                </c:pt>
                <c:pt idx="344">
                  <c:v>2017.3667063965186</c:v>
                </c:pt>
                <c:pt idx="345">
                  <c:v>2017.3706793802294</c:v>
                </c:pt>
                <c:pt idx="346">
                  <c:v>2017.3746523639402</c:v>
                </c:pt>
                <c:pt idx="347">
                  <c:v>2017.378625347651</c:v>
                </c:pt>
                <c:pt idx="348">
                  <c:v>2017.3825983313618</c:v>
                </c:pt>
                <c:pt idx="349">
                  <c:v>2017.3865713150726</c:v>
                </c:pt>
                <c:pt idx="350">
                  <c:v>2017.3905442987834</c:v>
                </c:pt>
                <c:pt idx="351">
                  <c:v>2017.3945172824942</c:v>
                </c:pt>
                <c:pt idx="352">
                  <c:v>2017.398490266205</c:v>
                </c:pt>
                <c:pt idx="353">
                  <c:v>2017.4024632499159</c:v>
                </c:pt>
                <c:pt idx="354">
                  <c:v>2017.4064362336267</c:v>
                </c:pt>
                <c:pt idx="355">
                  <c:v>2017.4104092173375</c:v>
                </c:pt>
                <c:pt idx="356">
                  <c:v>2017.4143822010483</c:v>
                </c:pt>
                <c:pt idx="357">
                  <c:v>2017.4183551847591</c:v>
                </c:pt>
                <c:pt idx="358">
                  <c:v>2017.4223281684699</c:v>
                </c:pt>
                <c:pt idx="359">
                  <c:v>2017.4263011521807</c:v>
                </c:pt>
                <c:pt idx="360">
                  <c:v>2017.4302741358915</c:v>
                </c:pt>
                <c:pt idx="361">
                  <c:v>2017.4342471196023</c:v>
                </c:pt>
                <c:pt idx="362">
                  <c:v>2017.4382201033131</c:v>
                </c:pt>
                <c:pt idx="363">
                  <c:v>2017.442193087024</c:v>
                </c:pt>
                <c:pt idx="364">
                  <c:v>2017.4461660707348</c:v>
                </c:pt>
                <c:pt idx="365">
                  <c:v>2017.4501390544456</c:v>
                </c:pt>
                <c:pt idx="366">
                  <c:v>2017.4541120381564</c:v>
                </c:pt>
                <c:pt idx="367">
                  <c:v>2017.4580850218672</c:v>
                </c:pt>
                <c:pt idx="368">
                  <c:v>2017.462058005578</c:v>
                </c:pt>
                <c:pt idx="369">
                  <c:v>2017.4660309892888</c:v>
                </c:pt>
                <c:pt idx="370">
                  <c:v>2017.4700039729996</c:v>
                </c:pt>
                <c:pt idx="371">
                  <c:v>2017.4739769567104</c:v>
                </c:pt>
                <c:pt idx="372">
                  <c:v>2017.4779499404212</c:v>
                </c:pt>
                <c:pt idx="373">
                  <c:v>2017.481922924132</c:v>
                </c:pt>
                <c:pt idx="374">
                  <c:v>2017.4858959078429</c:v>
                </c:pt>
                <c:pt idx="375">
                  <c:v>2017.4898688915537</c:v>
                </c:pt>
                <c:pt idx="376">
                  <c:v>2017.4938418752645</c:v>
                </c:pt>
                <c:pt idx="377">
                  <c:v>2017.4978148589753</c:v>
                </c:pt>
                <c:pt idx="378">
                  <c:v>2017.5017878426861</c:v>
                </c:pt>
                <c:pt idx="379">
                  <c:v>2017.5057608263969</c:v>
                </c:pt>
                <c:pt idx="380">
                  <c:v>2017.5097338101077</c:v>
                </c:pt>
                <c:pt idx="381">
                  <c:v>2017.5137067938185</c:v>
                </c:pt>
                <c:pt idx="382">
                  <c:v>2017.5176797775293</c:v>
                </c:pt>
                <c:pt idx="383">
                  <c:v>2017.5216527612401</c:v>
                </c:pt>
                <c:pt idx="384">
                  <c:v>2017.525625744951</c:v>
                </c:pt>
                <c:pt idx="385">
                  <c:v>2017.5295987286618</c:v>
                </c:pt>
                <c:pt idx="386">
                  <c:v>2017.5335717123726</c:v>
                </c:pt>
                <c:pt idx="387">
                  <c:v>2017.5375446960834</c:v>
                </c:pt>
                <c:pt idx="388">
                  <c:v>2017.5415176797942</c:v>
                </c:pt>
                <c:pt idx="389">
                  <c:v>2017.545490663505</c:v>
                </c:pt>
                <c:pt idx="390">
                  <c:v>2017.5494636472158</c:v>
                </c:pt>
                <c:pt idx="391">
                  <c:v>2017.5534366309266</c:v>
                </c:pt>
                <c:pt idx="392">
                  <c:v>2017.5574096146374</c:v>
                </c:pt>
                <c:pt idx="393">
                  <c:v>2017.5613825983482</c:v>
                </c:pt>
                <c:pt idx="394">
                  <c:v>2017.5653555820591</c:v>
                </c:pt>
                <c:pt idx="395">
                  <c:v>2017.5693285657699</c:v>
                </c:pt>
                <c:pt idx="396">
                  <c:v>2017.5733015494807</c:v>
                </c:pt>
                <c:pt idx="397">
                  <c:v>2017.5772745331915</c:v>
                </c:pt>
                <c:pt idx="398">
                  <c:v>2017.5812475169023</c:v>
                </c:pt>
                <c:pt idx="399">
                  <c:v>2017.5852205006131</c:v>
                </c:pt>
                <c:pt idx="400">
                  <c:v>2017.5891934843239</c:v>
                </c:pt>
                <c:pt idx="401">
                  <c:v>2017.5931664680347</c:v>
                </c:pt>
                <c:pt idx="402">
                  <c:v>2017.5971394517455</c:v>
                </c:pt>
                <c:pt idx="403">
                  <c:v>2017.6011124354563</c:v>
                </c:pt>
                <c:pt idx="404">
                  <c:v>2017.6050854191672</c:v>
                </c:pt>
                <c:pt idx="405">
                  <c:v>2017.609058402878</c:v>
                </c:pt>
                <c:pt idx="406">
                  <c:v>2017.6130313865888</c:v>
                </c:pt>
                <c:pt idx="407">
                  <c:v>2017.6170043702996</c:v>
                </c:pt>
                <c:pt idx="408">
                  <c:v>2017.6209773540104</c:v>
                </c:pt>
                <c:pt idx="409">
                  <c:v>2017.6249503377212</c:v>
                </c:pt>
                <c:pt idx="410">
                  <c:v>2017.628923321432</c:v>
                </c:pt>
                <c:pt idx="411">
                  <c:v>2017.6328963051428</c:v>
                </c:pt>
                <c:pt idx="412">
                  <c:v>2017.6368692888536</c:v>
                </c:pt>
                <c:pt idx="413">
                  <c:v>2017.6408422725644</c:v>
                </c:pt>
                <c:pt idx="414">
                  <c:v>2017.6448152562753</c:v>
                </c:pt>
                <c:pt idx="415">
                  <c:v>2017.6487882399861</c:v>
                </c:pt>
                <c:pt idx="416">
                  <c:v>2017.6527612236969</c:v>
                </c:pt>
                <c:pt idx="417">
                  <c:v>2017.6567342074077</c:v>
                </c:pt>
                <c:pt idx="418">
                  <c:v>2017.6607071911185</c:v>
                </c:pt>
                <c:pt idx="419">
                  <c:v>2017.6646801748293</c:v>
                </c:pt>
                <c:pt idx="420">
                  <c:v>2017.6686531585401</c:v>
                </c:pt>
                <c:pt idx="421">
                  <c:v>2017.6726261422509</c:v>
                </c:pt>
                <c:pt idx="422">
                  <c:v>2017.6765991259617</c:v>
                </c:pt>
                <c:pt idx="423">
                  <c:v>2017.6805721096725</c:v>
                </c:pt>
                <c:pt idx="424">
                  <c:v>2017.6845450933833</c:v>
                </c:pt>
                <c:pt idx="425">
                  <c:v>2017.6885180770942</c:v>
                </c:pt>
                <c:pt idx="426">
                  <c:v>2017.692491060805</c:v>
                </c:pt>
                <c:pt idx="427">
                  <c:v>2017.6964640445158</c:v>
                </c:pt>
                <c:pt idx="428">
                  <c:v>2017.7004370282266</c:v>
                </c:pt>
                <c:pt idx="429">
                  <c:v>2017.7044100119374</c:v>
                </c:pt>
                <c:pt idx="430">
                  <c:v>2017.7083829956482</c:v>
                </c:pt>
                <c:pt idx="431">
                  <c:v>2017.712355979359</c:v>
                </c:pt>
                <c:pt idx="432">
                  <c:v>2017.7163289630698</c:v>
                </c:pt>
                <c:pt idx="433">
                  <c:v>2017.7203019467806</c:v>
                </c:pt>
                <c:pt idx="434">
                  <c:v>2017.7242749304914</c:v>
                </c:pt>
                <c:pt idx="435">
                  <c:v>2017.7282479142023</c:v>
                </c:pt>
                <c:pt idx="436">
                  <c:v>2017.7322208979131</c:v>
                </c:pt>
                <c:pt idx="437">
                  <c:v>2017.7361938816239</c:v>
                </c:pt>
                <c:pt idx="438">
                  <c:v>2017.7401668653347</c:v>
                </c:pt>
                <c:pt idx="439">
                  <c:v>2017.7441398490455</c:v>
                </c:pt>
                <c:pt idx="440">
                  <c:v>2017.7481128327563</c:v>
                </c:pt>
                <c:pt idx="441">
                  <c:v>2017.7520858164671</c:v>
                </c:pt>
                <c:pt idx="442">
                  <c:v>2017.7560588001779</c:v>
                </c:pt>
                <c:pt idx="443">
                  <c:v>2017.7600317838887</c:v>
                </c:pt>
                <c:pt idx="444">
                  <c:v>2017.7640047675995</c:v>
                </c:pt>
                <c:pt idx="445">
                  <c:v>2017.7679777513104</c:v>
                </c:pt>
                <c:pt idx="446">
                  <c:v>2017.7719507350212</c:v>
                </c:pt>
                <c:pt idx="447">
                  <c:v>2017.775923718732</c:v>
                </c:pt>
                <c:pt idx="448">
                  <c:v>2017.7798967024428</c:v>
                </c:pt>
                <c:pt idx="449">
                  <c:v>2017.7838696861536</c:v>
                </c:pt>
                <c:pt idx="450">
                  <c:v>2017.7878426698644</c:v>
                </c:pt>
                <c:pt idx="451">
                  <c:v>2017.7918156535752</c:v>
                </c:pt>
                <c:pt idx="452">
                  <c:v>2017.795788637286</c:v>
                </c:pt>
                <c:pt idx="453">
                  <c:v>2017.7997616209968</c:v>
                </c:pt>
                <c:pt idx="454">
                  <c:v>2017.8037346047076</c:v>
                </c:pt>
                <c:pt idx="455">
                  <c:v>2017.8077075884185</c:v>
                </c:pt>
                <c:pt idx="456">
                  <c:v>2017.8116805721293</c:v>
                </c:pt>
                <c:pt idx="457">
                  <c:v>2017.8156535558401</c:v>
                </c:pt>
                <c:pt idx="458">
                  <c:v>2017.8196265395509</c:v>
                </c:pt>
                <c:pt idx="459">
                  <c:v>2017.8235995232617</c:v>
                </c:pt>
                <c:pt idx="460">
                  <c:v>2017.8275725069725</c:v>
                </c:pt>
                <c:pt idx="461">
                  <c:v>2017.8315454906833</c:v>
                </c:pt>
                <c:pt idx="462">
                  <c:v>2017.8355184743941</c:v>
                </c:pt>
                <c:pt idx="463">
                  <c:v>2017.8394914581049</c:v>
                </c:pt>
                <c:pt idx="464">
                  <c:v>2017.8434644418157</c:v>
                </c:pt>
                <c:pt idx="465">
                  <c:v>2017.8474374255266</c:v>
                </c:pt>
                <c:pt idx="466">
                  <c:v>2017.8514104092374</c:v>
                </c:pt>
                <c:pt idx="467">
                  <c:v>2017.8553833929482</c:v>
                </c:pt>
                <c:pt idx="468">
                  <c:v>2017.859356376659</c:v>
                </c:pt>
                <c:pt idx="469">
                  <c:v>2017.8633293603698</c:v>
                </c:pt>
                <c:pt idx="470">
                  <c:v>2017.8673023440806</c:v>
                </c:pt>
                <c:pt idx="471">
                  <c:v>2017.8712753277914</c:v>
                </c:pt>
                <c:pt idx="472">
                  <c:v>2017.8752483115022</c:v>
                </c:pt>
                <c:pt idx="473">
                  <c:v>2017.879221295213</c:v>
                </c:pt>
                <c:pt idx="474">
                  <c:v>2017.8831942789238</c:v>
                </c:pt>
                <c:pt idx="475">
                  <c:v>2017.8871672626346</c:v>
                </c:pt>
                <c:pt idx="476">
                  <c:v>2017.8911402463455</c:v>
                </c:pt>
                <c:pt idx="477">
                  <c:v>2017.8951132300563</c:v>
                </c:pt>
                <c:pt idx="478">
                  <c:v>2017.8990862137671</c:v>
                </c:pt>
                <c:pt idx="479">
                  <c:v>2017.9030591974779</c:v>
                </c:pt>
                <c:pt idx="480">
                  <c:v>2017.9070321811887</c:v>
                </c:pt>
                <c:pt idx="481">
                  <c:v>2017.9110051648995</c:v>
                </c:pt>
                <c:pt idx="482">
                  <c:v>2017.9149781486103</c:v>
                </c:pt>
                <c:pt idx="483">
                  <c:v>2017.9189511323211</c:v>
                </c:pt>
                <c:pt idx="484">
                  <c:v>2017.9229241160319</c:v>
                </c:pt>
                <c:pt idx="485">
                  <c:v>2017.9268970997427</c:v>
                </c:pt>
                <c:pt idx="486">
                  <c:v>2017.9308700834536</c:v>
                </c:pt>
                <c:pt idx="487">
                  <c:v>2017.9348430671644</c:v>
                </c:pt>
                <c:pt idx="488">
                  <c:v>2017.9388160508752</c:v>
                </c:pt>
                <c:pt idx="489">
                  <c:v>2017.942789034586</c:v>
                </c:pt>
                <c:pt idx="490">
                  <c:v>2017.9467620182968</c:v>
                </c:pt>
                <c:pt idx="491">
                  <c:v>2017.9507350020076</c:v>
                </c:pt>
                <c:pt idx="492">
                  <c:v>2017.9547079857184</c:v>
                </c:pt>
                <c:pt idx="493">
                  <c:v>2017.9586809694292</c:v>
                </c:pt>
                <c:pt idx="494">
                  <c:v>2017.96265395314</c:v>
                </c:pt>
                <c:pt idx="495">
                  <c:v>2017.9666269368508</c:v>
                </c:pt>
                <c:pt idx="496">
                  <c:v>2017.9705999205617</c:v>
                </c:pt>
                <c:pt idx="497">
                  <c:v>2017.9745729042725</c:v>
                </c:pt>
                <c:pt idx="498">
                  <c:v>2017.9785458879833</c:v>
                </c:pt>
                <c:pt idx="499">
                  <c:v>2017.9825188716941</c:v>
                </c:pt>
                <c:pt idx="500">
                  <c:v>2017.9864918554049</c:v>
                </c:pt>
                <c:pt idx="501">
                  <c:v>2017.9904648391157</c:v>
                </c:pt>
                <c:pt idx="502">
                  <c:v>2017.9944378228265</c:v>
                </c:pt>
                <c:pt idx="503">
                  <c:v>2017.9984108065373</c:v>
                </c:pt>
                <c:pt idx="504">
                  <c:v>2018.0023837902481</c:v>
                </c:pt>
                <c:pt idx="505">
                  <c:v>2018.0063567739589</c:v>
                </c:pt>
                <c:pt idx="506">
                  <c:v>2018.0103297576698</c:v>
                </c:pt>
                <c:pt idx="507">
                  <c:v>2018.0143027413806</c:v>
                </c:pt>
                <c:pt idx="508">
                  <c:v>2018.0182757250914</c:v>
                </c:pt>
                <c:pt idx="509">
                  <c:v>2018.0222487088022</c:v>
                </c:pt>
                <c:pt idx="510">
                  <c:v>2018.026221692513</c:v>
                </c:pt>
                <c:pt idx="511">
                  <c:v>2018.0301946762238</c:v>
                </c:pt>
                <c:pt idx="512">
                  <c:v>2018.0341676599346</c:v>
                </c:pt>
                <c:pt idx="513">
                  <c:v>2018.0381406436454</c:v>
                </c:pt>
                <c:pt idx="514">
                  <c:v>2018.0421136273562</c:v>
                </c:pt>
                <c:pt idx="515">
                  <c:v>2018.046086611067</c:v>
                </c:pt>
                <c:pt idx="516">
                  <c:v>2018.0500595947778</c:v>
                </c:pt>
                <c:pt idx="517">
                  <c:v>2018.0540325784887</c:v>
                </c:pt>
                <c:pt idx="518">
                  <c:v>2018.0580055621995</c:v>
                </c:pt>
                <c:pt idx="519">
                  <c:v>2018.0619785459103</c:v>
                </c:pt>
                <c:pt idx="520">
                  <c:v>2018.0659515296211</c:v>
                </c:pt>
                <c:pt idx="521">
                  <c:v>2018.0699245133319</c:v>
                </c:pt>
                <c:pt idx="522">
                  <c:v>2018.0738974970427</c:v>
                </c:pt>
                <c:pt idx="523">
                  <c:v>2018.0778704807535</c:v>
                </c:pt>
                <c:pt idx="524">
                  <c:v>2018.0818434644643</c:v>
                </c:pt>
                <c:pt idx="525">
                  <c:v>2018.0858164481751</c:v>
                </c:pt>
                <c:pt idx="526">
                  <c:v>2018.0897894318859</c:v>
                </c:pt>
                <c:pt idx="527">
                  <c:v>2018.0937624155968</c:v>
                </c:pt>
                <c:pt idx="528">
                  <c:v>2018.0977353993076</c:v>
                </c:pt>
                <c:pt idx="529">
                  <c:v>2018.1017083830184</c:v>
                </c:pt>
                <c:pt idx="530">
                  <c:v>2018.1056813667292</c:v>
                </c:pt>
                <c:pt idx="531">
                  <c:v>2018.10965435044</c:v>
                </c:pt>
                <c:pt idx="532">
                  <c:v>2018.1136273341508</c:v>
                </c:pt>
                <c:pt idx="533">
                  <c:v>2018.1176003178616</c:v>
                </c:pt>
                <c:pt idx="534">
                  <c:v>2018.1215733015724</c:v>
                </c:pt>
                <c:pt idx="535">
                  <c:v>2018.1255462852832</c:v>
                </c:pt>
                <c:pt idx="536">
                  <c:v>2018.129519268994</c:v>
                </c:pt>
                <c:pt idx="537">
                  <c:v>2018.1334922527049</c:v>
                </c:pt>
                <c:pt idx="538">
                  <c:v>2018.1374652364157</c:v>
                </c:pt>
                <c:pt idx="539">
                  <c:v>2018.1414382201265</c:v>
                </c:pt>
                <c:pt idx="540">
                  <c:v>2018.1454112038373</c:v>
                </c:pt>
                <c:pt idx="541">
                  <c:v>2018.1493841875481</c:v>
                </c:pt>
                <c:pt idx="542">
                  <c:v>2018.1533571712589</c:v>
                </c:pt>
                <c:pt idx="543">
                  <c:v>2018.1573301549697</c:v>
                </c:pt>
                <c:pt idx="544">
                  <c:v>2018.1613031386805</c:v>
                </c:pt>
                <c:pt idx="545">
                  <c:v>2018.1652761223913</c:v>
                </c:pt>
                <c:pt idx="546">
                  <c:v>2018.1692491061021</c:v>
                </c:pt>
                <c:pt idx="547">
                  <c:v>2018.173222089813</c:v>
                </c:pt>
                <c:pt idx="548">
                  <c:v>2018.1771950735238</c:v>
                </c:pt>
                <c:pt idx="549">
                  <c:v>2018.1811680572346</c:v>
                </c:pt>
                <c:pt idx="550">
                  <c:v>2018.1851410409454</c:v>
                </c:pt>
                <c:pt idx="551">
                  <c:v>2018.1891140246562</c:v>
                </c:pt>
                <c:pt idx="552">
                  <c:v>2018.193087008367</c:v>
                </c:pt>
                <c:pt idx="553">
                  <c:v>2018.1970599920778</c:v>
                </c:pt>
                <c:pt idx="554">
                  <c:v>2018.2010329757886</c:v>
                </c:pt>
                <c:pt idx="555">
                  <c:v>2018.2050059594994</c:v>
                </c:pt>
                <c:pt idx="556">
                  <c:v>2018.2089789432102</c:v>
                </c:pt>
                <c:pt idx="557">
                  <c:v>2018.2129519269211</c:v>
                </c:pt>
                <c:pt idx="558">
                  <c:v>2018.2169249106319</c:v>
                </c:pt>
                <c:pt idx="559">
                  <c:v>2018.2208978943427</c:v>
                </c:pt>
                <c:pt idx="560">
                  <c:v>2018.2248708780535</c:v>
                </c:pt>
                <c:pt idx="561">
                  <c:v>2018.2288438617643</c:v>
                </c:pt>
                <c:pt idx="562">
                  <c:v>2018.2328168454751</c:v>
                </c:pt>
                <c:pt idx="563">
                  <c:v>2018.2367898291859</c:v>
                </c:pt>
                <c:pt idx="564">
                  <c:v>2018.2407628128967</c:v>
                </c:pt>
                <c:pt idx="565">
                  <c:v>2018.2447357966075</c:v>
                </c:pt>
                <c:pt idx="566">
                  <c:v>2018.2487087803183</c:v>
                </c:pt>
                <c:pt idx="567">
                  <c:v>2018.2526817640291</c:v>
                </c:pt>
                <c:pt idx="568">
                  <c:v>2018.25665474774</c:v>
                </c:pt>
                <c:pt idx="569">
                  <c:v>2018.2606277314508</c:v>
                </c:pt>
                <c:pt idx="570">
                  <c:v>2018.2646007151616</c:v>
                </c:pt>
                <c:pt idx="571">
                  <c:v>2018.2685736988724</c:v>
                </c:pt>
                <c:pt idx="572">
                  <c:v>2018.2725466825832</c:v>
                </c:pt>
                <c:pt idx="573">
                  <c:v>2018.276519666294</c:v>
                </c:pt>
                <c:pt idx="574">
                  <c:v>2018.2804926500048</c:v>
                </c:pt>
                <c:pt idx="575">
                  <c:v>2018.2844656337156</c:v>
                </c:pt>
                <c:pt idx="576">
                  <c:v>2018.2884386174264</c:v>
                </c:pt>
                <c:pt idx="577">
                  <c:v>2018.2924116011372</c:v>
                </c:pt>
                <c:pt idx="578">
                  <c:v>2018.2963845848481</c:v>
                </c:pt>
                <c:pt idx="579">
                  <c:v>2018.3003575685589</c:v>
                </c:pt>
                <c:pt idx="580">
                  <c:v>2018.3043305522697</c:v>
                </c:pt>
                <c:pt idx="581">
                  <c:v>2018.3083035359805</c:v>
                </c:pt>
                <c:pt idx="582">
                  <c:v>2018.3122765196913</c:v>
                </c:pt>
                <c:pt idx="583">
                  <c:v>2018.3162495034021</c:v>
                </c:pt>
                <c:pt idx="584">
                  <c:v>2018.3202224871129</c:v>
                </c:pt>
                <c:pt idx="585">
                  <c:v>2018.3241954708237</c:v>
                </c:pt>
                <c:pt idx="586">
                  <c:v>2018.3281684545345</c:v>
                </c:pt>
                <c:pt idx="587">
                  <c:v>2018.3321414382453</c:v>
                </c:pt>
                <c:pt idx="588">
                  <c:v>2018.3361144219562</c:v>
                </c:pt>
                <c:pt idx="589">
                  <c:v>2018.340087405667</c:v>
                </c:pt>
                <c:pt idx="590">
                  <c:v>2018.3440603893778</c:v>
                </c:pt>
                <c:pt idx="591">
                  <c:v>2018.3480333730886</c:v>
                </c:pt>
                <c:pt idx="592">
                  <c:v>2018.3520063567994</c:v>
                </c:pt>
                <c:pt idx="593">
                  <c:v>2018.3559793405102</c:v>
                </c:pt>
                <c:pt idx="594">
                  <c:v>2018.359952324221</c:v>
                </c:pt>
                <c:pt idx="595">
                  <c:v>2018.3639253079318</c:v>
                </c:pt>
                <c:pt idx="596">
                  <c:v>2018.3678982916426</c:v>
                </c:pt>
                <c:pt idx="597">
                  <c:v>2018.3718712753534</c:v>
                </c:pt>
                <c:pt idx="598">
                  <c:v>2018.3758442590643</c:v>
                </c:pt>
                <c:pt idx="599">
                  <c:v>2018.3798172427751</c:v>
                </c:pt>
                <c:pt idx="600">
                  <c:v>2018.3837902264859</c:v>
                </c:pt>
                <c:pt idx="601">
                  <c:v>2018.3877632101967</c:v>
                </c:pt>
                <c:pt idx="602">
                  <c:v>2018.3917361939075</c:v>
                </c:pt>
                <c:pt idx="603">
                  <c:v>2018.3957091776183</c:v>
                </c:pt>
                <c:pt idx="604">
                  <c:v>2018.3996821613291</c:v>
                </c:pt>
                <c:pt idx="605">
                  <c:v>2018.4036551450399</c:v>
                </c:pt>
                <c:pt idx="606">
                  <c:v>2018.4076281287507</c:v>
                </c:pt>
                <c:pt idx="607">
                  <c:v>2018.4116011124615</c:v>
                </c:pt>
                <c:pt idx="608">
                  <c:v>2018.4155740961723</c:v>
                </c:pt>
                <c:pt idx="609">
                  <c:v>2018.4195470798832</c:v>
                </c:pt>
                <c:pt idx="610">
                  <c:v>2018.423520063594</c:v>
                </c:pt>
                <c:pt idx="611">
                  <c:v>2018.4274930473048</c:v>
                </c:pt>
                <c:pt idx="612">
                  <c:v>2018.4314660310156</c:v>
                </c:pt>
                <c:pt idx="613">
                  <c:v>2018.4354390147264</c:v>
                </c:pt>
                <c:pt idx="614">
                  <c:v>2018.4394119984372</c:v>
                </c:pt>
                <c:pt idx="615">
                  <c:v>2018.443384982148</c:v>
                </c:pt>
                <c:pt idx="616">
                  <c:v>2018.4473579658588</c:v>
                </c:pt>
                <c:pt idx="617">
                  <c:v>2018.4513309495696</c:v>
                </c:pt>
                <c:pt idx="618">
                  <c:v>2018.4553039332804</c:v>
                </c:pt>
                <c:pt idx="619">
                  <c:v>2018.4592769169913</c:v>
                </c:pt>
                <c:pt idx="620">
                  <c:v>2018.4632499007021</c:v>
                </c:pt>
                <c:pt idx="621">
                  <c:v>2018.4672228844129</c:v>
                </c:pt>
                <c:pt idx="622">
                  <c:v>2018.4711958681237</c:v>
                </c:pt>
                <c:pt idx="623">
                  <c:v>2018.4751688518345</c:v>
                </c:pt>
                <c:pt idx="624">
                  <c:v>2018.4791418355453</c:v>
                </c:pt>
                <c:pt idx="625">
                  <c:v>2018.4831148192561</c:v>
                </c:pt>
                <c:pt idx="626">
                  <c:v>2018.4870878029669</c:v>
                </c:pt>
                <c:pt idx="627">
                  <c:v>2018.4910607866777</c:v>
                </c:pt>
                <c:pt idx="628">
                  <c:v>2018.4950337703885</c:v>
                </c:pt>
                <c:pt idx="629">
                  <c:v>2018.4990067540994</c:v>
                </c:pt>
                <c:pt idx="630">
                  <c:v>2018.5029797378102</c:v>
                </c:pt>
                <c:pt idx="631">
                  <c:v>2018.506952721521</c:v>
                </c:pt>
                <c:pt idx="632">
                  <c:v>2018.5109257052318</c:v>
                </c:pt>
                <c:pt idx="633">
                  <c:v>2018.5148986889426</c:v>
                </c:pt>
                <c:pt idx="634">
                  <c:v>2018.5188716726534</c:v>
                </c:pt>
                <c:pt idx="635">
                  <c:v>2018.5228446563642</c:v>
                </c:pt>
                <c:pt idx="636">
                  <c:v>2018.526817640075</c:v>
                </c:pt>
                <c:pt idx="637">
                  <c:v>2018.5307906237858</c:v>
                </c:pt>
                <c:pt idx="638">
                  <c:v>2018.5347636074966</c:v>
                </c:pt>
                <c:pt idx="639">
                  <c:v>2018.5387365912075</c:v>
                </c:pt>
                <c:pt idx="640">
                  <c:v>2018.5427095749183</c:v>
                </c:pt>
                <c:pt idx="641">
                  <c:v>2018.5466825586291</c:v>
                </c:pt>
                <c:pt idx="642">
                  <c:v>2018.5506555423399</c:v>
                </c:pt>
                <c:pt idx="643">
                  <c:v>2018.5546285260507</c:v>
                </c:pt>
                <c:pt idx="644">
                  <c:v>2018.5586015097615</c:v>
                </c:pt>
                <c:pt idx="645">
                  <c:v>2018.5625744934723</c:v>
                </c:pt>
                <c:pt idx="646">
                  <c:v>2018.5665474771831</c:v>
                </c:pt>
                <c:pt idx="647">
                  <c:v>2018.5705204608939</c:v>
                </c:pt>
                <c:pt idx="648">
                  <c:v>2018.5744934446047</c:v>
                </c:pt>
                <c:pt idx="649">
                  <c:v>2018.5784664283156</c:v>
                </c:pt>
                <c:pt idx="650">
                  <c:v>2018.5824394120264</c:v>
                </c:pt>
                <c:pt idx="651">
                  <c:v>2018.5864123957372</c:v>
                </c:pt>
                <c:pt idx="652">
                  <c:v>2018.590385379448</c:v>
                </c:pt>
                <c:pt idx="653">
                  <c:v>2018.5943583631588</c:v>
                </c:pt>
                <c:pt idx="654">
                  <c:v>2018.5983313468696</c:v>
                </c:pt>
                <c:pt idx="655">
                  <c:v>2018.6023043305804</c:v>
                </c:pt>
                <c:pt idx="656">
                  <c:v>2018.6062773142912</c:v>
                </c:pt>
                <c:pt idx="657">
                  <c:v>2018.610250298002</c:v>
                </c:pt>
                <c:pt idx="658">
                  <c:v>2018.6142232817128</c:v>
                </c:pt>
                <c:pt idx="659">
                  <c:v>2018.6181962654236</c:v>
                </c:pt>
                <c:pt idx="660">
                  <c:v>2018.6221692491345</c:v>
                </c:pt>
                <c:pt idx="661">
                  <c:v>2018.6261422328453</c:v>
                </c:pt>
                <c:pt idx="662">
                  <c:v>2018.6301152165561</c:v>
                </c:pt>
                <c:pt idx="663">
                  <c:v>2018.6340882002669</c:v>
                </c:pt>
                <c:pt idx="664">
                  <c:v>2018.6380611839777</c:v>
                </c:pt>
                <c:pt idx="665">
                  <c:v>2018.6420341676885</c:v>
                </c:pt>
                <c:pt idx="666">
                  <c:v>2018.6460071513993</c:v>
                </c:pt>
                <c:pt idx="667">
                  <c:v>2018.6499801351101</c:v>
                </c:pt>
                <c:pt idx="668">
                  <c:v>2018.6539531188209</c:v>
                </c:pt>
                <c:pt idx="669">
                  <c:v>2018.6579261025317</c:v>
                </c:pt>
                <c:pt idx="670">
                  <c:v>2018.6618990862426</c:v>
                </c:pt>
                <c:pt idx="671">
                  <c:v>2018.6658720699534</c:v>
                </c:pt>
                <c:pt idx="672">
                  <c:v>2018.6698450536642</c:v>
                </c:pt>
                <c:pt idx="673">
                  <c:v>2018.673818037375</c:v>
                </c:pt>
                <c:pt idx="674">
                  <c:v>2018.6777910210858</c:v>
                </c:pt>
                <c:pt idx="675">
                  <c:v>2018.6817640047966</c:v>
                </c:pt>
                <c:pt idx="676">
                  <c:v>2018.6857369885074</c:v>
                </c:pt>
                <c:pt idx="677">
                  <c:v>2018.6897099722182</c:v>
                </c:pt>
                <c:pt idx="678">
                  <c:v>2018.693682955929</c:v>
                </c:pt>
                <c:pt idx="679">
                  <c:v>2018.6976559396398</c:v>
                </c:pt>
                <c:pt idx="680">
                  <c:v>2018.7016289233507</c:v>
                </c:pt>
                <c:pt idx="681">
                  <c:v>2018.7056019070615</c:v>
                </c:pt>
                <c:pt idx="682">
                  <c:v>2018.7095748907723</c:v>
                </c:pt>
                <c:pt idx="683">
                  <c:v>2018.7135478744831</c:v>
                </c:pt>
                <c:pt idx="684">
                  <c:v>2018.7175208581939</c:v>
                </c:pt>
                <c:pt idx="685">
                  <c:v>2018.7214938419047</c:v>
                </c:pt>
                <c:pt idx="686">
                  <c:v>2018.7254668256155</c:v>
                </c:pt>
                <c:pt idx="687">
                  <c:v>2018.7294398093263</c:v>
                </c:pt>
                <c:pt idx="688">
                  <c:v>2018.7334127930371</c:v>
                </c:pt>
                <c:pt idx="689">
                  <c:v>2018.7373857767479</c:v>
                </c:pt>
                <c:pt idx="690">
                  <c:v>2018.7413587604588</c:v>
                </c:pt>
                <c:pt idx="691">
                  <c:v>2018.7453317441696</c:v>
                </c:pt>
                <c:pt idx="692">
                  <c:v>2018.7493047278804</c:v>
                </c:pt>
                <c:pt idx="693">
                  <c:v>2018.7532777115912</c:v>
                </c:pt>
                <c:pt idx="694">
                  <c:v>2018.757250695302</c:v>
                </c:pt>
                <c:pt idx="695">
                  <c:v>2018.7612236790128</c:v>
                </c:pt>
                <c:pt idx="696">
                  <c:v>2018.7651966627236</c:v>
                </c:pt>
                <c:pt idx="697">
                  <c:v>2018.7691696464344</c:v>
                </c:pt>
                <c:pt idx="698">
                  <c:v>2018.7731426301452</c:v>
                </c:pt>
                <c:pt idx="699">
                  <c:v>2018.777115613856</c:v>
                </c:pt>
                <c:pt idx="700">
                  <c:v>2018.7810885975668</c:v>
                </c:pt>
                <c:pt idx="701">
                  <c:v>2018.7850615812777</c:v>
                </c:pt>
                <c:pt idx="702">
                  <c:v>2018.7890345649885</c:v>
                </c:pt>
                <c:pt idx="703">
                  <c:v>2018.7930075486993</c:v>
                </c:pt>
                <c:pt idx="704">
                  <c:v>2018.7969805324101</c:v>
                </c:pt>
                <c:pt idx="705">
                  <c:v>2018.8009535161209</c:v>
                </c:pt>
                <c:pt idx="706">
                  <c:v>2018.8049264998317</c:v>
                </c:pt>
                <c:pt idx="707">
                  <c:v>2018.8088994835425</c:v>
                </c:pt>
                <c:pt idx="708">
                  <c:v>2018.8128724672533</c:v>
                </c:pt>
                <c:pt idx="709">
                  <c:v>2018.8168454509641</c:v>
                </c:pt>
                <c:pt idx="710">
                  <c:v>2018.8208184346749</c:v>
                </c:pt>
                <c:pt idx="711">
                  <c:v>2018.8247914183858</c:v>
                </c:pt>
                <c:pt idx="712">
                  <c:v>2018.8287644020966</c:v>
                </c:pt>
                <c:pt idx="713">
                  <c:v>2018.8327373858074</c:v>
                </c:pt>
                <c:pt idx="714">
                  <c:v>2018.8367103695182</c:v>
                </c:pt>
                <c:pt idx="715">
                  <c:v>2018.840683353229</c:v>
                </c:pt>
                <c:pt idx="716">
                  <c:v>2018.8446563369398</c:v>
                </c:pt>
                <c:pt idx="717">
                  <c:v>2018.8486293206506</c:v>
                </c:pt>
                <c:pt idx="718">
                  <c:v>2018.8526023043614</c:v>
                </c:pt>
                <c:pt idx="719">
                  <c:v>2018.8565752880722</c:v>
                </c:pt>
                <c:pt idx="720">
                  <c:v>2018.860548271783</c:v>
                </c:pt>
                <c:pt idx="721">
                  <c:v>2018.8645212554939</c:v>
                </c:pt>
                <c:pt idx="722">
                  <c:v>2018.8684942392047</c:v>
                </c:pt>
                <c:pt idx="723">
                  <c:v>2018.8724672229155</c:v>
                </c:pt>
                <c:pt idx="724">
                  <c:v>2018.8764402066263</c:v>
                </c:pt>
                <c:pt idx="725">
                  <c:v>2018.8804131903371</c:v>
                </c:pt>
                <c:pt idx="726">
                  <c:v>2018.8843861740479</c:v>
                </c:pt>
                <c:pt idx="727">
                  <c:v>2018.8883591577587</c:v>
                </c:pt>
                <c:pt idx="728">
                  <c:v>2018.8923321414695</c:v>
                </c:pt>
                <c:pt idx="729">
                  <c:v>2018.8963051251803</c:v>
                </c:pt>
                <c:pt idx="730">
                  <c:v>2018.9002781088911</c:v>
                </c:pt>
                <c:pt idx="731">
                  <c:v>2018.904251092602</c:v>
                </c:pt>
                <c:pt idx="732">
                  <c:v>2018.9082240763128</c:v>
                </c:pt>
                <c:pt idx="733">
                  <c:v>2018.9121970600236</c:v>
                </c:pt>
                <c:pt idx="734">
                  <c:v>2018.9161700437344</c:v>
                </c:pt>
                <c:pt idx="735">
                  <c:v>2018.9201430274452</c:v>
                </c:pt>
                <c:pt idx="736">
                  <c:v>2018.924116011156</c:v>
                </c:pt>
                <c:pt idx="737">
                  <c:v>2018.9280889948668</c:v>
                </c:pt>
                <c:pt idx="738">
                  <c:v>2018.9320619785776</c:v>
                </c:pt>
                <c:pt idx="739">
                  <c:v>2018.9360349622884</c:v>
                </c:pt>
                <c:pt idx="740">
                  <c:v>2018.9400079459992</c:v>
                </c:pt>
                <c:pt idx="741">
                  <c:v>2018.9439809297101</c:v>
                </c:pt>
                <c:pt idx="742">
                  <c:v>2018.9479539134209</c:v>
                </c:pt>
                <c:pt idx="743">
                  <c:v>2018.9519268971317</c:v>
                </c:pt>
                <c:pt idx="744">
                  <c:v>2018.9558998808425</c:v>
                </c:pt>
                <c:pt idx="745">
                  <c:v>2018.9598728645533</c:v>
                </c:pt>
                <c:pt idx="746">
                  <c:v>2018.9638458482641</c:v>
                </c:pt>
                <c:pt idx="747">
                  <c:v>2018.9678188319749</c:v>
                </c:pt>
                <c:pt idx="748">
                  <c:v>2018.9717918156857</c:v>
                </c:pt>
                <c:pt idx="749">
                  <c:v>2018.9757647993965</c:v>
                </c:pt>
                <c:pt idx="750">
                  <c:v>2018.9797377831073</c:v>
                </c:pt>
                <c:pt idx="751">
                  <c:v>2018.9837107668181</c:v>
                </c:pt>
                <c:pt idx="752">
                  <c:v>2018.987683750529</c:v>
                </c:pt>
                <c:pt idx="753">
                  <c:v>2018.9916567342398</c:v>
                </c:pt>
                <c:pt idx="754">
                  <c:v>2018.9956297179506</c:v>
                </c:pt>
                <c:pt idx="755">
                  <c:v>2018.9996027016614</c:v>
                </c:pt>
                <c:pt idx="756">
                  <c:v>2019.0035756853722</c:v>
                </c:pt>
                <c:pt idx="757">
                  <c:v>2019.007548669083</c:v>
                </c:pt>
                <c:pt idx="758">
                  <c:v>2019.0115216527938</c:v>
                </c:pt>
                <c:pt idx="759">
                  <c:v>2019.0154946365046</c:v>
                </c:pt>
                <c:pt idx="760">
                  <c:v>2019.0194676202154</c:v>
                </c:pt>
                <c:pt idx="761">
                  <c:v>2019.0234406039262</c:v>
                </c:pt>
                <c:pt idx="762">
                  <c:v>2019.0274135876371</c:v>
                </c:pt>
                <c:pt idx="763">
                  <c:v>2019.0313865713479</c:v>
                </c:pt>
                <c:pt idx="764">
                  <c:v>2019.0353595550587</c:v>
                </c:pt>
                <c:pt idx="765">
                  <c:v>2019.0393325387695</c:v>
                </c:pt>
                <c:pt idx="766">
                  <c:v>2019.0433055224803</c:v>
                </c:pt>
                <c:pt idx="767">
                  <c:v>2019.0472785061911</c:v>
                </c:pt>
                <c:pt idx="768">
                  <c:v>2019.0512514899019</c:v>
                </c:pt>
                <c:pt idx="769">
                  <c:v>2019.0552244736127</c:v>
                </c:pt>
                <c:pt idx="770">
                  <c:v>2019.0591974573235</c:v>
                </c:pt>
                <c:pt idx="771">
                  <c:v>2019.0631704410343</c:v>
                </c:pt>
                <c:pt idx="772">
                  <c:v>2019.0671434247452</c:v>
                </c:pt>
                <c:pt idx="773">
                  <c:v>2019.071116408456</c:v>
                </c:pt>
                <c:pt idx="774">
                  <c:v>2019.0750893921668</c:v>
                </c:pt>
                <c:pt idx="775">
                  <c:v>2019.0790623758776</c:v>
                </c:pt>
                <c:pt idx="776">
                  <c:v>2019.0830353595884</c:v>
                </c:pt>
                <c:pt idx="777">
                  <c:v>2019.0870083432992</c:v>
                </c:pt>
                <c:pt idx="778">
                  <c:v>2019.09098132701</c:v>
                </c:pt>
                <c:pt idx="779">
                  <c:v>2019.0949543107208</c:v>
                </c:pt>
                <c:pt idx="780">
                  <c:v>2019.0989272944316</c:v>
                </c:pt>
                <c:pt idx="781">
                  <c:v>2019.1029002781424</c:v>
                </c:pt>
                <c:pt idx="782">
                  <c:v>2019.1068732618533</c:v>
                </c:pt>
                <c:pt idx="783">
                  <c:v>2019.1108462455641</c:v>
                </c:pt>
                <c:pt idx="784">
                  <c:v>2019.1148192292749</c:v>
                </c:pt>
                <c:pt idx="785">
                  <c:v>2019.1187922129857</c:v>
                </c:pt>
                <c:pt idx="786">
                  <c:v>2019.1227651966965</c:v>
                </c:pt>
                <c:pt idx="787">
                  <c:v>2019.1267381804073</c:v>
                </c:pt>
                <c:pt idx="788">
                  <c:v>2019.1307111641181</c:v>
                </c:pt>
                <c:pt idx="789">
                  <c:v>2019.1346841478289</c:v>
                </c:pt>
                <c:pt idx="790">
                  <c:v>2019.1386571315397</c:v>
                </c:pt>
                <c:pt idx="791">
                  <c:v>2019.1426301152505</c:v>
                </c:pt>
                <c:pt idx="792">
                  <c:v>2019.1466030989614</c:v>
                </c:pt>
                <c:pt idx="793">
                  <c:v>2019.1505760826722</c:v>
                </c:pt>
                <c:pt idx="794">
                  <c:v>2019.154549066383</c:v>
                </c:pt>
                <c:pt idx="795">
                  <c:v>2019.1585220500938</c:v>
                </c:pt>
                <c:pt idx="796">
                  <c:v>2019.1624950338046</c:v>
                </c:pt>
                <c:pt idx="797">
                  <c:v>2019.1664680175154</c:v>
                </c:pt>
                <c:pt idx="798">
                  <c:v>2019.1704410012262</c:v>
                </c:pt>
                <c:pt idx="799">
                  <c:v>2019.174413984937</c:v>
                </c:pt>
                <c:pt idx="800">
                  <c:v>2019.1783869686478</c:v>
                </c:pt>
                <c:pt idx="801">
                  <c:v>2019.1823599523586</c:v>
                </c:pt>
                <c:pt idx="802">
                  <c:v>2019.1863329360694</c:v>
                </c:pt>
                <c:pt idx="803">
                  <c:v>2019.1903059197803</c:v>
                </c:pt>
                <c:pt idx="804">
                  <c:v>2019.1942789034911</c:v>
                </c:pt>
                <c:pt idx="805">
                  <c:v>2019.1982518872019</c:v>
                </c:pt>
                <c:pt idx="806">
                  <c:v>2019.2022248709127</c:v>
                </c:pt>
                <c:pt idx="807">
                  <c:v>2019.2061978546235</c:v>
                </c:pt>
                <c:pt idx="808">
                  <c:v>2019.2101708383343</c:v>
                </c:pt>
                <c:pt idx="809">
                  <c:v>2019.2141438220451</c:v>
                </c:pt>
                <c:pt idx="810">
                  <c:v>2019.2181168057559</c:v>
                </c:pt>
                <c:pt idx="811">
                  <c:v>2019.2220897894667</c:v>
                </c:pt>
                <c:pt idx="812">
                  <c:v>2019.2260627731775</c:v>
                </c:pt>
                <c:pt idx="813">
                  <c:v>2019.2300357568884</c:v>
                </c:pt>
                <c:pt idx="814">
                  <c:v>2019.2340087405992</c:v>
                </c:pt>
                <c:pt idx="815">
                  <c:v>2019.23798172431</c:v>
                </c:pt>
                <c:pt idx="816">
                  <c:v>2019.2419547080208</c:v>
                </c:pt>
                <c:pt idx="817">
                  <c:v>2019.2459276917316</c:v>
                </c:pt>
                <c:pt idx="818">
                  <c:v>2019.2499006754424</c:v>
                </c:pt>
                <c:pt idx="819">
                  <c:v>2019.2538736591532</c:v>
                </c:pt>
                <c:pt idx="820">
                  <c:v>2019.257846642864</c:v>
                </c:pt>
                <c:pt idx="821">
                  <c:v>2019.2618196265748</c:v>
                </c:pt>
                <c:pt idx="822">
                  <c:v>2019.2657926102856</c:v>
                </c:pt>
                <c:pt idx="823">
                  <c:v>2019.2697655939965</c:v>
                </c:pt>
                <c:pt idx="824">
                  <c:v>2019.2737385777073</c:v>
                </c:pt>
                <c:pt idx="825">
                  <c:v>2019.2777115614181</c:v>
                </c:pt>
                <c:pt idx="826">
                  <c:v>2019.2816845451289</c:v>
                </c:pt>
                <c:pt idx="827">
                  <c:v>2019.2856575288397</c:v>
                </c:pt>
                <c:pt idx="828">
                  <c:v>2019.2896305125505</c:v>
                </c:pt>
                <c:pt idx="829">
                  <c:v>2019.2936034962613</c:v>
                </c:pt>
                <c:pt idx="830">
                  <c:v>2019.2975764799721</c:v>
                </c:pt>
                <c:pt idx="831">
                  <c:v>2019.3015494636829</c:v>
                </c:pt>
                <c:pt idx="832">
                  <c:v>2019.3055224473937</c:v>
                </c:pt>
                <c:pt idx="833">
                  <c:v>2019.3094954311046</c:v>
                </c:pt>
                <c:pt idx="834">
                  <c:v>2019.3134684148154</c:v>
                </c:pt>
                <c:pt idx="835">
                  <c:v>2019.3174413985262</c:v>
                </c:pt>
                <c:pt idx="836">
                  <c:v>2019.321414382237</c:v>
                </c:pt>
                <c:pt idx="837">
                  <c:v>2019.3253873659478</c:v>
                </c:pt>
                <c:pt idx="838">
                  <c:v>2019.3293603496586</c:v>
                </c:pt>
                <c:pt idx="839">
                  <c:v>2019.3333333333694</c:v>
                </c:pt>
                <c:pt idx="840">
                  <c:v>2019.3373063170802</c:v>
                </c:pt>
                <c:pt idx="841">
                  <c:v>2019.341279300791</c:v>
                </c:pt>
                <c:pt idx="842">
                  <c:v>2019.3452522845018</c:v>
                </c:pt>
                <c:pt idx="843">
                  <c:v>2019.3492252682126</c:v>
                </c:pt>
                <c:pt idx="844">
                  <c:v>2019.3531982519235</c:v>
                </c:pt>
                <c:pt idx="845">
                  <c:v>2019.3571712356343</c:v>
                </c:pt>
                <c:pt idx="846">
                  <c:v>2019.3611442193451</c:v>
                </c:pt>
                <c:pt idx="847">
                  <c:v>2019.3651172030559</c:v>
                </c:pt>
                <c:pt idx="848">
                  <c:v>2019.3690901867667</c:v>
                </c:pt>
                <c:pt idx="849">
                  <c:v>2019.3730631704775</c:v>
                </c:pt>
                <c:pt idx="850">
                  <c:v>2019.3770361541883</c:v>
                </c:pt>
                <c:pt idx="851">
                  <c:v>2019.3810091378991</c:v>
                </c:pt>
                <c:pt idx="852">
                  <c:v>2019.3849821216099</c:v>
                </c:pt>
                <c:pt idx="853">
                  <c:v>2019.3889551053207</c:v>
                </c:pt>
                <c:pt idx="854">
                  <c:v>2019.3929280890316</c:v>
                </c:pt>
                <c:pt idx="855">
                  <c:v>2019.3969010727424</c:v>
                </c:pt>
                <c:pt idx="856">
                  <c:v>2019.4008740564532</c:v>
                </c:pt>
                <c:pt idx="857">
                  <c:v>2019.404847040164</c:v>
                </c:pt>
                <c:pt idx="858">
                  <c:v>2019.4088200238748</c:v>
                </c:pt>
                <c:pt idx="859">
                  <c:v>2019.4127930075856</c:v>
                </c:pt>
                <c:pt idx="860">
                  <c:v>2019.4167659912964</c:v>
                </c:pt>
                <c:pt idx="861">
                  <c:v>2019.4207389750072</c:v>
                </c:pt>
                <c:pt idx="862">
                  <c:v>2019.424711958718</c:v>
                </c:pt>
                <c:pt idx="863">
                  <c:v>2019.4286849424288</c:v>
                </c:pt>
                <c:pt idx="864">
                  <c:v>2019.4326579261397</c:v>
                </c:pt>
                <c:pt idx="865">
                  <c:v>2019.4366309098505</c:v>
                </c:pt>
                <c:pt idx="866">
                  <c:v>2019.4406038935613</c:v>
                </c:pt>
                <c:pt idx="867">
                  <c:v>2019.4445768772721</c:v>
                </c:pt>
                <c:pt idx="868">
                  <c:v>2019.4485498609829</c:v>
                </c:pt>
                <c:pt idx="869">
                  <c:v>2019.4525228446937</c:v>
                </c:pt>
                <c:pt idx="870">
                  <c:v>2019.4564958284045</c:v>
                </c:pt>
                <c:pt idx="871">
                  <c:v>2019.4604688121153</c:v>
                </c:pt>
                <c:pt idx="872">
                  <c:v>2019.4644417958261</c:v>
                </c:pt>
                <c:pt idx="873">
                  <c:v>2019.4684147795369</c:v>
                </c:pt>
                <c:pt idx="874">
                  <c:v>2019.4723877632478</c:v>
                </c:pt>
                <c:pt idx="875">
                  <c:v>2019.4763607469586</c:v>
                </c:pt>
                <c:pt idx="876">
                  <c:v>2019.4803337306694</c:v>
                </c:pt>
                <c:pt idx="877">
                  <c:v>2019.4843067143802</c:v>
                </c:pt>
                <c:pt idx="878">
                  <c:v>2019.488279698091</c:v>
                </c:pt>
                <c:pt idx="879">
                  <c:v>2019.4922526818018</c:v>
                </c:pt>
                <c:pt idx="880">
                  <c:v>2019.4962256655126</c:v>
                </c:pt>
                <c:pt idx="881">
                  <c:v>2019.5001986492234</c:v>
                </c:pt>
                <c:pt idx="882">
                  <c:v>2019.5041716329342</c:v>
                </c:pt>
                <c:pt idx="883">
                  <c:v>2019.508144616645</c:v>
                </c:pt>
                <c:pt idx="884">
                  <c:v>2019.5121176003559</c:v>
                </c:pt>
                <c:pt idx="885">
                  <c:v>2019.5160905840667</c:v>
                </c:pt>
                <c:pt idx="886">
                  <c:v>2019.5200635677775</c:v>
                </c:pt>
                <c:pt idx="887">
                  <c:v>2019.5240365514883</c:v>
                </c:pt>
                <c:pt idx="888">
                  <c:v>2019.5280095351991</c:v>
                </c:pt>
                <c:pt idx="889">
                  <c:v>2019.5319825189099</c:v>
                </c:pt>
                <c:pt idx="890">
                  <c:v>2019.5359555026207</c:v>
                </c:pt>
                <c:pt idx="891">
                  <c:v>2019.5399284863315</c:v>
                </c:pt>
                <c:pt idx="892">
                  <c:v>2019.5439014700423</c:v>
                </c:pt>
                <c:pt idx="893">
                  <c:v>2019.5478744537531</c:v>
                </c:pt>
                <c:pt idx="894">
                  <c:v>2019.5518474374639</c:v>
                </c:pt>
                <c:pt idx="895">
                  <c:v>2019.5558204211748</c:v>
                </c:pt>
                <c:pt idx="896">
                  <c:v>2019.5597934048856</c:v>
                </c:pt>
                <c:pt idx="897">
                  <c:v>2019.5637663885964</c:v>
                </c:pt>
                <c:pt idx="898">
                  <c:v>2019.5677393723072</c:v>
                </c:pt>
                <c:pt idx="899">
                  <c:v>2019.571712356018</c:v>
                </c:pt>
                <c:pt idx="900">
                  <c:v>2019.5756853397288</c:v>
                </c:pt>
                <c:pt idx="901">
                  <c:v>2019.5796583234396</c:v>
                </c:pt>
                <c:pt idx="902">
                  <c:v>2019.5836313071504</c:v>
                </c:pt>
                <c:pt idx="903">
                  <c:v>2019.5876042908612</c:v>
                </c:pt>
                <c:pt idx="904">
                  <c:v>2019.591577274572</c:v>
                </c:pt>
                <c:pt idx="905">
                  <c:v>2019.5955502582829</c:v>
                </c:pt>
                <c:pt idx="906">
                  <c:v>2019.5995232419937</c:v>
                </c:pt>
                <c:pt idx="907">
                  <c:v>2019.6034962257045</c:v>
                </c:pt>
                <c:pt idx="908">
                  <c:v>2019.6074692094153</c:v>
                </c:pt>
                <c:pt idx="909">
                  <c:v>2019.6114421931261</c:v>
                </c:pt>
                <c:pt idx="910">
                  <c:v>2019.6154151768369</c:v>
                </c:pt>
                <c:pt idx="911">
                  <c:v>2019.6193881605477</c:v>
                </c:pt>
                <c:pt idx="912">
                  <c:v>2019.6233611442585</c:v>
                </c:pt>
                <c:pt idx="913">
                  <c:v>2019.6273341279693</c:v>
                </c:pt>
                <c:pt idx="914">
                  <c:v>2019.6313071116801</c:v>
                </c:pt>
                <c:pt idx="915">
                  <c:v>2019.635280095391</c:v>
                </c:pt>
                <c:pt idx="916">
                  <c:v>2019.6392530791018</c:v>
                </c:pt>
                <c:pt idx="917">
                  <c:v>2019.6432260628126</c:v>
                </c:pt>
                <c:pt idx="918">
                  <c:v>2019.6471990465234</c:v>
                </c:pt>
                <c:pt idx="919">
                  <c:v>2019.6511720302342</c:v>
                </c:pt>
                <c:pt idx="920">
                  <c:v>2019.655145013945</c:v>
                </c:pt>
                <c:pt idx="921">
                  <c:v>2019.6591179976558</c:v>
                </c:pt>
                <c:pt idx="922">
                  <c:v>2019.6630909813666</c:v>
                </c:pt>
                <c:pt idx="923">
                  <c:v>2019.6670639650774</c:v>
                </c:pt>
                <c:pt idx="924">
                  <c:v>2019.6710369487882</c:v>
                </c:pt>
                <c:pt idx="925">
                  <c:v>2019.6750099324991</c:v>
                </c:pt>
                <c:pt idx="926">
                  <c:v>2019.6789829162099</c:v>
                </c:pt>
                <c:pt idx="927">
                  <c:v>2019.6829558999207</c:v>
                </c:pt>
                <c:pt idx="928">
                  <c:v>2019.6869288836315</c:v>
                </c:pt>
                <c:pt idx="929">
                  <c:v>2019.6909018673423</c:v>
                </c:pt>
                <c:pt idx="930">
                  <c:v>2019.6948748510531</c:v>
                </c:pt>
                <c:pt idx="931">
                  <c:v>2019.6988478347639</c:v>
                </c:pt>
                <c:pt idx="932">
                  <c:v>2019.7028208184747</c:v>
                </c:pt>
                <c:pt idx="933">
                  <c:v>2019.7067938021855</c:v>
                </c:pt>
                <c:pt idx="934">
                  <c:v>2019.7107667858963</c:v>
                </c:pt>
                <c:pt idx="935">
                  <c:v>2019.7147397696071</c:v>
                </c:pt>
                <c:pt idx="936">
                  <c:v>2019.718712753318</c:v>
                </c:pt>
                <c:pt idx="937">
                  <c:v>2019.7226857370288</c:v>
                </c:pt>
                <c:pt idx="938">
                  <c:v>2019.7266587207396</c:v>
                </c:pt>
                <c:pt idx="939">
                  <c:v>2019.7306317044504</c:v>
                </c:pt>
                <c:pt idx="940">
                  <c:v>2019.7346046881612</c:v>
                </c:pt>
                <c:pt idx="941">
                  <c:v>2019.738577671872</c:v>
                </c:pt>
                <c:pt idx="942">
                  <c:v>2019.7425506555828</c:v>
                </c:pt>
                <c:pt idx="943">
                  <c:v>2019.7465236392936</c:v>
                </c:pt>
                <c:pt idx="944">
                  <c:v>2019.7504966230044</c:v>
                </c:pt>
                <c:pt idx="945">
                  <c:v>2019.7544696067152</c:v>
                </c:pt>
                <c:pt idx="946">
                  <c:v>2019.7584425904261</c:v>
                </c:pt>
                <c:pt idx="947">
                  <c:v>2019.7624155741369</c:v>
                </c:pt>
                <c:pt idx="948">
                  <c:v>2019.7663885578477</c:v>
                </c:pt>
                <c:pt idx="949">
                  <c:v>2019.7703615415585</c:v>
                </c:pt>
                <c:pt idx="950">
                  <c:v>2019.7743345252693</c:v>
                </c:pt>
                <c:pt idx="951">
                  <c:v>2019.7783075089801</c:v>
                </c:pt>
                <c:pt idx="952">
                  <c:v>2019.7822804926909</c:v>
                </c:pt>
                <c:pt idx="953">
                  <c:v>2019.7862534764017</c:v>
                </c:pt>
                <c:pt idx="954">
                  <c:v>2019.7902264601125</c:v>
                </c:pt>
                <c:pt idx="955">
                  <c:v>2019.7941994438233</c:v>
                </c:pt>
                <c:pt idx="956">
                  <c:v>2019.7981724275342</c:v>
                </c:pt>
                <c:pt idx="957">
                  <c:v>2019.802145411245</c:v>
                </c:pt>
                <c:pt idx="958">
                  <c:v>2019.8061183949558</c:v>
                </c:pt>
                <c:pt idx="959">
                  <c:v>2019.8100913786666</c:v>
                </c:pt>
                <c:pt idx="960">
                  <c:v>2019.8140643623774</c:v>
                </c:pt>
                <c:pt idx="961">
                  <c:v>2019.8180373460882</c:v>
                </c:pt>
                <c:pt idx="962">
                  <c:v>2019.822010329799</c:v>
                </c:pt>
                <c:pt idx="963">
                  <c:v>2019.8259833135098</c:v>
                </c:pt>
                <c:pt idx="964">
                  <c:v>2019.8299562972206</c:v>
                </c:pt>
                <c:pt idx="965">
                  <c:v>2019.8339292809314</c:v>
                </c:pt>
                <c:pt idx="966">
                  <c:v>2019.8379022646423</c:v>
                </c:pt>
                <c:pt idx="967">
                  <c:v>2019.8418752483531</c:v>
                </c:pt>
                <c:pt idx="968">
                  <c:v>2019.8458482320639</c:v>
                </c:pt>
                <c:pt idx="969">
                  <c:v>2019.8498212157747</c:v>
                </c:pt>
                <c:pt idx="970">
                  <c:v>2019.8537941994855</c:v>
                </c:pt>
                <c:pt idx="971">
                  <c:v>2019.8577671831963</c:v>
                </c:pt>
                <c:pt idx="972">
                  <c:v>2019.8617401669071</c:v>
                </c:pt>
                <c:pt idx="973">
                  <c:v>2019.8657131506179</c:v>
                </c:pt>
                <c:pt idx="974">
                  <c:v>2019.8696861343287</c:v>
                </c:pt>
                <c:pt idx="975">
                  <c:v>2019.8736591180395</c:v>
                </c:pt>
                <c:pt idx="976">
                  <c:v>2019.8776321017504</c:v>
                </c:pt>
                <c:pt idx="977">
                  <c:v>2019.8816050854612</c:v>
                </c:pt>
                <c:pt idx="978">
                  <c:v>2019.885578069172</c:v>
                </c:pt>
                <c:pt idx="979">
                  <c:v>2019.8895510528828</c:v>
                </c:pt>
                <c:pt idx="980">
                  <c:v>2019.8935240365936</c:v>
                </c:pt>
                <c:pt idx="981">
                  <c:v>2019.8974970203044</c:v>
                </c:pt>
                <c:pt idx="982">
                  <c:v>2019.9014700040152</c:v>
                </c:pt>
                <c:pt idx="983">
                  <c:v>2019.905442987726</c:v>
                </c:pt>
                <c:pt idx="984">
                  <c:v>2019.9094159714368</c:v>
                </c:pt>
                <c:pt idx="985">
                  <c:v>2019.9133889551476</c:v>
                </c:pt>
                <c:pt idx="986">
                  <c:v>2019.9173619388584</c:v>
                </c:pt>
                <c:pt idx="987">
                  <c:v>2019.9213349225693</c:v>
                </c:pt>
                <c:pt idx="988">
                  <c:v>2019.9253079062801</c:v>
                </c:pt>
                <c:pt idx="989">
                  <c:v>2019.9292808899909</c:v>
                </c:pt>
                <c:pt idx="990">
                  <c:v>2019.9332538737017</c:v>
                </c:pt>
                <c:pt idx="991">
                  <c:v>2019.9372268574125</c:v>
                </c:pt>
                <c:pt idx="992">
                  <c:v>2019.9411998411233</c:v>
                </c:pt>
                <c:pt idx="993">
                  <c:v>2019.9451728248341</c:v>
                </c:pt>
                <c:pt idx="994">
                  <c:v>2019.9491458085449</c:v>
                </c:pt>
                <c:pt idx="995">
                  <c:v>2019.9531187922557</c:v>
                </c:pt>
                <c:pt idx="996">
                  <c:v>2019.9570917759665</c:v>
                </c:pt>
                <c:pt idx="997">
                  <c:v>2019.9610647596774</c:v>
                </c:pt>
                <c:pt idx="998">
                  <c:v>2019.9650377433882</c:v>
                </c:pt>
                <c:pt idx="999">
                  <c:v>2019.969010727099</c:v>
                </c:pt>
                <c:pt idx="1000">
                  <c:v>2019.9729837108098</c:v>
                </c:pt>
                <c:pt idx="1001">
                  <c:v>2019.9769566945206</c:v>
                </c:pt>
                <c:pt idx="1002">
                  <c:v>2019.9809296782314</c:v>
                </c:pt>
                <c:pt idx="1003">
                  <c:v>2019.9849026619422</c:v>
                </c:pt>
                <c:pt idx="1004">
                  <c:v>2019.988875645653</c:v>
                </c:pt>
                <c:pt idx="1005">
                  <c:v>2019.9928486293638</c:v>
                </c:pt>
                <c:pt idx="1006">
                  <c:v>2019.9968216130746</c:v>
                </c:pt>
                <c:pt idx="1007">
                  <c:v>2020.0007945967855</c:v>
                </c:pt>
                <c:pt idx="1008">
                  <c:v>2020.0047675804963</c:v>
                </c:pt>
                <c:pt idx="1009">
                  <c:v>2020.0087405642071</c:v>
                </c:pt>
                <c:pt idx="1010">
                  <c:v>2020.0127135479179</c:v>
                </c:pt>
                <c:pt idx="1011">
                  <c:v>2020.0166865316287</c:v>
                </c:pt>
                <c:pt idx="1012">
                  <c:v>2020.0206595153395</c:v>
                </c:pt>
                <c:pt idx="1013">
                  <c:v>2020.0246324990503</c:v>
                </c:pt>
                <c:pt idx="1014">
                  <c:v>2020.0286054827611</c:v>
                </c:pt>
                <c:pt idx="1015">
                  <c:v>2020.0325784664719</c:v>
                </c:pt>
                <c:pt idx="1016">
                  <c:v>2020.0365514501827</c:v>
                </c:pt>
                <c:pt idx="1017">
                  <c:v>2020.0405244338936</c:v>
                </c:pt>
                <c:pt idx="1018">
                  <c:v>2020.0444974176044</c:v>
                </c:pt>
                <c:pt idx="1019">
                  <c:v>2020.0484704013152</c:v>
                </c:pt>
                <c:pt idx="1020">
                  <c:v>2020.052443385026</c:v>
                </c:pt>
                <c:pt idx="1021">
                  <c:v>2020.0564163687368</c:v>
                </c:pt>
                <c:pt idx="1022">
                  <c:v>2020.0603893524476</c:v>
                </c:pt>
                <c:pt idx="1023">
                  <c:v>2020.0643623361584</c:v>
                </c:pt>
                <c:pt idx="1024">
                  <c:v>2020.0683353198692</c:v>
                </c:pt>
                <c:pt idx="1025">
                  <c:v>2020.07230830358</c:v>
                </c:pt>
                <c:pt idx="1026">
                  <c:v>2020.0762812872908</c:v>
                </c:pt>
                <c:pt idx="1027">
                  <c:v>2020.0802542710016</c:v>
                </c:pt>
                <c:pt idx="1028">
                  <c:v>2020.0842272547125</c:v>
                </c:pt>
                <c:pt idx="1029">
                  <c:v>2020.0882002384233</c:v>
                </c:pt>
                <c:pt idx="1030">
                  <c:v>2020.0921732221341</c:v>
                </c:pt>
                <c:pt idx="1031">
                  <c:v>2020.0961462058449</c:v>
                </c:pt>
                <c:pt idx="1032">
                  <c:v>2020.1001191895557</c:v>
                </c:pt>
                <c:pt idx="1033">
                  <c:v>2020.1040921732665</c:v>
                </c:pt>
                <c:pt idx="1034">
                  <c:v>2020.1080651569773</c:v>
                </c:pt>
                <c:pt idx="1035">
                  <c:v>2020.1120381406881</c:v>
                </c:pt>
                <c:pt idx="1036">
                  <c:v>2020.1160111243989</c:v>
                </c:pt>
                <c:pt idx="1037">
                  <c:v>2020.1199841081097</c:v>
                </c:pt>
                <c:pt idx="1038">
                  <c:v>2020.1239570918206</c:v>
                </c:pt>
                <c:pt idx="1039">
                  <c:v>2020.1279300755314</c:v>
                </c:pt>
                <c:pt idx="1040">
                  <c:v>2020.1319030592422</c:v>
                </c:pt>
                <c:pt idx="1041">
                  <c:v>2020.135876042953</c:v>
                </c:pt>
                <c:pt idx="1042">
                  <c:v>2020.1398490266638</c:v>
                </c:pt>
                <c:pt idx="1043">
                  <c:v>2020.1438220103746</c:v>
                </c:pt>
                <c:pt idx="1044">
                  <c:v>2020.1477949940854</c:v>
                </c:pt>
                <c:pt idx="1045">
                  <c:v>2020.1517679777962</c:v>
                </c:pt>
                <c:pt idx="1046">
                  <c:v>2020.155740961507</c:v>
                </c:pt>
                <c:pt idx="1047">
                  <c:v>2020.1597139452178</c:v>
                </c:pt>
                <c:pt idx="1048">
                  <c:v>2020.1636869289287</c:v>
                </c:pt>
                <c:pt idx="1049">
                  <c:v>2020.1676599126395</c:v>
                </c:pt>
                <c:pt idx="1050">
                  <c:v>2020.1716328963503</c:v>
                </c:pt>
                <c:pt idx="1051">
                  <c:v>2020.1756058800611</c:v>
                </c:pt>
                <c:pt idx="1052">
                  <c:v>2020.1795788637719</c:v>
                </c:pt>
                <c:pt idx="1053">
                  <c:v>2020.1835518474827</c:v>
                </c:pt>
                <c:pt idx="1054">
                  <c:v>2020.1875248311935</c:v>
                </c:pt>
                <c:pt idx="1055">
                  <c:v>2020.1914978149043</c:v>
                </c:pt>
                <c:pt idx="1056">
                  <c:v>2020.1954707986151</c:v>
                </c:pt>
                <c:pt idx="1057">
                  <c:v>2020.1994437823259</c:v>
                </c:pt>
                <c:pt idx="1058">
                  <c:v>2020.2034167660368</c:v>
                </c:pt>
                <c:pt idx="1059">
                  <c:v>2020.2073897497476</c:v>
                </c:pt>
                <c:pt idx="1060">
                  <c:v>2020.2113627334584</c:v>
                </c:pt>
                <c:pt idx="1061">
                  <c:v>2020.2153357171692</c:v>
                </c:pt>
                <c:pt idx="1062">
                  <c:v>2020.21930870088</c:v>
                </c:pt>
                <c:pt idx="1063">
                  <c:v>2020.2232816845908</c:v>
                </c:pt>
                <c:pt idx="1064">
                  <c:v>2020.2272546683016</c:v>
                </c:pt>
                <c:pt idx="1065">
                  <c:v>2020.2312276520124</c:v>
                </c:pt>
                <c:pt idx="1066">
                  <c:v>2020.2352006357232</c:v>
                </c:pt>
                <c:pt idx="1067">
                  <c:v>2020.239173619434</c:v>
                </c:pt>
                <c:pt idx="1068">
                  <c:v>2020.2431466031449</c:v>
                </c:pt>
                <c:pt idx="1069">
                  <c:v>2020.2471195868557</c:v>
                </c:pt>
                <c:pt idx="1070">
                  <c:v>2020.2510925705665</c:v>
                </c:pt>
                <c:pt idx="1071">
                  <c:v>2020.2550655542773</c:v>
                </c:pt>
                <c:pt idx="1072">
                  <c:v>2020.2590385379881</c:v>
                </c:pt>
                <c:pt idx="1073">
                  <c:v>2020.2630115216989</c:v>
                </c:pt>
                <c:pt idx="1074">
                  <c:v>2020.2669845054097</c:v>
                </c:pt>
                <c:pt idx="1075">
                  <c:v>2020.2709574891205</c:v>
                </c:pt>
                <c:pt idx="1076">
                  <c:v>2020.2749304728313</c:v>
                </c:pt>
                <c:pt idx="1077">
                  <c:v>2020.2789034565421</c:v>
                </c:pt>
                <c:pt idx="1078">
                  <c:v>2020.2828764402529</c:v>
                </c:pt>
                <c:pt idx="1079">
                  <c:v>2020.2868494239638</c:v>
                </c:pt>
                <c:pt idx="1080">
                  <c:v>2020.2908224076746</c:v>
                </c:pt>
                <c:pt idx="1081">
                  <c:v>2020.2947953913854</c:v>
                </c:pt>
                <c:pt idx="1082">
                  <c:v>2020.2987683750962</c:v>
                </c:pt>
                <c:pt idx="1083">
                  <c:v>2020.302741358807</c:v>
                </c:pt>
                <c:pt idx="1084">
                  <c:v>2020.3067143425178</c:v>
                </c:pt>
                <c:pt idx="1085">
                  <c:v>2020.3106873262286</c:v>
                </c:pt>
                <c:pt idx="1086">
                  <c:v>2020.3146603099394</c:v>
                </c:pt>
                <c:pt idx="1087">
                  <c:v>2020.3186332936502</c:v>
                </c:pt>
                <c:pt idx="1088">
                  <c:v>2020.322606277361</c:v>
                </c:pt>
                <c:pt idx="1089">
                  <c:v>2020.3265792610719</c:v>
                </c:pt>
                <c:pt idx="1090">
                  <c:v>2020.3305522447827</c:v>
                </c:pt>
                <c:pt idx="1091">
                  <c:v>2020.3345252284935</c:v>
                </c:pt>
                <c:pt idx="1092">
                  <c:v>2020.3384982122043</c:v>
                </c:pt>
                <c:pt idx="1093">
                  <c:v>2020.3424711959151</c:v>
                </c:pt>
                <c:pt idx="1094">
                  <c:v>2020.3464441796259</c:v>
                </c:pt>
                <c:pt idx="1095">
                  <c:v>2020.3504171633367</c:v>
                </c:pt>
                <c:pt idx="1096">
                  <c:v>2020.3543901470475</c:v>
                </c:pt>
                <c:pt idx="1097">
                  <c:v>2020.3583631307583</c:v>
                </c:pt>
                <c:pt idx="1098">
                  <c:v>2020.3623361144691</c:v>
                </c:pt>
                <c:pt idx="1099">
                  <c:v>2020.36630909818</c:v>
                </c:pt>
                <c:pt idx="1100">
                  <c:v>2020.3702820818908</c:v>
                </c:pt>
                <c:pt idx="1101">
                  <c:v>2020.3742550656016</c:v>
                </c:pt>
                <c:pt idx="1102">
                  <c:v>2020.3782280493124</c:v>
                </c:pt>
                <c:pt idx="1103">
                  <c:v>2020.3822010330232</c:v>
                </c:pt>
                <c:pt idx="1104">
                  <c:v>2020.386174016734</c:v>
                </c:pt>
                <c:pt idx="1105">
                  <c:v>2020.3901470004448</c:v>
                </c:pt>
                <c:pt idx="1106">
                  <c:v>2020.3941199841556</c:v>
                </c:pt>
                <c:pt idx="1107">
                  <c:v>2020.3980929678664</c:v>
                </c:pt>
                <c:pt idx="1108">
                  <c:v>2020.4020659515772</c:v>
                </c:pt>
                <c:pt idx="1109">
                  <c:v>2020.4060389352881</c:v>
                </c:pt>
                <c:pt idx="1110">
                  <c:v>2020.4100119189989</c:v>
                </c:pt>
                <c:pt idx="1111">
                  <c:v>2020.4139849027097</c:v>
                </c:pt>
                <c:pt idx="1112">
                  <c:v>2020.4179578864205</c:v>
                </c:pt>
                <c:pt idx="1113">
                  <c:v>2020.4219308701313</c:v>
                </c:pt>
                <c:pt idx="1114">
                  <c:v>2020.4259038538421</c:v>
                </c:pt>
                <c:pt idx="1115">
                  <c:v>2020.4298768375529</c:v>
                </c:pt>
                <c:pt idx="1116">
                  <c:v>2020.4338498212637</c:v>
                </c:pt>
                <c:pt idx="1117">
                  <c:v>2020.4378228049745</c:v>
                </c:pt>
                <c:pt idx="1118">
                  <c:v>2020.4417957886853</c:v>
                </c:pt>
                <c:pt idx="1119">
                  <c:v>2020.4457687723961</c:v>
                </c:pt>
                <c:pt idx="1120">
                  <c:v>2020.449741756107</c:v>
                </c:pt>
                <c:pt idx="1121">
                  <c:v>2020.4537147398178</c:v>
                </c:pt>
                <c:pt idx="1122">
                  <c:v>2020.4576877235286</c:v>
                </c:pt>
                <c:pt idx="1123">
                  <c:v>2020.4616607072394</c:v>
                </c:pt>
                <c:pt idx="1124">
                  <c:v>2020.4656336909502</c:v>
                </c:pt>
                <c:pt idx="1125">
                  <c:v>2020.469606674661</c:v>
                </c:pt>
                <c:pt idx="1126">
                  <c:v>2020.4735796583718</c:v>
                </c:pt>
                <c:pt idx="1127">
                  <c:v>2020.4775526420826</c:v>
                </c:pt>
                <c:pt idx="1128">
                  <c:v>2020.4815256257934</c:v>
                </c:pt>
                <c:pt idx="1129">
                  <c:v>2020.4854986095042</c:v>
                </c:pt>
                <c:pt idx="1130">
                  <c:v>2020.4894715932151</c:v>
                </c:pt>
                <c:pt idx="1131">
                  <c:v>2020.4934445769259</c:v>
                </c:pt>
                <c:pt idx="1132">
                  <c:v>2020.4974175606367</c:v>
                </c:pt>
                <c:pt idx="1133">
                  <c:v>2020.5013905443475</c:v>
                </c:pt>
                <c:pt idx="1134">
                  <c:v>2020.5053635280583</c:v>
                </c:pt>
                <c:pt idx="1135">
                  <c:v>2020.5093365117691</c:v>
                </c:pt>
                <c:pt idx="1136">
                  <c:v>2020.5133094954799</c:v>
                </c:pt>
                <c:pt idx="1137">
                  <c:v>2020.5172824791907</c:v>
                </c:pt>
                <c:pt idx="1138">
                  <c:v>2020.5212554629015</c:v>
                </c:pt>
                <c:pt idx="1139">
                  <c:v>2020.5252284466123</c:v>
                </c:pt>
                <c:pt idx="1140">
                  <c:v>2020.5292014303232</c:v>
                </c:pt>
                <c:pt idx="1141">
                  <c:v>2020.533174414034</c:v>
                </c:pt>
                <c:pt idx="1142">
                  <c:v>2020.5371473977448</c:v>
                </c:pt>
                <c:pt idx="1143">
                  <c:v>2020.5411203814556</c:v>
                </c:pt>
                <c:pt idx="1144">
                  <c:v>2020.5450933651664</c:v>
                </c:pt>
                <c:pt idx="1145">
                  <c:v>2020.5490663488772</c:v>
                </c:pt>
                <c:pt idx="1146">
                  <c:v>2020.553039332588</c:v>
                </c:pt>
                <c:pt idx="1147">
                  <c:v>2020.5570123162988</c:v>
                </c:pt>
                <c:pt idx="1148">
                  <c:v>2020.5609853000096</c:v>
                </c:pt>
                <c:pt idx="1149">
                  <c:v>2020.5649582837204</c:v>
                </c:pt>
                <c:pt idx="1150">
                  <c:v>2020.5689312674313</c:v>
                </c:pt>
                <c:pt idx="1151">
                  <c:v>2020.5729042511421</c:v>
                </c:pt>
                <c:pt idx="1152">
                  <c:v>2020.5768772348529</c:v>
                </c:pt>
                <c:pt idx="1153">
                  <c:v>2020.5808502185637</c:v>
                </c:pt>
                <c:pt idx="1154">
                  <c:v>2020.5848232022745</c:v>
                </c:pt>
                <c:pt idx="1155">
                  <c:v>2020.5887961859853</c:v>
                </c:pt>
                <c:pt idx="1156">
                  <c:v>2020.5927691696961</c:v>
                </c:pt>
                <c:pt idx="1157">
                  <c:v>2020.5967421534069</c:v>
                </c:pt>
                <c:pt idx="1158">
                  <c:v>2020.6007151371177</c:v>
                </c:pt>
                <c:pt idx="1159">
                  <c:v>2020.6046881208285</c:v>
                </c:pt>
                <c:pt idx="1160">
                  <c:v>2020.6086611045394</c:v>
                </c:pt>
                <c:pt idx="1161">
                  <c:v>2020.6126340882502</c:v>
                </c:pt>
                <c:pt idx="1162">
                  <c:v>2020.616607071961</c:v>
                </c:pt>
                <c:pt idx="1163">
                  <c:v>2020.6205800556718</c:v>
                </c:pt>
                <c:pt idx="1164">
                  <c:v>2020.6245530393826</c:v>
                </c:pt>
                <c:pt idx="1165">
                  <c:v>2020.6285260230934</c:v>
                </c:pt>
                <c:pt idx="1166">
                  <c:v>2020.6324990068042</c:v>
                </c:pt>
                <c:pt idx="1167">
                  <c:v>2020.636471990515</c:v>
                </c:pt>
                <c:pt idx="1168">
                  <c:v>2020.6404449742258</c:v>
                </c:pt>
                <c:pt idx="1169">
                  <c:v>2020.6444179579366</c:v>
                </c:pt>
                <c:pt idx="1170">
                  <c:v>2020.6483909416474</c:v>
                </c:pt>
                <c:pt idx="1171">
                  <c:v>2020.6523639253583</c:v>
                </c:pt>
                <c:pt idx="1172">
                  <c:v>2020.6563369090691</c:v>
                </c:pt>
                <c:pt idx="1173">
                  <c:v>2020.6603098927799</c:v>
                </c:pt>
                <c:pt idx="1174">
                  <c:v>2020.6642828764907</c:v>
                </c:pt>
                <c:pt idx="1175">
                  <c:v>2020.6682558602015</c:v>
                </c:pt>
                <c:pt idx="1176">
                  <c:v>2020.6722288439123</c:v>
                </c:pt>
                <c:pt idx="1177">
                  <c:v>2020.6762018276231</c:v>
                </c:pt>
                <c:pt idx="1178">
                  <c:v>2020.6801748113339</c:v>
                </c:pt>
                <c:pt idx="1179">
                  <c:v>2020.6841477950447</c:v>
                </c:pt>
                <c:pt idx="1180">
                  <c:v>2020.6881207787555</c:v>
                </c:pt>
                <c:pt idx="1181">
                  <c:v>2020.6920937624664</c:v>
                </c:pt>
                <c:pt idx="1182">
                  <c:v>2020.6960667461772</c:v>
                </c:pt>
                <c:pt idx="1183">
                  <c:v>2020.700039729888</c:v>
                </c:pt>
                <c:pt idx="1184">
                  <c:v>2020.7040127135988</c:v>
                </c:pt>
                <c:pt idx="1185">
                  <c:v>2020.7079856973096</c:v>
                </c:pt>
                <c:pt idx="1186">
                  <c:v>2020.7119586810204</c:v>
                </c:pt>
                <c:pt idx="1187">
                  <c:v>2020.7159316647312</c:v>
                </c:pt>
                <c:pt idx="1188">
                  <c:v>2020.719904648442</c:v>
                </c:pt>
                <c:pt idx="1189">
                  <c:v>2020.7238776321528</c:v>
                </c:pt>
                <c:pt idx="1190">
                  <c:v>2020.7278506158636</c:v>
                </c:pt>
                <c:pt idx="1191">
                  <c:v>2020.7318235995745</c:v>
                </c:pt>
                <c:pt idx="1192">
                  <c:v>2020.7357965832853</c:v>
                </c:pt>
                <c:pt idx="1193">
                  <c:v>2020.7397695669961</c:v>
                </c:pt>
                <c:pt idx="1194">
                  <c:v>2020.7437425507069</c:v>
                </c:pt>
                <c:pt idx="1195">
                  <c:v>2020.7477155344177</c:v>
                </c:pt>
                <c:pt idx="1196">
                  <c:v>2020.7516885181285</c:v>
                </c:pt>
                <c:pt idx="1197">
                  <c:v>2020.7556615018393</c:v>
                </c:pt>
                <c:pt idx="1198">
                  <c:v>2020.7596344855501</c:v>
                </c:pt>
                <c:pt idx="1199">
                  <c:v>2020.7636074692609</c:v>
                </c:pt>
                <c:pt idx="1200">
                  <c:v>2020.7675804529717</c:v>
                </c:pt>
                <c:pt idx="1201">
                  <c:v>2020.7715534366826</c:v>
                </c:pt>
                <c:pt idx="1202">
                  <c:v>2020.7755264203934</c:v>
                </c:pt>
                <c:pt idx="1203">
                  <c:v>2020.7794994041042</c:v>
                </c:pt>
                <c:pt idx="1204">
                  <c:v>2020.783472387815</c:v>
                </c:pt>
                <c:pt idx="1205">
                  <c:v>2020.7874453715258</c:v>
                </c:pt>
                <c:pt idx="1206">
                  <c:v>2020.7914183552366</c:v>
                </c:pt>
                <c:pt idx="1207">
                  <c:v>2020.7953913389474</c:v>
                </c:pt>
                <c:pt idx="1208">
                  <c:v>2020.7993643226582</c:v>
                </c:pt>
                <c:pt idx="1209">
                  <c:v>2020.803337306369</c:v>
                </c:pt>
                <c:pt idx="1210">
                  <c:v>2020.8073102900798</c:v>
                </c:pt>
                <c:pt idx="1211">
                  <c:v>2020.8112832737907</c:v>
                </c:pt>
                <c:pt idx="1212">
                  <c:v>2020.8152562575015</c:v>
                </c:pt>
                <c:pt idx="1213">
                  <c:v>2020.8192292412123</c:v>
                </c:pt>
                <c:pt idx="1214">
                  <c:v>2020.8232022249231</c:v>
                </c:pt>
                <c:pt idx="1215">
                  <c:v>2020.8271752086339</c:v>
                </c:pt>
                <c:pt idx="1216">
                  <c:v>2020.8311481923447</c:v>
                </c:pt>
                <c:pt idx="1217">
                  <c:v>2020.8351211760555</c:v>
                </c:pt>
                <c:pt idx="1218">
                  <c:v>2020.8390941597663</c:v>
                </c:pt>
                <c:pt idx="1219">
                  <c:v>2020.8430671434771</c:v>
                </c:pt>
                <c:pt idx="1220">
                  <c:v>2020.8470401271879</c:v>
                </c:pt>
                <c:pt idx="1221">
                  <c:v>2020.8510131108987</c:v>
                </c:pt>
                <c:pt idx="1222">
                  <c:v>2020.8549860946096</c:v>
                </c:pt>
                <c:pt idx="1223">
                  <c:v>2020.8589590783204</c:v>
                </c:pt>
                <c:pt idx="1224">
                  <c:v>2020.8629320620312</c:v>
                </c:pt>
                <c:pt idx="1225">
                  <c:v>2020.866905045742</c:v>
                </c:pt>
                <c:pt idx="1226">
                  <c:v>2020.8708780294528</c:v>
                </c:pt>
                <c:pt idx="1227">
                  <c:v>2020.8748510131636</c:v>
                </c:pt>
                <c:pt idx="1228">
                  <c:v>2020.8788239968744</c:v>
                </c:pt>
                <c:pt idx="1229">
                  <c:v>2020.8827969805852</c:v>
                </c:pt>
                <c:pt idx="1230">
                  <c:v>2020.886769964296</c:v>
                </c:pt>
                <c:pt idx="1231">
                  <c:v>2020.8907429480068</c:v>
                </c:pt>
                <c:pt idx="1232">
                  <c:v>2020.8947159317177</c:v>
                </c:pt>
                <c:pt idx="1233">
                  <c:v>2020.8986889154285</c:v>
                </c:pt>
                <c:pt idx="1234">
                  <c:v>2020.9026618991393</c:v>
                </c:pt>
                <c:pt idx="1235">
                  <c:v>2020.9066348828501</c:v>
                </c:pt>
                <c:pt idx="1236">
                  <c:v>2020.9106078665609</c:v>
                </c:pt>
                <c:pt idx="1237">
                  <c:v>2020.9145808502717</c:v>
                </c:pt>
                <c:pt idx="1238">
                  <c:v>2020.9185538339825</c:v>
                </c:pt>
                <c:pt idx="1239">
                  <c:v>2020.9225268176933</c:v>
                </c:pt>
                <c:pt idx="1240">
                  <c:v>2020.9264998014041</c:v>
                </c:pt>
                <c:pt idx="1241">
                  <c:v>2020.9304727851149</c:v>
                </c:pt>
                <c:pt idx="1242">
                  <c:v>2020.9344457688258</c:v>
                </c:pt>
                <c:pt idx="1243">
                  <c:v>2020.9384187525366</c:v>
                </c:pt>
                <c:pt idx="1244">
                  <c:v>2020.9423917362474</c:v>
                </c:pt>
                <c:pt idx="1245">
                  <c:v>2020.9463647199582</c:v>
                </c:pt>
                <c:pt idx="1246">
                  <c:v>2020.950337703669</c:v>
                </c:pt>
                <c:pt idx="1247">
                  <c:v>2020.9543106873798</c:v>
                </c:pt>
                <c:pt idx="1248">
                  <c:v>2020.9582836710906</c:v>
                </c:pt>
                <c:pt idx="1249">
                  <c:v>2020.9622566548014</c:v>
                </c:pt>
                <c:pt idx="1250">
                  <c:v>2020.9662296385122</c:v>
                </c:pt>
                <c:pt idx="1251">
                  <c:v>2020.970202622223</c:v>
                </c:pt>
                <c:pt idx="1252">
                  <c:v>2020.9741756059339</c:v>
                </c:pt>
                <c:pt idx="1253">
                  <c:v>2020.9781485896447</c:v>
                </c:pt>
                <c:pt idx="1254">
                  <c:v>2020.9821215733555</c:v>
                </c:pt>
                <c:pt idx="1255">
                  <c:v>2020.9860945570663</c:v>
                </c:pt>
                <c:pt idx="1256">
                  <c:v>2020.9900675407771</c:v>
                </c:pt>
                <c:pt idx="1257">
                  <c:v>2020.9940405244879</c:v>
                </c:pt>
                <c:pt idx="1258">
                  <c:v>2020.9980135081987</c:v>
                </c:pt>
                <c:pt idx="1259">
                  <c:v>2021.0019864919095</c:v>
                </c:pt>
                <c:pt idx="1260">
                  <c:v>2021.0059594756203</c:v>
                </c:pt>
                <c:pt idx="1261">
                  <c:v>2021.0099324593311</c:v>
                </c:pt>
                <c:pt idx="1262">
                  <c:v>2021.0139054430419</c:v>
                </c:pt>
                <c:pt idx="1263">
                  <c:v>2021.0178784267528</c:v>
                </c:pt>
                <c:pt idx="1264">
                  <c:v>2021.0218514104636</c:v>
                </c:pt>
                <c:pt idx="1265">
                  <c:v>2021.0258243941744</c:v>
                </c:pt>
                <c:pt idx="1266">
                  <c:v>2021.0297973778852</c:v>
                </c:pt>
                <c:pt idx="1267">
                  <c:v>2021.033770361596</c:v>
                </c:pt>
                <c:pt idx="1268">
                  <c:v>2021.0377433453068</c:v>
                </c:pt>
                <c:pt idx="1269">
                  <c:v>2021.0417163290176</c:v>
                </c:pt>
                <c:pt idx="1270">
                  <c:v>2021.0456893127284</c:v>
                </c:pt>
                <c:pt idx="1271">
                  <c:v>2021.0496622964392</c:v>
                </c:pt>
                <c:pt idx="1272">
                  <c:v>2021.05363528015</c:v>
                </c:pt>
                <c:pt idx="1273">
                  <c:v>2021.0576082638609</c:v>
                </c:pt>
                <c:pt idx="1274">
                  <c:v>2021.0615812475717</c:v>
                </c:pt>
                <c:pt idx="1275">
                  <c:v>2021.0655542312825</c:v>
                </c:pt>
                <c:pt idx="1276">
                  <c:v>2021.0695272149933</c:v>
                </c:pt>
                <c:pt idx="1277">
                  <c:v>2021.0735001987041</c:v>
                </c:pt>
                <c:pt idx="1278">
                  <c:v>2021.0774731824149</c:v>
                </c:pt>
                <c:pt idx="1279">
                  <c:v>2021.0814461661257</c:v>
                </c:pt>
                <c:pt idx="1280">
                  <c:v>2021.0854191498365</c:v>
                </c:pt>
                <c:pt idx="1281">
                  <c:v>2021.0893921335473</c:v>
                </c:pt>
                <c:pt idx="1282">
                  <c:v>2021.0933651172581</c:v>
                </c:pt>
                <c:pt idx="1283">
                  <c:v>2021.097338100969</c:v>
                </c:pt>
                <c:pt idx="1284">
                  <c:v>2021.1013110846798</c:v>
                </c:pt>
                <c:pt idx="1285">
                  <c:v>2021.1052840683906</c:v>
                </c:pt>
                <c:pt idx="1286">
                  <c:v>2021.1092570521014</c:v>
                </c:pt>
                <c:pt idx="1287">
                  <c:v>2021.1132300358122</c:v>
                </c:pt>
                <c:pt idx="1288">
                  <c:v>2021.117203019523</c:v>
                </c:pt>
                <c:pt idx="1289">
                  <c:v>2021.1211760032338</c:v>
                </c:pt>
                <c:pt idx="1290">
                  <c:v>2021.1251489869446</c:v>
                </c:pt>
                <c:pt idx="1291">
                  <c:v>2021.1291219706554</c:v>
                </c:pt>
                <c:pt idx="1292">
                  <c:v>2021.1330949543662</c:v>
                </c:pt>
                <c:pt idx="1293">
                  <c:v>2021.1370679380771</c:v>
                </c:pt>
                <c:pt idx="1294">
                  <c:v>2021.1410409217879</c:v>
                </c:pt>
                <c:pt idx="1295">
                  <c:v>2021.1450139054987</c:v>
                </c:pt>
                <c:pt idx="1296">
                  <c:v>2021.1489868892095</c:v>
                </c:pt>
                <c:pt idx="1297">
                  <c:v>2021.1529598729203</c:v>
                </c:pt>
                <c:pt idx="1298">
                  <c:v>2021.1569328566311</c:v>
                </c:pt>
                <c:pt idx="1299">
                  <c:v>2021.1609058403419</c:v>
                </c:pt>
                <c:pt idx="1300">
                  <c:v>2021.1648788240527</c:v>
                </c:pt>
                <c:pt idx="1301">
                  <c:v>2021.1688518077635</c:v>
                </c:pt>
                <c:pt idx="1302">
                  <c:v>2021.1728247914743</c:v>
                </c:pt>
                <c:pt idx="1303">
                  <c:v>2021.1767977751852</c:v>
                </c:pt>
                <c:pt idx="1304">
                  <c:v>2021.180770758896</c:v>
                </c:pt>
                <c:pt idx="1305">
                  <c:v>2021.1847437426068</c:v>
                </c:pt>
                <c:pt idx="1306">
                  <c:v>2021.1887167263176</c:v>
                </c:pt>
                <c:pt idx="1307">
                  <c:v>2021.1926897100284</c:v>
                </c:pt>
                <c:pt idx="1308">
                  <c:v>2021.1966626937392</c:v>
                </c:pt>
                <c:pt idx="1309">
                  <c:v>2021.20063567745</c:v>
                </c:pt>
                <c:pt idx="1310">
                  <c:v>2021.2046086611608</c:v>
                </c:pt>
                <c:pt idx="1311">
                  <c:v>2021.2085816448716</c:v>
                </c:pt>
                <c:pt idx="1312">
                  <c:v>2021.2125546285824</c:v>
                </c:pt>
                <c:pt idx="1313">
                  <c:v>2021.2165276122932</c:v>
                </c:pt>
                <c:pt idx="1314">
                  <c:v>2021.2205005960041</c:v>
                </c:pt>
                <c:pt idx="1315">
                  <c:v>2021.2244735797149</c:v>
                </c:pt>
                <c:pt idx="1316">
                  <c:v>2021.2284465634257</c:v>
                </c:pt>
                <c:pt idx="1317">
                  <c:v>2021.2324195471365</c:v>
                </c:pt>
                <c:pt idx="1318">
                  <c:v>2021.2363925308473</c:v>
                </c:pt>
                <c:pt idx="1319">
                  <c:v>2021.2403655145581</c:v>
                </c:pt>
                <c:pt idx="1320">
                  <c:v>2021.2443384982689</c:v>
                </c:pt>
                <c:pt idx="1321">
                  <c:v>2021.2483114819797</c:v>
                </c:pt>
                <c:pt idx="1322">
                  <c:v>2021.2522844656905</c:v>
                </c:pt>
                <c:pt idx="1323">
                  <c:v>2021.2562574494013</c:v>
                </c:pt>
                <c:pt idx="1324">
                  <c:v>2021.2602304331122</c:v>
                </c:pt>
                <c:pt idx="1325">
                  <c:v>2021.264203416823</c:v>
                </c:pt>
                <c:pt idx="1326">
                  <c:v>2021.2681764005338</c:v>
                </c:pt>
                <c:pt idx="1327">
                  <c:v>2021.2721493842446</c:v>
                </c:pt>
                <c:pt idx="1328">
                  <c:v>2021.2761223679554</c:v>
                </c:pt>
                <c:pt idx="1329">
                  <c:v>2021.2800953516662</c:v>
                </c:pt>
                <c:pt idx="1330">
                  <c:v>2021.284068335377</c:v>
                </c:pt>
                <c:pt idx="1331">
                  <c:v>2021.2880413190878</c:v>
                </c:pt>
                <c:pt idx="1332">
                  <c:v>2021.2920143027986</c:v>
                </c:pt>
                <c:pt idx="1333">
                  <c:v>2021.2959872865094</c:v>
                </c:pt>
                <c:pt idx="1334">
                  <c:v>2021.2999602702203</c:v>
                </c:pt>
                <c:pt idx="1335">
                  <c:v>2021.3039332539311</c:v>
                </c:pt>
                <c:pt idx="1336">
                  <c:v>2021.3079062376419</c:v>
                </c:pt>
                <c:pt idx="1337">
                  <c:v>2021.3118792213527</c:v>
                </c:pt>
                <c:pt idx="1338">
                  <c:v>2021.3158522050635</c:v>
                </c:pt>
                <c:pt idx="1339">
                  <c:v>2021.3198251887743</c:v>
                </c:pt>
                <c:pt idx="1340">
                  <c:v>2021.3237981724851</c:v>
                </c:pt>
                <c:pt idx="1341">
                  <c:v>2021.3277711561959</c:v>
                </c:pt>
                <c:pt idx="1342">
                  <c:v>2021.3317441399067</c:v>
                </c:pt>
                <c:pt idx="1343">
                  <c:v>2021.3357171236175</c:v>
                </c:pt>
                <c:pt idx="1344">
                  <c:v>2021.3396901073284</c:v>
                </c:pt>
                <c:pt idx="1345">
                  <c:v>2021.3436630910392</c:v>
                </c:pt>
                <c:pt idx="1346">
                  <c:v>2021.34763607475</c:v>
                </c:pt>
                <c:pt idx="1347">
                  <c:v>2021.3516090584608</c:v>
                </c:pt>
                <c:pt idx="1348">
                  <c:v>2021.3555820421716</c:v>
                </c:pt>
                <c:pt idx="1349">
                  <c:v>2021.3595550258824</c:v>
                </c:pt>
                <c:pt idx="1350">
                  <c:v>2021.3635280095932</c:v>
                </c:pt>
                <c:pt idx="1351">
                  <c:v>2021.367500993304</c:v>
                </c:pt>
                <c:pt idx="1352">
                  <c:v>2021.3714739770148</c:v>
                </c:pt>
                <c:pt idx="1353">
                  <c:v>2021.3754469607256</c:v>
                </c:pt>
                <c:pt idx="1354">
                  <c:v>2021.3794199444364</c:v>
                </c:pt>
                <c:pt idx="1355">
                  <c:v>2021.3833929281473</c:v>
                </c:pt>
                <c:pt idx="1356">
                  <c:v>2021.3873659118581</c:v>
                </c:pt>
                <c:pt idx="1357">
                  <c:v>2021.3913388955689</c:v>
                </c:pt>
                <c:pt idx="1358">
                  <c:v>2021.3953118792797</c:v>
                </c:pt>
                <c:pt idx="1359">
                  <c:v>2021.3992848629905</c:v>
                </c:pt>
                <c:pt idx="1360">
                  <c:v>2021.4032578467013</c:v>
                </c:pt>
                <c:pt idx="1361">
                  <c:v>2021.4072308304121</c:v>
                </c:pt>
                <c:pt idx="1362">
                  <c:v>2021.4112038141229</c:v>
                </c:pt>
                <c:pt idx="1363">
                  <c:v>2021.4151767978337</c:v>
                </c:pt>
                <c:pt idx="1364">
                  <c:v>2021.4191497815445</c:v>
                </c:pt>
                <c:pt idx="1365">
                  <c:v>2021.4231227652554</c:v>
                </c:pt>
                <c:pt idx="1366">
                  <c:v>2021.4270957489662</c:v>
                </c:pt>
                <c:pt idx="1367">
                  <c:v>2021.431068732677</c:v>
                </c:pt>
                <c:pt idx="1368">
                  <c:v>2021.4350417163878</c:v>
                </c:pt>
                <c:pt idx="1369">
                  <c:v>2021.4390147000986</c:v>
                </c:pt>
                <c:pt idx="1370">
                  <c:v>2021.4429876838094</c:v>
                </c:pt>
                <c:pt idx="1371">
                  <c:v>2021.4469606675202</c:v>
                </c:pt>
                <c:pt idx="1372">
                  <c:v>2021.450933651231</c:v>
                </c:pt>
                <c:pt idx="1373">
                  <c:v>2021.4549066349418</c:v>
                </c:pt>
              </c:numCache>
            </c:numRef>
          </c:xVal>
          <c:yVal>
            <c:numRef>
              <c:f>'N字成長 2016年1月～'!$C$11:$C$1384</c:f>
              <c:numCache>
                <c:formatCode>#,##0.00_);[Red]\(#,##0.00\)</c:formatCode>
                <c:ptCount val="1374"/>
                <c:pt idx="0">
                  <c:v>2012.66</c:v>
                </c:pt>
                <c:pt idx="1">
                  <c:v>2016.71</c:v>
                </c:pt>
                <c:pt idx="2">
                  <c:v>1990.26</c:v>
                </c:pt>
                <c:pt idx="3">
                  <c:v>1943.09</c:v>
                </c:pt>
                <c:pt idx="4">
                  <c:v>1922.03</c:v>
                </c:pt>
                <c:pt idx="5">
                  <c:v>1923.67</c:v>
                </c:pt>
                <c:pt idx="6">
                  <c:v>1938.68</c:v>
                </c:pt>
                <c:pt idx="7">
                  <c:v>1890.28</c:v>
                </c:pt>
                <c:pt idx="8">
                  <c:v>1921.84</c:v>
                </c:pt>
                <c:pt idx="9">
                  <c:v>1880.33</c:v>
                </c:pt>
                <c:pt idx="10">
                  <c:v>1881.33</c:v>
                </c:pt>
                <c:pt idx="11">
                  <c:v>1859.33</c:v>
                </c:pt>
                <c:pt idx="12">
                  <c:v>1868.99</c:v>
                </c:pt>
                <c:pt idx="13">
                  <c:v>1906.9</c:v>
                </c:pt>
                <c:pt idx="14">
                  <c:v>1877.08</c:v>
                </c:pt>
                <c:pt idx="15">
                  <c:v>1903.63</c:v>
                </c:pt>
                <c:pt idx="16">
                  <c:v>1882.95</c:v>
                </c:pt>
                <c:pt idx="17">
                  <c:v>1893.36</c:v>
                </c:pt>
                <c:pt idx="18">
                  <c:v>1940.24</c:v>
                </c:pt>
                <c:pt idx="19">
                  <c:v>1939.38</c:v>
                </c:pt>
                <c:pt idx="20">
                  <c:v>1903.03</c:v>
                </c:pt>
                <c:pt idx="21">
                  <c:v>1912.53</c:v>
                </c:pt>
                <c:pt idx="22">
                  <c:v>1915.45</c:v>
                </c:pt>
                <c:pt idx="23">
                  <c:v>1880.05</c:v>
                </c:pt>
                <c:pt idx="24">
                  <c:v>1853.44</c:v>
                </c:pt>
                <c:pt idx="25">
                  <c:v>1852.21</c:v>
                </c:pt>
                <c:pt idx="26">
                  <c:v>1851.86</c:v>
                </c:pt>
                <c:pt idx="27">
                  <c:v>1829.08</c:v>
                </c:pt>
                <c:pt idx="28">
                  <c:v>1864.78</c:v>
                </c:pt>
                <c:pt idx="29">
                  <c:v>1895.58</c:v>
                </c:pt>
                <c:pt idx="30">
                  <c:v>1926.82</c:v>
                </c:pt>
                <c:pt idx="31">
                  <c:v>1917.83</c:v>
                </c:pt>
                <c:pt idx="32">
                  <c:v>1916.74</c:v>
                </c:pt>
                <c:pt idx="33">
                  <c:v>1945.5</c:v>
                </c:pt>
                <c:pt idx="34">
                  <c:v>1921.27</c:v>
                </c:pt>
                <c:pt idx="35">
                  <c:v>1929.8</c:v>
                </c:pt>
                <c:pt idx="36">
                  <c:v>1951.7</c:v>
                </c:pt>
                <c:pt idx="37">
                  <c:v>1948.05</c:v>
                </c:pt>
                <c:pt idx="38">
                  <c:v>1932.23</c:v>
                </c:pt>
                <c:pt idx="39">
                  <c:v>1978.35</c:v>
                </c:pt>
                <c:pt idx="40">
                  <c:v>1986.45</c:v>
                </c:pt>
                <c:pt idx="41">
                  <c:v>1993.4</c:v>
                </c:pt>
                <c:pt idx="42">
                  <c:v>1999.99</c:v>
                </c:pt>
                <c:pt idx="43">
                  <c:v>2001.76</c:v>
                </c:pt>
                <c:pt idx="44">
                  <c:v>1979.26</c:v>
                </c:pt>
                <c:pt idx="45">
                  <c:v>1989.26</c:v>
                </c:pt>
                <c:pt idx="46">
                  <c:v>1989.57</c:v>
                </c:pt>
                <c:pt idx="47">
                  <c:v>2022.19</c:v>
                </c:pt>
                <c:pt idx="48">
                  <c:v>2019.64</c:v>
                </c:pt>
                <c:pt idx="49">
                  <c:v>2015.93</c:v>
                </c:pt>
                <c:pt idx="50">
                  <c:v>2027.22</c:v>
                </c:pt>
                <c:pt idx="51">
                  <c:v>2040.59</c:v>
                </c:pt>
                <c:pt idx="52">
                  <c:v>2049.58</c:v>
                </c:pt>
                <c:pt idx="53">
                  <c:v>2051.6</c:v>
                </c:pt>
                <c:pt idx="54">
                  <c:v>2049.8000000000002</c:v>
                </c:pt>
                <c:pt idx="55">
                  <c:v>2048.5500000000002</c:v>
                </c:pt>
                <c:pt idx="56">
                  <c:v>2035.94</c:v>
                </c:pt>
                <c:pt idx="57">
                  <c:v>2037.05</c:v>
                </c:pt>
                <c:pt idx="58">
                  <c:v>2055.0100000000002</c:v>
                </c:pt>
                <c:pt idx="59">
                  <c:v>2063.9499999999998</c:v>
                </c:pt>
                <c:pt idx="60">
                  <c:v>2059.7399999999998</c:v>
                </c:pt>
                <c:pt idx="61">
                  <c:v>2072.7800000000002</c:v>
                </c:pt>
                <c:pt idx="62">
                  <c:v>2066.13</c:v>
                </c:pt>
                <c:pt idx="63">
                  <c:v>2045.17</c:v>
                </c:pt>
                <c:pt idx="64">
                  <c:v>2066.66</c:v>
                </c:pt>
                <c:pt idx="65">
                  <c:v>2041.91</c:v>
                </c:pt>
                <c:pt idx="66">
                  <c:v>2047.6</c:v>
                </c:pt>
                <c:pt idx="67">
                  <c:v>2041.99</c:v>
                </c:pt>
                <c:pt idx="68">
                  <c:v>2061.7199999999998</c:v>
                </c:pt>
                <c:pt idx="69">
                  <c:v>2082.42</c:v>
                </c:pt>
                <c:pt idx="70">
                  <c:v>2082.7800000000002</c:v>
                </c:pt>
                <c:pt idx="71">
                  <c:v>2080.73</c:v>
                </c:pt>
                <c:pt idx="72">
                  <c:v>2094.34</c:v>
                </c:pt>
                <c:pt idx="73">
                  <c:v>2100.8000000000002</c:v>
                </c:pt>
                <c:pt idx="74">
                  <c:v>2102.4</c:v>
                </c:pt>
                <c:pt idx="75">
                  <c:v>2091.48</c:v>
                </c:pt>
                <c:pt idx="76">
                  <c:v>2091.58</c:v>
                </c:pt>
                <c:pt idx="77">
                  <c:v>2089.37</c:v>
                </c:pt>
                <c:pt idx="78">
                  <c:v>2096.87</c:v>
                </c:pt>
                <c:pt idx="79">
                  <c:v>2099.89</c:v>
                </c:pt>
                <c:pt idx="80">
                  <c:v>2075.81</c:v>
                </c:pt>
                <c:pt idx="81">
                  <c:v>2065.3000000000002</c:v>
                </c:pt>
                <c:pt idx="82">
                  <c:v>2081.4299999999998</c:v>
                </c:pt>
                <c:pt idx="83">
                  <c:v>2063.37</c:v>
                </c:pt>
                <c:pt idx="84">
                  <c:v>2051.12</c:v>
                </c:pt>
                <c:pt idx="85">
                  <c:v>2050.63</c:v>
                </c:pt>
                <c:pt idx="86">
                  <c:v>2057.14</c:v>
                </c:pt>
                <c:pt idx="87">
                  <c:v>2058.69</c:v>
                </c:pt>
                <c:pt idx="88">
                  <c:v>2084.39</c:v>
                </c:pt>
                <c:pt idx="89">
                  <c:v>2064.46</c:v>
                </c:pt>
                <c:pt idx="90">
                  <c:v>2064.11</c:v>
                </c:pt>
                <c:pt idx="91">
                  <c:v>2046.61</c:v>
                </c:pt>
                <c:pt idx="92">
                  <c:v>2066.66</c:v>
                </c:pt>
                <c:pt idx="93">
                  <c:v>2047.21</c:v>
                </c:pt>
                <c:pt idx="94">
                  <c:v>2047.63</c:v>
                </c:pt>
                <c:pt idx="95">
                  <c:v>2040.04</c:v>
                </c:pt>
                <c:pt idx="96">
                  <c:v>2052.3200000000002</c:v>
                </c:pt>
                <c:pt idx="97">
                  <c:v>2048.04</c:v>
                </c:pt>
                <c:pt idx="98">
                  <c:v>2076.06</c:v>
                </c:pt>
                <c:pt idx="99">
                  <c:v>2090.5639999999999</c:v>
                </c:pt>
                <c:pt idx="100">
                  <c:v>2090.1</c:v>
                </c:pt>
                <c:pt idx="101">
                  <c:v>2099.06</c:v>
                </c:pt>
                <c:pt idx="102">
                  <c:v>2096.96</c:v>
                </c:pt>
                <c:pt idx="103">
                  <c:v>2099.33</c:v>
                </c:pt>
                <c:pt idx="104">
                  <c:v>2105.2600000000002</c:v>
                </c:pt>
                <c:pt idx="105">
                  <c:v>2099.13</c:v>
                </c:pt>
                <c:pt idx="106">
                  <c:v>2109.41</c:v>
                </c:pt>
                <c:pt idx="107">
                  <c:v>2112.13</c:v>
                </c:pt>
                <c:pt idx="108">
                  <c:v>2119.12</c:v>
                </c:pt>
                <c:pt idx="109">
                  <c:v>2115.48</c:v>
                </c:pt>
                <c:pt idx="110">
                  <c:v>2096.0700000000002</c:v>
                </c:pt>
                <c:pt idx="111">
                  <c:v>2079.06</c:v>
                </c:pt>
                <c:pt idx="112">
                  <c:v>2075.3200000000002</c:v>
                </c:pt>
                <c:pt idx="113">
                  <c:v>2071.5</c:v>
                </c:pt>
                <c:pt idx="114">
                  <c:v>2077.9899999999998</c:v>
                </c:pt>
                <c:pt idx="115">
                  <c:v>2071.2199999999998</c:v>
                </c:pt>
                <c:pt idx="116">
                  <c:v>2083.25</c:v>
                </c:pt>
                <c:pt idx="117">
                  <c:v>2088.9</c:v>
                </c:pt>
                <c:pt idx="118">
                  <c:v>2085.4499999999998</c:v>
                </c:pt>
                <c:pt idx="119">
                  <c:v>2113.3200000000002</c:v>
                </c:pt>
                <c:pt idx="120">
                  <c:v>2037.41</c:v>
                </c:pt>
                <c:pt idx="121">
                  <c:v>2000.54</c:v>
                </c:pt>
                <c:pt idx="122">
                  <c:v>2036.09</c:v>
                </c:pt>
                <c:pt idx="123">
                  <c:v>2070.77</c:v>
                </c:pt>
                <c:pt idx="124">
                  <c:v>2098.86</c:v>
                </c:pt>
                <c:pt idx="125">
                  <c:v>2102.9499999999998</c:v>
                </c:pt>
                <c:pt idx="126">
                  <c:v>2088.5500000000002</c:v>
                </c:pt>
                <c:pt idx="127">
                  <c:v>2099.73</c:v>
                </c:pt>
                <c:pt idx="128">
                  <c:v>2097.9</c:v>
                </c:pt>
                <c:pt idx="129">
                  <c:v>2129.9</c:v>
                </c:pt>
                <c:pt idx="130">
                  <c:v>2137.16</c:v>
                </c:pt>
                <c:pt idx="131">
                  <c:v>2152.14</c:v>
                </c:pt>
                <c:pt idx="132">
                  <c:v>2152.4299999999998</c:v>
                </c:pt>
                <c:pt idx="133">
                  <c:v>2163.75</c:v>
                </c:pt>
                <c:pt idx="134">
                  <c:v>2161.7399999999998</c:v>
                </c:pt>
                <c:pt idx="135">
                  <c:v>2166.89</c:v>
                </c:pt>
                <c:pt idx="136">
                  <c:v>2163.7800000000002</c:v>
                </c:pt>
                <c:pt idx="137">
                  <c:v>2173.02</c:v>
                </c:pt>
                <c:pt idx="138">
                  <c:v>2165.17</c:v>
                </c:pt>
                <c:pt idx="139">
                  <c:v>2175.0300000000002</c:v>
                </c:pt>
                <c:pt idx="140">
                  <c:v>2168.48</c:v>
                </c:pt>
                <c:pt idx="141">
                  <c:v>2169.1799999999998</c:v>
                </c:pt>
                <c:pt idx="142">
                  <c:v>2166.58</c:v>
                </c:pt>
                <c:pt idx="143">
                  <c:v>2172.85</c:v>
                </c:pt>
                <c:pt idx="144">
                  <c:v>2177.09</c:v>
                </c:pt>
                <c:pt idx="145">
                  <c:v>2170.84</c:v>
                </c:pt>
                <c:pt idx="146">
                  <c:v>2157.0300000000002</c:v>
                </c:pt>
                <c:pt idx="147">
                  <c:v>2163.79</c:v>
                </c:pt>
                <c:pt idx="148">
                  <c:v>2164.25</c:v>
                </c:pt>
                <c:pt idx="149">
                  <c:v>2182.87</c:v>
                </c:pt>
                <c:pt idx="150">
                  <c:v>2180.89</c:v>
                </c:pt>
                <c:pt idx="151">
                  <c:v>2181.7399999999998</c:v>
                </c:pt>
                <c:pt idx="152">
                  <c:v>2175.4899999999998</c:v>
                </c:pt>
                <c:pt idx="153">
                  <c:v>2185.79</c:v>
                </c:pt>
                <c:pt idx="154">
                  <c:v>2184.0500000000002</c:v>
                </c:pt>
                <c:pt idx="155">
                  <c:v>2190.15</c:v>
                </c:pt>
                <c:pt idx="156">
                  <c:v>2178.15</c:v>
                </c:pt>
                <c:pt idx="157">
                  <c:v>2182.2199999999998</c:v>
                </c:pt>
                <c:pt idx="158">
                  <c:v>2187.02</c:v>
                </c:pt>
                <c:pt idx="159">
                  <c:v>2183.87</c:v>
                </c:pt>
                <c:pt idx="160">
                  <c:v>2182.64</c:v>
                </c:pt>
                <c:pt idx="161">
                  <c:v>2186.9</c:v>
                </c:pt>
                <c:pt idx="162">
                  <c:v>2175.44</c:v>
                </c:pt>
                <c:pt idx="163">
                  <c:v>2172.4699999999998</c:v>
                </c:pt>
                <c:pt idx="164">
                  <c:v>2169.04</c:v>
                </c:pt>
                <c:pt idx="165">
                  <c:v>2180.38</c:v>
                </c:pt>
                <c:pt idx="166">
                  <c:v>2176.12</c:v>
                </c:pt>
                <c:pt idx="167">
                  <c:v>2170.9499999999998</c:v>
                </c:pt>
                <c:pt idx="168">
                  <c:v>2170.86</c:v>
                </c:pt>
                <c:pt idx="169">
                  <c:v>2179.98</c:v>
                </c:pt>
                <c:pt idx="170">
                  <c:v>2186.48</c:v>
                </c:pt>
                <c:pt idx="171">
                  <c:v>2186.16</c:v>
                </c:pt>
                <c:pt idx="172">
                  <c:v>2181.3000000000002</c:v>
                </c:pt>
                <c:pt idx="173">
                  <c:v>2127.81</c:v>
                </c:pt>
                <c:pt idx="174">
                  <c:v>2159.04</c:v>
                </c:pt>
                <c:pt idx="175">
                  <c:v>2127.02</c:v>
                </c:pt>
                <c:pt idx="176">
                  <c:v>2125.77</c:v>
                </c:pt>
                <c:pt idx="177">
                  <c:v>2147.2600000000002</c:v>
                </c:pt>
                <c:pt idx="178">
                  <c:v>2139.16</c:v>
                </c:pt>
                <c:pt idx="179">
                  <c:v>2139.12</c:v>
                </c:pt>
                <c:pt idx="180">
                  <c:v>2139.7600000000002</c:v>
                </c:pt>
                <c:pt idx="181">
                  <c:v>2163.12</c:v>
                </c:pt>
                <c:pt idx="182">
                  <c:v>2177.1799999999998</c:v>
                </c:pt>
                <c:pt idx="183">
                  <c:v>2164.69</c:v>
                </c:pt>
                <c:pt idx="184">
                  <c:v>2146.1</c:v>
                </c:pt>
                <c:pt idx="185">
                  <c:v>2159.9299999999998</c:v>
                </c:pt>
                <c:pt idx="186">
                  <c:v>2171.37</c:v>
                </c:pt>
                <c:pt idx="187">
                  <c:v>2151.13</c:v>
                </c:pt>
                <c:pt idx="188">
                  <c:v>2168.27</c:v>
                </c:pt>
                <c:pt idx="189">
                  <c:v>2161.1999999999998</c:v>
                </c:pt>
                <c:pt idx="190">
                  <c:v>2150.4899999999998</c:v>
                </c:pt>
                <c:pt idx="191">
                  <c:v>2159.73</c:v>
                </c:pt>
                <c:pt idx="192">
                  <c:v>2160.77</c:v>
                </c:pt>
                <c:pt idx="193">
                  <c:v>2153.7399999999998</c:v>
                </c:pt>
                <c:pt idx="194">
                  <c:v>2163.66</c:v>
                </c:pt>
                <c:pt idx="195">
                  <c:v>2146.73</c:v>
                </c:pt>
                <c:pt idx="196">
                  <c:v>2139.1799999999998</c:v>
                </c:pt>
                <c:pt idx="197">
                  <c:v>2132.5500000000002</c:v>
                </c:pt>
                <c:pt idx="198">
                  <c:v>2132.98</c:v>
                </c:pt>
                <c:pt idx="199">
                  <c:v>2126.5</c:v>
                </c:pt>
                <c:pt idx="200">
                  <c:v>2139.6</c:v>
                </c:pt>
                <c:pt idx="201">
                  <c:v>2144.29</c:v>
                </c:pt>
                <c:pt idx="202">
                  <c:v>2141.34</c:v>
                </c:pt>
                <c:pt idx="203">
                  <c:v>2141.16</c:v>
                </c:pt>
                <c:pt idx="204">
                  <c:v>2151.33</c:v>
                </c:pt>
                <c:pt idx="205">
                  <c:v>2143.16</c:v>
                </c:pt>
                <c:pt idx="206">
                  <c:v>2139.4299999999998</c:v>
                </c:pt>
                <c:pt idx="207">
                  <c:v>2133.04</c:v>
                </c:pt>
                <c:pt idx="208">
                  <c:v>2126.41</c:v>
                </c:pt>
                <c:pt idx="209">
                  <c:v>2126.15</c:v>
                </c:pt>
                <c:pt idx="210">
                  <c:v>2111.7199999999998</c:v>
                </c:pt>
                <c:pt idx="211">
                  <c:v>2097.94</c:v>
                </c:pt>
                <c:pt idx="212">
                  <c:v>2088.66</c:v>
                </c:pt>
                <c:pt idx="213">
                  <c:v>2085.1799999999998</c:v>
                </c:pt>
                <c:pt idx="214">
                  <c:v>2131.52</c:v>
                </c:pt>
                <c:pt idx="215">
                  <c:v>2139.56</c:v>
                </c:pt>
                <c:pt idx="216">
                  <c:v>2163.2600000000002</c:v>
                </c:pt>
                <c:pt idx="217">
                  <c:v>2167.48</c:v>
                </c:pt>
                <c:pt idx="218">
                  <c:v>2164.4499999999998</c:v>
                </c:pt>
                <c:pt idx="219">
                  <c:v>2164.1999999999998</c:v>
                </c:pt>
                <c:pt idx="220">
                  <c:v>2180.39</c:v>
                </c:pt>
                <c:pt idx="221">
                  <c:v>2176.94</c:v>
                </c:pt>
                <c:pt idx="222">
                  <c:v>2187.12</c:v>
                </c:pt>
                <c:pt idx="223">
                  <c:v>2181.9</c:v>
                </c:pt>
                <c:pt idx="224">
                  <c:v>2198.1799999999998</c:v>
                </c:pt>
                <c:pt idx="225">
                  <c:v>2202.94</c:v>
                </c:pt>
                <c:pt idx="226">
                  <c:v>2204.7199999999998</c:v>
                </c:pt>
                <c:pt idx="227">
                  <c:v>2213.35</c:v>
                </c:pt>
                <c:pt idx="228">
                  <c:v>2201.7199999999998</c:v>
                </c:pt>
                <c:pt idx="229">
                  <c:v>2204.66</c:v>
                </c:pt>
                <c:pt idx="230">
                  <c:v>2198.81</c:v>
                </c:pt>
                <c:pt idx="231">
                  <c:v>2191.08</c:v>
                </c:pt>
                <c:pt idx="232">
                  <c:v>2191.9499999999998</c:v>
                </c:pt>
                <c:pt idx="233">
                  <c:v>2204.71</c:v>
                </c:pt>
                <c:pt idx="234">
                  <c:v>2212.23</c:v>
                </c:pt>
                <c:pt idx="235">
                  <c:v>2241.35</c:v>
                </c:pt>
                <c:pt idx="236">
                  <c:v>2246.19</c:v>
                </c:pt>
                <c:pt idx="237">
                  <c:v>2259.5300000000002</c:v>
                </c:pt>
                <c:pt idx="238">
                  <c:v>2256.96</c:v>
                </c:pt>
                <c:pt idx="239">
                  <c:v>2271.7199999999998</c:v>
                </c:pt>
                <c:pt idx="240">
                  <c:v>2253.2800000000002</c:v>
                </c:pt>
                <c:pt idx="241">
                  <c:v>2262.0300000000002</c:v>
                </c:pt>
                <c:pt idx="242">
                  <c:v>2258.0700000000002</c:v>
                </c:pt>
                <c:pt idx="243">
                  <c:v>2262.5300000000002</c:v>
                </c:pt>
                <c:pt idx="244">
                  <c:v>2270.7600000000002</c:v>
                </c:pt>
                <c:pt idx="245">
                  <c:v>2265.1799999999998</c:v>
                </c:pt>
                <c:pt idx="246">
                  <c:v>2260.96</c:v>
                </c:pt>
                <c:pt idx="247">
                  <c:v>2263.79</c:v>
                </c:pt>
                <c:pt idx="248">
                  <c:v>2268.88</c:v>
                </c:pt>
                <c:pt idx="249">
                  <c:v>2249.92</c:v>
                </c:pt>
                <c:pt idx="250">
                  <c:v>2249.2600000000002</c:v>
                </c:pt>
                <c:pt idx="251">
                  <c:v>2238.83</c:v>
                </c:pt>
                <c:pt idx="252">
                  <c:v>2257.83</c:v>
                </c:pt>
                <c:pt idx="253">
                  <c:v>2270.75</c:v>
                </c:pt>
                <c:pt idx="254">
                  <c:v>2269</c:v>
                </c:pt>
                <c:pt idx="255">
                  <c:v>2276.98</c:v>
                </c:pt>
                <c:pt idx="256">
                  <c:v>2268.9</c:v>
                </c:pt>
                <c:pt idx="257">
                  <c:v>2268.9</c:v>
                </c:pt>
                <c:pt idx="258">
                  <c:v>2275.3200000000002</c:v>
                </c:pt>
                <c:pt idx="259">
                  <c:v>2271.788</c:v>
                </c:pt>
                <c:pt idx="260">
                  <c:v>2278.6799999999998</c:v>
                </c:pt>
                <c:pt idx="261">
                  <c:v>2267.89</c:v>
                </c:pt>
                <c:pt idx="262">
                  <c:v>2271.89</c:v>
                </c:pt>
                <c:pt idx="263">
                  <c:v>2263.69</c:v>
                </c:pt>
                <c:pt idx="264">
                  <c:v>2271.31</c:v>
                </c:pt>
                <c:pt idx="265">
                  <c:v>2265.1999999999998</c:v>
                </c:pt>
                <c:pt idx="266">
                  <c:v>2280.0700000000002</c:v>
                </c:pt>
                <c:pt idx="267">
                  <c:v>2298.37</c:v>
                </c:pt>
                <c:pt idx="268">
                  <c:v>2296.6799999999998</c:v>
                </c:pt>
                <c:pt idx="269">
                  <c:v>2294.69</c:v>
                </c:pt>
                <c:pt idx="270">
                  <c:v>2280.9</c:v>
                </c:pt>
                <c:pt idx="271">
                  <c:v>2278.87</c:v>
                </c:pt>
                <c:pt idx="272">
                  <c:v>2279.5500000000002</c:v>
                </c:pt>
                <c:pt idx="273">
                  <c:v>2280.85</c:v>
                </c:pt>
                <c:pt idx="274">
                  <c:v>2297.42</c:v>
                </c:pt>
                <c:pt idx="275">
                  <c:v>2292.56</c:v>
                </c:pt>
                <c:pt idx="276">
                  <c:v>2293.08</c:v>
                </c:pt>
                <c:pt idx="277">
                  <c:v>2294.67</c:v>
                </c:pt>
                <c:pt idx="278">
                  <c:v>2307.87</c:v>
                </c:pt>
                <c:pt idx="279">
                  <c:v>2316.1</c:v>
                </c:pt>
                <c:pt idx="280">
                  <c:v>2328.25</c:v>
                </c:pt>
                <c:pt idx="281">
                  <c:v>2337.58</c:v>
                </c:pt>
                <c:pt idx="282">
                  <c:v>2349.25</c:v>
                </c:pt>
                <c:pt idx="283">
                  <c:v>2347.2199999999998</c:v>
                </c:pt>
                <c:pt idx="284">
                  <c:v>2351.16</c:v>
                </c:pt>
                <c:pt idx="285">
                  <c:v>2365.38</c:v>
                </c:pt>
                <c:pt idx="286">
                  <c:v>2362.8200000000002</c:v>
                </c:pt>
                <c:pt idx="287">
                  <c:v>2363.81</c:v>
                </c:pt>
                <c:pt idx="288">
                  <c:v>2367.34</c:v>
                </c:pt>
                <c:pt idx="289">
                  <c:v>2369.75</c:v>
                </c:pt>
                <c:pt idx="290">
                  <c:v>2363.64</c:v>
                </c:pt>
                <c:pt idx="291">
                  <c:v>2395.96</c:v>
                </c:pt>
                <c:pt idx="292">
                  <c:v>2381.92</c:v>
                </c:pt>
                <c:pt idx="293">
                  <c:v>2383.12</c:v>
                </c:pt>
                <c:pt idx="294">
                  <c:v>2375.31</c:v>
                </c:pt>
                <c:pt idx="295">
                  <c:v>2368.39</c:v>
                </c:pt>
                <c:pt idx="296">
                  <c:v>2362.98</c:v>
                </c:pt>
                <c:pt idx="297">
                  <c:v>2364.87</c:v>
                </c:pt>
                <c:pt idx="298">
                  <c:v>2372.6</c:v>
                </c:pt>
                <c:pt idx="299">
                  <c:v>2373.4699999999998</c:v>
                </c:pt>
                <c:pt idx="300">
                  <c:v>2365.4499999999998</c:v>
                </c:pt>
                <c:pt idx="301">
                  <c:v>2385.2600000000002</c:v>
                </c:pt>
                <c:pt idx="302">
                  <c:v>2381.38</c:v>
                </c:pt>
                <c:pt idx="303">
                  <c:v>2378.25</c:v>
                </c:pt>
                <c:pt idx="304">
                  <c:v>2373.4699999999998</c:v>
                </c:pt>
                <c:pt idx="305">
                  <c:v>2344.02</c:v>
                </c:pt>
                <c:pt idx="306">
                  <c:v>2348.4499999999998</c:v>
                </c:pt>
                <c:pt idx="307">
                  <c:v>2345.96</c:v>
                </c:pt>
                <c:pt idx="308">
                  <c:v>2343.98</c:v>
                </c:pt>
                <c:pt idx="309">
                  <c:v>2341.59</c:v>
                </c:pt>
                <c:pt idx="310">
                  <c:v>2358.5700000000002</c:v>
                </c:pt>
                <c:pt idx="311">
                  <c:v>2361.13</c:v>
                </c:pt>
                <c:pt idx="312">
                  <c:v>2368.06</c:v>
                </c:pt>
                <c:pt idx="313">
                  <c:v>2362.7199999999998</c:v>
                </c:pt>
                <c:pt idx="314">
                  <c:v>2358.84</c:v>
                </c:pt>
                <c:pt idx="315">
                  <c:v>2360.16</c:v>
                </c:pt>
                <c:pt idx="316">
                  <c:v>2352.9499999999998</c:v>
                </c:pt>
                <c:pt idx="317">
                  <c:v>2357.4899999999998</c:v>
                </c:pt>
                <c:pt idx="318">
                  <c:v>2355.54</c:v>
                </c:pt>
                <c:pt idx="319">
                  <c:v>2357.16</c:v>
                </c:pt>
                <c:pt idx="320">
                  <c:v>2353.7800000000002</c:v>
                </c:pt>
                <c:pt idx="321">
                  <c:v>2344.9299999999998</c:v>
                </c:pt>
                <c:pt idx="322">
                  <c:v>2328.9499999999998</c:v>
                </c:pt>
                <c:pt idx="323">
                  <c:v>2349.0100000000002</c:v>
                </c:pt>
                <c:pt idx="324">
                  <c:v>2342.19</c:v>
                </c:pt>
                <c:pt idx="325">
                  <c:v>2338.17</c:v>
                </c:pt>
                <c:pt idx="326">
                  <c:v>2355.84</c:v>
                </c:pt>
                <c:pt idx="327">
                  <c:v>2348.69</c:v>
                </c:pt>
                <c:pt idx="328">
                  <c:v>2374.15</c:v>
                </c:pt>
                <c:pt idx="329">
                  <c:v>2388.61</c:v>
                </c:pt>
                <c:pt idx="330">
                  <c:v>2387.4499999999998</c:v>
                </c:pt>
                <c:pt idx="331">
                  <c:v>2388.77</c:v>
                </c:pt>
                <c:pt idx="332">
                  <c:v>2384.1999999999998</c:v>
                </c:pt>
                <c:pt idx="333">
                  <c:v>2388.33</c:v>
                </c:pt>
                <c:pt idx="334">
                  <c:v>2391.17</c:v>
                </c:pt>
                <c:pt idx="335">
                  <c:v>2388.13</c:v>
                </c:pt>
                <c:pt idx="336">
                  <c:v>2389.52</c:v>
                </c:pt>
                <c:pt idx="337">
                  <c:v>2399.29</c:v>
                </c:pt>
                <c:pt idx="338">
                  <c:v>2399.38</c:v>
                </c:pt>
                <c:pt idx="339">
                  <c:v>2396.92</c:v>
                </c:pt>
                <c:pt idx="340">
                  <c:v>2399.63</c:v>
                </c:pt>
                <c:pt idx="341">
                  <c:v>2394.44</c:v>
                </c:pt>
                <c:pt idx="342">
                  <c:v>2390.9</c:v>
                </c:pt>
                <c:pt idx="343">
                  <c:v>2402.3200000000002</c:v>
                </c:pt>
                <c:pt idx="344">
                  <c:v>2400.67</c:v>
                </c:pt>
                <c:pt idx="345">
                  <c:v>2357.0300000000002</c:v>
                </c:pt>
                <c:pt idx="346">
                  <c:v>2365.7199999999998</c:v>
                </c:pt>
                <c:pt idx="347">
                  <c:v>2381.73</c:v>
                </c:pt>
                <c:pt idx="348">
                  <c:v>2394.02</c:v>
                </c:pt>
                <c:pt idx="349">
                  <c:v>2398.42</c:v>
                </c:pt>
                <c:pt idx="350">
                  <c:v>2404.39</c:v>
                </c:pt>
                <c:pt idx="351">
                  <c:v>2415.0700000000002</c:v>
                </c:pt>
                <c:pt idx="352">
                  <c:v>2415.8200000000002</c:v>
                </c:pt>
                <c:pt idx="353">
                  <c:v>2412.91</c:v>
                </c:pt>
                <c:pt idx="354">
                  <c:v>2411.8000000000002</c:v>
                </c:pt>
                <c:pt idx="355">
                  <c:v>2430.06</c:v>
                </c:pt>
                <c:pt idx="356">
                  <c:v>2439.0700000000002</c:v>
                </c:pt>
                <c:pt idx="357">
                  <c:v>2436.1</c:v>
                </c:pt>
                <c:pt idx="358">
                  <c:v>2429.33</c:v>
                </c:pt>
                <c:pt idx="359">
                  <c:v>2433.14</c:v>
                </c:pt>
                <c:pt idx="360">
                  <c:v>2433.79</c:v>
                </c:pt>
                <c:pt idx="361">
                  <c:v>2431.77</c:v>
                </c:pt>
                <c:pt idx="362">
                  <c:v>2429.39</c:v>
                </c:pt>
                <c:pt idx="363">
                  <c:v>2440.35</c:v>
                </c:pt>
                <c:pt idx="364">
                  <c:v>2437.92</c:v>
                </c:pt>
                <c:pt idx="365">
                  <c:v>2432.46</c:v>
                </c:pt>
                <c:pt idx="366">
                  <c:v>2433.15</c:v>
                </c:pt>
                <c:pt idx="367">
                  <c:v>2453.46</c:v>
                </c:pt>
                <c:pt idx="368">
                  <c:v>2437.0300000000002</c:v>
                </c:pt>
                <c:pt idx="369">
                  <c:v>2435.61</c:v>
                </c:pt>
                <c:pt idx="370">
                  <c:v>2434.5</c:v>
                </c:pt>
                <c:pt idx="371">
                  <c:v>2438.3000000000002</c:v>
                </c:pt>
                <c:pt idx="372">
                  <c:v>2439.0700000000002</c:v>
                </c:pt>
                <c:pt idx="373">
                  <c:v>2419.38</c:v>
                </c:pt>
                <c:pt idx="374">
                  <c:v>2440.69</c:v>
                </c:pt>
                <c:pt idx="375">
                  <c:v>2419.6999999999998</c:v>
                </c:pt>
                <c:pt idx="376">
                  <c:v>2423.41</c:v>
                </c:pt>
                <c:pt idx="377">
                  <c:v>2429.0100000000002</c:v>
                </c:pt>
                <c:pt idx="378">
                  <c:v>2432.54</c:v>
                </c:pt>
                <c:pt idx="379">
                  <c:v>2409.75</c:v>
                </c:pt>
                <c:pt idx="380">
                  <c:v>2425.1799999999998</c:v>
                </c:pt>
                <c:pt idx="381">
                  <c:v>2427.4299999999998</c:v>
                </c:pt>
                <c:pt idx="382">
                  <c:v>2425.5300000000002</c:v>
                </c:pt>
                <c:pt idx="383">
                  <c:v>2443.25</c:v>
                </c:pt>
                <c:pt idx="384">
                  <c:v>2447.83</c:v>
                </c:pt>
                <c:pt idx="385">
                  <c:v>2459.27</c:v>
                </c:pt>
                <c:pt idx="386">
                  <c:v>2459.14</c:v>
                </c:pt>
                <c:pt idx="387">
                  <c:v>2460.61</c:v>
                </c:pt>
                <c:pt idx="388">
                  <c:v>2473.83</c:v>
                </c:pt>
                <c:pt idx="389">
                  <c:v>2473.4499999999998</c:v>
                </c:pt>
                <c:pt idx="390">
                  <c:v>2472.54</c:v>
                </c:pt>
                <c:pt idx="391">
                  <c:v>2469.91</c:v>
                </c:pt>
                <c:pt idx="392">
                  <c:v>2477.13</c:v>
                </c:pt>
                <c:pt idx="393">
                  <c:v>2477.83</c:v>
                </c:pt>
                <c:pt idx="394">
                  <c:v>2475.42</c:v>
                </c:pt>
                <c:pt idx="395">
                  <c:v>2472.1</c:v>
                </c:pt>
                <c:pt idx="396">
                  <c:v>2470.3000000000002</c:v>
                </c:pt>
                <c:pt idx="397">
                  <c:v>2476.35</c:v>
                </c:pt>
                <c:pt idx="398">
                  <c:v>2477.5700000000002</c:v>
                </c:pt>
                <c:pt idx="399">
                  <c:v>2472.16</c:v>
                </c:pt>
                <c:pt idx="400">
                  <c:v>2476.83</c:v>
                </c:pt>
                <c:pt idx="401">
                  <c:v>2480.91</c:v>
                </c:pt>
                <c:pt idx="402">
                  <c:v>2474.92</c:v>
                </c:pt>
                <c:pt idx="403">
                  <c:v>2474.02</c:v>
                </c:pt>
                <c:pt idx="404">
                  <c:v>2438.21</c:v>
                </c:pt>
                <c:pt idx="405">
                  <c:v>2441.3200000000002</c:v>
                </c:pt>
                <c:pt idx="406">
                  <c:v>2465.84</c:v>
                </c:pt>
                <c:pt idx="407">
                  <c:v>2464.61</c:v>
                </c:pt>
                <c:pt idx="408">
                  <c:v>2468.11</c:v>
                </c:pt>
                <c:pt idx="409">
                  <c:v>2430.0100000000002</c:v>
                </c:pt>
                <c:pt idx="410">
                  <c:v>2425.5500000000002</c:v>
                </c:pt>
                <c:pt idx="411">
                  <c:v>2428.37</c:v>
                </c:pt>
                <c:pt idx="412">
                  <c:v>2452.5100000000002</c:v>
                </c:pt>
                <c:pt idx="413">
                  <c:v>2444.04</c:v>
                </c:pt>
                <c:pt idx="414">
                  <c:v>2438.9699999999998</c:v>
                </c:pt>
                <c:pt idx="415">
                  <c:v>2443.0500000000002</c:v>
                </c:pt>
                <c:pt idx="416">
                  <c:v>2444.2399999999998</c:v>
                </c:pt>
                <c:pt idx="417">
                  <c:v>2446.3000000000002</c:v>
                </c:pt>
                <c:pt idx="418">
                  <c:v>2457.59</c:v>
                </c:pt>
                <c:pt idx="419">
                  <c:v>2471.65</c:v>
                </c:pt>
                <c:pt idx="420">
                  <c:v>2476.5500000000002</c:v>
                </c:pt>
                <c:pt idx="421">
                  <c:v>2457.85</c:v>
                </c:pt>
                <c:pt idx="422">
                  <c:v>2465.54</c:v>
                </c:pt>
                <c:pt idx="423">
                  <c:v>2465.1</c:v>
                </c:pt>
                <c:pt idx="424">
                  <c:v>2461.4299999999998</c:v>
                </c:pt>
                <c:pt idx="425">
                  <c:v>2488.9499999999998</c:v>
                </c:pt>
                <c:pt idx="426">
                  <c:v>2496.77</c:v>
                </c:pt>
                <c:pt idx="427">
                  <c:v>2498.37</c:v>
                </c:pt>
                <c:pt idx="428">
                  <c:v>2495.62</c:v>
                </c:pt>
                <c:pt idx="429">
                  <c:v>2500.23</c:v>
                </c:pt>
                <c:pt idx="430">
                  <c:v>2503.87</c:v>
                </c:pt>
                <c:pt idx="431">
                  <c:v>2506.65</c:v>
                </c:pt>
                <c:pt idx="432">
                  <c:v>2508.2399999999998</c:v>
                </c:pt>
                <c:pt idx="433">
                  <c:v>2500.6</c:v>
                </c:pt>
                <c:pt idx="434">
                  <c:v>2502.2199999999998</c:v>
                </c:pt>
                <c:pt idx="435">
                  <c:v>2496.66</c:v>
                </c:pt>
                <c:pt idx="436">
                  <c:v>2496.84</c:v>
                </c:pt>
                <c:pt idx="437">
                  <c:v>2507.04</c:v>
                </c:pt>
                <c:pt idx="438">
                  <c:v>2510.06</c:v>
                </c:pt>
                <c:pt idx="439">
                  <c:v>2519.36</c:v>
                </c:pt>
                <c:pt idx="440">
                  <c:v>2529.12</c:v>
                </c:pt>
                <c:pt idx="441">
                  <c:v>2534.58</c:v>
                </c:pt>
                <c:pt idx="442">
                  <c:v>2537.7399999999998</c:v>
                </c:pt>
                <c:pt idx="443">
                  <c:v>2552.0700000000002</c:v>
                </c:pt>
                <c:pt idx="444">
                  <c:v>2549.33</c:v>
                </c:pt>
                <c:pt idx="445">
                  <c:v>2544.73</c:v>
                </c:pt>
                <c:pt idx="446">
                  <c:v>2550.64</c:v>
                </c:pt>
                <c:pt idx="447">
                  <c:v>2555.2399999999998</c:v>
                </c:pt>
                <c:pt idx="448">
                  <c:v>2550.9299999999998</c:v>
                </c:pt>
                <c:pt idx="449">
                  <c:v>2553.17</c:v>
                </c:pt>
                <c:pt idx="450">
                  <c:v>2557.64</c:v>
                </c:pt>
                <c:pt idx="451">
                  <c:v>2559.36</c:v>
                </c:pt>
                <c:pt idx="452">
                  <c:v>2561.2600000000002</c:v>
                </c:pt>
                <c:pt idx="453">
                  <c:v>2562.1</c:v>
                </c:pt>
                <c:pt idx="454">
                  <c:v>2575.21</c:v>
                </c:pt>
                <c:pt idx="455">
                  <c:v>2564.98</c:v>
                </c:pt>
                <c:pt idx="456">
                  <c:v>2569.13</c:v>
                </c:pt>
                <c:pt idx="457">
                  <c:v>2557.15</c:v>
                </c:pt>
                <c:pt idx="458">
                  <c:v>2560.4</c:v>
                </c:pt>
                <c:pt idx="459">
                  <c:v>2581.0700000000002</c:v>
                </c:pt>
                <c:pt idx="460">
                  <c:v>2572.83</c:v>
                </c:pt>
                <c:pt idx="461">
                  <c:v>2575.2600000000002</c:v>
                </c:pt>
                <c:pt idx="462">
                  <c:v>2579.36</c:v>
                </c:pt>
                <c:pt idx="463">
                  <c:v>2579.85</c:v>
                </c:pt>
                <c:pt idx="464">
                  <c:v>2587.84</c:v>
                </c:pt>
                <c:pt idx="465">
                  <c:v>2591.13</c:v>
                </c:pt>
                <c:pt idx="466">
                  <c:v>2590.64</c:v>
                </c:pt>
                <c:pt idx="467">
                  <c:v>2594.38</c:v>
                </c:pt>
                <c:pt idx="468">
                  <c:v>2584.62</c:v>
                </c:pt>
                <c:pt idx="469">
                  <c:v>2582.3000000000002</c:v>
                </c:pt>
                <c:pt idx="470">
                  <c:v>2584.84</c:v>
                </c:pt>
                <c:pt idx="471">
                  <c:v>2578.87</c:v>
                </c:pt>
                <c:pt idx="472">
                  <c:v>2564.62</c:v>
                </c:pt>
                <c:pt idx="473">
                  <c:v>2585.64</c:v>
                </c:pt>
                <c:pt idx="474">
                  <c:v>2578.85</c:v>
                </c:pt>
                <c:pt idx="475">
                  <c:v>2582.14</c:v>
                </c:pt>
                <c:pt idx="476">
                  <c:v>2599.0300000000002</c:v>
                </c:pt>
                <c:pt idx="477">
                  <c:v>2597.08</c:v>
                </c:pt>
                <c:pt idx="478">
                  <c:v>2602.42</c:v>
                </c:pt>
                <c:pt idx="479">
                  <c:v>2601.42</c:v>
                </c:pt>
                <c:pt idx="480">
                  <c:v>2627.04</c:v>
                </c:pt>
                <c:pt idx="481">
                  <c:v>2626.07</c:v>
                </c:pt>
                <c:pt idx="482">
                  <c:v>2647.58</c:v>
                </c:pt>
                <c:pt idx="483">
                  <c:v>2642.22</c:v>
                </c:pt>
                <c:pt idx="484">
                  <c:v>2639.44</c:v>
                </c:pt>
                <c:pt idx="485">
                  <c:v>2629.57</c:v>
                </c:pt>
                <c:pt idx="486">
                  <c:v>2629.27</c:v>
                </c:pt>
                <c:pt idx="487">
                  <c:v>2636.98</c:v>
                </c:pt>
                <c:pt idx="488">
                  <c:v>2651.5</c:v>
                </c:pt>
                <c:pt idx="489">
                  <c:v>2659.99</c:v>
                </c:pt>
                <c:pt idx="490">
                  <c:v>2664.11</c:v>
                </c:pt>
                <c:pt idx="491">
                  <c:v>2662.85</c:v>
                </c:pt>
                <c:pt idx="492">
                  <c:v>2652.01</c:v>
                </c:pt>
                <c:pt idx="493">
                  <c:v>2675.81</c:v>
                </c:pt>
                <c:pt idx="494">
                  <c:v>2690.16</c:v>
                </c:pt>
                <c:pt idx="495">
                  <c:v>2681.47</c:v>
                </c:pt>
                <c:pt idx="496">
                  <c:v>2679.25</c:v>
                </c:pt>
                <c:pt idx="497">
                  <c:v>2684.57</c:v>
                </c:pt>
                <c:pt idx="498">
                  <c:v>2683.34</c:v>
                </c:pt>
                <c:pt idx="499">
                  <c:v>2680.5</c:v>
                </c:pt>
                <c:pt idx="500">
                  <c:v>2682.62</c:v>
                </c:pt>
                <c:pt idx="501">
                  <c:v>2687.54</c:v>
                </c:pt>
                <c:pt idx="502">
                  <c:v>2673.61</c:v>
                </c:pt>
                <c:pt idx="503">
                  <c:v>2695.79</c:v>
                </c:pt>
                <c:pt idx="504">
                  <c:v>2713.06</c:v>
                </c:pt>
                <c:pt idx="505">
                  <c:v>2723.99</c:v>
                </c:pt>
                <c:pt idx="506">
                  <c:v>2743.15</c:v>
                </c:pt>
                <c:pt idx="507">
                  <c:v>2747.71</c:v>
                </c:pt>
                <c:pt idx="508">
                  <c:v>2751.29</c:v>
                </c:pt>
                <c:pt idx="509">
                  <c:v>2748.23</c:v>
                </c:pt>
                <c:pt idx="510">
                  <c:v>2767.56</c:v>
                </c:pt>
                <c:pt idx="511">
                  <c:v>2786.24</c:v>
                </c:pt>
                <c:pt idx="512">
                  <c:v>2776.42</c:v>
                </c:pt>
                <c:pt idx="513">
                  <c:v>2802.56</c:v>
                </c:pt>
                <c:pt idx="514">
                  <c:v>2798.03</c:v>
                </c:pt>
                <c:pt idx="515">
                  <c:v>2810.3</c:v>
                </c:pt>
                <c:pt idx="516">
                  <c:v>2832.97</c:v>
                </c:pt>
                <c:pt idx="517">
                  <c:v>2839.13</c:v>
                </c:pt>
                <c:pt idx="518">
                  <c:v>2837.54</c:v>
                </c:pt>
                <c:pt idx="519">
                  <c:v>2839.25</c:v>
                </c:pt>
                <c:pt idx="520">
                  <c:v>2872.87</c:v>
                </c:pt>
                <c:pt idx="521">
                  <c:v>2853.53</c:v>
                </c:pt>
                <c:pt idx="522">
                  <c:v>2822.43</c:v>
                </c:pt>
                <c:pt idx="523">
                  <c:v>2823.81</c:v>
                </c:pt>
                <c:pt idx="524">
                  <c:v>2821.98</c:v>
                </c:pt>
                <c:pt idx="525">
                  <c:v>2762.13</c:v>
                </c:pt>
                <c:pt idx="526">
                  <c:v>2648.94</c:v>
                </c:pt>
                <c:pt idx="527">
                  <c:v>2695.14</c:v>
                </c:pt>
                <c:pt idx="528">
                  <c:v>2681.66</c:v>
                </c:pt>
                <c:pt idx="529">
                  <c:v>2581</c:v>
                </c:pt>
                <c:pt idx="530">
                  <c:v>2619.5500000000002</c:v>
                </c:pt>
                <c:pt idx="531">
                  <c:v>2656</c:v>
                </c:pt>
                <c:pt idx="532">
                  <c:v>2662.92</c:v>
                </c:pt>
                <c:pt idx="533">
                  <c:v>2698.63</c:v>
                </c:pt>
                <c:pt idx="534">
                  <c:v>2731.2</c:v>
                </c:pt>
                <c:pt idx="535">
                  <c:v>2732.22</c:v>
                </c:pt>
                <c:pt idx="536">
                  <c:v>2716.26</c:v>
                </c:pt>
                <c:pt idx="537">
                  <c:v>2701.33</c:v>
                </c:pt>
                <c:pt idx="538">
                  <c:v>2703.96</c:v>
                </c:pt>
                <c:pt idx="539">
                  <c:v>2747.3</c:v>
                </c:pt>
                <c:pt idx="540">
                  <c:v>2779.6</c:v>
                </c:pt>
                <c:pt idx="541">
                  <c:v>2744.28</c:v>
                </c:pt>
                <c:pt idx="542">
                  <c:v>2713.83</c:v>
                </c:pt>
                <c:pt idx="543">
                  <c:v>2677.67</c:v>
                </c:pt>
                <c:pt idx="544">
                  <c:v>2691.25</c:v>
                </c:pt>
                <c:pt idx="545">
                  <c:v>2720.94</c:v>
                </c:pt>
                <c:pt idx="546">
                  <c:v>2728.12</c:v>
                </c:pt>
                <c:pt idx="547">
                  <c:v>2726.8</c:v>
                </c:pt>
                <c:pt idx="548">
                  <c:v>2738.97</c:v>
                </c:pt>
                <c:pt idx="549">
                  <c:v>2784.25</c:v>
                </c:pt>
                <c:pt idx="550">
                  <c:v>2783.02</c:v>
                </c:pt>
                <c:pt idx="551">
                  <c:v>2765.31</c:v>
                </c:pt>
                <c:pt idx="552">
                  <c:v>2749.48</c:v>
                </c:pt>
                <c:pt idx="553">
                  <c:v>2747.33</c:v>
                </c:pt>
                <c:pt idx="554">
                  <c:v>2752.01</c:v>
                </c:pt>
                <c:pt idx="555">
                  <c:v>2712.92</c:v>
                </c:pt>
                <c:pt idx="556">
                  <c:v>2716.94</c:v>
                </c:pt>
                <c:pt idx="557">
                  <c:v>2711.93</c:v>
                </c:pt>
                <c:pt idx="558">
                  <c:v>2643.69</c:v>
                </c:pt>
                <c:pt idx="559">
                  <c:v>2588.2600000000002</c:v>
                </c:pt>
                <c:pt idx="560">
                  <c:v>2658.55</c:v>
                </c:pt>
                <c:pt idx="561">
                  <c:v>2612.62</c:v>
                </c:pt>
                <c:pt idx="562">
                  <c:v>2605</c:v>
                </c:pt>
                <c:pt idx="563">
                  <c:v>2640.87</c:v>
                </c:pt>
                <c:pt idx="564">
                  <c:v>2581.88</c:v>
                </c:pt>
                <c:pt idx="565">
                  <c:v>2614.4499999999998</c:v>
                </c:pt>
                <c:pt idx="566">
                  <c:v>2644.69</c:v>
                </c:pt>
                <c:pt idx="567">
                  <c:v>2662.84</c:v>
                </c:pt>
                <c:pt idx="568">
                  <c:v>2604.4699999999998</c:v>
                </c:pt>
                <c:pt idx="569">
                  <c:v>2613.16</c:v>
                </c:pt>
                <c:pt idx="570">
                  <c:v>2656.87</c:v>
                </c:pt>
                <c:pt idx="571">
                  <c:v>2642.19</c:v>
                </c:pt>
                <c:pt idx="572">
                  <c:v>2674.08</c:v>
                </c:pt>
                <c:pt idx="573">
                  <c:v>2656.3</c:v>
                </c:pt>
                <c:pt idx="574">
                  <c:v>2677.84</c:v>
                </c:pt>
                <c:pt idx="575">
                  <c:v>2706.39</c:v>
                </c:pt>
                <c:pt idx="576">
                  <c:v>2708.62</c:v>
                </c:pt>
                <c:pt idx="577">
                  <c:v>2693.3</c:v>
                </c:pt>
                <c:pt idx="578">
                  <c:v>2670.14</c:v>
                </c:pt>
                <c:pt idx="579">
                  <c:v>2670.29</c:v>
                </c:pt>
                <c:pt idx="580">
                  <c:v>2634.56</c:v>
                </c:pt>
                <c:pt idx="581">
                  <c:v>2639.4</c:v>
                </c:pt>
                <c:pt idx="582">
                  <c:v>2666.94</c:v>
                </c:pt>
                <c:pt idx="583">
                  <c:v>2669.91</c:v>
                </c:pt>
                <c:pt idx="584">
                  <c:v>2648.05</c:v>
                </c:pt>
                <c:pt idx="585">
                  <c:v>2654.8</c:v>
                </c:pt>
                <c:pt idx="586">
                  <c:v>2635.67</c:v>
                </c:pt>
                <c:pt idx="587">
                  <c:v>2629.73</c:v>
                </c:pt>
                <c:pt idx="588">
                  <c:v>2663.42</c:v>
                </c:pt>
                <c:pt idx="589">
                  <c:v>2672.63</c:v>
                </c:pt>
                <c:pt idx="590">
                  <c:v>2671.92</c:v>
                </c:pt>
                <c:pt idx="591">
                  <c:v>2697.79</c:v>
                </c:pt>
                <c:pt idx="592">
                  <c:v>2723.07</c:v>
                </c:pt>
                <c:pt idx="593">
                  <c:v>2727.72</c:v>
                </c:pt>
                <c:pt idx="594">
                  <c:v>2730.13</c:v>
                </c:pt>
                <c:pt idx="595">
                  <c:v>2711.45</c:v>
                </c:pt>
                <c:pt idx="596">
                  <c:v>2719.35</c:v>
                </c:pt>
                <c:pt idx="597">
                  <c:v>2720.13</c:v>
                </c:pt>
                <c:pt idx="598" formatCode="#,##0.00">
                  <c:v>2712.97</c:v>
                </c:pt>
                <c:pt idx="599">
                  <c:v>2733.01</c:v>
                </c:pt>
                <c:pt idx="600">
                  <c:v>2724.44</c:v>
                </c:pt>
                <c:pt idx="601">
                  <c:v>2733.29</c:v>
                </c:pt>
                <c:pt idx="602">
                  <c:v>2727.26</c:v>
                </c:pt>
                <c:pt idx="603">
                  <c:v>2721.33</c:v>
                </c:pt>
                <c:pt idx="604">
                  <c:v>2689.86</c:v>
                </c:pt>
                <c:pt idx="605">
                  <c:v>2724.01</c:v>
                </c:pt>
                <c:pt idx="606">
                  <c:v>2705.27</c:v>
                </c:pt>
                <c:pt idx="607">
                  <c:v>2734.62</c:v>
                </c:pt>
                <c:pt idx="608">
                  <c:v>2746.87</c:v>
                </c:pt>
                <c:pt idx="609">
                  <c:v>2748.8</c:v>
                </c:pt>
                <c:pt idx="610">
                  <c:v>2772.35</c:v>
                </c:pt>
                <c:pt idx="611">
                  <c:v>2770.37</c:v>
                </c:pt>
                <c:pt idx="612">
                  <c:v>2779.03</c:v>
                </c:pt>
                <c:pt idx="613">
                  <c:v>2782</c:v>
                </c:pt>
                <c:pt idx="614">
                  <c:v>2786.85</c:v>
                </c:pt>
                <c:pt idx="615">
                  <c:v>2775.63</c:v>
                </c:pt>
                <c:pt idx="616">
                  <c:v>2782.49</c:v>
                </c:pt>
                <c:pt idx="617">
                  <c:v>2779.66</c:v>
                </c:pt>
                <c:pt idx="618">
                  <c:v>2773.75</c:v>
                </c:pt>
                <c:pt idx="619">
                  <c:v>2762.57</c:v>
                </c:pt>
                <c:pt idx="620">
                  <c:v>2767.32</c:v>
                </c:pt>
                <c:pt idx="621">
                  <c:v>2749.76</c:v>
                </c:pt>
                <c:pt idx="622">
                  <c:v>2754.88</c:v>
                </c:pt>
                <c:pt idx="623">
                  <c:v>2717.07</c:v>
                </c:pt>
                <c:pt idx="624">
                  <c:v>2723.06</c:v>
                </c:pt>
                <c:pt idx="625">
                  <c:v>2699.63</c:v>
                </c:pt>
                <c:pt idx="626">
                  <c:v>2716.31</c:v>
                </c:pt>
                <c:pt idx="627">
                  <c:v>2718.37</c:v>
                </c:pt>
                <c:pt idx="628">
                  <c:v>2726.71</c:v>
                </c:pt>
                <c:pt idx="629">
                  <c:v>2713.22</c:v>
                </c:pt>
                <c:pt idx="630">
                  <c:v>2736.61</c:v>
                </c:pt>
                <c:pt idx="631">
                  <c:v>2759.82</c:v>
                </c:pt>
                <c:pt idx="632">
                  <c:v>2784.17</c:v>
                </c:pt>
                <c:pt idx="633">
                  <c:v>2793.84</c:v>
                </c:pt>
                <c:pt idx="634">
                  <c:v>2774.02</c:v>
                </c:pt>
                <c:pt idx="635">
                  <c:v>2798.29</c:v>
                </c:pt>
                <c:pt idx="636">
                  <c:v>2801.31</c:v>
                </c:pt>
                <c:pt idx="637">
                  <c:v>2798.43</c:v>
                </c:pt>
                <c:pt idx="638">
                  <c:v>2809.55</c:v>
                </c:pt>
                <c:pt idx="639">
                  <c:v>2815.62</c:v>
                </c:pt>
                <c:pt idx="640">
                  <c:v>2804.49</c:v>
                </c:pt>
                <c:pt idx="641">
                  <c:v>2801.83</c:v>
                </c:pt>
                <c:pt idx="642">
                  <c:v>2806.98</c:v>
                </c:pt>
                <c:pt idx="643">
                  <c:v>2820.4</c:v>
                </c:pt>
                <c:pt idx="644">
                  <c:v>2846.07</c:v>
                </c:pt>
                <c:pt idx="645">
                  <c:v>2837.44</c:v>
                </c:pt>
                <c:pt idx="646">
                  <c:v>2818.82</c:v>
                </c:pt>
                <c:pt idx="647">
                  <c:v>2802.6</c:v>
                </c:pt>
                <c:pt idx="648">
                  <c:v>2816.29</c:v>
                </c:pt>
                <c:pt idx="649">
                  <c:v>2813.36</c:v>
                </c:pt>
                <c:pt idx="650">
                  <c:v>2827.22</c:v>
                </c:pt>
                <c:pt idx="651">
                  <c:v>2840.35</c:v>
                </c:pt>
                <c:pt idx="652">
                  <c:v>2850.4</c:v>
                </c:pt>
                <c:pt idx="653">
                  <c:v>2858.45</c:v>
                </c:pt>
                <c:pt idx="654">
                  <c:v>2857.7</c:v>
                </c:pt>
                <c:pt idx="655">
                  <c:v>2853.58</c:v>
                </c:pt>
                <c:pt idx="656">
                  <c:v>2833.28</c:v>
                </c:pt>
                <c:pt idx="657">
                  <c:v>2821.93</c:v>
                </c:pt>
                <c:pt idx="658">
                  <c:v>2839.96</c:v>
                </c:pt>
                <c:pt idx="659">
                  <c:v>2818.37</c:v>
                </c:pt>
                <c:pt idx="660">
                  <c:v>2840.69</c:v>
                </c:pt>
                <c:pt idx="661">
                  <c:v>2850.13</c:v>
                </c:pt>
                <c:pt idx="662">
                  <c:v>2857.05</c:v>
                </c:pt>
                <c:pt idx="663">
                  <c:v>2862.96</c:v>
                </c:pt>
                <c:pt idx="664">
                  <c:v>2861.82</c:v>
                </c:pt>
                <c:pt idx="665">
                  <c:v>2856.98</c:v>
                </c:pt>
                <c:pt idx="666">
                  <c:v>2874.69</c:v>
                </c:pt>
                <c:pt idx="667">
                  <c:v>2896.74</c:v>
                </c:pt>
                <c:pt idx="668">
                  <c:v>2897.52</c:v>
                </c:pt>
                <c:pt idx="669">
                  <c:v>2914.04</c:v>
                </c:pt>
                <c:pt idx="670">
                  <c:v>2901.13</c:v>
                </c:pt>
                <c:pt idx="671">
                  <c:v>2901.52</c:v>
                </c:pt>
                <c:pt idx="672">
                  <c:v>2896.72</c:v>
                </c:pt>
                <c:pt idx="673">
                  <c:v>2888.6</c:v>
                </c:pt>
                <c:pt idx="674">
                  <c:v>2878.05</c:v>
                </c:pt>
                <c:pt idx="675">
                  <c:v>2871.68</c:v>
                </c:pt>
                <c:pt idx="676">
                  <c:v>2877.13</c:v>
                </c:pt>
                <c:pt idx="677">
                  <c:v>2887.89</c:v>
                </c:pt>
                <c:pt idx="678">
                  <c:v>2888.92</c:v>
                </c:pt>
                <c:pt idx="679">
                  <c:v>2904.18</c:v>
                </c:pt>
                <c:pt idx="680">
                  <c:v>2904.98</c:v>
                </c:pt>
                <c:pt idx="681">
                  <c:v>2888.8</c:v>
                </c:pt>
                <c:pt idx="682">
                  <c:v>2904.31</c:v>
                </c:pt>
                <c:pt idx="683">
                  <c:v>2907.95</c:v>
                </c:pt>
                <c:pt idx="684">
                  <c:v>2930.75</c:v>
                </c:pt>
                <c:pt idx="685">
                  <c:v>2929.67</c:v>
                </c:pt>
                <c:pt idx="686">
                  <c:v>2919.37</c:v>
                </c:pt>
                <c:pt idx="687">
                  <c:v>2915.56</c:v>
                </c:pt>
                <c:pt idx="688">
                  <c:v>2905.97</c:v>
                </c:pt>
                <c:pt idx="689">
                  <c:v>2914</c:v>
                </c:pt>
                <c:pt idx="690">
                  <c:v>2913.98</c:v>
                </c:pt>
                <c:pt idx="691">
                  <c:v>2924.59</c:v>
                </c:pt>
                <c:pt idx="692">
                  <c:v>2923.43</c:v>
                </c:pt>
                <c:pt idx="693">
                  <c:v>2925.51</c:v>
                </c:pt>
                <c:pt idx="694">
                  <c:v>2901.61</c:v>
                </c:pt>
                <c:pt idx="695">
                  <c:v>2885.57</c:v>
                </c:pt>
                <c:pt idx="696">
                  <c:v>2884.43</c:v>
                </c:pt>
                <c:pt idx="697">
                  <c:v>2880.34</c:v>
                </c:pt>
                <c:pt idx="698">
                  <c:v>2785.68</c:v>
                </c:pt>
                <c:pt idx="699">
                  <c:v>2728.37</c:v>
                </c:pt>
                <c:pt idx="700">
                  <c:v>2767.13</c:v>
                </c:pt>
                <c:pt idx="701">
                  <c:v>2750.79</c:v>
                </c:pt>
                <c:pt idx="702">
                  <c:v>2809.92</c:v>
                </c:pt>
                <c:pt idx="703">
                  <c:v>2809.21</c:v>
                </c:pt>
                <c:pt idx="704">
                  <c:v>2768.78</c:v>
                </c:pt>
                <c:pt idx="705">
                  <c:v>2767.78</c:v>
                </c:pt>
                <c:pt idx="706">
                  <c:v>2755.88</c:v>
                </c:pt>
                <c:pt idx="707">
                  <c:v>2740.69</c:v>
                </c:pt>
                <c:pt idx="708">
                  <c:v>2656.1</c:v>
                </c:pt>
                <c:pt idx="709">
                  <c:v>2705.57</c:v>
                </c:pt>
                <c:pt idx="710">
                  <c:v>2658.69</c:v>
                </c:pt>
                <c:pt idx="711">
                  <c:v>2641.25</c:v>
                </c:pt>
                <c:pt idx="712">
                  <c:v>2682.63</c:v>
                </c:pt>
                <c:pt idx="713">
                  <c:v>2711.74</c:v>
                </c:pt>
                <c:pt idx="714">
                  <c:v>2740.37</c:v>
                </c:pt>
                <c:pt idx="715">
                  <c:v>2723.06</c:v>
                </c:pt>
                <c:pt idx="716">
                  <c:v>2738.31</c:v>
                </c:pt>
                <c:pt idx="717">
                  <c:v>2755.45</c:v>
                </c:pt>
                <c:pt idx="718">
                  <c:v>2813.89</c:v>
                </c:pt>
                <c:pt idx="719">
                  <c:v>2806.83</c:v>
                </c:pt>
                <c:pt idx="720">
                  <c:v>2781.01</c:v>
                </c:pt>
                <c:pt idx="721">
                  <c:v>2726.22</c:v>
                </c:pt>
                <c:pt idx="722">
                  <c:v>2722.18</c:v>
                </c:pt>
                <c:pt idx="723">
                  <c:v>2701.58</c:v>
                </c:pt>
                <c:pt idx="724">
                  <c:v>2730.2</c:v>
                </c:pt>
                <c:pt idx="725">
                  <c:v>2736.27</c:v>
                </c:pt>
                <c:pt idx="726">
                  <c:v>2690.73</c:v>
                </c:pt>
                <c:pt idx="727">
                  <c:v>2641.89</c:v>
                </c:pt>
                <c:pt idx="728">
                  <c:v>2649.93</c:v>
                </c:pt>
                <c:pt idx="729">
                  <c:v>2632.56</c:v>
                </c:pt>
                <c:pt idx="730">
                  <c:v>2673.45</c:v>
                </c:pt>
                <c:pt idx="731">
                  <c:v>2682.2</c:v>
                </c:pt>
                <c:pt idx="732">
                  <c:v>2743.78</c:v>
                </c:pt>
                <c:pt idx="733">
                  <c:v>2737.8</c:v>
                </c:pt>
                <c:pt idx="734">
                  <c:v>2760.16</c:v>
                </c:pt>
                <c:pt idx="735">
                  <c:v>2790.37</c:v>
                </c:pt>
                <c:pt idx="736">
                  <c:v>2700.06</c:v>
                </c:pt>
                <c:pt idx="737">
                  <c:v>2695.95</c:v>
                </c:pt>
                <c:pt idx="738">
                  <c:v>2633.08</c:v>
                </c:pt>
                <c:pt idx="739">
                  <c:v>2637.72</c:v>
                </c:pt>
                <c:pt idx="740">
                  <c:v>2636.78</c:v>
                </c:pt>
                <c:pt idx="741">
                  <c:v>2651.07</c:v>
                </c:pt>
                <c:pt idx="742">
                  <c:v>2650.54</c:v>
                </c:pt>
                <c:pt idx="743">
                  <c:v>2599.9499999999998</c:v>
                </c:pt>
                <c:pt idx="744">
                  <c:v>2545.94</c:v>
                </c:pt>
                <c:pt idx="745">
                  <c:v>2546.16</c:v>
                </c:pt>
                <c:pt idx="746">
                  <c:v>2506.96</c:v>
                </c:pt>
                <c:pt idx="747">
                  <c:v>2467.42</c:v>
                </c:pt>
                <c:pt idx="748">
                  <c:v>2416.58</c:v>
                </c:pt>
                <c:pt idx="749">
                  <c:v>2351.1</c:v>
                </c:pt>
                <c:pt idx="750">
                  <c:v>2467.6999999999998</c:v>
                </c:pt>
                <c:pt idx="751">
                  <c:v>2488.83</c:v>
                </c:pt>
                <c:pt idx="752">
                  <c:v>2485.7399999999998</c:v>
                </c:pt>
                <c:pt idx="753">
                  <c:v>2506.85</c:v>
                </c:pt>
                <c:pt idx="754">
                  <c:v>2510.0300000000002</c:v>
                </c:pt>
                <c:pt idx="755">
                  <c:v>2447.89</c:v>
                </c:pt>
                <c:pt idx="756">
                  <c:v>2531.94</c:v>
                </c:pt>
                <c:pt idx="757">
                  <c:v>2549.69</c:v>
                </c:pt>
                <c:pt idx="758">
                  <c:v>2574.41</c:v>
                </c:pt>
                <c:pt idx="759">
                  <c:v>2584.96</c:v>
                </c:pt>
                <c:pt idx="760">
                  <c:v>2596.64</c:v>
                </c:pt>
                <c:pt idx="761">
                  <c:v>2596.2600000000002</c:v>
                </c:pt>
                <c:pt idx="762">
                  <c:v>2582.61</c:v>
                </c:pt>
                <c:pt idx="763">
                  <c:v>2610.3000000000002</c:v>
                </c:pt>
                <c:pt idx="764">
                  <c:v>2616.1</c:v>
                </c:pt>
                <c:pt idx="765">
                  <c:v>2635.96</c:v>
                </c:pt>
                <c:pt idx="766">
                  <c:v>2670.02</c:v>
                </c:pt>
                <c:pt idx="767">
                  <c:v>2632.9</c:v>
                </c:pt>
                <c:pt idx="768">
                  <c:v>2638.7</c:v>
                </c:pt>
                <c:pt idx="769">
                  <c:v>2642.33</c:v>
                </c:pt>
                <c:pt idx="770">
                  <c:v>2664.76</c:v>
                </c:pt>
                <c:pt idx="771">
                  <c:v>2643.85</c:v>
                </c:pt>
                <c:pt idx="772">
                  <c:v>2640</c:v>
                </c:pt>
                <c:pt idx="773">
                  <c:v>2681.05</c:v>
                </c:pt>
                <c:pt idx="774">
                  <c:v>2704.1</c:v>
                </c:pt>
                <c:pt idx="775">
                  <c:v>2706.53</c:v>
                </c:pt>
                <c:pt idx="776">
                  <c:v>2724.78</c:v>
                </c:pt>
                <c:pt idx="777">
                  <c:v>2736.84</c:v>
                </c:pt>
                <c:pt idx="778">
                  <c:v>2731.61</c:v>
                </c:pt>
                <c:pt idx="779">
                  <c:v>2706.05</c:v>
                </c:pt>
                <c:pt idx="780">
                  <c:v>2707.88</c:v>
                </c:pt>
                <c:pt idx="781">
                  <c:v>2798.8</c:v>
                </c:pt>
                <c:pt idx="782">
                  <c:v>2744.73</c:v>
                </c:pt>
                <c:pt idx="783">
                  <c:v>2753.03</c:v>
                </c:pt>
                <c:pt idx="784">
                  <c:v>2745.73</c:v>
                </c:pt>
                <c:pt idx="785">
                  <c:v>2775.6</c:v>
                </c:pt>
                <c:pt idx="786">
                  <c:v>2779.76</c:v>
                </c:pt>
                <c:pt idx="787">
                  <c:v>2784.7</c:v>
                </c:pt>
                <c:pt idx="788">
                  <c:v>2774.88</c:v>
                </c:pt>
                <c:pt idx="789">
                  <c:v>2792.67</c:v>
                </c:pt>
                <c:pt idx="790">
                  <c:v>2791.61</c:v>
                </c:pt>
                <c:pt idx="791">
                  <c:v>2793.9</c:v>
                </c:pt>
                <c:pt idx="792">
                  <c:v>2792.38</c:v>
                </c:pt>
                <c:pt idx="793">
                  <c:v>2784.49</c:v>
                </c:pt>
                <c:pt idx="794">
                  <c:v>2803.69</c:v>
                </c:pt>
                <c:pt idx="795">
                  <c:v>2792.81</c:v>
                </c:pt>
                <c:pt idx="796">
                  <c:v>2789.65</c:v>
                </c:pt>
                <c:pt idx="797">
                  <c:v>2771.45</c:v>
                </c:pt>
                <c:pt idx="798">
                  <c:v>2748.91</c:v>
                </c:pt>
                <c:pt idx="799">
                  <c:v>2743.07</c:v>
                </c:pt>
                <c:pt idx="800">
                  <c:v>2783.3</c:v>
                </c:pt>
                <c:pt idx="801">
                  <c:v>2791.52</c:v>
                </c:pt>
                <c:pt idx="802">
                  <c:v>2810.92</c:v>
                </c:pt>
                <c:pt idx="803">
                  <c:v>2808.48</c:v>
                </c:pt>
                <c:pt idx="804">
                  <c:v>2822.48</c:v>
                </c:pt>
                <c:pt idx="805">
                  <c:v>2832.94</c:v>
                </c:pt>
                <c:pt idx="806">
                  <c:v>2832.57</c:v>
                </c:pt>
                <c:pt idx="807">
                  <c:v>2824.23</c:v>
                </c:pt>
                <c:pt idx="808">
                  <c:v>2854.88</c:v>
                </c:pt>
                <c:pt idx="809">
                  <c:v>2800.71</c:v>
                </c:pt>
                <c:pt idx="810">
                  <c:v>2798.36</c:v>
                </c:pt>
                <c:pt idx="811">
                  <c:v>2818.46</c:v>
                </c:pt>
                <c:pt idx="812">
                  <c:v>2805.37</c:v>
                </c:pt>
                <c:pt idx="813">
                  <c:v>2815.44</c:v>
                </c:pt>
                <c:pt idx="814">
                  <c:v>2834.4</c:v>
                </c:pt>
                <c:pt idx="815">
                  <c:v>2867.19</c:v>
                </c:pt>
                <c:pt idx="816">
                  <c:v>2867.24</c:v>
                </c:pt>
                <c:pt idx="817">
                  <c:v>2873.4</c:v>
                </c:pt>
                <c:pt idx="818">
                  <c:v>2879.39</c:v>
                </c:pt>
                <c:pt idx="819">
                  <c:v>2892.74</c:v>
                </c:pt>
                <c:pt idx="820">
                  <c:v>2895.77</c:v>
                </c:pt>
                <c:pt idx="821">
                  <c:v>2878.2</c:v>
                </c:pt>
                <c:pt idx="822">
                  <c:v>2888.21</c:v>
                </c:pt>
                <c:pt idx="823">
                  <c:v>2888.32</c:v>
                </c:pt>
                <c:pt idx="824">
                  <c:v>2907.41</c:v>
                </c:pt>
                <c:pt idx="825">
                  <c:v>2905.58</c:v>
                </c:pt>
                <c:pt idx="826">
                  <c:v>2907.06</c:v>
                </c:pt>
                <c:pt idx="827">
                  <c:v>2900.45</c:v>
                </c:pt>
                <c:pt idx="828">
                  <c:v>2905.03</c:v>
                </c:pt>
                <c:pt idx="829">
                  <c:v>2907.97</c:v>
                </c:pt>
                <c:pt idx="830">
                  <c:v>2933.68</c:v>
                </c:pt>
                <c:pt idx="831">
                  <c:v>2927.25</c:v>
                </c:pt>
                <c:pt idx="832">
                  <c:v>2926.17</c:v>
                </c:pt>
                <c:pt idx="833">
                  <c:v>2939.88</c:v>
                </c:pt>
                <c:pt idx="834">
                  <c:v>2943.03</c:v>
                </c:pt>
                <c:pt idx="835">
                  <c:v>2945.83</c:v>
                </c:pt>
                <c:pt idx="836">
                  <c:v>2923.73</c:v>
                </c:pt>
                <c:pt idx="837">
                  <c:v>2917.52</c:v>
                </c:pt>
                <c:pt idx="838">
                  <c:v>2945.64</c:v>
                </c:pt>
                <c:pt idx="839">
                  <c:v>2923.47</c:v>
                </c:pt>
                <c:pt idx="840">
                  <c:v>2884.05</c:v>
                </c:pt>
                <c:pt idx="841">
                  <c:v>2879.42</c:v>
                </c:pt>
                <c:pt idx="842">
                  <c:v>2870.72</c:v>
                </c:pt>
                <c:pt idx="843">
                  <c:v>2881.4</c:v>
                </c:pt>
                <c:pt idx="844">
                  <c:v>2811.87</c:v>
                </c:pt>
                <c:pt idx="845">
                  <c:v>2834.41</c:v>
                </c:pt>
                <c:pt idx="846">
                  <c:v>2850.96</c:v>
                </c:pt>
                <c:pt idx="847">
                  <c:v>2876.32</c:v>
                </c:pt>
                <c:pt idx="848">
                  <c:v>2859.53</c:v>
                </c:pt>
                <c:pt idx="849">
                  <c:v>2840.23</c:v>
                </c:pt>
                <c:pt idx="850">
                  <c:v>2864.36</c:v>
                </c:pt>
                <c:pt idx="851">
                  <c:v>2856.27</c:v>
                </c:pt>
                <c:pt idx="852">
                  <c:v>2822.24</c:v>
                </c:pt>
                <c:pt idx="853">
                  <c:v>2826.06</c:v>
                </c:pt>
                <c:pt idx="854">
                  <c:v>2802.39</c:v>
                </c:pt>
                <c:pt idx="855">
                  <c:v>2783.02</c:v>
                </c:pt>
                <c:pt idx="856">
                  <c:v>2788.86</c:v>
                </c:pt>
                <c:pt idx="857">
                  <c:v>2752.06</c:v>
                </c:pt>
                <c:pt idx="858">
                  <c:v>2744.45</c:v>
                </c:pt>
                <c:pt idx="859">
                  <c:v>2803.27</c:v>
                </c:pt>
                <c:pt idx="860">
                  <c:v>2826.15</c:v>
                </c:pt>
                <c:pt idx="861">
                  <c:v>2843.49</c:v>
                </c:pt>
                <c:pt idx="862">
                  <c:v>2873.34</c:v>
                </c:pt>
                <c:pt idx="863">
                  <c:v>2886.73</c:v>
                </c:pt>
                <c:pt idx="864">
                  <c:v>2885.72</c:v>
                </c:pt>
                <c:pt idx="865">
                  <c:v>2879.84</c:v>
                </c:pt>
                <c:pt idx="866">
                  <c:v>2891.64</c:v>
                </c:pt>
                <c:pt idx="867">
                  <c:v>2886.98</c:v>
                </c:pt>
                <c:pt idx="868">
                  <c:v>2889.67</c:v>
                </c:pt>
                <c:pt idx="869">
                  <c:v>2917.75</c:v>
                </c:pt>
                <c:pt idx="870">
                  <c:v>2926.46</c:v>
                </c:pt>
                <c:pt idx="871">
                  <c:v>2954.18</c:v>
                </c:pt>
                <c:pt idx="872">
                  <c:v>2950.46</c:v>
                </c:pt>
                <c:pt idx="873">
                  <c:v>2945.35</c:v>
                </c:pt>
                <c:pt idx="874">
                  <c:v>2917.38</c:v>
                </c:pt>
                <c:pt idx="875">
                  <c:v>2913.78</c:v>
                </c:pt>
                <c:pt idx="876">
                  <c:v>2924.92</c:v>
                </c:pt>
                <c:pt idx="877">
                  <c:v>2941.76</c:v>
                </c:pt>
                <c:pt idx="878">
                  <c:v>2964.33</c:v>
                </c:pt>
                <c:pt idx="879">
                  <c:v>2973.01</c:v>
                </c:pt>
                <c:pt idx="880">
                  <c:v>2995.82</c:v>
                </c:pt>
                <c:pt idx="881">
                  <c:v>2990.41</c:v>
                </c:pt>
                <c:pt idx="882">
                  <c:v>2975.05</c:v>
                </c:pt>
                <c:pt idx="883">
                  <c:v>2979.63</c:v>
                </c:pt>
                <c:pt idx="884">
                  <c:v>2989.3</c:v>
                </c:pt>
                <c:pt idx="885">
                  <c:v>2999.91</c:v>
                </c:pt>
                <c:pt idx="886">
                  <c:v>3013.77</c:v>
                </c:pt>
                <c:pt idx="887">
                  <c:v>3014.3</c:v>
                </c:pt>
                <c:pt idx="888">
                  <c:v>3004.04</c:v>
                </c:pt>
                <c:pt idx="889">
                  <c:v>2984.42</c:v>
                </c:pt>
                <c:pt idx="890">
                  <c:v>2995.11</c:v>
                </c:pt>
                <c:pt idx="891">
                  <c:v>2976.61</c:v>
                </c:pt>
                <c:pt idx="892">
                  <c:v>2985.03</c:v>
                </c:pt>
                <c:pt idx="893">
                  <c:v>3005.47</c:v>
                </c:pt>
                <c:pt idx="894">
                  <c:v>3019.56</c:v>
                </c:pt>
                <c:pt idx="895">
                  <c:v>3003.69</c:v>
                </c:pt>
                <c:pt idx="896">
                  <c:v>3025.86</c:v>
                </c:pt>
                <c:pt idx="897">
                  <c:v>3020.97</c:v>
                </c:pt>
                <c:pt idx="898">
                  <c:v>3013.18</c:v>
                </c:pt>
                <c:pt idx="899">
                  <c:v>2980.38</c:v>
                </c:pt>
                <c:pt idx="900">
                  <c:v>2953.56</c:v>
                </c:pt>
                <c:pt idx="901">
                  <c:v>2932.05</c:v>
                </c:pt>
                <c:pt idx="902">
                  <c:v>2844.74</c:v>
                </c:pt>
                <c:pt idx="903">
                  <c:v>2881.77</c:v>
                </c:pt>
                <c:pt idx="904">
                  <c:v>2883.98</c:v>
                </c:pt>
                <c:pt idx="905">
                  <c:v>2938.09</c:v>
                </c:pt>
                <c:pt idx="906">
                  <c:v>2918.65</c:v>
                </c:pt>
                <c:pt idx="907">
                  <c:v>2882.7</c:v>
                </c:pt>
                <c:pt idx="908">
                  <c:v>2926.32</c:v>
                </c:pt>
                <c:pt idx="909">
                  <c:v>2840.6</c:v>
                </c:pt>
                <c:pt idx="910">
                  <c:v>2847.6</c:v>
                </c:pt>
                <c:pt idx="911">
                  <c:v>2888.68</c:v>
                </c:pt>
                <c:pt idx="912">
                  <c:v>2923.65</c:v>
                </c:pt>
                <c:pt idx="913">
                  <c:v>2900.51</c:v>
                </c:pt>
                <c:pt idx="914">
                  <c:v>2923.12</c:v>
                </c:pt>
                <c:pt idx="915">
                  <c:v>2922.95</c:v>
                </c:pt>
                <c:pt idx="916">
                  <c:v>2847.11</c:v>
                </c:pt>
                <c:pt idx="917">
                  <c:v>2878.31</c:v>
                </c:pt>
                <c:pt idx="918">
                  <c:v>2869.16</c:v>
                </c:pt>
                <c:pt idx="919">
                  <c:v>2887.94</c:v>
                </c:pt>
                <c:pt idx="920">
                  <c:v>2924.58</c:v>
                </c:pt>
                <c:pt idx="921">
                  <c:v>2926.46</c:v>
                </c:pt>
                <c:pt idx="922">
                  <c:v>2906.27</c:v>
                </c:pt>
                <c:pt idx="923">
                  <c:v>2937.78</c:v>
                </c:pt>
                <c:pt idx="924">
                  <c:v>2976</c:v>
                </c:pt>
                <c:pt idx="925">
                  <c:v>2978.71</c:v>
                </c:pt>
                <c:pt idx="926">
                  <c:v>2978.43</c:v>
                </c:pt>
                <c:pt idx="927">
                  <c:v>2979.39</c:v>
                </c:pt>
                <c:pt idx="928">
                  <c:v>3000.93</c:v>
                </c:pt>
                <c:pt idx="929">
                  <c:v>3009.57</c:v>
                </c:pt>
                <c:pt idx="930">
                  <c:v>3007.39</c:v>
                </c:pt>
                <c:pt idx="931">
                  <c:v>2997.96</c:v>
                </c:pt>
                <c:pt idx="932">
                  <c:v>3005.7</c:v>
                </c:pt>
                <c:pt idx="933">
                  <c:v>3006.73</c:v>
                </c:pt>
                <c:pt idx="934">
                  <c:v>3006.79</c:v>
                </c:pt>
                <c:pt idx="935">
                  <c:v>2992.07</c:v>
                </c:pt>
                <c:pt idx="936">
                  <c:v>2991.78</c:v>
                </c:pt>
                <c:pt idx="937">
                  <c:v>2966.6</c:v>
                </c:pt>
                <c:pt idx="938">
                  <c:v>2984.87</c:v>
                </c:pt>
                <c:pt idx="939">
                  <c:v>2977.67</c:v>
                </c:pt>
                <c:pt idx="940">
                  <c:v>2961.79</c:v>
                </c:pt>
                <c:pt idx="941">
                  <c:v>2976.74</c:v>
                </c:pt>
                <c:pt idx="942">
                  <c:v>2940.25</c:v>
                </c:pt>
                <c:pt idx="943">
                  <c:v>2887.61</c:v>
                </c:pt>
                <c:pt idx="944">
                  <c:v>2907.43</c:v>
                </c:pt>
                <c:pt idx="945">
                  <c:v>2944.44</c:v>
                </c:pt>
                <c:pt idx="946" formatCode="#,##0.00">
                  <c:v>2938.79</c:v>
                </c:pt>
                <c:pt idx="947">
                  <c:v>2893.06</c:v>
                </c:pt>
                <c:pt idx="948">
                  <c:v>2919.4</c:v>
                </c:pt>
                <c:pt idx="949">
                  <c:v>2938.14</c:v>
                </c:pt>
                <c:pt idx="950">
                  <c:v>2970.27</c:v>
                </c:pt>
                <c:pt idx="951">
                  <c:v>2966.15</c:v>
                </c:pt>
                <c:pt idx="952">
                  <c:v>2995.68</c:v>
                </c:pt>
                <c:pt idx="953">
                  <c:v>2989.69</c:v>
                </c:pt>
                <c:pt idx="954">
                  <c:v>2997.95</c:v>
                </c:pt>
                <c:pt idx="955">
                  <c:v>2986.19</c:v>
                </c:pt>
                <c:pt idx="956">
                  <c:v>3006.72</c:v>
                </c:pt>
                <c:pt idx="957">
                  <c:v>2995.99</c:v>
                </c:pt>
                <c:pt idx="958">
                  <c:v>3004.52</c:v>
                </c:pt>
                <c:pt idx="959">
                  <c:v>3010.29</c:v>
                </c:pt>
                <c:pt idx="960">
                  <c:v>3022.55</c:v>
                </c:pt>
                <c:pt idx="961">
                  <c:v>3039.42</c:v>
                </c:pt>
                <c:pt idx="962">
                  <c:v>3036.89</c:v>
                </c:pt>
                <c:pt idx="963">
                  <c:v>3046.77</c:v>
                </c:pt>
                <c:pt idx="964">
                  <c:v>3037.56</c:v>
                </c:pt>
                <c:pt idx="965">
                  <c:v>3066.91</c:v>
                </c:pt>
                <c:pt idx="966">
                  <c:v>3078.27</c:v>
                </c:pt>
                <c:pt idx="967">
                  <c:v>3074.81</c:v>
                </c:pt>
                <c:pt idx="968" formatCode="#,##0.00">
                  <c:v>3076.76</c:v>
                </c:pt>
                <c:pt idx="969">
                  <c:v>3085.18</c:v>
                </c:pt>
                <c:pt idx="970">
                  <c:v>3093.08</c:v>
                </c:pt>
                <c:pt idx="971">
                  <c:v>3087.01</c:v>
                </c:pt>
                <c:pt idx="972">
                  <c:v>3091.84</c:v>
                </c:pt>
                <c:pt idx="973">
                  <c:v>3094.04</c:v>
                </c:pt>
                <c:pt idx="974">
                  <c:v>3096.63</c:v>
                </c:pt>
                <c:pt idx="975">
                  <c:v>3120.46</c:v>
                </c:pt>
                <c:pt idx="976">
                  <c:v>3122.03</c:v>
                </c:pt>
                <c:pt idx="977">
                  <c:v>3120.18</c:v>
                </c:pt>
                <c:pt idx="978">
                  <c:v>3108.38</c:v>
                </c:pt>
                <c:pt idx="979">
                  <c:v>3103.54</c:v>
                </c:pt>
                <c:pt idx="980">
                  <c:v>3110.29</c:v>
                </c:pt>
                <c:pt idx="981">
                  <c:v>3133.64</c:v>
                </c:pt>
                <c:pt idx="982">
                  <c:v>3140.52</c:v>
                </c:pt>
                <c:pt idx="983">
                  <c:v>3153.63</c:v>
                </c:pt>
                <c:pt idx="984">
                  <c:v>3140.98</c:v>
                </c:pt>
                <c:pt idx="985">
                  <c:v>3113.87</c:v>
                </c:pt>
                <c:pt idx="986">
                  <c:v>3093.2</c:v>
                </c:pt>
                <c:pt idx="987">
                  <c:v>3112.76</c:v>
                </c:pt>
                <c:pt idx="988">
                  <c:v>3117.65</c:v>
                </c:pt>
                <c:pt idx="989">
                  <c:v>3145.91</c:v>
                </c:pt>
                <c:pt idx="990">
                  <c:v>3135.96</c:v>
                </c:pt>
                <c:pt idx="991">
                  <c:v>3132.52</c:v>
                </c:pt>
                <c:pt idx="992">
                  <c:v>3141.63</c:v>
                </c:pt>
                <c:pt idx="993">
                  <c:v>3168.57</c:v>
                </c:pt>
                <c:pt idx="994">
                  <c:v>3168.8</c:v>
                </c:pt>
                <c:pt idx="995">
                  <c:v>3191.45</c:v>
                </c:pt>
                <c:pt idx="996">
                  <c:v>3192.52</c:v>
                </c:pt>
                <c:pt idx="997">
                  <c:v>3191.14</c:v>
                </c:pt>
                <c:pt idx="998">
                  <c:v>3205.37</c:v>
                </c:pt>
                <c:pt idx="999">
                  <c:v>3221.22</c:v>
                </c:pt>
                <c:pt idx="1000">
                  <c:v>3224.01</c:v>
                </c:pt>
                <c:pt idx="1001">
                  <c:v>3223.38</c:v>
                </c:pt>
                <c:pt idx="1002">
                  <c:v>3239.92</c:v>
                </c:pt>
                <c:pt idx="1003">
                  <c:v>3240.02</c:v>
                </c:pt>
                <c:pt idx="1004">
                  <c:v>3230.78</c:v>
                </c:pt>
                <c:pt idx="1005">
                  <c:v>3221.29</c:v>
                </c:pt>
                <c:pt idx="1006">
                  <c:v>3257.85</c:v>
                </c:pt>
                <c:pt idx="1007">
                  <c:v>3234.85</c:v>
                </c:pt>
                <c:pt idx="1008">
                  <c:v>3246.28</c:v>
                </c:pt>
                <c:pt idx="1009">
                  <c:v>3237.18</c:v>
                </c:pt>
                <c:pt idx="1010">
                  <c:v>3253.05</c:v>
                </c:pt>
                <c:pt idx="1011">
                  <c:v>3274.7</c:v>
                </c:pt>
                <c:pt idx="1012">
                  <c:v>3265.33</c:v>
                </c:pt>
                <c:pt idx="1013">
                  <c:v>3265.35</c:v>
                </c:pt>
                <c:pt idx="1014">
                  <c:v>3283.15</c:v>
                </c:pt>
                <c:pt idx="1015">
                  <c:v>3289.37</c:v>
                </c:pt>
                <c:pt idx="1016">
                  <c:v>3316.81</c:v>
                </c:pt>
                <c:pt idx="1017">
                  <c:v>3329.62</c:v>
                </c:pt>
                <c:pt idx="1018">
                  <c:v>3320.79</c:v>
                </c:pt>
                <c:pt idx="1019">
                  <c:v>3321.75</c:v>
                </c:pt>
                <c:pt idx="1020">
                  <c:v>3325.54</c:v>
                </c:pt>
                <c:pt idx="1021">
                  <c:v>3295.47</c:v>
                </c:pt>
                <c:pt idx="1022">
                  <c:v>3253.63</c:v>
                </c:pt>
                <c:pt idx="1023">
                  <c:v>3276.24</c:v>
                </c:pt>
                <c:pt idx="1024">
                  <c:v>3285.06</c:v>
                </c:pt>
                <c:pt idx="1025">
                  <c:v>3283.66</c:v>
                </c:pt>
                <c:pt idx="1026">
                  <c:v>3225.52</c:v>
                </c:pt>
                <c:pt idx="1027">
                  <c:v>3248.92</c:v>
                </c:pt>
                <c:pt idx="1028">
                  <c:v>3296.86</c:v>
                </c:pt>
                <c:pt idx="1029">
                  <c:v>3334.69</c:v>
                </c:pt>
                <c:pt idx="1030">
                  <c:v>3344.26</c:v>
                </c:pt>
                <c:pt idx="1031">
                  <c:v>3327.71</c:v>
                </c:pt>
                <c:pt idx="1032">
                  <c:v>3352.09</c:v>
                </c:pt>
                <c:pt idx="1033">
                  <c:v>3357.75</c:v>
                </c:pt>
                <c:pt idx="1034">
                  <c:v>3379.45</c:v>
                </c:pt>
                <c:pt idx="1035">
                  <c:v>3373.94</c:v>
                </c:pt>
                <c:pt idx="1036">
                  <c:v>3380.16</c:v>
                </c:pt>
                <c:pt idx="1037">
                  <c:v>3370.29</c:v>
                </c:pt>
                <c:pt idx="1038">
                  <c:v>3386.1</c:v>
                </c:pt>
                <c:pt idx="1039">
                  <c:v>3373.23</c:v>
                </c:pt>
                <c:pt idx="1040">
                  <c:v>3337.75</c:v>
                </c:pt>
                <c:pt idx="1041">
                  <c:v>3225.89</c:v>
                </c:pt>
                <c:pt idx="1042">
                  <c:v>3128.21</c:v>
                </c:pt>
                <c:pt idx="1043">
                  <c:v>3116.48</c:v>
                </c:pt>
                <c:pt idx="1044">
                  <c:v>2978.39</c:v>
                </c:pt>
                <c:pt idx="1045">
                  <c:v>2954.22</c:v>
                </c:pt>
                <c:pt idx="1046">
                  <c:v>3090.23</c:v>
                </c:pt>
                <c:pt idx="1047">
                  <c:v>3003.04</c:v>
                </c:pt>
                <c:pt idx="1048">
                  <c:v>3130.12</c:v>
                </c:pt>
                <c:pt idx="1049">
                  <c:v>3023.94</c:v>
                </c:pt>
                <c:pt idx="1050">
                  <c:v>2972.37</c:v>
                </c:pt>
                <c:pt idx="1051">
                  <c:v>2746.56</c:v>
                </c:pt>
                <c:pt idx="1052">
                  <c:v>2882.23</c:v>
                </c:pt>
                <c:pt idx="1053">
                  <c:v>2741.38</c:v>
                </c:pt>
                <c:pt idx="1054">
                  <c:v>2480.64</c:v>
                </c:pt>
                <c:pt idx="1055">
                  <c:v>2711.02</c:v>
                </c:pt>
                <c:pt idx="1056">
                  <c:v>2386.13</c:v>
                </c:pt>
                <c:pt idx="1057">
                  <c:v>2529.19</c:v>
                </c:pt>
                <c:pt idx="1058">
                  <c:v>2398.1</c:v>
                </c:pt>
                <c:pt idx="1059">
                  <c:v>2409.39</c:v>
                </c:pt>
                <c:pt idx="1060">
                  <c:v>2304.92</c:v>
                </c:pt>
                <c:pt idx="1061">
                  <c:v>2237.4</c:v>
                </c:pt>
                <c:pt idx="1062">
                  <c:v>2447.33</c:v>
                </c:pt>
                <c:pt idx="1063">
                  <c:v>2475.56</c:v>
                </c:pt>
                <c:pt idx="1064">
                  <c:v>2630.07</c:v>
                </c:pt>
                <c:pt idx="1065">
                  <c:v>2541.4699999999998</c:v>
                </c:pt>
                <c:pt idx="1066">
                  <c:v>2626.65</c:v>
                </c:pt>
                <c:pt idx="1067">
                  <c:v>2584.59</c:v>
                </c:pt>
                <c:pt idx="1068">
                  <c:v>2470.5</c:v>
                </c:pt>
                <c:pt idx="1069">
                  <c:v>2526.9</c:v>
                </c:pt>
                <c:pt idx="1070">
                  <c:v>2488.65</c:v>
                </c:pt>
                <c:pt idx="1071">
                  <c:v>2663.68</c:v>
                </c:pt>
                <c:pt idx="1072">
                  <c:v>2659.41</c:v>
                </c:pt>
                <c:pt idx="1073">
                  <c:v>2749.98</c:v>
                </c:pt>
                <c:pt idx="1074">
                  <c:v>2789.82</c:v>
                </c:pt>
                <c:pt idx="1075">
                  <c:v>2761.63</c:v>
                </c:pt>
                <c:pt idx="1076">
                  <c:v>2846.06</c:v>
                </c:pt>
                <c:pt idx="1077">
                  <c:v>2783.36</c:v>
                </c:pt>
                <c:pt idx="1078">
                  <c:v>2799.55</c:v>
                </c:pt>
                <c:pt idx="1079">
                  <c:v>2874.56</c:v>
                </c:pt>
                <c:pt idx="1080">
                  <c:v>2823.16</c:v>
                </c:pt>
                <c:pt idx="1081">
                  <c:v>2736.56</c:v>
                </c:pt>
                <c:pt idx="1082">
                  <c:v>2799.31</c:v>
                </c:pt>
                <c:pt idx="1083">
                  <c:v>2797.8</c:v>
                </c:pt>
                <c:pt idx="1084">
                  <c:v>2836.74</c:v>
                </c:pt>
                <c:pt idx="1085">
                  <c:v>2878.48</c:v>
                </c:pt>
                <c:pt idx="1086">
                  <c:v>2863.39</c:v>
                </c:pt>
                <c:pt idx="1087">
                  <c:v>2939.51</c:v>
                </c:pt>
                <c:pt idx="1088">
                  <c:v>2912.43</c:v>
                </c:pt>
                <c:pt idx="1089">
                  <c:v>2830.71</c:v>
                </c:pt>
                <c:pt idx="1090">
                  <c:v>2842.74</c:v>
                </c:pt>
                <c:pt idx="1091">
                  <c:v>2868.44</c:v>
                </c:pt>
                <c:pt idx="1092">
                  <c:v>2848.42</c:v>
                </c:pt>
                <c:pt idx="1093">
                  <c:v>2881.19</c:v>
                </c:pt>
                <c:pt idx="1094">
                  <c:v>2929.8</c:v>
                </c:pt>
                <c:pt idx="1095">
                  <c:v>2930.19</c:v>
                </c:pt>
                <c:pt idx="1096">
                  <c:v>2870.12</c:v>
                </c:pt>
                <c:pt idx="1097">
                  <c:v>2820</c:v>
                </c:pt>
                <c:pt idx="1098">
                  <c:v>2852.5</c:v>
                </c:pt>
                <c:pt idx="1099">
                  <c:v>2863.7</c:v>
                </c:pt>
                <c:pt idx="1100">
                  <c:v>2953.91</c:v>
                </c:pt>
                <c:pt idx="1101">
                  <c:v>2922.94</c:v>
                </c:pt>
                <c:pt idx="1102">
                  <c:v>2971.61</c:v>
                </c:pt>
                <c:pt idx="1103">
                  <c:v>2948.51</c:v>
                </c:pt>
                <c:pt idx="1104">
                  <c:v>2955.45</c:v>
                </c:pt>
                <c:pt idx="1105">
                  <c:v>2991.77</c:v>
                </c:pt>
                <c:pt idx="1106">
                  <c:v>3036.13</c:v>
                </c:pt>
                <c:pt idx="1107">
                  <c:v>3029.73</c:v>
                </c:pt>
                <c:pt idx="1108">
                  <c:v>3044.31</c:v>
                </c:pt>
                <c:pt idx="1109">
                  <c:v>3055.73</c:v>
                </c:pt>
                <c:pt idx="1110">
                  <c:v>3080.82</c:v>
                </c:pt>
                <c:pt idx="1111">
                  <c:v>3122.87</c:v>
                </c:pt>
                <c:pt idx="1112">
                  <c:v>3112.35</c:v>
                </c:pt>
                <c:pt idx="1113">
                  <c:v>3193.93</c:v>
                </c:pt>
                <c:pt idx="1114">
                  <c:v>3232.39</c:v>
                </c:pt>
                <c:pt idx="1115">
                  <c:v>3207.18</c:v>
                </c:pt>
                <c:pt idx="1116">
                  <c:v>3190.14</c:v>
                </c:pt>
                <c:pt idx="1117">
                  <c:v>3002.1</c:v>
                </c:pt>
                <c:pt idx="1118">
                  <c:v>3041.31</c:v>
                </c:pt>
                <c:pt idx="1119">
                  <c:v>3066.59</c:v>
                </c:pt>
                <c:pt idx="1120">
                  <c:v>3124.74</c:v>
                </c:pt>
                <c:pt idx="1121">
                  <c:v>3113.49</c:v>
                </c:pt>
                <c:pt idx="1122">
                  <c:v>3115.34</c:v>
                </c:pt>
                <c:pt idx="1123">
                  <c:v>3097.95</c:v>
                </c:pt>
                <c:pt idx="1124">
                  <c:v>3117.86</c:v>
                </c:pt>
                <c:pt idx="1125">
                  <c:v>3131.26</c:v>
                </c:pt>
                <c:pt idx="1126">
                  <c:v>3050.33</c:v>
                </c:pt>
                <c:pt idx="1127">
                  <c:v>3083.76</c:v>
                </c:pt>
                <c:pt idx="1128">
                  <c:v>3009.05</c:v>
                </c:pt>
                <c:pt idx="1129">
                  <c:v>3053.24</c:v>
                </c:pt>
                <c:pt idx="1130">
                  <c:v>3100.29</c:v>
                </c:pt>
                <c:pt idx="1131">
                  <c:v>3115.86</c:v>
                </c:pt>
                <c:pt idx="1132">
                  <c:v>3130.05</c:v>
                </c:pt>
                <c:pt idx="1133">
                  <c:v>3179.72</c:v>
                </c:pt>
                <c:pt idx="1134">
                  <c:v>3145.32</c:v>
                </c:pt>
                <c:pt idx="1135">
                  <c:v>3169.94</c:v>
                </c:pt>
                <c:pt idx="1136">
                  <c:v>3152.05</c:v>
                </c:pt>
                <c:pt idx="1137">
                  <c:v>3185.04</c:v>
                </c:pt>
                <c:pt idx="1138">
                  <c:v>3155.22</c:v>
                </c:pt>
                <c:pt idx="1139">
                  <c:v>3197.52</c:v>
                </c:pt>
                <c:pt idx="1140">
                  <c:v>3226.56</c:v>
                </c:pt>
                <c:pt idx="1141">
                  <c:v>3215.57</c:v>
                </c:pt>
                <c:pt idx="1142">
                  <c:v>3224.73</c:v>
                </c:pt>
                <c:pt idx="1143">
                  <c:v>3251.84</c:v>
                </c:pt>
                <c:pt idx="1144">
                  <c:v>3257.3</c:v>
                </c:pt>
                <c:pt idx="1145">
                  <c:v>3276.02</c:v>
                </c:pt>
                <c:pt idx="1146">
                  <c:v>3235.66</c:v>
                </c:pt>
                <c:pt idx="1147">
                  <c:v>3215.63</c:v>
                </c:pt>
                <c:pt idx="1148">
                  <c:v>3239.41</c:v>
                </c:pt>
                <c:pt idx="1149">
                  <c:v>3218.44</c:v>
                </c:pt>
                <c:pt idx="1150">
                  <c:v>3258.44</c:v>
                </c:pt>
                <c:pt idx="1151">
                  <c:v>3246.22</c:v>
                </c:pt>
                <c:pt idx="1152">
                  <c:v>3271.12</c:v>
                </c:pt>
                <c:pt idx="1153">
                  <c:v>3294.61</c:v>
                </c:pt>
                <c:pt idx="1154">
                  <c:v>3306.51</c:v>
                </c:pt>
                <c:pt idx="1155">
                  <c:v>3327.77</c:v>
                </c:pt>
                <c:pt idx="1156">
                  <c:v>3349.16</c:v>
                </c:pt>
                <c:pt idx="1157">
                  <c:v>3351.28</c:v>
                </c:pt>
                <c:pt idx="1158">
                  <c:v>3360.47</c:v>
                </c:pt>
                <c:pt idx="1159">
                  <c:v>3333.69</c:v>
                </c:pt>
                <c:pt idx="1160">
                  <c:v>3380.35</c:v>
                </c:pt>
                <c:pt idx="1161">
                  <c:v>3373.43</c:v>
                </c:pt>
                <c:pt idx="1162">
                  <c:v>3372.85</c:v>
                </c:pt>
                <c:pt idx="1163">
                  <c:v>3381.99</c:v>
                </c:pt>
                <c:pt idx="1164">
                  <c:v>3389.78</c:v>
                </c:pt>
                <c:pt idx="1165">
                  <c:v>3374.85</c:v>
                </c:pt>
                <c:pt idx="1166">
                  <c:v>3385.51</c:v>
                </c:pt>
                <c:pt idx="1167">
                  <c:v>3397.16</c:v>
                </c:pt>
                <c:pt idx="1168">
                  <c:v>3431.28</c:v>
                </c:pt>
                <c:pt idx="1169">
                  <c:v>3443.62</c:v>
                </c:pt>
                <c:pt idx="1170">
                  <c:v>3478.73</c:v>
                </c:pt>
                <c:pt idx="1171">
                  <c:v>3484.55</c:v>
                </c:pt>
                <c:pt idx="1172">
                  <c:v>3508.01</c:v>
                </c:pt>
                <c:pt idx="1173">
                  <c:v>3500.31</c:v>
                </c:pt>
                <c:pt idx="1174">
                  <c:v>3526.65</c:v>
                </c:pt>
                <c:pt idx="1175">
                  <c:v>3580.84</c:v>
                </c:pt>
                <c:pt idx="1176">
                  <c:v>3455.06</c:v>
                </c:pt>
                <c:pt idx="1177">
                  <c:v>3426.96</c:v>
                </c:pt>
                <c:pt idx="1178">
                  <c:v>3331.95</c:v>
                </c:pt>
                <c:pt idx="1179">
                  <c:v>3398.96</c:v>
                </c:pt>
                <c:pt idx="1180">
                  <c:v>3339.19</c:v>
                </c:pt>
                <c:pt idx="1181">
                  <c:v>3340.97</c:v>
                </c:pt>
                <c:pt idx="1182">
                  <c:v>3383.54</c:v>
                </c:pt>
                <c:pt idx="1183">
                  <c:v>3401.2</c:v>
                </c:pt>
                <c:pt idx="1184">
                  <c:v>3385.49</c:v>
                </c:pt>
                <c:pt idx="1185">
                  <c:v>3357.04</c:v>
                </c:pt>
                <c:pt idx="1186">
                  <c:v>3319.47</c:v>
                </c:pt>
                <c:pt idx="1187">
                  <c:v>3281.06</c:v>
                </c:pt>
                <c:pt idx="1188">
                  <c:v>3315.57</c:v>
                </c:pt>
                <c:pt idx="1189">
                  <c:v>3236.92</c:v>
                </c:pt>
                <c:pt idx="1190">
                  <c:v>3246.59</c:v>
                </c:pt>
                <c:pt idx="1191">
                  <c:v>3298.46</c:v>
                </c:pt>
                <c:pt idx="1192">
                  <c:v>3351.6</c:v>
                </c:pt>
                <c:pt idx="1193">
                  <c:v>3335.47</c:v>
                </c:pt>
                <c:pt idx="1194">
                  <c:v>3363</c:v>
                </c:pt>
                <c:pt idx="1195">
                  <c:v>3380.8</c:v>
                </c:pt>
                <c:pt idx="1196">
                  <c:v>3348.44</c:v>
                </c:pt>
                <c:pt idx="1197">
                  <c:v>3408.6</c:v>
                </c:pt>
                <c:pt idx="1198">
                  <c:v>3360.95</c:v>
                </c:pt>
                <c:pt idx="1199">
                  <c:v>3419.44</c:v>
                </c:pt>
                <c:pt idx="1200">
                  <c:v>3446.83</c:v>
                </c:pt>
                <c:pt idx="1201">
                  <c:v>3466.13</c:v>
                </c:pt>
                <c:pt idx="1202">
                  <c:v>3534.22</c:v>
                </c:pt>
                <c:pt idx="1203">
                  <c:v>3511.93</c:v>
                </c:pt>
                <c:pt idx="1204">
                  <c:v>3488.67</c:v>
                </c:pt>
                <c:pt idx="1205">
                  <c:v>3483.34</c:v>
                </c:pt>
                <c:pt idx="1206">
                  <c:v>3483.81</c:v>
                </c:pt>
                <c:pt idx="1207">
                  <c:v>3426.92</c:v>
                </c:pt>
                <c:pt idx="1208">
                  <c:v>3443.12</c:v>
                </c:pt>
                <c:pt idx="1209">
                  <c:v>3435.56</c:v>
                </c:pt>
                <c:pt idx="1210">
                  <c:v>3453.49</c:v>
                </c:pt>
                <c:pt idx="1211">
                  <c:v>3465.39</c:v>
                </c:pt>
                <c:pt idx="1212">
                  <c:v>3400.97</c:v>
                </c:pt>
                <c:pt idx="1213">
                  <c:v>3390.68</c:v>
                </c:pt>
                <c:pt idx="1214">
                  <c:v>3271.03</c:v>
                </c:pt>
                <c:pt idx="1215">
                  <c:v>3310.11</c:v>
                </c:pt>
                <c:pt idx="1216">
                  <c:v>3269.96</c:v>
                </c:pt>
                <c:pt idx="1217">
                  <c:v>3310.24</c:v>
                </c:pt>
                <c:pt idx="1218">
                  <c:v>3369.16</c:v>
                </c:pt>
                <c:pt idx="1219">
                  <c:v>3443.44</c:v>
                </c:pt>
                <c:pt idx="1220">
                  <c:v>3510.45</c:v>
                </c:pt>
                <c:pt idx="1221">
                  <c:v>3509.44</c:v>
                </c:pt>
                <c:pt idx="1222">
                  <c:v>3550.5</c:v>
                </c:pt>
                <c:pt idx="1223">
                  <c:v>3543.53</c:v>
                </c:pt>
                <c:pt idx="1224">
                  <c:v>3572.66</c:v>
                </c:pt>
                <c:pt idx="1225">
                  <c:v>3537</c:v>
                </c:pt>
                <c:pt idx="1226">
                  <c:v>3585.15</c:v>
                </c:pt>
                <c:pt idx="1227">
                  <c:v>3626.91</c:v>
                </c:pt>
                <c:pt idx="1228">
                  <c:v>3609.53</c:v>
                </c:pt>
                <c:pt idx="1229">
                  <c:v>3567.75</c:v>
                </c:pt>
                <c:pt idx="1230">
                  <c:v>3581.87</c:v>
                </c:pt>
                <c:pt idx="1231">
                  <c:v>3557.54</c:v>
                </c:pt>
                <c:pt idx="1232">
                  <c:v>3577.59</c:v>
                </c:pt>
                <c:pt idx="1233">
                  <c:v>3635.41</c:v>
                </c:pt>
                <c:pt idx="1234">
                  <c:v>3629.65</c:v>
                </c:pt>
                <c:pt idx="1235">
                  <c:v>3638.35</c:v>
                </c:pt>
                <c:pt idx="1236">
                  <c:v>3621.79</c:v>
                </c:pt>
                <c:pt idx="1237">
                  <c:v>3662.45</c:v>
                </c:pt>
                <c:pt idx="1238">
                  <c:v>3669.01</c:v>
                </c:pt>
                <c:pt idx="1239">
                  <c:v>3666.72</c:v>
                </c:pt>
                <c:pt idx="1240">
                  <c:v>3699.13</c:v>
                </c:pt>
                <c:pt idx="1241">
                  <c:v>3687.94</c:v>
                </c:pt>
                <c:pt idx="1242">
                  <c:v>3702.25</c:v>
                </c:pt>
                <c:pt idx="1243">
                  <c:v>3672.82</c:v>
                </c:pt>
                <c:pt idx="1244">
                  <c:v>3668.1</c:v>
                </c:pt>
                <c:pt idx="1245">
                  <c:v>3663.46</c:v>
                </c:pt>
                <c:pt idx="1246">
                  <c:v>3647.49</c:v>
                </c:pt>
                <c:pt idx="1247">
                  <c:v>3694.74</c:v>
                </c:pt>
                <c:pt idx="1248">
                  <c:v>3706.81</c:v>
                </c:pt>
                <c:pt idx="1249">
                  <c:v>3722.48</c:v>
                </c:pt>
                <c:pt idx="1250">
                  <c:v>3709.83</c:v>
                </c:pt>
                <c:pt idx="1251">
                  <c:v>3694.94</c:v>
                </c:pt>
                <c:pt idx="1252">
                  <c:v>3687.25</c:v>
                </c:pt>
                <c:pt idx="1253">
                  <c:v>3690.01</c:v>
                </c:pt>
                <c:pt idx="1254">
                  <c:v>3703.06</c:v>
                </c:pt>
                <c:pt idx="1255">
                  <c:v>3735.4</c:v>
                </c:pt>
                <c:pt idx="1256">
                  <c:v>3727.04</c:v>
                </c:pt>
                <c:pt idx="1257">
                  <c:v>3732.04</c:v>
                </c:pt>
                <c:pt idx="1258">
                  <c:v>3756.07</c:v>
                </c:pt>
                <c:pt idx="1259">
                  <c:v>3700.65</c:v>
                </c:pt>
                <c:pt idx="1260">
                  <c:v>3726.86</c:v>
                </c:pt>
                <c:pt idx="1261">
                  <c:v>3748.14</c:v>
                </c:pt>
                <c:pt idx="1262">
                  <c:v>3803.79</c:v>
                </c:pt>
                <c:pt idx="1263">
                  <c:v>3824.68</c:v>
                </c:pt>
                <c:pt idx="1264">
                  <c:v>3799.61</c:v>
                </c:pt>
                <c:pt idx="1265">
                  <c:v>3801.19</c:v>
                </c:pt>
                <c:pt idx="1266">
                  <c:v>3809.84</c:v>
                </c:pt>
                <c:pt idx="1267">
                  <c:v>3795.54</c:v>
                </c:pt>
                <c:pt idx="1268">
                  <c:v>3768.25</c:v>
                </c:pt>
                <c:pt idx="1269">
                  <c:v>3798.91</c:v>
                </c:pt>
                <c:pt idx="1270">
                  <c:v>3851.85</c:v>
                </c:pt>
                <c:pt idx="1271">
                  <c:v>3853.07</c:v>
                </c:pt>
                <c:pt idx="1272">
                  <c:v>3841.47</c:v>
                </c:pt>
                <c:pt idx="1273">
                  <c:v>3843.67</c:v>
                </c:pt>
                <c:pt idx="1274">
                  <c:v>3849.62</c:v>
                </c:pt>
                <c:pt idx="1275">
                  <c:v>3750.95</c:v>
                </c:pt>
                <c:pt idx="1276">
                  <c:v>3787.26</c:v>
                </c:pt>
                <c:pt idx="1277">
                  <c:v>3714.24</c:v>
                </c:pt>
                <c:pt idx="1278">
                  <c:v>3773.77</c:v>
                </c:pt>
                <c:pt idx="1279">
                  <c:v>3826.23</c:v>
                </c:pt>
                <c:pt idx="1280">
                  <c:v>3830.17</c:v>
                </c:pt>
                <c:pt idx="1281">
                  <c:v>3871.74</c:v>
                </c:pt>
                <c:pt idx="1282">
                  <c:v>3886.83</c:v>
                </c:pt>
                <c:pt idx="1283">
                  <c:v>3915.95</c:v>
                </c:pt>
                <c:pt idx="1284">
                  <c:v>3911.23</c:v>
                </c:pt>
                <c:pt idx="1285">
                  <c:v>3909.88</c:v>
                </c:pt>
                <c:pt idx="1286">
                  <c:v>3916.38</c:v>
                </c:pt>
                <c:pt idx="1287">
                  <c:v>3934.83</c:v>
                </c:pt>
                <c:pt idx="1288">
                  <c:v>3932.59</c:v>
                </c:pt>
                <c:pt idx="1289">
                  <c:v>3931.37</c:v>
                </c:pt>
                <c:pt idx="1290">
                  <c:v>3914.02</c:v>
                </c:pt>
                <c:pt idx="1291">
                  <c:v>3908.69</c:v>
                </c:pt>
                <c:pt idx="1292">
                  <c:v>3876.5</c:v>
                </c:pt>
                <c:pt idx="1293">
                  <c:v>3881.37</c:v>
                </c:pt>
                <c:pt idx="1294">
                  <c:v>3925.41</c:v>
                </c:pt>
                <c:pt idx="1295">
                  <c:v>3829.25</c:v>
                </c:pt>
                <c:pt idx="1296">
                  <c:v>3809.32</c:v>
                </c:pt>
                <c:pt idx="1297">
                  <c:v>3901.82</c:v>
                </c:pt>
                <c:pt idx="1298">
                  <c:v>3870.29</c:v>
                </c:pt>
                <c:pt idx="1299">
                  <c:v>3819.72</c:v>
                </c:pt>
                <c:pt idx="1300">
                  <c:v>3768.47</c:v>
                </c:pt>
                <c:pt idx="1301">
                  <c:v>3841.94</c:v>
                </c:pt>
                <c:pt idx="1302">
                  <c:v>3821.35</c:v>
                </c:pt>
                <c:pt idx="1303">
                  <c:v>3875.44</c:v>
                </c:pt>
                <c:pt idx="1304">
                  <c:v>3898.81</c:v>
                </c:pt>
                <c:pt idx="1305">
                  <c:v>3939.34</c:v>
                </c:pt>
                <c:pt idx="1306">
                  <c:v>3943.34</c:v>
                </c:pt>
                <c:pt idx="1307">
                  <c:v>3968.94</c:v>
                </c:pt>
                <c:pt idx="1308">
                  <c:v>3962.71</c:v>
                </c:pt>
                <c:pt idx="1309">
                  <c:v>3974.12</c:v>
                </c:pt>
                <c:pt idx="1310">
                  <c:v>3915.46</c:v>
                </c:pt>
                <c:pt idx="1311">
                  <c:v>3913.1</c:v>
                </c:pt>
                <c:pt idx="1312">
                  <c:v>3940.59</c:v>
                </c:pt>
                <c:pt idx="1313">
                  <c:v>3910.52</c:v>
                </c:pt>
                <c:pt idx="1314">
                  <c:v>3889.14</c:v>
                </c:pt>
                <c:pt idx="1315">
                  <c:v>3909.52</c:v>
                </c:pt>
                <c:pt idx="1316">
                  <c:v>3974.54</c:v>
                </c:pt>
                <c:pt idx="1317">
                  <c:v>3971.09</c:v>
                </c:pt>
                <c:pt idx="1318">
                  <c:v>3958.55</c:v>
                </c:pt>
                <c:pt idx="1319">
                  <c:v>3972.89</c:v>
                </c:pt>
                <c:pt idx="1320">
                  <c:v>4019.87</c:v>
                </c:pt>
                <c:pt idx="1321">
                  <c:v>4077.91</c:v>
                </c:pt>
                <c:pt idx="1322">
                  <c:v>4073.94</c:v>
                </c:pt>
                <c:pt idx="1323">
                  <c:v>4079.95</c:v>
                </c:pt>
                <c:pt idx="1324">
                  <c:v>4097.17</c:v>
                </c:pt>
                <c:pt idx="1325">
                  <c:v>4128.8</c:v>
                </c:pt>
                <c:pt idx="1326">
                  <c:v>4127.99</c:v>
                </c:pt>
                <c:pt idx="1327">
                  <c:v>4141.6499999999996</c:v>
                </c:pt>
                <c:pt idx="1328">
                  <c:v>4124.66</c:v>
                </c:pt>
                <c:pt idx="1329">
                  <c:v>4170.42</c:v>
                </c:pt>
                <c:pt idx="1330">
                  <c:v>4185.47</c:v>
                </c:pt>
                <c:pt idx="1331">
                  <c:v>4163.26</c:v>
                </c:pt>
                <c:pt idx="1332">
                  <c:v>4134.96</c:v>
                </c:pt>
                <c:pt idx="1333">
                  <c:v>4173.42</c:v>
                </c:pt>
                <c:pt idx="1334">
                  <c:v>4134.95</c:v>
                </c:pt>
                <c:pt idx="1335">
                  <c:v>4180.17</c:v>
                </c:pt>
                <c:pt idx="1336">
                  <c:v>4187.62</c:v>
                </c:pt>
                <c:pt idx="1337">
                  <c:v>4186.72</c:v>
                </c:pt>
                <c:pt idx="1338">
                  <c:v>4183.18</c:v>
                </c:pt>
                <c:pt idx="1339">
                  <c:v>4211.47</c:v>
                </c:pt>
                <c:pt idx="1340">
                  <c:v>4181.17</c:v>
                </c:pt>
                <c:pt idx="1341">
                  <c:v>4192.66</c:v>
                </c:pt>
                <c:pt idx="1342">
                  <c:v>4164.66</c:v>
                </c:pt>
                <c:pt idx="1343">
                  <c:v>4167.59</c:v>
                </c:pt>
                <c:pt idx="1344">
                  <c:v>4201.62</c:v>
                </c:pt>
                <c:pt idx="1345">
                  <c:v>4232.6000000000004</c:v>
                </c:pt>
                <c:pt idx="1346">
                  <c:v>4188.43</c:v>
                </c:pt>
                <c:pt idx="1347">
                  <c:v>4152.1000000000004</c:v>
                </c:pt>
                <c:pt idx="1348">
                  <c:v>4063.04</c:v>
                </c:pt>
                <c:pt idx="1349">
                  <c:v>4112.5</c:v>
                </c:pt>
                <c:pt idx="1350">
                  <c:v>4173.8500000000004</c:v>
                </c:pt>
                <c:pt idx="1351">
                  <c:v>4163.29</c:v>
                </c:pt>
                <c:pt idx="1352">
                  <c:v>4127.83</c:v>
                </c:pt>
                <c:pt idx="1353">
                  <c:v>4115.68</c:v>
                </c:pt>
                <c:pt idx="1354">
                  <c:v>4159.12</c:v>
                </c:pt>
                <c:pt idx="1355">
                  <c:v>4155.8599999999997</c:v>
                </c:pt>
                <c:pt idx="1356">
                  <c:v>4197.05</c:v>
                </c:pt>
                <c:pt idx="1357">
                  <c:v>4188.13</c:v>
                </c:pt>
                <c:pt idx="1358">
                  <c:v>4195.99</c:v>
                </c:pt>
                <c:pt idx="1359">
                  <c:v>4200.88</c:v>
                </c:pt>
                <c:pt idx="1360">
                  <c:v>4204.1099999999997</c:v>
                </c:pt>
                <c:pt idx="1361">
                  <c:v>4202.04</c:v>
                </c:pt>
                <c:pt idx="1362">
                  <c:v>4208.2</c:v>
                </c:pt>
                <c:pt idx="1363">
                  <c:v>4192.8500000000004</c:v>
                </c:pt>
                <c:pt idx="1364">
                  <c:v>4229.8900000000003</c:v>
                </c:pt>
                <c:pt idx="1365">
                  <c:v>4226.5200000000004</c:v>
                </c:pt>
                <c:pt idx="1366">
                  <c:v>4227.26</c:v>
                </c:pt>
                <c:pt idx="1367">
                  <c:v>4219.55</c:v>
                </c:pt>
                <c:pt idx="1368">
                  <c:v>4239.18</c:v>
                </c:pt>
                <c:pt idx="1369">
                  <c:v>4247.4399999999996</c:v>
                </c:pt>
                <c:pt idx="1370">
                  <c:v>4255.1499999999996</c:v>
                </c:pt>
                <c:pt idx="1371">
                  <c:v>4246.82</c:v>
                </c:pt>
                <c:pt idx="1372">
                  <c:v>4223.7</c:v>
                </c:pt>
                <c:pt idx="1373">
                  <c:v>4221.8599999999997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3-4686-9C85-F8472CFB721E}"/>
            </c:ext>
          </c:extLst>
        </c:ser>
        <c:ser>
          <c:idx val="4"/>
          <c:order val="1"/>
          <c:tx>
            <c:strRef>
              <c:f>'N字成長 2016年1月～'!$B$38</c:f>
              <c:strCache>
                <c:ptCount val="1"/>
                <c:pt idx="0">
                  <c:v>2016-02-11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2016年1月～'!$F$38:$F$530</c:f>
              <c:numCache>
                <c:formatCode>#,##0.000;[Red]\-#,##0.000</c:formatCode>
                <c:ptCount val="493"/>
                <c:pt idx="0">
                  <c:v>2016.1072705601919</c:v>
                </c:pt>
                <c:pt idx="1">
                  <c:v>2016.1112435439027</c:v>
                </c:pt>
                <c:pt idx="2">
                  <c:v>2016.1152165276135</c:v>
                </c:pt>
                <c:pt idx="3">
                  <c:v>2016.1191895113243</c:v>
                </c:pt>
                <c:pt idx="4">
                  <c:v>2016.1231624950351</c:v>
                </c:pt>
                <c:pt idx="5">
                  <c:v>2016.1271354787459</c:v>
                </c:pt>
                <c:pt idx="6">
                  <c:v>2016.1311084624567</c:v>
                </c:pt>
                <c:pt idx="7">
                  <c:v>2016.1350814461675</c:v>
                </c:pt>
                <c:pt idx="8">
                  <c:v>2016.1390544298783</c:v>
                </c:pt>
                <c:pt idx="9">
                  <c:v>2016.1430274135892</c:v>
                </c:pt>
                <c:pt idx="10">
                  <c:v>2016.1470003973</c:v>
                </c:pt>
                <c:pt idx="11">
                  <c:v>2016.1509733810108</c:v>
                </c:pt>
                <c:pt idx="12">
                  <c:v>2016.1549463647216</c:v>
                </c:pt>
                <c:pt idx="13">
                  <c:v>2016.1589193484324</c:v>
                </c:pt>
                <c:pt idx="14">
                  <c:v>2016.1628923321432</c:v>
                </c:pt>
                <c:pt idx="15">
                  <c:v>2016.166865315854</c:v>
                </c:pt>
                <c:pt idx="16">
                  <c:v>2016.1708382995648</c:v>
                </c:pt>
                <c:pt idx="17">
                  <c:v>2016.1748112832756</c:v>
                </c:pt>
                <c:pt idx="18">
                  <c:v>2016.1787842669864</c:v>
                </c:pt>
                <c:pt idx="19">
                  <c:v>2016.1827572506973</c:v>
                </c:pt>
                <c:pt idx="20">
                  <c:v>2016.1867302344081</c:v>
                </c:pt>
                <c:pt idx="21">
                  <c:v>2016.1907032181189</c:v>
                </c:pt>
                <c:pt idx="22">
                  <c:v>2016.1946762018297</c:v>
                </c:pt>
                <c:pt idx="23">
                  <c:v>2016.1986491855405</c:v>
                </c:pt>
                <c:pt idx="24">
                  <c:v>2016.2026221692513</c:v>
                </c:pt>
                <c:pt idx="25">
                  <c:v>2016.2065951529621</c:v>
                </c:pt>
                <c:pt idx="26">
                  <c:v>2016.2105681366729</c:v>
                </c:pt>
                <c:pt idx="27">
                  <c:v>2016.2145411203837</c:v>
                </c:pt>
                <c:pt idx="28">
                  <c:v>2016.2185141040945</c:v>
                </c:pt>
                <c:pt idx="29">
                  <c:v>2016.2224870878053</c:v>
                </c:pt>
                <c:pt idx="30">
                  <c:v>2016.2264600715162</c:v>
                </c:pt>
                <c:pt idx="31">
                  <c:v>2016.230433055227</c:v>
                </c:pt>
                <c:pt idx="32">
                  <c:v>2016.2344060389378</c:v>
                </c:pt>
                <c:pt idx="33">
                  <c:v>2016.2383790226486</c:v>
                </c:pt>
                <c:pt idx="34">
                  <c:v>2016.2423520063594</c:v>
                </c:pt>
                <c:pt idx="35">
                  <c:v>2016.2463249900702</c:v>
                </c:pt>
                <c:pt idx="36">
                  <c:v>2016.250297973781</c:v>
                </c:pt>
                <c:pt idx="37">
                  <c:v>2016.2542709574918</c:v>
                </c:pt>
                <c:pt idx="38">
                  <c:v>2016.2582439412026</c:v>
                </c:pt>
                <c:pt idx="39">
                  <c:v>2016.2622169249134</c:v>
                </c:pt>
                <c:pt idx="40">
                  <c:v>2016.2661899086243</c:v>
                </c:pt>
                <c:pt idx="41">
                  <c:v>2016.2701628923351</c:v>
                </c:pt>
                <c:pt idx="42">
                  <c:v>2016.2741358760459</c:v>
                </c:pt>
                <c:pt idx="43">
                  <c:v>2016.2781088597567</c:v>
                </c:pt>
                <c:pt idx="44">
                  <c:v>2016.2820818434675</c:v>
                </c:pt>
                <c:pt idx="45">
                  <c:v>2016.2860548271783</c:v>
                </c:pt>
                <c:pt idx="46">
                  <c:v>2016.2900278108891</c:v>
                </c:pt>
                <c:pt idx="47">
                  <c:v>2016.2940007945999</c:v>
                </c:pt>
                <c:pt idx="48">
                  <c:v>2016.2979737783107</c:v>
                </c:pt>
                <c:pt idx="49">
                  <c:v>2016.3019467620215</c:v>
                </c:pt>
                <c:pt idx="50">
                  <c:v>2016.3059197457324</c:v>
                </c:pt>
                <c:pt idx="51">
                  <c:v>2016.3098927294432</c:v>
                </c:pt>
                <c:pt idx="52">
                  <c:v>2016.313865713154</c:v>
                </c:pt>
                <c:pt idx="53">
                  <c:v>2016.3178386968648</c:v>
                </c:pt>
                <c:pt idx="54">
                  <c:v>2016.3218116805756</c:v>
                </c:pt>
                <c:pt idx="55">
                  <c:v>2016.3257846642864</c:v>
                </c:pt>
                <c:pt idx="56">
                  <c:v>2016.3297576479972</c:v>
                </c:pt>
                <c:pt idx="57">
                  <c:v>2016.333730631708</c:v>
                </c:pt>
                <c:pt idx="58">
                  <c:v>2016.3377036154188</c:v>
                </c:pt>
                <c:pt idx="59">
                  <c:v>2016.3416765991296</c:v>
                </c:pt>
                <c:pt idx="60">
                  <c:v>2016.3456495828405</c:v>
                </c:pt>
                <c:pt idx="61">
                  <c:v>2016.3496225665513</c:v>
                </c:pt>
                <c:pt idx="62">
                  <c:v>2016.3535955502621</c:v>
                </c:pt>
                <c:pt idx="63">
                  <c:v>2016.3575685339729</c:v>
                </c:pt>
                <c:pt idx="64">
                  <c:v>2016.3615415176837</c:v>
                </c:pt>
                <c:pt idx="65">
                  <c:v>2016.3655145013945</c:v>
                </c:pt>
                <c:pt idx="66">
                  <c:v>2016.3694874851053</c:v>
                </c:pt>
                <c:pt idx="67">
                  <c:v>2016.3734604688161</c:v>
                </c:pt>
                <c:pt idx="68">
                  <c:v>2016.3774334525269</c:v>
                </c:pt>
                <c:pt idx="69">
                  <c:v>2016.3814064362377</c:v>
                </c:pt>
                <c:pt idx="70">
                  <c:v>2016.3853794199485</c:v>
                </c:pt>
                <c:pt idx="71">
                  <c:v>2016.3893524036594</c:v>
                </c:pt>
                <c:pt idx="72">
                  <c:v>2016.3933253873702</c:v>
                </c:pt>
                <c:pt idx="73">
                  <c:v>2016.397298371081</c:v>
                </c:pt>
                <c:pt idx="74">
                  <c:v>2016.4012713547918</c:v>
                </c:pt>
                <c:pt idx="75">
                  <c:v>2016.4052443385026</c:v>
                </c:pt>
                <c:pt idx="76">
                  <c:v>2016.4092173222134</c:v>
                </c:pt>
                <c:pt idx="77">
                  <c:v>2016.4131903059242</c:v>
                </c:pt>
                <c:pt idx="78">
                  <c:v>2016.417163289635</c:v>
                </c:pt>
                <c:pt idx="79">
                  <c:v>2016.4211362733458</c:v>
                </c:pt>
                <c:pt idx="80">
                  <c:v>2016.4251092570566</c:v>
                </c:pt>
                <c:pt idx="81">
                  <c:v>2016.4290822407675</c:v>
                </c:pt>
                <c:pt idx="82">
                  <c:v>2016.4330552244783</c:v>
                </c:pt>
                <c:pt idx="83">
                  <c:v>2016.4370282081891</c:v>
                </c:pt>
                <c:pt idx="84">
                  <c:v>2016.4410011918999</c:v>
                </c:pt>
                <c:pt idx="85">
                  <c:v>2016.4449741756107</c:v>
                </c:pt>
                <c:pt idx="86">
                  <c:v>2016.4489471593215</c:v>
                </c:pt>
                <c:pt idx="87">
                  <c:v>2016.4529201430323</c:v>
                </c:pt>
                <c:pt idx="88">
                  <c:v>2016.4568931267431</c:v>
                </c:pt>
                <c:pt idx="89">
                  <c:v>2016.4608661104539</c:v>
                </c:pt>
                <c:pt idx="90">
                  <c:v>2016.4648390941647</c:v>
                </c:pt>
                <c:pt idx="91">
                  <c:v>2016.4688120778756</c:v>
                </c:pt>
                <c:pt idx="92">
                  <c:v>2016.4727850615864</c:v>
                </c:pt>
                <c:pt idx="93">
                  <c:v>2016.4767580452972</c:v>
                </c:pt>
                <c:pt idx="94">
                  <c:v>2016.480731029008</c:v>
                </c:pt>
                <c:pt idx="95">
                  <c:v>2016.4847040127188</c:v>
                </c:pt>
                <c:pt idx="96">
                  <c:v>2016.4886769964296</c:v>
                </c:pt>
                <c:pt idx="97">
                  <c:v>2016.4926499801404</c:v>
                </c:pt>
                <c:pt idx="98">
                  <c:v>2016.4966229638512</c:v>
                </c:pt>
                <c:pt idx="99">
                  <c:v>2016.500595947562</c:v>
                </c:pt>
                <c:pt idx="100">
                  <c:v>2016.5045689312728</c:v>
                </c:pt>
                <c:pt idx="101">
                  <c:v>2016.5085419149837</c:v>
                </c:pt>
                <c:pt idx="102">
                  <c:v>2016.5125148986945</c:v>
                </c:pt>
                <c:pt idx="103">
                  <c:v>2016.5164878824053</c:v>
                </c:pt>
                <c:pt idx="104">
                  <c:v>2016.5204608661161</c:v>
                </c:pt>
                <c:pt idx="105">
                  <c:v>2016.5244338498269</c:v>
                </c:pt>
                <c:pt idx="106">
                  <c:v>2016.5284068335377</c:v>
                </c:pt>
                <c:pt idx="107">
                  <c:v>2016.5323798172485</c:v>
                </c:pt>
                <c:pt idx="108">
                  <c:v>2016.5363528009593</c:v>
                </c:pt>
                <c:pt idx="109">
                  <c:v>2016.5403257846701</c:v>
                </c:pt>
                <c:pt idx="110">
                  <c:v>2016.5442987683809</c:v>
                </c:pt>
                <c:pt idx="111">
                  <c:v>2016.5482717520918</c:v>
                </c:pt>
                <c:pt idx="112">
                  <c:v>2016.5522447358026</c:v>
                </c:pt>
                <c:pt idx="113">
                  <c:v>2016.5562177195134</c:v>
                </c:pt>
                <c:pt idx="114">
                  <c:v>2016.5601907032242</c:v>
                </c:pt>
                <c:pt idx="115">
                  <c:v>2016.564163686935</c:v>
                </c:pt>
                <c:pt idx="116">
                  <c:v>2016.5681366706458</c:v>
                </c:pt>
                <c:pt idx="117">
                  <c:v>2016.5721096543566</c:v>
                </c:pt>
                <c:pt idx="118">
                  <c:v>2016.5760826380674</c:v>
                </c:pt>
                <c:pt idx="119">
                  <c:v>2016.5800556217782</c:v>
                </c:pt>
                <c:pt idx="120">
                  <c:v>2016.584028605489</c:v>
                </c:pt>
                <c:pt idx="121">
                  <c:v>2016.5880015891998</c:v>
                </c:pt>
                <c:pt idx="122">
                  <c:v>2016.5919745729107</c:v>
                </c:pt>
                <c:pt idx="123">
                  <c:v>2016.5959475566215</c:v>
                </c:pt>
                <c:pt idx="124">
                  <c:v>2016.5999205403323</c:v>
                </c:pt>
                <c:pt idx="125">
                  <c:v>2016.6038935240431</c:v>
                </c:pt>
                <c:pt idx="126">
                  <c:v>2016.6078665077539</c:v>
                </c:pt>
                <c:pt idx="127">
                  <c:v>2016.6118394914647</c:v>
                </c:pt>
                <c:pt idx="128">
                  <c:v>2016.6158124751755</c:v>
                </c:pt>
                <c:pt idx="129">
                  <c:v>2016.6197854588863</c:v>
                </c:pt>
                <c:pt idx="130">
                  <c:v>2016.6237584425971</c:v>
                </c:pt>
                <c:pt idx="131">
                  <c:v>2016.6277314263079</c:v>
                </c:pt>
                <c:pt idx="132">
                  <c:v>2016.6317044100188</c:v>
                </c:pt>
                <c:pt idx="133">
                  <c:v>2016.6356773937296</c:v>
                </c:pt>
                <c:pt idx="134">
                  <c:v>2016.6396503774404</c:v>
                </c:pt>
                <c:pt idx="135">
                  <c:v>2016.6436233611512</c:v>
                </c:pt>
                <c:pt idx="136">
                  <c:v>2016.647596344862</c:v>
                </c:pt>
                <c:pt idx="137">
                  <c:v>2016.6515693285728</c:v>
                </c:pt>
                <c:pt idx="138">
                  <c:v>2016.6555423122836</c:v>
                </c:pt>
                <c:pt idx="139">
                  <c:v>2016.6595152959944</c:v>
                </c:pt>
                <c:pt idx="140">
                  <c:v>2016.6634882797052</c:v>
                </c:pt>
                <c:pt idx="141">
                  <c:v>2016.667461263416</c:v>
                </c:pt>
                <c:pt idx="142">
                  <c:v>2016.6714342471269</c:v>
                </c:pt>
                <c:pt idx="143">
                  <c:v>2016.6754072308377</c:v>
                </c:pt>
                <c:pt idx="144">
                  <c:v>2016.6793802145485</c:v>
                </c:pt>
                <c:pt idx="145">
                  <c:v>2016.6833531982593</c:v>
                </c:pt>
                <c:pt idx="146">
                  <c:v>2016.6873261819701</c:v>
                </c:pt>
                <c:pt idx="147">
                  <c:v>2016.6912991656809</c:v>
                </c:pt>
                <c:pt idx="148">
                  <c:v>2016.6952721493917</c:v>
                </c:pt>
                <c:pt idx="149">
                  <c:v>2016.6992451331025</c:v>
                </c:pt>
                <c:pt idx="150">
                  <c:v>2016.7032181168133</c:v>
                </c:pt>
                <c:pt idx="151">
                  <c:v>2016.7071911005241</c:v>
                </c:pt>
                <c:pt idx="152">
                  <c:v>2016.711164084235</c:v>
                </c:pt>
                <c:pt idx="153">
                  <c:v>2016.7151370679458</c:v>
                </c:pt>
                <c:pt idx="154">
                  <c:v>2016.7191100516566</c:v>
                </c:pt>
                <c:pt idx="155">
                  <c:v>2016.7230830353674</c:v>
                </c:pt>
                <c:pt idx="156">
                  <c:v>2016.7270560190782</c:v>
                </c:pt>
                <c:pt idx="157">
                  <c:v>2016.731029002789</c:v>
                </c:pt>
                <c:pt idx="158">
                  <c:v>2016.7350019864998</c:v>
                </c:pt>
                <c:pt idx="159">
                  <c:v>2016.7389749702106</c:v>
                </c:pt>
                <c:pt idx="160">
                  <c:v>2016.7429479539214</c:v>
                </c:pt>
                <c:pt idx="161">
                  <c:v>2016.7469209376322</c:v>
                </c:pt>
                <c:pt idx="162">
                  <c:v>2016.750893921343</c:v>
                </c:pt>
                <c:pt idx="163">
                  <c:v>2016.7548669050539</c:v>
                </c:pt>
                <c:pt idx="164">
                  <c:v>2016.7588398887647</c:v>
                </c:pt>
                <c:pt idx="165">
                  <c:v>2016.7628128724755</c:v>
                </c:pt>
                <c:pt idx="166">
                  <c:v>2016.7667858561863</c:v>
                </c:pt>
                <c:pt idx="167">
                  <c:v>2016.7707588398971</c:v>
                </c:pt>
                <c:pt idx="168">
                  <c:v>2016.7747318236079</c:v>
                </c:pt>
                <c:pt idx="169">
                  <c:v>2016.7787048073187</c:v>
                </c:pt>
                <c:pt idx="170">
                  <c:v>2016.7826777910295</c:v>
                </c:pt>
                <c:pt idx="171">
                  <c:v>2016.7866507747403</c:v>
                </c:pt>
                <c:pt idx="172">
                  <c:v>2016.7906237584511</c:v>
                </c:pt>
                <c:pt idx="173">
                  <c:v>2016.794596742162</c:v>
                </c:pt>
                <c:pt idx="174">
                  <c:v>2016.7985697258728</c:v>
                </c:pt>
                <c:pt idx="175">
                  <c:v>2016.8025427095836</c:v>
                </c:pt>
                <c:pt idx="176">
                  <c:v>2016.8065156932944</c:v>
                </c:pt>
                <c:pt idx="177">
                  <c:v>2016.8104886770052</c:v>
                </c:pt>
                <c:pt idx="178">
                  <c:v>2016.814461660716</c:v>
                </c:pt>
                <c:pt idx="179">
                  <c:v>2016.8184346444268</c:v>
                </c:pt>
                <c:pt idx="180">
                  <c:v>2016.8224076281376</c:v>
                </c:pt>
                <c:pt idx="181">
                  <c:v>2016.8263806118484</c:v>
                </c:pt>
                <c:pt idx="182">
                  <c:v>2016.8303535955592</c:v>
                </c:pt>
                <c:pt idx="183">
                  <c:v>2016.8343265792701</c:v>
                </c:pt>
                <c:pt idx="184">
                  <c:v>2016.8382995629809</c:v>
                </c:pt>
                <c:pt idx="185">
                  <c:v>2016.8422725466917</c:v>
                </c:pt>
                <c:pt idx="186">
                  <c:v>2016.8462455304025</c:v>
                </c:pt>
                <c:pt idx="187">
                  <c:v>2016.8502185141133</c:v>
                </c:pt>
                <c:pt idx="188">
                  <c:v>2016.8541914978241</c:v>
                </c:pt>
                <c:pt idx="189">
                  <c:v>2016.8581644815349</c:v>
                </c:pt>
                <c:pt idx="190">
                  <c:v>2016.8621374652457</c:v>
                </c:pt>
                <c:pt idx="191">
                  <c:v>2016.8661104489565</c:v>
                </c:pt>
                <c:pt idx="192">
                  <c:v>2016.8700834326673</c:v>
                </c:pt>
                <c:pt idx="193">
                  <c:v>2016.8740564163782</c:v>
                </c:pt>
                <c:pt idx="194">
                  <c:v>2016.878029400089</c:v>
                </c:pt>
                <c:pt idx="195">
                  <c:v>2016.8820023837998</c:v>
                </c:pt>
                <c:pt idx="196">
                  <c:v>2016.8859753675106</c:v>
                </c:pt>
                <c:pt idx="197">
                  <c:v>2016.8899483512214</c:v>
                </c:pt>
                <c:pt idx="198">
                  <c:v>2016.8939213349322</c:v>
                </c:pt>
                <c:pt idx="199">
                  <c:v>2016.897894318643</c:v>
                </c:pt>
                <c:pt idx="200">
                  <c:v>2016.9018673023538</c:v>
                </c:pt>
                <c:pt idx="201">
                  <c:v>2016.9058402860646</c:v>
                </c:pt>
                <c:pt idx="202">
                  <c:v>2016.9098132697754</c:v>
                </c:pt>
                <c:pt idx="203">
                  <c:v>2016.9137862534863</c:v>
                </c:pt>
                <c:pt idx="204">
                  <c:v>2016.9177592371971</c:v>
                </c:pt>
                <c:pt idx="205">
                  <c:v>2016.9217322209079</c:v>
                </c:pt>
                <c:pt idx="206">
                  <c:v>2016.9257052046187</c:v>
                </c:pt>
                <c:pt idx="207">
                  <c:v>2016.9296781883295</c:v>
                </c:pt>
                <c:pt idx="208">
                  <c:v>2016.9336511720403</c:v>
                </c:pt>
                <c:pt idx="209">
                  <c:v>2016.9376241557511</c:v>
                </c:pt>
                <c:pt idx="210">
                  <c:v>2016.9415971394619</c:v>
                </c:pt>
                <c:pt idx="211">
                  <c:v>2016.9455701231727</c:v>
                </c:pt>
                <c:pt idx="212">
                  <c:v>2016.9495431068835</c:v>
                </c:pt>
                <c:pt idx="213">
                  <c:v>2016.9535160905943</c:v>
                </c:pt>
                <c:pt idx="214">
                  <c:v>2016.9574890743052</c:v>
                </c:pt>
                <c:pt idx="215">
                  <c:v>2016.961462058016</c:v>
                </c:pt>
                <c:pt idx="216">
                  <c:v>2016.9654350417268</c:v>
                </c:pt>
                <c:pt idx="217">
                  <c:v>2016.9694080254376</c:v>
                </c:pt>
                <c:pt idx="218">
                  <c:v>2016.9733810091484</c:v>
                </c:pt>
                <c:pt idx="219">
                  <c:v>2016.9773539928592</c:v>
                </c:pt>
                <c:pt idx="220">
                  <c:v>2016.98132697657</c:v>
                </c:pt>
                <c:pt idx="221">
                  <c:v>2016.9852999602808</c:v>
                </c:pt>
                <c:pt idx="222">
                  <c:v>2016.9892729439916</c:v>
                </c:pt>
                <c:pt idx="223">
                  <c:v>2016.9932459277024</c:v>
                </c:pt>
                <c:pt idx="224">
                  <c:v>2016.9972189114133</c:v>
                </c:pt>
                <c:pt idx="225">
                  <c:v>2017.0011918951241</c:v>
                </c:pt>
                <c:pt idx="226">
                  <c:v>2017.0051648788349</c:v>
                </c:pt>
                <c:pt idx="227">
                  <c:v>2017.0091378625457</c:v>
                </c:pt>
                <c:pt idx="228">
                  <c:v>2017.0131108462565</c:v>
                </c:pt>
                <c:pt idx="229">
                  <c:v>2017.0170838299673</c:v>
                </c:pt>
                <c:pt idx="230">
                  <c:v>2017.0210568136781</c:v>
                </c:pt>
                <c:pt idx="231">
                  <c:v>2017.0250297973889</c:v>
                </c:pt>
                <c:pt idx="232">
                  <c:v>2017.0290027810997</c:v>
                </c:pt>
                <c:pt idx="233">
                  <c:v>2017.0329757648105</c:v>
                </c:pt>
                <c:pt idx="234">
                  <c:v>2017.0369487485214</c:v>
                </c:pt>
                <c:pt idx="235">
                  <c:v>2017.0409217322322</c:v>
                </c:pt>
                <c:pt idx="236">
                  <c:v>2017.044894715943</c:v>
                </c:pt>
                <c:pt idx="237">
                  <c:v>2017.0488676996538</c:v>
                </c:pt>
                <c:pt idx="238">
                  <c:v>2017.0528406833646</c:v>
                </c:pt>
                <c:pt idx="239">
                  <c:v>2017.0568136670754</c:v>
                </c:pt>
                <c:pt idx="240">
                  <c:v>2017.0607866507862</c:v>
                </c:pt>
                <c:pt idx="241">
                  <c:v>2017.064759634497</c:v>
                </c:pt>
                <c:pt idx="242">
                  <c:v>2017.0687326182078</c:v>
                </c:pt>
                <c:pt idx="243">
                  <c:v>2017.0727056019186</c:v>
                </c:pt>
                <c:pt idx="244">
                  <c:v>2017.0766785856295</c:v>
                </c:pt>
                <c:pt idx="245">
                  <c:v>2017.0806515693403</c:v>
                </c:pt>
                <c:pt idx="246">
                  <c:v>2017.0846245530511</c:v>
                </c:pt>
                <c:pt idx="247">
                  <c:v>2017.0885975367619</c:v>
                </c:pt>
                <c:pt idx="248">
                  <c:v>2017.0925705204727</c:v>
                </c:pt>
                <c:pt idx="249">
                  <c:v>2017.0965435041835</c:v>
                </c:pt>
                <c:pt idx="250">
                  <c:v>2017.1005164878943</c:v>
                </c:pt>
                <c:pt idx="251">
                  <c:v>2017.1044894716051</c:v>
                </c:pt>
                <c:pt idx="252">
                  <c:v>2017.1084624553159</c:v>
                </c:pt>
                <c:pt idx="253">
                  <c:v>2017.1124354390267</c:v>
                </c:pt>
                <c:pt idx="254">
                  <c:v>2017.1164084227375</c:v>
                </c:pt>
                <c:pt idx="255">
                  <c:v>2017.1203814064484</c:v>
                </c:pt>
                <c:pt idx="256">
                  <c:v>2017.1243543901592</c:v>
                </c:pt>
                <c:pt idx="257">
                  <c:v>2017.12832737387</c:v>
                </c:pt>
                <c:pt idx="258">
                  <c:v>2017.1323003575808</c:v>
                </c:pt>
                <c:pt idx="259">
                  <c:v>2017.1362733412916</c:v>
                </c:pt>
                <c:pt idx="260">
                  <c:v>2017.1402463250024</c:v>
                </c:pt>
                <c:pt idx="261">
                  <c:v>2017.1442193087132</c:v>
                </c:pt>
                <c:pt idx="262">
                  <c:v>2017.148192292424</c:v>
                </c:pt>
                <c:pt idx="263">
                  <c:v>2017.1521652761348</c:v>
                </c:pt>
                <c:pt idx="264">
                  <c:v>2017.1561382598456</c:v>
                </c:pt>
                <c:pt idx="265">
                  <c:v>2017.1601112435565</c:v>
                </c:pt>
                <c:pt idx="266">
                  <c:v>2017.1640842272673</c:v>
                </c:pt>
                <c:pt idx="267">
                  <c:v>2017.1680572109781</c:v>
                </c:pt>
                <c:pt idx="268">
                  <c:v>2017.1720301946889</c:v>
                </c:pt>
                <c:pt idx="269">
                  <c:v>2017.1760031783997</c:v>
                </c:pt>
                <c:pt idx="270">
                  <c:v>2017.1799761621105</c:v>
                </c:pt>
                <c:pt idx="271">
                  <c:v>2017.1839491458213</c:v>
                </c:pt>
                <c:pt idx="272">
                  <c:v>2017.1879221295321</c:v>
                </c:pt>
                <c:pt idx="273">
                  <c:v>2017.1918951132429</c:v>
                </c:pt>
                <c:pt idx="274">
                  <c:v>2017.1958680969537</c:v>
                </c:pt>
                <c:pt idx="275">
                  <c:v>2017.1998410806646</c:v>
                </c:pt>
                <c:pt idx="276">
                  <c:v>2017.2038140643754</c:v>
                </c:pt>
                <c:pt idx="277">
                  <c:v>2017.2077870480862</c:v>
                </c:pt>
                <c:pt idx="278">
                  <c:v>2017.211760031797</c:v>
                </c:pt>
                <c:pt idx="279">
                  <c:v>2017.2157330155078</c:v>
                </c:pt>
                <c:pt idx="280">
                  <c:v>2017.2197059992186</c:v>
                </c:pt>
                <c:pt idx="281">
                  <c:v>2017.2236789829294</c:v>
                </c:pt>
                <c:pt idx="282">
                  <c:v>2017.2276519666402</c:v>
                </c:pt>
                <c:pt idx="283">
                  <c:v>2017.231624950351</c:v>
                </c:pt>
                <c:pt idx="284">
                  <c:v>2017.2355979340618</c:v>
                </c:pt>
                <c:pt idx="285">
                  <c:v>2017.2395709177727</c:v>
                </c:pt>
                <c:pt idx="286">
                  <c:v>2017.2435439014835</c:v>
                </c:pt>
                <c:pt idx="287">
                  <c:v>2017.2475168851943</c:v>
                </c:pt>
                <c:pt idx="288">
                  <c:v>2017.2514898689051</c:v>
                </c:pt>
                <c:pt idx="289">
                  <c:v>2017.2554628526159</c:v>
                </c:pt>
                <c:pt idx="290">
                  <c:v>2017.2594358363267</c:v>
                </c:pt>
                <c:pt idx="291">
                  <c:v>2017.2634088200375</c:v>
                </c:pt>
                <c:pt idx="292">
                  <c:v>2017.2673818037483</c:v>
                </c:pt>
                <c:pt idx="293">
                  <c:v>2017.2713547874591</c:v>
                </c:pt>
                <c:pt idx="294">
                  <c:v>2017.2753277711699</c:v>
                </c:pt>
                <c:pt idx="295">
                  <c:v>2017.2793007548808</c:v>
                </c:pt>
                <c:pt idx="296">
                  <c:v>2017.2832737385916</c:v>
                </c:pt>
                <c:pt idx="297">
                  <c:v>2017.2872467223024</c:v>
                </c:pt>
                <c:pt idx="298">
                  <c:v>2017.2912197060132</c:v>
                </c:pt>
                <c:pt idx="299">
                  <c:v>2017.295192689724</c:v>
                </c:pt>
                <c:pt idx="300">
                  <c:v>2017.2991656734348</c:v>
                </c:pt>
                <c:pt idx="301">
                  <c:v>2017.3031386571456</c:v>
                </c:pt>
                <c:pt idx="302">
                  <c:v>2017.3071116408564</c:v>
                </c:pt>
                <c:pt idx="303">
                  <c:v>2017.3110846245672</c:v>
                </c:pt>
                <c:pt idx="304">
                  <c:v>2017.315057608278</c:v>
                </c:pt>
                <c:pt idx="305">
                  <c:v>2017.3190305919888</c:v>
                </c:pt>
                <c:pt idx="306">
                  <c:v>2017.3230035756997</c:v>
                </c:pt>
                <c:pt idx="307">
                  <c:v>2017.3269765594105</c:v>
                </c:pt>
                <c:pt idx="308">
                  <c:v>2017.3309495431213</c:v>
                </c:pt>
                <c:pt idx="309">
                  <c:v>2017.3349225268321</c:v>
                </c:pt>
                <c:pt idx="310">
                  <c:v>2017.3388955105429</c:v>
                </c:pt>
                <c:pt idx="311">
                  <c:v>2017.3428684942537</c:v>
                </c:pt>
                <c:pt idx="312">
                  <c:v>2017.3468414779645</c:v>
                </c:pt>
                <c:pt idx="313">
                  <c:v>2017.3508144616753</c:v>
                </c:pt>
                <c:pt idx="314">
                  <c:v>2017.3547874453861</c:v>
                </c:pt>
                <c:pt idx="315">
                  <c:v>2017.3587604290969</c:v>
                </c:pt>
                <c:pt idx="316">
                  <c:v>2017.3627334128078</c:v>
                </c:pt>
                <c:pt idx="317">
                  <c:v>2017.3667063965186</c:v>
                </c:pt>
                <c:pt idx="318">
                  <c:v>2017.3706793802294</c:v>
                </c:pt>
                <c:pt idx="319">
                  <c:v>2017.3746523639402</c:v>
                </c:pt>
                <c:pt idx="320">
                  <c:v>2017.378625347651</c:v>
                </c:pt>
                <c:pt idx="321">
                  <c:v>2017.3825983313618</c:v>
                </c:pt>
                <c:pt idx="322">
                  <c:v>2017.3865713150726</c:v>
                </c:pt>
                <c:pt idx="323">
                  <c:v>2017.3905442987834</c:v>
                </c:pt>
                <c:pt idx="324">
                  <c:v>2017.3945172824942</c:v>
                </c:pt>
                <c:pt idx="325">
                  <c:v>2017.398490266205</c:v>
                </c:pt>
                <c:pt idx="326">
                  <c:v>2017.4024632499159</c:v>
                </c:pt>
                <c:pt idx="327">
                  <c:v>2017.4064362336267</c:v>
                </c:pt>
                <c:pt idx="328">
                  <c:v>2017.4104092173375</c:v>
                </c:pt>
                <c:pt idx="329">
                  <c:v>2017.4143822010483</c:v>
                </c:pt>
                <c:pt idx="330">
                  <c:v>2017.4183551847591</c:v>
                </c:pt>
                <c:pt idx="331">
                  <c:v>2017.4223281684699</c:v>
                </c:pt>
                <c:pt idx="332">
                  <c:v>2017.4263011521807</c:v>
                </c:pt>
                <c:pt idx="333">
                  <c:v>2017.4302741358915</c:v>
                </c:pt>
                <c:pt idx="334">
                  <c:v>2017.4342471196023</c:v>
                </c:pt>
                <c:pt idx="335">
                  <c:v>2017.4382201033131</c:v>
                </c:pt>
                <c:pt idx="336">
                  <c:v>2017.442193087024</c:v>
                </c:pt>
                <c:pt idx="337">
                  <c:v>2017.4461660707348</c:v>
                </c:pt>
                <c:pt idx="338">
                  <c:v>2017.4501390544456</c:v>
                </c:pt>
                <c:pt idx="339">
                  <c:v>2017.4541120381564</c:v>
                </c:pt>
                <c:pt idx="340">
                  <c:v>2017.4580850218672</c:v>
                </c:pt>
                <c:pt idx="341">
                  <c:v>2017.462058005578</c:v>
                </c:pt>
                <c:pt idx="342">
                  <c:v>2017.4660309892888</c:v>
                </c:pt>
                <c:pt idx="343">
                  <c:v>2017.4700039729996</c:v>
                </c:pt>
                <c:pt idx="344">
                  <c:v>2017.4739769567104</c:v>
                </c:pt>
                <c:pt idx="345">
                  <c:v>2017.4779499404212</c:v>
                </c:pt>
                <c:pt idx="346">
                  <c:v>2017.481922924132</c:v>
                </c:pt>
                <c:pt idx="347">
                  <c:v>2017.4858959078429</c:v>
                </c:pt>
                <c:pt idx="348">
                  <c:v>2017.4898688915537</c:v>
                </c:pt>
                <c:pt idx="349">
                  <c:v>2017.4938418752645</c:v>
                </c:pt>
                <c:pt idx="350">
                  <c:v>2017.4978148589753</c:v>
                </c:pt>
                <c:pt idx="351">
                  <c:v>2017.5017878426861</c:v>
                </c:pt>
                <c:pt idx="352">
                  <c:v>2017.5057608263969</c:v>
                </c:pt>
                <c:pt idx="353">
                  <c:v>2017.5097338101077</c:v>
                </c:pt>
                <c:pt idx="354">
                  <c:v>2017.5137067938185</c:v>
                </c:pt>
                <c:pt idx="355">
                  <c:v>2017.5176797775293</c:v>
                </c:pt>
                <c:pt idx="356">
                  <c:v>2017.5216527612401</c:v>
                </c:pt>
                <c:pt idx="357">
                  <c:v>2017.525625744951</c:v>
                </c:pt>
                <c:pt idx="358">
                  <c:v>2017.5295987286618</c:v>
                </c:pt>
                <c:pt idx="359">
                  <c:v>2017.5335717123726</c:v>
                </c:pt>
                <c:pt idx="360">
                  <c:v>2017.5375446960834</c:v>
                </c:pt>
                <c:pt idx="361">
                  <c:v>2017.5415176797942</c:v>
                </c:pt>
                <c:pt idx="362">
                  <c:v>2017.545490663505</c:v>
                </c:pt>
                <c:pt idx="363">
                  <c:v>2017.5494636472158</c:v>
                </c:pt>
                <c:pt idx="364">
                  <c:v>2017.5534366309266</c:v>
                </c:pt>
                <c:pt idx="365">
                  <c:v>2017.5574096146374</c:v>
                </c:pt>
                <c:pt idx="366">
                  <c:v>2017.5613825983482</c:v>
                </c:pt>
                <c:pt idx="367">
                  <c:v>2017.5653555820591</c:v>
                </c:pt>
                <c:pt idx="368">
                  <c:v>2017.5693285657699</c:v>
                </c:pt>
                <c:pt idx="369">
                  <c:v>2017.5733015494807</c:v>
                </c:pt>
                <c:pt idx="370">
                  <c:v>2017.5772745331915</c:v>
                </c:pt>
                <c:pt idx="371">
                  <c:v>2017.5812475169023</c:v>
                </c:pt>
                <c:pt idx="372">
                  <c:v>2017.5852205006131</c:v>
                </c:pt>
                <c:pt idx="373">
                  <c:v>2017.5891934843239</c:v>
                </c:pt>
                <c:pt idx="374">
                  <c:v>2017.5931664680347</c:v>
                </c:pt>
                <c:pt idx="375">
                  <c:v>2017.5971394517455</c:v>
                </c:pt>
                <c:pt idx="376">
                  <c:v>2017.6011124354563</c:v>
                </c:pt>
                <c:pt idx="377">
                  <c:v>2017.6050854191672</c:v>
                </c:pt>
                <c:pt idx="378">
                  <c:v>2017.609058402878</c:v>
                </c:pt>
                <c:pt idx="379">
                  <c:v>2017.6130313865888</c:v>
                </c:pt>
                <c:pt idx="380">
                  <c:v>2017.6170043702996</c:v>
                </c:pt>
                <c:pt idx="381">
                  <c:v>2017.6209773540104</c:v>
                </c:pt>
                <c:pt idx="382">
                  <c:v>2017.6249503377212</c:v>
                </c:pt>
                <c:pt idx="383">
                  <c:v>2017.628923321432</c:v>
                </c:pt>
                <c:pt idx="384">
                  <c:v>2017.6328963051428</c:v>
                </c:pt>
                <c:pt idx="385">
                  <c:v>2017.6368692888536</c:v>
                </c:pt>
                <c:pt idx="386">
                  <c:v>2017.6408422725644</c:v>
                </c:pt>
                <c:pt idx="387">
                  <c:v>2017.6448152562753</c:v>
                </c:pt>
                <c:pt idx="388">
                  <c:v>2017.6487882399861</c:v>
                </c:pt>
                <c:pt idx="389">
                  <c:v>2017.6527612236969</c:v>
                </c:pt>
                <c:pt idx="390">
                  <c:v>2017.6567342074077</c:v>
                </c:pt>
                <c:pt idx="391">
                  <c:v>2017.6607071911185</c:v>
                </c:pt>
                <c:pt idx="392">
                  <c:v>2017.6646801748293</c:v>
                </c:pt>
                <c:pt idx="393">
                  <c:v>2017.6686531585401</c:v>
                </c:pt>
                <c:pt idx="394">
                  <c:v>2017.6726261422509</c:v>
                </c:pt>
                <c:pt idx="395">
                  <c:v>2017.6765991259617</c:v>
                </c:pt>
                <c:pt idx="396">
                  <c:v>2017.6805721096725</c:v>
                </c:pt>
                <c:pt idx="397">
                  <c:v>2017.6845450933833</c:v>
                </c:pt>
                <c:pt idx="398">
                  <c:v>2017.6885180770942</c:v>
                </c:pt>
                <c:pt idx="399">
                  <c:v>2017.692491060805</c:v>
                </c:pt>
                <c:pt idx="400">
                  <c:v>2017.6964640445158</c:v>
                </c:pt>
                <c:pt idx="401">
                  <c:v>2017.7004370282266</c:v>
                </c:pt>
                <c:pt idx="402">
                  <c:v>2017.7044100119374</c:v>
                </c:pt>
                <c:pt idx="403">
                  <c:v>2017.7083829956482</c:v>
                </c:pt>
                <c:pt idx="404">
                  <c:v>2017.712355979359</c:v>
                </c:pt>
                <c:pt idx="405">
                  <c:v>2017.7163289630698</c:v>
                </c:pt>
                <c:pt idx="406">
                  <c:v>2017.7203019467806</c:v>
                </c:pt>
                <c:pt idx="407">
                  <c:v>2017.7242749304914</c:v>
                </c:pt>
                <c:pt idx="408">
                  <c:v>2017.7282479142023</c:v>
                </c:pt>
                <c:pt idx="409">
                  <c:v>2017.7322208979131</c:v>
                </c:pt>
                <c:pt idx="410">
                  <c:v>2017.7361938816239</c:v>
                </c:pt>
                <c:pt idx="411">
                  <c:v>2017.7401668653347</c:v>
                </c:pt>
                <c:pt idx="412">
                  <c:v>2017.7441398490455</c:v>
                </c:pt>
                <c:pt idx="413">
                  <c:v>2017.7481128327563</c:v>
                </c:pt>
                <c:pt idx="414">
                  <c:v>2017.7520858164671</c:v>
                </c:pt>
                <c:pt idx="415">
                  <c:v>2017.7560588001779</c:v>
                </c:pt>
                <c:pt idx="416">
                  <c:v>2017.7600317838887</c:v>
                </c:pt>
                <c:pt idx="417">
                  <c:v>2017.7640047675995</c:v>
                </c:pt>
                <c:pt idx="418">
                  <c:v>2017.7679777513104</c:v>
                </c:pt>
                <c:pt idx="419">
                  <c:v>2017.7719507350212</c:v>
                </c:pt>
                <c:pt idx="420">
                  <c:v>2017.775923718732</c:v>
                </c:pt>
                <c:pt idx="421">
                  <c:v>2017.7798967024428</c:v>
                </c:pt>
                <c:pt idx="422">
                  <c:v>2017.7838696861536</c:v>
                </c:pt>
                <c:pt idx="423">
                  <c:v>2017.7878426698644</c:v>
                </c:pt>
                <c:pt idx="424">
                  <c:v>2017.7918156535752</c:v>
                </c:pt>
                <c:pt idx="425">
                  <c:v>2017.795788637286</c:v>
                </c:pt>
                <c:pt idx="426">
                  <c:v>2017.7997616209968</c:v>
                </c:pt>
                <c:pt idx="427">
                  <c:v>2017.8037346047076</c:v>
                </c:pt>
                <c:pt idx="428">
                  <c:v>2017.8077075884185</c:v>
                </c:pt>
                <c:pt idx="429">
                  <c:v>2017.8116805721293</c:v>
                </c:pt>
                <c:pt idx="430">
                  <c:v>2017.8156535558401</c:v>
                </c:pt>
                <c:pt idx="431">
                  <c:v>2017.8196265395509</c:v>
                </c:pt>
                <c:pt idx="432">
                  <c:v>2017.8235995232617</c:v>
                </c:pt>
                <c:pt idx="433">
                  <c:v>2017.8275725069725</c:v>
                </c:pt>
                <c:pt idx="434">
                  <c:v>2017.8315454906833</c:v>
                </c:pt>
                <c:pt idx="435">
                  <c:v>2017.8355184743941</c:v>
                </c:pt>
                <c:pt idx="436">
                  <c:v>2017.8394914581049</c:v>
                </c:pt>
                <c:pt idx="437">
                  <c:v>2017.8434644418157</c:v>
                </c:pt>
                <c:pt idx="438">
                  <c:v>2017.8474374255266</c:v>
                </c:pt>
                <c:pt idx="439">
                  <c:v>2017.8514104092374</c:v>
                </c:pt>
                <c:pt idx="440">
                  <c:v>2017.8553833929482</c:v>
                </c:pt>
                <c:pt idx="441">
                  <c:v>2017.859356376659</c:v>
                </c:pt>
                <c:pt idx="442">
                  <c:v>2017.8633293603698</c:v>
                </c:pt>
                <c:pt idx="443">
                  <c:v>2017.8673023440806</c:v>
                </c:pt>
                <c:pt idx="444">
                  <c:v>2017.8712753277914</c:v>
                </c:pt>
                <c:pt idx="445">
                  <c:v>2017.8752483115022</c:v>
                </c:pt>
                <c:pt idx="446">
                  <c:v>2017.879221295213</c:v>
                </c:pt>
                <c:pt idx="447">
                  <c:v>2017.8831942789238</c:v>
                </c:pt>
                <c:pt idx="448">
                  <c:v>2017.8871672626346</c:v>
                </c:pt>
                <c:pt idx="449">
                  <c:v>2017.8911402463455</c:v>
                </c:pt>
                <c:pt idx="450">
                  <c:v>2017.8951132300563</c:v>
                </c:pt>
                <c:pt idx="451">
                  <c:v>2017.8990862137671</c:v>
                </c:pt>
                <c:pt idx="452">
                  <c:v>2017.9030591974779</c:v>
                </c:pt>
                <c:pt idx="453">
                  <c:v>2017.9070321811887</c:v>
                </c:pt>
                <c:pt idx="454">
                  <c:v>2017.9110051648995</c:v>
                </c:pt>
                <c:pt idx="455">
                  <c:v>2017.9149781486103</c:v>
                </c:pt>
                <c:pt idx="456">
                  <c:v>2017.9189511323211</c:v>
                </c:pt>
                <c:pt idx="457">
                  <c:v>2017.9229241160319</c:v>
                </c:pt>
                <c:pt idx="458">
                  <c:v>2017.9268970997427</c:v>
                </c:pt>
                <c:pt idx="459">
                  <c:v>2017.9308700834536</c:v>
                </c:pt>
                <c:pt idx="460">
                  <c:v>2017.9348430671644</c:v>
                </c:pt>
                <c:pt idx="461">
                  <c:v>2017.9388160508752</c:v>
                </c:pt>
                <c:pt idx="462">
                  <c:v>2017.942789034586</c:v>
                </c:pt>
                <c:pt idx="463">
                  <c:v>2017.9467620182968</c:v>
                </c:pt>
                <c:pt idx="464">
                  <c:v>2017.9507350020076</c:v>
                </c:pt>
                <c:pt idx="465">
                  <c:v>2017.9547079857184</c:v>
                </c:pt>
                <c:pt idx="466">
                  <c:v>2017.9586809694292</c:v>
                </c:pt>
                <c:pt idx="467">
                  <c:v>2017.96265395314</c:v>
                </c:pt>
                <c:pt idx="468">
                  <c:v>2017.9666269368508</c:v>
                </c:pt>
                <c:pt idx="469">
                  <c:v>2017.9705999205617</c:v>
                </c:pt>
                <c:pt idx="470">
                  <c:v>2017.9745729042725</c:v>
                </c:pt>
                <c:pt idx="471">
                  <c:v>2017.9785458879833</c:v>
                </c:pt>
                <c:pt idx="472">
                  <c:v>2017.9825188716941</c:v>
                </c:pt>
                <c:pt idx="473">
                  <c:v>2017.9864918554049</c:v>
                </c:pt>
                <c:pt idx="474">
                  <c:v>2017.9904648391157</c:v>
                </c:pt>
                <c:pt idx="475">
                  <c:v>2017.9944378228265</c:v>
                </c:pt>
                <c:pt idx="476">
                  <c:v>2017.9984108065373</c:v>
                </c:pt>
                <c:pt idx="477">
                  <c:v>2018.0023837902481</c:v>
                </c:pt>
                <c:pt idx="478">
                  <c:v>2018.0063567739589</c:v>
                </c:pt>
                <c:pt idx="479">
                  <c:v>2018.0103297576698</c:v>
                </c:pt>
                <c:pt idx="480">
                  <c:v>2018.0143027413806</c:v>
                </c:pt>
                <c:pt idx="481">
                  <c:v>2018.0182757250914</c:v>
                </c:pt>
                <c:pt idx="482">
                  <c:v>2018.0222487088022</c:v>
                </c:pt>
                <c:pt idx="483">
                  <c:v>2018.026221692513</c:v>
                </c:pt>
                <c:pt idx="484">
                  <c:v>2018.0301946762238</c:v>
                </c:pt>
                <c:pt idx="485">
                  <c:v>2018.0341676599346</c:v>
                </c:pt>
                <c:pt idx="486">
                  <c:v>2018.0381406436454</c:v>
                </c:pt>
                <c:pt idx="487">
                  <c:v>2018.0421136273562</c:v>
                </c:pt>
                <c:pt idx="488">
                  <c:v>2018.046086611067</c:v>
                </c:pt>
                <c:pt idx="489">
                  <c:v>2018.0500595947778</c:v>
                </c:pt>
                <c:pt idx="490">
                  <c:v>2018.0540325784887</c:v>
                </c:pt>
                <c:pt idx="491">
                  <c:v>2018.0580055621995</c:v>
                </c:pt>
                <c:pt idx="492">
                  <c:v>2018.0619785459103</c:v>
                </c:pt>
              </c:numCache>
            </c:numRef>
          </c:xVal>
          <c:yVal>
            <c:numRef>
              <c:f>'N字成長 2016年1月～'!$M$38:$M$530</c:f>
              <c:numCache>
                <c:formatCode>0.00</c:formatCode>
                <c:ptCount val="493"/>
                <c:pt idx="0">
                  <c:v>1829.08</c:v>
                </c:pt>
                <c:pt idx="1">
                  <c:v>1850.2210310572368</c:v>
                </c:pt>
                <c:pt idx="2">
                  <c:v>1859.3673586303823</c:v>
                </c:pt>
                <c:pt idx="3">
                  <c:v>1866.5430380160233</c:v>
                </c:pt>
                <c:pt idx="4">
                  <c:v>1872.6997535833048</c:v>
                </c:pt>
                <c:pt idx="5">
                  <c:v>1878.2060067942652</c:v>
                </c:pt>
                <c:pt idx="6">
                  <c:v>1883.2507261741359</c:v>
                </c:pt>
                <c:pt idx="7">
                  <c:v>1887.9461081136765</c:v>
                </c:pt>
                <c:pt idx="8">
                  <c:v>1892.3652316761477</c:v>
                </c:pt>
                <c:pt idx="9">
                  <c:v>1896.5588418239431</c:v>
                </c:pt>
                <c:pt idx="10">
                  <c:v>1900.5638741176663</c:v>
                </c:pt>
                <c:pt idx="11">
                  <c:v>1904.4082032481367</c:v>
                </c:pt>
                <c:pt idx="12">
                  <c:v>1908.1134783623684</c:v>
                </c:pt>
                <c:pt idx="13">
                  <c:v>1911.6969105672722</c:v>
                </c:pt>
                <c:pt idx="14">
                  <c:v>1915.172450258674</c:v>
                </c:pt>
                <c:pt idx="15">
                  <c:v>1918.5515910259837</c:v>
                </c:pt>
                <c:pt idx="16">
                  <c:v>1921.8439354247291</c:v>
                </c:pt>
                <c:pt idx="17">
                  <c:v>1925.057603537437</c:v>
                </c:pt>
                <c:pt idx="18">
                  <c:v>1928.1995346256372</c:v>
                </c:pt>
                <c:pt idx="19">
                  <c:v>1931.2757141940742</c:v>
                </c:pt>
                <c:pt idx="20">
                  <c:v>1934.2913478388732</c:v>
                </c:pt>
                <c:pt idx="21">
                  <c:v>1937.2509963710409</c:v>
                </c:pt>
                <c:pt idx="22">
                  <c:v>1940.1586822621366</c:v>
                </c:pt>
                <c:pt idx="23">
                  <c:v>1943.0179745166899</c:v>
                </c:pt>
                <c:pt idx="24">
                  <c:v>1945.8320570852272</c:v>
                </c:pt>
                <c:pt idx="25">
                  <c:v>1948.6037845581614</c:v>
                </c:pt>
                <c:pt idx="26">
                  <c:v>1951.335727916088</c:v>
                </c:pt>
                <c:pt idx="27">
                  <c:v>1954.030212423492</c:v>
                </c:pt>
                <c:pt idx="28">
                  <c:v>1956.6893492541953</c:v>
                </c:pt>
                <c:pt idx="29">
                  <c:v>1959.3150620708277</c:v>
                </c:pt>
                <c:pt idx="30">
                  <c:v>1961.9091095085632</c:v>
                </c:pt>
                <c:pt idx="31">
                  <c:v>1964.4731043088887</c:v>
                </c:pt>
                <c:pt idx="32">
                  <c:v>1967.0085296938134</c:v>
                </c:pt>
                <c:pt idx="33">
                  <c:v>1969.5167534518021</c:v>
                </c:pt>
                <c:pt idx="34">
                  <c:v>1971.9990401144314</c:v>
                </c:pt>
                <c:pt idx="35">
                  <c:v>1974.4565615307781</c:v>
                </c:pt>
                <c:pt idx="36">
                  <c:v>1976.8904060898515</c:v>
                </c:pt>
                <c:pt idx="37">
                  <c:v>1979.3015867964557</c:v>
                </c:pt>
                <c:pt idx="38">
                  <c:v>1981.691048369978</c:v>
                </c:pt>
                <c:pt idx="39">
                  <c:v>1984.0596735067747</c:v>
                </c:pt>
                <c:pt idx="40">
                  <c:v>1986.4082884234942</c:v>
                </c:pt>
                <c:pt idx="41">
                  <c:v>1988.7376677797147</c:v>
                </c:pt>
                <c:pt idx="42">
                  <c:v>1991.0485390627539</c:v>
                </c:pt>
                <c:pt idx="43">
                  <c:v>1993.3415865047398</c:v>
                </c:pt>
                <c:pt idx="44">
                  <c:v>1995.6174545915051</c:v>
                </c:pt>
                <c:pt idx="45">
                  <c:v>1997.8767512140894</c:v>
                </c:pt>
                <c:pt idx="46">
                  <c:v>2000.1200505063423</c:v>
                </c:pt>
                <c:pt idx="47">
                  <c:v>2002.3478954060049</c:v>
                </c:pt>
                <c:pt idx="48">
                  <c:v>2004.560799971485</c:v>
                </c:pt>
                <c:pt idx="49">
                  <c:v>2006.7592514822222</c:v>
                </c:pt>
                <c:pt idx="50">
                  <c:v>2008.9437123468203</c:v>
                </c:pt>
                <c:pt idx="51">
                  <c:v>2011.1146218400295</c:v>
                </c:pt>
                <c:pt idx="52">
                  <c:v>2013.2723976869579</c:v>
                </c:pt>
                <c:pt idx="53">
                  <c:v>2015.4174375106145</c:v>
                </c:pt>
                <c:pt idx="54">
                  <c:v>2017.5501201569198</c:v>
                </c:pt>
                <c:pt idx="55">
                  <c:v>2019.6708069096164</c:v>
                </c:pt>
                <c:pt idx="56">
                  <c:v>2021.7798426060576</c:v>
                </c:pt>
                <c:pt idx="57">
                  <c:v>2023.8775566635768</c:v>
                </c:pt>
                <c:pt idx="58">
                  <c:v>2025.9642640250361</c:v>
                </c:pt>
                <c:pt idx="59">
                  <c:v>2028.0402660312006</c:v>
                </c:pt>
                <c:pt idx="60">
                  <c:v>2030.1058512267302</c:v>
                </c:pt>
                <c:pt idx="61">
                  <c:v>2032.1612961058681</c:v>
                </c:pt>
                <c:pt idx="62">
                  <c:v>2034.2068658032383</c:v>
                </c:pt>
                <c:pt idx="63">
                  <c:v>2036.2428147346116</c:v>
                </c:pt>
                <c:pt idx="64">
                  <c:v>2038.269387191998</c:v>
                </c:pt>
                <c:pt idx="65">
                  <c:v>2040.286817896977</c:v>
                </c:pt>
                <c:pt idx="66">
                  <c:v>2042.2953325157944</c:v>
                </c:pt>
                <c:pt idx="67">
                  <c:v>2044.2951481394018</c:v>
                </c:pt>
                <c:pt idx="68">
                  <c:v>2046.2864737313059</c:v>
                </c:pt>
                <c:pt idx="69">
                  <c:v>2048.2695105458374</c:v>
                </c:pt>
                <c:pt idx="70">
                  <c:v>2050.2444525191759</c:v>
                </c:pt>
                <c:pt idx="71">
                  <c:v>2052.211486635279</c:v>
                </c:pt>
                <c:pt idx="72">
                  <c:v>2054.1707932686513</c:v>
                </c:pt>
                <c:pt idx="73">
                  <c:v>2056.1225465057187</c:v>
                </c:pt>
                <c:pt idx="74">
                  <c:v>2058.0669144464159</c:v>
                </c:pt>
                <c:pt idx="75">
                  <c:v>2060.0040594874572</c:v>
                </c:pt>
                <c:pt idx="76">
                  <c:v>2061.9341385886282</c:v>
                </c:pt>
                <c:pt idx="77">
                  <c:v>2063.8573035233321</c:v>
                </c:pt>
                <c:pt idx="78">
                  <c:v>2065.7737011144991</c:v>
                </c:pt>
                <c:pt idx="79">
                  <c:v>2067.6834734569074</c:v>
                </c:pt>
                <c:pt idx="80">
                  <c:v>2069.5867581268467</c:v>
                </c:pt>
                <c:pt idx="81">
                  <c:v>2071.4836883799958</c:v>
                </c:pt>
                <c:pt idx="82">
                  <c:v>2073.3743933383171</c:v>
                </c:pt>
                <c:pt idx="83">
                  <c:v>2075.2589981667038</c:v>
                </c:pt>
                <c:pt idx="84">
                  <c:v>2077.1376242400502</c:v>
                </c:pt>
                <c:pt idx="85">
                  <c:v>2079.0103893013797</c:v>
                </c:pt>
                <c:pt idx="86">
                  <c:v>2080.8774076116069</c:v>
                </c:pt>
                <c:pt idx="87">
                  <c:v>2082.7387900914614</c:v>
                </c:pt>
                <c:pt idx="88">
                  <c:v>2084.5946444560791</c:v>
                </c:pt>
                <c:pt idx="89">
                  <c:v>2086.4450753427091</c:v>
                </c:pt>
                <c:pt idx="90">
                  <c:v>2088.2901844319658</c:v>
                </c:pt>
                <c:pt idx="91">
                  <c:v>2090.1300705630197</c:v>
                </c:pt>
                <c:pt idx="92">
                  <c:v>2091.9648298430948</c:v>
                </c:pt>
                <c:pt idx="93">
                  <c:v>2093.794555751605</c:v>
                </c:pt>
                <c:pt idx="94">
                  <c:v>2095.6193392392574</c:v>
                </c:pt>
                <c:pt idx="95">
                  <c:v>2097.4392688224098</c:v>
                </c:pt>
                <c:pt idx="96">
                  <c:v>2099.2544306729528</c:v>
                </c:pt>
                <c:pt idx="97">
                  <c:v>2101.0649087039869</c:v>
                </c:pt>
                <c:pt idx="98">
                  <c:v>2102.8707846515163</c:v>
                </c:pt>
                <c:pt idx="99">
                  <c:v>2104.6721381523948</c:v>
                </c:pt>
                <c:pt idx="100">
                  <c:v>2106.4690468187273</c:v>
                </c:pt>
                <c:pt idx="101">
                  <c:v>2108.2615863089168</c:v>
                </c:pt>
                <c:pt idx="102">
                  <c:v>2110.0498303955546</c:v>
                </c:pt>
                <c:pt idx="103">
                  <c:v>2111.8338510303042</c:v>
                </c:pt>
                <c:pt idx="104">
                  <c:v>2113.613718405953</c:v>
                </c:pt>
                <c:pt idx="105">
                  <c:v>2115.3895010157798</c:v>
                </c:pt>
                <c:pt idx="106">
                  <c:v>2117.1612657103706</c:v>
                </c:pt>
                <c:pt idx="107">
                  <c:v>2118.9290777520273</c:v>
                </c:pt>
                <c:pt idx="108">
                  <c:v>2120.6930008668801</c:v>
                </c:pt>
                <c:pt idx="109">
                  <c:v>2122.4530972948337</c:v>
                </c:pt>
                <c:pt idx="110">
                  <c:v>2124.2094278374425</c:v>
                </c:pt>
                <c:pt idx="111">
                  <c:v>2125.9620519038322</c:v>
                </c:pt>
                <c:pt idx="112">
                  <c:v>2127.7110275547529</c:v>
                </c:pt>
                <c:pt idx="113">
                  <c:v>2129.4564115448638</c:v>
                </c:pt>
                <c:pt idx="114">
                  <c:v>2131.1982593633315</c:v>
                </c:pt>
                <c:pt idx="115">
                  <c:v>2132.9366252728209</c:v>
                </c:pt>
                <c:pt idx="116">
                  <c:v>2134.6715623469649</c:v>
                </c:pt>
                <c:pt idx="117">
                  <c:v>2136.4031225063736</c:v>
                </c:pt>
                <c:pt idx="118">
                  <c:v>2138.1313565532573</c:v>
                </c:pt>
                <c:pt idx="119">
                  <c:v>2139.8563142047324</c:v>
                </c:pt>
                <c:pt idx="120">
                  <c:v>2141.578044124858</c:v>
                </c:pt>
                <c:pt idx="121">
                  <c:v>2143.2965939554792</c:v>
                </c:pt>
                <c:pt idx="122">
                  <c:v>2145.0120103459108</c:v>
                </c:pt>
                <c:pt idx="123">
                  <c:v>2146.7243389815353</c:v>
                </c:pt>
                <c:pt idx="124">
                  <c:v>2148.4336246113457</c:v>
                </c:pt>
                <c:pt idx="125">
                  <c:v>2150.1399110744906</c:v>
                </c:pt>
                <c:pt idx="126">
                  <c:v>2151.8432413258602</c:v>
                </c:pt>
                <c:pt idx="127">
                  <c:v>2153.5436574607597</c:v>
                </c:pt>
                <c:pt idx="128">
                  <c:v>2155.2412007387043</c:v>
                </c:pt>
                <c:pt idx="129">
                  <c:v>2156.9359116063774</c:v>
                </c:pt>
                <c:pt idx="130">
                  <c:v>2158.6278297197878</c:v>
                </c:pt>
                <c:pt idx="131">
                  <c:v>2160.3169939656541</c:v>
                </c:pt>
                <c:pt idx="132">
                  <c:v>2162.0034424820606</c:v>
                </c:pt>
                <c:pt idx="133">
                  <c:v>2163.6872126784006</c:v>
                </c:pt>
                <c:pt idx="134">
                  <c:v>2165.3683412546466</c:v>
                </c:pt>
                <c:pt idx="135">
                  <c:v>2167.0468642199735</c:v>
                </c:pt>
                <c:pt idx="136">
                  <c:v>2168.722816910757</c:v>
                </c:pt>
                <c:pt idx="137">
                  <c:v>2170.396234007977</c:v>
                </c:pt>
                <c:pt idx="138">
                  <c:v>2172.0671495540482</c:v>
                </c:pt>
                <c:pt idx="139">
                  <c:v>2173.7355969690989</c:v>
                </c:pt>
                <c:pt idx="140">
                  <c:v>2175.4016090667237</c:v>
                </c:pt>
                <c:pt idx="141">
                  <c:v>2177.0652180692291</c:v>
                </c:pt>
                <c:pt idx="142">
                  <c:v>2178.726455622389</c:v>
                </c:pt>
                <c:pt idx="143">
                  <c:v>2180.3853528097334</c:v>
                </c:pt>
                <c:pt idx="144">
                  <c:v>2182.0419401663844</c:v>
                </c:pt>
                <c:pt idx="145">
                  <c:v>2183.6962476924646</c:v>
                </c:pt>
                <c:pt idx="146">
                  <c:v>2185.3483048660787</c:v>
                </c:pt>
                <c:pt idx="147">
                  <c:v>2186.9981406559041</c:v>
                </c:pt>
                <c:pt idx="148">
                  <c:v>2188.6457835333872</c:v>
                </c:pt>
                <c:pt idx="149">
                  <c:v>2190.2912614845727</c:v>
                </c:pt>
                <c:pt idx="150">
                  <c:v>2191.9346020215721</c:v>
                </c:pt>
                <c:pt idx="151">
                  <c:v>2193.5758321936914</c:v>
                </c:pt>
                <c:pt idx="152">
                  <c:v>2195.2149785982183</c:v>
                </c:pt>
                <c:pt idx="153">
                  <c:v>2196.8520673908984</c:v>
                </c:pt>
                <c:pt idx="154">
                  <c:v>2198.4871242960962</c:v>
                </c:pt>
                <c:pt idx="155">
                  <c:v>2200.1201746166616</c:v>
                </c:pt>
                <c:pt idx="156">
                  <c:v>2201.751243243506</c:v>
                </c:pt>
                <c:pt idx="157">
                  <c:v>2203.3803546649046</c:v>
                </c:pt>
                <c:pt idx="158">
                  <c:v>2205.0075329755309</c:v>
                </c:pt>
                <c:pt idx="159">
                  <c:v>2206.6328018852309</c:v>
                </c:pt>
                <c:pt idx="160">
                  <c:v>2208.2561847275488</c:v>
                </c:pt>
                <c:pt idx="161">
                  <c:v>2209.8777044680155</c:v>
                </c:pt>
                <c:pt idx="162">
                  <c:v>2211.4973837122006</c:v>
                </c:pt>
                <c:pt idx="163">
                  <c:v>2213.1152447135414</c:v>
                </c:pt>
                <c:pt idx="164">
                  <c:v>2214.7313093809571</c:v>
                </c:pt>
                <c:pt idx="165">
                  <c:v>2216.3455992862491</c:v>
                </c:pt>
                <c:pt idx="166">
                  <c:v>2217.9581356713043</c:v>
                </c:pt>
                <c:pt idx="167">
                  <c:v>2219.5689394550973</c:v>
                </c:pt>
                <c:pt idx="168">
                  <c:v>2221.1780312405076</c:v>
                </c:pt>
                <c:pt idx="169">
                  <c:v>2222.78543132095</c:v>
                </c:pt>
                <c:pt idx="170">
                  <c:v>2224.3911596868306</c:v>
                </c:pt>
                <c:pt idx="171">
                  <c:v>2225.9952360318293</c:v>
                </c:pt>
                <c:pt idx="172">
                  <c:v>2227.5976797590188</c:v>
                </c:pt>
                <c:pt idx="173">
                  <c:v>2229.1985099868202</c:v>
                </c:pt>
                <c:pt idx="174">
                  <c:v>2230.7977455548048</c:v>
                </c:pt>
                <c:pt idx="175">
                  <c:v>2232.3954050293455</c:v>
                </c:pt>
                <c:pt idx="176">
                  <c:v>2233.9915067091215</c:v>
                </c:pt>
                <c:pt idx="177">
                  <c:v>2235.5860686304827</c:v>
                </c:pt>
                <c:pt idx="178">
                  <c:v>2237.1791085726745</c:v>
                </c:pt>
                <c:pt idx="179">
                  <c:v>2238.7706440629363</c:v>
                </c:pt>
                <c:pt idx="180">
                  <c:v>2240.3606923814618</c:v>
                </c:pt>
                <c:pt idx="181">
                  <c:v>2241.949270566246</c:v>
                </c:pt>
                <c:pt idx="182">
                  <c:v>2243.5363954178019</c:v>
                </c:pt>
                <c:pt idx="183">
                  <c:v>2245.1220835037639</c:v>
                </c:pt>
                <c:pt idx="184">
                  <c:v>2246.7063511633783</c:v>
                </c:pt>
                <c:pt idx="185">
                  <c:v>2248.2892145118835</c:v>
                </c:pt>
                <c:pt idx="186">
                  <c:v>2249.870689444781</c:v>
                </c:pt>
                <c:pt idx="187">
                  <c:v>2251.4507916420034</c:v>
                </c:pt>
                <c:pt idx="188">
                  <c:v>2253.0295365719862</c:v>
                </c:pt>
                <c:pt idx="189">
                  <c:v>2254.606939495633</c:v>
                </c:pt>
                <c:pt idx="190">
                  <c:v>2256.1830154701938</c:v>
                </c:pt>
                <c:pt idx="191">
                  <c:v>2257.7577793530477</c:v>
                </c:pt>
                <c:pt idx="192">
                  <c:v>2259.3312458053965</c:v>
                </c:pt>
                <c:pt idx="193">
                  <c:v>2260.9034292958709</c:v>
                </c:pt>
                <c:pt idx="194">
                  <c:v>2262.4743441040532</c:v>
                </c:pt>
                <c:pt idx="195">
                  <c:v>2264.0440043239173</c:v>
                </c:pt>
                <c:pt idx="196">
                  <c:v>2265.6124238671905</c:v>
                </c:pt>
                <c:pt idx="197">
                  <c:v>2267.1796164666325</c:v>
                </c:pt>
                <c:pt idx="198">
                  <c:v>2268.7455956792501</c:v>
                </c:pt>
                <c:pt idx="199">
                  <c:v>2270.3103748894246</c:v>
                </c:pt>
                <c:pt idx="200">
                  <c:v>2271.8739673119785</c:v>
                </c:pt>
                <c:pt idx="201">
                  <c:v>2273.43638599517</c:v>
                </c:pt>
                <c:pt idx="202">
                  <c:v>2274.9976438236185</c:v>
                </c:pt>
                <c:pt idx="203">
                  <c:v>2276.557753521166</c:v>
                </c:pt>
                <c:pt idx="204">
                  <c:v>2278.1167276536758</c:v>
                </c:pt>
                <c:pt idx="205">
                  <c:v>2279.6745786317661</c:v>
                </c:pt>
                <c:pt idx="206">
                  <c:v>2281.2313187134864</c:v>
                </c:pt>
                <c:pt idx="207">
                  <c:v>2282.7869600069344</c:v>
                </c:pt>
                <c:pt idx="208">
                  <c:v>2284.3415144728151</c:v>
                </c:pt>
                <c:pt idx="209">
                  <c:v>2285.8949939269432</c:v>
                </c:pt>
                <c:pt idx="210">
                  <c:v>2287.4474100426946</c:v>
                </c:pt>
                <c:pt idx="211">
                  <c:v>2288.998774353403</c:v>
                </c:pt>
                <c:pt idx="212">
                  <c:v>2290.549098254703</c:v>
                </c:pt>
                <c:pt idx="213">
                  <c:v>2292.0983930068292</c:v>
                </c:pt>
                <c:pt idx="214">
                  <c:v>2293.646669736861</c:v>
                </c:pt>
                <c:pt idx="215">
                  <c:v>2295.1939394409196</c:v>
                </c:pt>
                <c:pt idx="216">
                  <c:v>2296.7402129863272</c:v>
                </c:pt>
                <c:pt idx="217">
                  <c:v>2298.2855011137081</c:v>
                </c:pt>
                <c:pt idx="218">
                  <c:v>2299.8298144390565</c:v>
                </c:pt>
                <c:pt idx="219">
                  <c:v>2301.3731634557575</c:v>
                </c:pt>
                <c:pt idx="220">
                  <c:v>2302.9155585365656</c:v>
                </c:pt>
                <c:pt idx="221">
                  <c:v>2304.4570099355424</c:v>
                </c:pt>
                <c:pt idx="222">
                  <c:v>2305.9975277899593</c:v>
                </c:pt>
                <c:pt idx="223">
                  <c:v>2307.5371221221544</c:v>
                </c:pt>
                <c:pt idx="224">
                  <c:v>2309.0758028413561</c:v>
                </c:pt>
                <c:pt idx="225">
                  <c:v>2310.613579745469</c:v>
                </c:pt>
                <c:pt idx="226">
                  <c:v>2312.1504625228245</c:v>
                </c:pt>
                <c:pt idx="227">
                  <c:v>2313.686460753896</c:v>
                </c:pt>
                <c:pt idx="228">
                  <c:v>2315.2215839129763</c:v>
                </c:pt>
                <c:pt idx="229">
                  <c:v>2316.7558413698303</c:v>
                </c:pt>
                <c:pt idx="230">
                  <c:v>2318.2892423913054</c:v>
                </c:pt>
                <c:pt idx="231">
                  <c:v>2319.8217961429164</c:v>
                </c:pt>
                <c:pt idx="232">
                  <c:v>2321.3535116903972</c:v>
                </c:pt>
                <c:pt idx="233">
                  <c:v>2322.8843980012234</c:v>
                </c:pt>
                <c:pt idx="234">
                  <c:v>2324.4144639461042</c:v>
                </c:pt>
                <c:pt idx="235">
                  <c:v>2325.9437183004429</c:v>
                </c:pt>
                <c:pt idx="236">
                  <c:v>2327.4721697457785</c:v>
                </c:pt>
                <c:pt idx="237">
                  <c:v>2328.9998268711865</c:v>
                </c:pt>
                <c:pt idx="238">
                  <c:v>2330.526698174664</c:v>
                </c:pt>
                <c:pt idx="239">
                  <c:v>2332.0527920644831</c:v>
                </c:pt>
                <c:pt idx="240">
                  <c:v>2333.5781168605199</c:v>
                </c:pt>
                <c:pt idx="241">
                  <c:v>2335.1026807955568</c:v>
                </c:pt>
                <c:pt idx="242">
                  <c:v>2336.6264920165654</c:v>
                </c:pt>
                <c:pt idx="243">
                  <c:v>2338.1495585859584</c:v>
                </c:pt>
                <c:pt idx="244">
                  <c:v>2339.6718884828229</c:v>
                </c:pt>
                <c:pt idx="245">
                  <c:v>2341.1934896041303</c:v>
                </c:pt>
                <c:pt idx="246">
                  <c:v>2342.714369765923</c:v>
                </c:pt>
                <c:pt idx="247">
                  <c:v>2344.2345367044782</c:v>
                </c:pt>
                <c:pt idx="248">
                  <c:v>2345.7539980774523</c:v>
                </c:pt>
                <c:pt idx="249">
                  <c:v>2347.2727614650048</c:v>
                </c:pt>
                <c:pt idx="250">
                  <c:v>2348.7908343708991</c:v>
                </c:pt>
                <c:pt idx="251">
                  <c:v>2350.3082242235851</c:v>
                </c:pt>
                <c:pt idx="252">
                  <c:v>2351.8249383772622</c:v>
                </c:pt>
                <c:pt idx="253">
                  <c:v>2353.3409841129251</c:v>
                </c:pt>
                <c:pt idx="254">
                  <c:v>2354.8563686393859</c:v>
                </c:pt>
                <c:pt idx="255">
                  <c:v>2356.3710990942818</c:v>
                </c:pt>
                <c:pt idx="256">
                  <c:v>2357.8851825450661</c:v>
                </c:pt>
                <c:pt idx="257">
                  <c:v>2359.3986259899766</c:v>
                </c:pt>
                <c:pt idx="258">
                  <c:v>2360.9114363589915</c:v>
                </c:pt>
                <c:pt idx="259">
                  <c:v>2362.4236205147686</c:v>
                </c:pt>
                <c:pt idx="260">
                  <c:v>2363.9351852535628</c:v>
                </c:pt>
                <c:pt idx="261">
                  <c:v>2365.4461373061354</c:v>
                </c:pt>
                <c:pt idx="262">
                  <c:v>2366.9564833386398</c:v>
                </c:pt>
                <c:pt idx="263">
                  <c:v>2368.466229953498</c:v>
                </c:pt>
                <c:pt idx="264">
                  <c:v>2369.9753836902587</c:v>
                </c:pt>
                <c:pt idx="265">
                  <c:v>2371.4839510264433</c:v>
                </c:pt>
                <c:pt idx="266">
                  <c:v>2372.9919383783717</c:v>
                </c:pt>
                <c:pt idx="267">
                  <c:v>2374.4993521019833</c:v>
                </c:pt>
                <c:pt idx="268">
                  <c:v>2376.0061984936351</c:v>
                </c:pt>
                <c:pt idx="269">
                  <c:v>2377.5124837908907</c:v>
                </c:pt>
                <c:pt idx="270">
                  <c:v>2379.0182141732971</c:v>
                </c:pt>
                <c:pt idx="271">
                  <c:v>2380.5233957631449</c:v>
                </c:pt>
                <c:pt idx="272">
                  <c:v>2382.0280346262184</c:v>
                </c:pt>
                <c:pt idx="273">
                  <c:v>2383.5321367725328</c:v>
                </c:pt>
                <c:pt idx="274">
                  <c:v>2385.0357081570578</c:v>
                </c:pt>
                <c:pt idx="275">
                  <c:v>2386.5387546804318</c:v>
                </c:pt>
                <c:pt idx="276">
                  <c:v>2388.0412821896603</c:v>
                </c:pt>
                <c:pt idx="277">
                  <c:v>2389.5432964788083</c:v>
                </c:pt>
                <c:pt idx="278">
                  <c:v>2391.0448032896761</c:v>
                </c:pt>
                <c:pt idx="279">
                  <c:v>2392.545808312469</c:v>
                </c:pt>
                <c:pt idx="280">
                  <c:v>2394.046317186449</c:v>
                </c:pt>
                <c:pt idx="281">
                  <c:v>2395.5463355005854</c:v>
                </c:pt>
                <c:pt idx="282">
                  <c:v>2397.0458687941873</c:v>
                </c:pt>
                <c:pt idx="283">
                  <c:v>2398.5449225575285</c:v>
                </c:pt>
                <c:pt idx="284">
                  <c:v>2400.0435022324641</c:v>
                </c:pt>
                <c:pt idx="285">
                  <c:v>2401.541613213034</c:v>
                </c:pt>
                <c:pt idx="286">
                  <c:v>2403.0392608460593</c:v>
                </c:pt>
                <c:pt idx="287">
                  <c:v>2404.5364504317286</c:v>
                </c:pt>
                <c:pt idx="288">
                  <c:v>2406.0331872241741</c:v>
                </c:pt>
                <c:pt idx="289">
                  <c:v>2407.5294764320397</c:v>
                </c:pt>
                <c:pt idx="290">
                  <c:v>2409.0253232190416</c:v>
                </c:pt>
                <c:pt idx="291">
                  <c:v>2410.5207327045146</c:v>
                </c:pt>
                <c:pt idx="292">
                  <c:v>2412.0157099639564</c:v>
                </c:pt>
                <c:pt idx="293">
                  <c:v>2413.5102600295622</c:v>
                </c:pt>
                <c:pt idx="294">
                  <c:v>2415.0043878907463</c:v>
                </c:pt>
                <c:pt idx="295">
                  <c:v>2416.4980984946592</c:v>
                </c:pt>
                <c:pt idx="296">
                  <c:v>2417.9913967467</c:v>
                </c:pt>
                <c:pt idx="297">
                  <c:v>2419.4842875110135</c:v>
                </c:pt>
                <c:pt idx="298">
                  <c:v>2420.9767756109859</c:v>
                </c:pt>
                <c:pt idx="299">
                  <c:v>2422.46886582973</c:v>
                </c:pt>
                <c:pt idx="300">
                  <c:v>2423.960562910564</c:v>
                </c:pt>
                <c:pt idx="301">
                  <c:v>2425.4518715574823</c:v>
                </c:pt>
                <c:pt idx="302">
                  <c:v>2426.9427964356205</c:v>
                </c:pt>
                <c:pt idx="303">
                  <c:v>2428.4333421717133</c:v>
                </c:pt>
                <c:pt idx="304">
                  <c:v>2429.9235133545412</c:v>
                </c:pt>
                <c:pt idx="305">
                  <c:v>2431.4133145353799</c:v>
                </c:pt>
                <c:pt idx="306">
                  <c:v>2432.9027502284325</c:v>
                </c:pt>
                <c:pt idx="307">
                  <c:v>2434.3918249112635</c:v>
                </c:pt>
                <c:pt idx="308">
                  <c:v>2435.8805430252205</c:v>
                </c:pt>
                <c:pt idx="309">
                  <c:v>2437.3689089758536</c:v>
                </c:pt>
                <c:pt idx="310">
                  <c:v>2438.8569271333286</c:v>
                </c:pt>
                <c:pt idx="311">
                  <c:v>2440.3446018328282</c:v>
                </c:pt>
                <c:pt idx="312">
                  <c:v>2441.8319373749587</c:v>
                </c:pt>
                <c:pt idx="313">
                  <c:v>2443.3189380261374</c:v>
                </c:pt>
                <c:pt idx="314">
                  <c:v>2444.8056080189863</c:v>
                </c:pt>
                <c:pt idx="315">
                  <c:v>2446.2919515527115</c:v>
                </c:pt>
                <c:pt idx="316">
                  <c:v>2447.7779727934821</c:v>
                </c:pt>
                <c:pt idx="317">
                  <c:v>2449.2636758748022</c:v>
                </c:pt>
                <c:pt idx="318">
                  <c:v>2450.749064897876</c:v>
                </c:pt>
                <c:pt idx="319">
                  <c:v>2452.2341439319707</c:v>
                </c:pt>
                <c:pt idx="320">
                  <c:v>2453.7189170147726</c:v>
                </c:pt>
                <c:pt idx="321">
                  <c:v>2455.2033881527368</c:v>
                </c:pt>
                <c:pt idx="322">
                  <c:v>2456.6875613214343</c:v>
                </c:pt>
                <c:pt idx="323">
                  <c:v>2458.1714404658942</c:v>
                </c:pt>
                <c:pt idx="324">
                  <c:v>2459.6550295009383</c:v>
                </c:pt>
                <c:pt idx="325">
                  <c:v>2461.1383323115151</c:v>
                </c:pt>
                <c:pt idx="326">
                  <c:v>2462.6213527530249</c:v>
                </c:pt>
                <c:pt idx="327">
                  <c:v>2464.1040946516432</c:v>
                </c:pt>
                <c:pt idx="328">
                  <c:v>2465.58656180464</c:v>
                </c:pt>
                <c:pt idx="329">
                  <c:v>2467.0687579806909</c:v>
                </c:pt>
                <c:pt idx="330">
                  <c:v>2468.550686920189</c:v>
                </c:pt>
                <c:pt idx="331">
                  <c:v>2470.0323523355501</c:v>
                </c:pt>
                <c:pt idx="332">
                  <c:v>2471.5137579115103</c:v>
                </c:pt>
                <c:pt idx="333">
                  <c:v>2472.9949073054277</c:v>
                </c:pt>
                <c:pt idx="334">
                  <c:v>2474.4758041475711</c:v>
                </c:pt>
                <c:pt idx="335">
                  <c:v>2475.956452041411</c:v>
                </c:pt>
                <c:pt idx="336">
                  <c:v>2477.436854563904</c:v>
                </c:pt>
                <c:pt idx="337">
                  <c:v>2478.9170152657748</c:v>
                </c:pt>
                <c:pt idx="338">
                  <c:v>2480.3969376717914</c:v>
                </c:pt>
                <c:pt idx="339">
                  <c:v>2481.8766252810387</c:v>
                </c:pt>
                <c:pt idx="340">
                  <c:v>2483.3560815671935</c:v>
                </c:pt>
                <c:pt idx="341">
                  <c:v>2484.8353099787823</c:v>
                </c:pt>
                <c:pt idx="342">
                  <c:v>2486.3143139394519</c:v>
                </c:pt>
                <c:pt idx="343">
                  <c:v>2487.7930968482228</c:v>
                </c:pt>
                <c:pt idx="344">
                  <c:v>2489.2716620797496</c:v>
                </c:pt>
                <c:pt idx="345">
                  <c:v>2490.7500129845703</c:v>
                </c:pt>
                <c:pt idx="346">
                  <c:v>2492.2281528893573</c:v>
                </c:pt>
                <c:pt idx="347">
                  <c:v>2493.7060850971616</c:v>
                </c:pt>
                <c:pt idx="348">
                  <c:v>2495.183812887657</c:v>
                </c:pt>
                <c:pt idx="349">
                  <c:v>2496.661339517379</c:v>
                </c:pt>
                <c:pt idx="350">
                  <c:v>2498.1386682199609</c:v>
                </c:pt>
                <c:pt idx="351">
                  <c:v>2499.6158022063673</c:v>
                </c:pt>
                <c:pt idx="352">
                  <c:v>2501.092744665124</c:v>
                </c:pt>
                <c:pt idx="353">
                  <c:v>2502.569498762547</c:v>
                </c:pt>
                <c:pt idx="354">
                  <c:v>2504.0460676429643</c:v>
                </c:pt>
                <c:pt idx="355">
                  <c:v>2505.5224544289395</c:v>
                </c:pt>
                <c:pt idx="356">
                  <c:v>2506.9986622214892</c:v>
                </c:pt>
                <c:pt idx="357">
                  <c:v>2508.4746941003</c:v>
                </c:pt>
                <c:pt idx="358">
                  <c:v>2509.9505531239402</c:v>
                </c:pt>
                <c:pt idx="359">
                  <c:v>2511.426242330072</c:v>
                </c:pt>
                <c:pt idx="360">
                  <c:v>2512.9017647356577</c:v>
                </c:pt>
                <c:pt idx="361">
                  <c:v>2514.3771233371649</c:v>
                </c:pt>
                <c:pt idx="362">
                  <c:v>2515.8523211107718</c:v>
                </c:pt>
                <c:pt idx="363">
                  <c:v>2517.3273610125625</c:v>
                </c:pt>
                <c:pt idx="364">
                  <c:v>2518.8022459787294</c:v>
                </c:pt>
                <c:pt idx="365">
                  <c:v>2520.2769789257645</c:v>
                </c:pt>
                <c:pt idx="366">
                  <c:v>2521.7515627506546</c:v>
                </c:pt>
                <c:pt idx="367">
                  <c:v>2523.2260003310689</c:v>
                </c:pt>
                <c:pt idx="368">
                  <c:v>2524.7002945255499</c:v>
                </c:pt>
                <c:pt idx="369">
                  <c:v>2526.1744481736978</c:v>
                </c:pt>
                <c:pt idx="370">
                  <c:v>2527.6484640963522</c:v>
                </c:pt>
                <c:pt idx="371">
                  <c:v>2529.1223450957759</c:v>
                </c:pt>
                <c:pt idx="372">
                  <c:v>2530.5960939558308</c:v>
                </c:pt>
                <c:pt idx="373">
                  <c:v>2532.0697134421571</c:v>
                </c:pt>
                <c:pt idx="374">
                  <c:v>2533.5432063023472</c:v>
                </c:pt>
                <c:pt idx="375">
                  <c:v>2535.0165752661164</c:v>
                </c:pt>
                <c:pt idx="376">
                  <c:v>2536.4898230454751</c:v>
                </c:pt>
                <c:pt idx="377">
                  <c:v>2537.9629523348954</c:v>
                </c:pt>
                <c:pt idx="378">
                  <c:v>2539.435965811479</c:v>
                </c:pt>
                <c:pt idx="379">
                  <c:v>2540.9088661351207</c:v>
                </c:pt>
                <c:pt idx="380">
                  <c:v>2542.3816559486709</c:v>
                </c:pt>
                <c:pt idx="381">
                  <c:v>2543.8543378780942</c:v>
                </c:pt>
                <c:pt idx="382">
                  <c:v>2545.3269145326294</c:v>
                </c:pt>
                <c:pt idx="383">
                  <c:v>2546.7993885049464</c:v>
                </c:pt>
                <c:pt idx="384">
                  <c:v>2548.2717623713002</c:v>
                </c:pt>
                <c:pt idx="385">
                  <c:v>2549.7440386916824</c:v>
                </c:pt>
                <c:pt idx="386">
                  <c:v>2551.2162200099747</c:v>
                </c:pt>
                <c:pt idx="387">
                  <c:v>2552.6883088540962</c:v>
                </c:pt>
                <c:pt idx="388">
                  <c:v>2554.1603077361515</c:v>
                </c:pt>
                <c:pt idx="389">
                  <c:v>2555.6322191525765</c:v>
                </c:pt>
                <c:pt idx="390">
                  <c:v>2557.1040455842822</c:v>
                </c:pt>
                <c:pt idx="391">
                  <c:v>2558.5757894967987</c:v>
                </c:pt>
                <c:pt idx="392">
                  <c:v>2560.0474533404117</c:v>
                </c:pt>
                <c:pt idx="393">
                  <c:v>2561.5190395503078</c:v>
                </c:pt>
                <c:pt idx="394">
                  <c:v>2562.9905505467045</c:v>
                </c:pt>
                <c:pt idx="395">
                  <c:v>2564.4619887349941</c:v>
                </c:pt>
                <c:pt idx="396">
                  <c:v>2565.933356505871</c:v>
                </c:pt>
                <c:pt idx="397">
                  <c:v>2567.4046562354692</c:v>
                </c:pt>
                <c:pt idx="398">
                  <c:v>2568.8758902854906</c:v>
                </c:pt>
                <c:pt idx="399">
                  <c:v>2570.3470610033382</c:v>
                </c:pt>
                <c:pt idx="400">
                  <c:v>2571.8181707222393</c:v>
                </c:pt>
                <c:pt idx="401">
                  <c:v>2573.2892217613767</c:v>
                </c:pt>
                <c:pt idx="402">
                  <c:v>2574.7602164260134</c:v>
                </c:pt>
                <c:pt idx="403">
                  <c:v>2576.2311570076135</c:v>
                </c:pt>
                <c:pt idx="404">
                  <c:v>2577.702045783969</c:v>
                </c:pt>
                <c:pt idx="405">
                  <c:v>2579.1728850193185</c:v>
                </c:pt>
                <c:pt idx="406">
                  <c:v>2580.643676964467</c:v>
                </c:pt>
                <c:pt idx="407">
                  <c:v>2582.1144238569054</c:v>
                </c:pt>
                <c:pt idx="408">
                  <c:v>2583.5851279209264</c:v>
                </c:pt>
                <c:pt idx="409">
                  <c:v>2585.055791367743</c:v>
                </c:pt>
                <c:pt idx="410">
                  <c:v>2586.5264163955981</c:v>
                </c:pt>
                <c:pt idx="411">
                  <c:v>2587.9970051898849</c:v>
                </c:pt>
                <c:pt idx="412">
                  <c:v>2589.467559923251</c:v>
                </c:pt>
                <c:pt idx="413">
                  <c:v>2590.9380827557152</c:v>
                </c:pt>
                <c:pt idx="414">
                  <c:v>2592.4085758347755</c:v>
                </c:pt>
                <c:pt idx="415">
                  <c:v>2593.879041295515</c:v>
                </c:pt>
                <c:pt idx="416">
                  <c:v>2595.3494812607132</c:v>
                </c:pt>
                <c:pt idx="417">
                  <c:v>2596.8198978409487</c:v>
                </c:pt>
                <c:pt idx="418">
                  <c:v>2598.2902931347053</c:v>
                </c:pt>
                <c:pt idx="419">
                  <c:v>2599.7606692284762</c:v>
                </c:pt>
                <c:pt idx="420">
                  <c:v>2601.2310281968657</c:v>
                </c:pt>
                <c:pt idx="421">
                  <c:v>2602.7013721026915</c:v>
                </c:pt>
                <c:pt idx="422">
                  <c:v>2604.1717029970846</c:v>
                </c:pt>
                <c:pt idx="423">
                  <c:v>2605.6420229195878</c:v>
                </c:pt>
                <c:pt idx="424">
                  <c:v>2607.1123338982561</c:v>
                </c:pt>
                <c:pt idx="425">
                  <c:v>2608.5826379497521</c:v>
                </c:pt>
                <c:pt idx="426">
                  <c:v>2610.0529370794425</c:v>
                </c:pt>
                <c:pt idx="427">
                  <c:v>2611.5232332814935</c:v>
                </c:pt>
                <c:pt idx="428">
                  <c:v>2612.9935285389647</c:v>
                </c:pt>
                <c:pt idx="429">
                  <c:v>2614.463824823903</c:v>
                </c:pt>
                <c:pt idx="430">
                  <c:v>2615.9341240974327</c:v>
                </c:pt>
                <c:pt idx="431">
                  <c:v>2617.4044283098488</c:v>
                </c:pt>
                <c:pt idx="432">
                  <c:v>2618.8747394007064</c:v>
                </c:pt>
                <c:pt idx="433">
                  <c:v>2620.3450592989093</c:v>
                </c:pt>
                <c:pt idx="434">
                  <c:v>2621.8153899228</c:v>
                </c:pt>
                <c:pt idx="435">
                  <c:v>2623.2857331802447</c:v>
                </c:pt>
                <c:pt idx="436">
                  <c:v>2624.7560909687218</c:v>
                </c:pt>
                <c:pt idx="437">
                  <c:v>2626.2264651754058</c:v>
                </c:pt>
                <c:pt idx="438">
                  <c:v>2627.6968576772538</c:v>
                </c:pt>
                <c:pt idx="439">
                  <c:v>2629.1672703410873</c:v>
                </c:pt>
                <c:pt idx="440">
                  <c:v>2630.6377050236765</c:v>
                </c:pt>
                <c:pt idx="441">
                  <c:v>2632.1081635718233</c:v>
                </c:pt>
                <c:pt idx="442">
                  <c:v>2633.5786478224386</c:v>
                </c:pt>
                <c:pt idx="443">
                  <c:v>2635.0491596026268</c:v>
                </c:pt>
                <c:pt idx="444">
                  <c:v>2636.5197007297638</c:v>
                </c:pt>
                <c:pt idx="445">
                  <c:v>2637.9902730115755</c:v>
                </c:pt>
                <c:pt idx="446">
                  <c:v>2639.460878246216</c:v>
                </c:pt>
                <c:pt idx="447">
                  <c:v>2640.9315182223436</c:v>
                </c:pt>
                <c:pt idx="448">
                  <c:v>2642.4021947192</c:v>
                </c:pt>
                <c:pt idx="449">
                  <c:v>2643.8729095066838</c:v>
                </c:pt>
                <c:pt idx="450">
                  <c:v>2645.3436643454238</c:v>
                </c:pt>
                <c:pt idx="451">
                  <c:v>2646.8144609868573</c:v>
                </c:pt>
                <c:pt idx="452">
                  <c:v>2648.2853011732986</c:v>
                </c:pt>
                <c:pt idx="453">
                  <c:v>2649.7561866380161</c:v>
                </c:pt>
                <c:pt idx="454">
                  <c:v>2651.2271191052996</c:v>
                </c:pt>
                <c:pt idx="455">
                  <c:v>2652.6981002905363</c:v>
                </c:pt>
                <c:pt idx="456">
                  <c:v>2654.1691319002771</c:v>
                </c:pt>
                <c:pt idx="457">
                  <c:v>2655.6402156323074</c:v>
                </c:pt>
                <c:pt idx="458">
                  <c:v>2657.1113531757182</c:v>
                </c:pt>
                <c:pt idx="459">
                  <c:v>2658.582546210971</c:v>
                </c:pt>
                <c:pt idx="460">
                  <c:v>2660.0537964099685</c:v>
                </c:pt>
                <c:pt idx="461">
                  <c:v>2661.5251054361202</c:v>
                </c:pt>
                <c:pt idx="462">
                  <c:v>2662.9964749444075</c:v>
                </c:pt>
                <c:pt idx="463">
                  <c:v>2664.4679065814526</c:v>
                </c:pt>
                <c:pt idx="464">
                  <c:v>2665.9394019855799</c:v>
                </c:pt>
                <c:pt idx="465">
                  <c:v>2667.4109627868825</c:v>
                </c:pt>
                <c:pt idx="466">
                  <c:v>2668.8825906072861</c:v>
                </c:pt>
                <c:pt idx="467">
                  <c:v>2670.3542870606107</c:v>
                </c:pt>
                <c:pt idx="468">
                  <c:v>2671.8260537526339</c:v>
                </c:pt>
                <c:pt idx="469">
                  <c:v>2673.2978922811535</c:v>
                </c:pt>
                <c:pt idx="470">
                  <c:v>2674.769804236048</c:v>
                </c:pt>
                <c:pt idx="471">
                  <c:v>2676.2417911993366</c:v>
                </c:pt>
                <c:pt idx="472">
                  <c:v>2677.71385474524</c:v>
                </c:pt>
                <c:pt idx="473">
                  <c:v>2679.1859964402411</c:v>
                </c:pt>
                <c:pt idx="474">
                  <c:v>2680.6582178431427</c:v>
                </c:pt>
                <c:pt idx="475">
                  <c:v>2682.1305205051253</c:v>
                </c:pt>
                <c:pt idx="476">
                  <c:v>2683.6029059698062</c:v>
                </c:pt>
                <c:pt idx="477">
                  <c:v>2685.0753757732964</c:v>
                </c:pt>
                <c:pt idx="478">
                  <c:v>2686.5479314442568</c:v>
                </c:pt>
                <c:pt idx="479">
                  <c:v>2688.0205745039548</c:v>
                </c:pt>
                <c:pt idx="480">
                  <c:v>2689.493306466321</c:v>
                </c:pt>
                <c:pt idx="481">
                  <c:v>2690.9661288380021</c:v>
                </c:pt>
                <c:pt idx="482">
                  <c:v>2692.4390431184174</c:v>
                </c:pt>
                <c:pt idx="483">
                  <c:v>2693.9120507998114</c:v>
                </c:pt>
                <c:pt idx="484">
                  <c:v>2695.3851533673096</c:v>
                </c:pt>
                <c:pt idx="485">
                  <c:v>2696.8583522989688</c:v>
                </c:pt>
                <c:pt idx="486">
                  <c:v>2698.3316490658326</c:v>
                </c:pt>
                <c:pt idx="487">
                  <c:v>2699.8050451319796</c:v>
                </c:pt>
                <c:pt idx="488">
                  <c:v>2701.2785419545789</c:v>
                </c:pt>
                <c:pt idx="489">
                  <c:v>2702.7521409839401</c:v>
                </c:pt>
                <c:pt idx="490">
                  <c:v>2704.225843663562</c:v>
                </c:pt>
                <c:pt idx="491">
                  <c:v>2705.6996514301863</c:v>
                </c:pt>
                <c:pt idx="492">
                  <c:v>2707.1735657138429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3-4686-9C85-F8472CFB721E}"/>
            </c:ext>
          </c:extLst>
        </c:ser>
        <c:ser>
          <c:idx val="11"/>
          <c:order val="2"/>
          <c:tx>
            <c:strRef>
              <c:f>'N字成長 2016年1月～'!$B$760</c:f>
              <c:strCache>
                <c:ptCount val="1"/>
                <c:pt idx="0">
                  <c:v>2018-12-24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2016年1月～'!$F$760:$F$1048</c:f>
              <c:numCache>
                <c:formatCode>#,##0.000;[Red]\-#,##0.000</c:formatCode>
                <c:ptCount val="289"/>
                <c:pt idx="0">
                  <c:v>2018.9757647993965</c:v>
                </c:pt>
                <c:pt idx="1">
                  <c:v>2018.9797377831073</c:v>
                </c:pt>
                <c:pt idx="2">
                  <c:v>2018.9837107668181</c:v>
                </c:pt>
                <c:pt idx="3">
                  <c:v>2018.987683750529</c:v>
                </c:pt>
                <c:pt idx="4">
                  <c:v>2018.9916567342398</c:v>
                </c:pt>
                <c:pt idx="5">
                  <c:v>2018.9956297179506</c:v>
                </c:pt>
                <c:pt idx="6">
                  <c:v>2018.9996027016614</c:v>
                </c:pt>
                <c:pt idx="7">
                  <c:v>2019.0035756853722</c:v>
                </c:pt>
                <c:pt idx="8">
                  <c:v>2019.007548669083</c:v>
                </c:pt>
                <c:pt idx="9">
                  <c:v>2019.0115216527938</c:v>
                </c:pt>
                <c:pt idx="10">
                  <c:v>2019.0154946365046</c:v>
                </c:pt>
                <c:pt idx="11">
                  <c:v>2019.0194676202154</c:v>
                </c:pt>
                <c:pt idx="12">
                  <c:v>2019.0234406039262</c:v>
                </c:pt>
                <c:pt idx="13">
                  <c:v>2019.0274135876371</c:v>
                </c:pt>
                <c:pt idx="14">
                  <c:v>2019.0313865713479</c:v>
                </c:pt>
                <c:pt idx="15">
                  <c:v>2019.0353595550587</c:v>
                </c:pt>
                <c:pt idx="16">
                  <c:v>2019.0393325387695</c:v>
                </c:pt>
                <c:pt idx="17">
                  <c:v>2019.0433055224803</c:v>
                </c:pt>
                <c:pt idx="18">
                  <c:v>2019.0472785061911</c:v>
                </c:pt>
                <c:pt idx="19">
                  <c:v>2019.0512514899019</c:v>
                </c:pt>
                <c:pt idx="20">
                  <c:v>2019.0552244736127</c:v>
                </c:pt>
                <c:pt idx="21">
                  <c:v>2019.0591974573235</c:v>
                </c:pt>
                <c:pt idx="22">
                  <c:v>2019.0631704410343</c:v>
                </c:pt>
                <c:pt idx="23">
                  <c:v>2019.0671434247452</c:v>
                </c:pt>
                <c:pt idx="24">
                  <c:v>2019.071116408456</c:v>
                </c:pt>
                <c:pt idx="25">
                  <c:v>2019.0750893921668</c:v>
                </c:pt>
                <c:pt idx="26">
                  <c:v>2019.0790623758776</c:v>
                </c:pt>
                <c:pt idx="27">
                  <c:v>2019.0830353595884</c:v>
                </c:pt>
                <c:pt idx="28">
                  <c:v>2019.0870083432992</c:v>
                </c:pt>
                <c:pt idx="29">
                  <c:v>2019.09098132701</c:v>
                </c:pt>
                <c:pt idx="30">
                  <c:v>2019.0949543107208</c:v>
                </c:pt>
                <c:pt idx="31">
                  <c:v>2019.0989272944316</c:v>
                </c:pt>
                <c:pt idx="32">
                  <c:v>2019.1029002781424</c:v>
                </c:pt>
                <c:pt idx="33">
                  <c:v>2019.1068732618533</c:v>
                </c:pt>
                <c:pt idx="34">
                  <c:v>2019.1108462455641</c:v>
                </c:pt>
                <c:pt idx="35">
                  <c:v>2019.1148192292749</c:v>
                </c:pt>
                <c:pt idx="36">
                  <c:v>2019.1187922129857</c:v>
                </c:pt>
                <c:pt idx="37">
                  <c:v>2019.1227651966965</c:v>
                </c:pt>
                <c:pt idx="38">
                  <c:v>2019.1267381804073</c:v>
                </c:pt>
                <c:pt idx="39">
                  <c:v>2019.1307111641181</c:v>
                </c:pt>
                <c:pt idx="40">
                  <c:v>2019.1346841478289</c:v>
                </c:pt>
                <c:pt idx="41">
                  <c:v>2019.1386571315397</c:v>
                </c:pt>
                <c:pt idx="42">
                  <c:v>2019.1426301152505</c:v>
                </c:pt>
                <c:pt idx="43">
                  <c:v>2019.1466030989614</c:v>
                </c:pt>
                <c:pt idx="44">
                  <c:v>2019.1505760826722</c:v>
                </c:pt>
                <c:pt idx="45">
                  <c:v>2019.154549066383</c:v>
                </c:pt>
                <c:pt idx="46">
                  <c:v>2019.1585220500938</c:v>
                </c:pt>
                <c:pt idx="47">
                  <c:v>2019.1624950338046</c:v>
                </c:pt>
                <c:pt idx="48">
                  <c:v>2019.1664680175154</c:v>
                </c:pt>
                <c:pt idx="49">
                  <c:v>2019.1704410012262</c:v>
                </c:pt>
                <c:pt idx="50">
                  <c:v>2019.174413984937</c:v>
                </c:pt>
                <c:pt idx="51">
                  <c:v>2019.1783869686478</c:v>
                </c:pt>
                <c:pt idx="52">
                  <c:v>2019.1823599523586</c:v>
                </c:pt>
                <c:pt idx="53">
                  <c:v>2019.1863329360694</c:v>
                </c:pt>
                <c:pt idx="54">
                  <c:v>2019.1903059197803</c:v>
                </c:pt>
                <c:pt idx="55">
                  <c:v>2019.1942789034911</c:v>
                </c:pt>
                <c:pt idx="56">
                  <c:v>2019.1982518872019</c:v>
                </c:pt>
                <c:pt idx="57">
                  <c:v>2019.2022248709127</c:v>
                </c:pt>
                <c:pt idx="58">
                  <c:v>2019.2061978546235</c:v>
                </c:pt>
                <c:pt idx="59">
                  <c:v>2019.2101708383343</c:v>
                </c:pt>
                <c:pt idx="60">
                  <c:v>2019.2141438220451</c:v>
                </c:pt>
                <c:pt idx="61">
                  <c:v>2019.2181168057559</c:v>
                </c:pt>
                <c:pt idx="62">
                  <c:v>2019.2220897894667</c:v>
                </c:pt>
                <c:pt idx="63">
                  <c:v>2019.2260627731775</c:v>
                </c:pt>
                <c:pt idx="64">
                  <c:v>2019.2300357568884</c:v>
                </c:pt>
                <c:pt idx="65">
                  <c:v>2019.2340087405992</c:v>
                </c:pt>
                <c:pt idx="66">
                  <c:v>2019.23798172431</c:v>
                </c:pt>
                <c:pt idx="67">
                  <c:v>2019.2419547080208</c:v>
                </c:pt>
                <c:pt idx="68">
                  <c:v>2019.2459276917316</c:v>
                </c:pt>
                <c:pt idx="69">
                  <c:v>2019.2499006754424</c:v>
                </c:pt>
                <c:pt idx="70">
                  <c:v>2019.2538736591532</c:v>
                </c:pt>
                <c:pt idx="71">
                  <c:v>2019.257846642864</c:v>
                </c:pt>
                <c:pt idx="72">
                  <c:v>2019.2618196265748</c:v>
                </c:pt>
                <c:pt idx="73">
                  <c:v>2019.2657926102856</c:v>
                </c:pt>
                <c:pt idx="74">
                  <c:v>2019.2697655939965</c:v>
                </c:pt>
                <c:pt idx="75">
                  <c:v>2019.2737385777073</c:v>
                </c:pt>
                <c:pt idx="76">
                  <c:v>2019.2777115614181</c:v>
                </c:pt>
                <c:pt idx="77">
                  <c:v>2019.2816845451289</c:v>
                </c:pt>
                <c:pt idx="78">
                  <c:v>2019.2856575288397</c:v>
                </c:pt>
                <c:pt idx="79">
                  <c:v>2019.2896305125505</c:v>
                </c:pt>
                <c:pt idx="80">
                  <c:v>2019.2936034962613</c:v>
                </c:pt>
                <c:pt idx="81">
                  <c:v>2019.2975764799721</c:v>
                </c:pt>
                <c:pt idx="82">
                  <c:v>2019.3015494636829</c:v>
                </c:pt>
                <c:pt idx="83">
                  <c:v>2019.3055224473937</c:v>
                </c:pt>
                <c:pt idx="84">
                  <c:v>2019.3094954311046</c:v>
                </c:pt>
                <c:pt idx="85">
                  <c:v>2019.3134684148154</c:v>
                </c:pt>
                <c:pt idx="86">
                  <c:v>2019.3174413985262</c:v>
                </c:pt>
                <c:pt idx="87">
                  <c:v>2019.321414382237</c:v>
                </c:pt>
                <c:pt idx="88">
                  <c:v>2019.3253873659478</c:v>
                </c:pt>
                <c:pt idx="89">
                  <c:v>2019.3293603496586</c:v>
                </c:pt>
                <c:pt idx="90">
                  <c:v>2019.3333333333694</c:v>
                </c:pt>
                <c:pt idx="91">
                  <c:v>2019.3373063170802</c:v>
                </c:pt>
                <c:pt idx="92">
                  <c:v>2019.341279300791</c:v>
                </c:pt>
                <c:pt idx="93">
                  <c:v>2019.3452522845018</c:v>
                </c:pt>
                <c:pt idx="94">
                  <c:v>2019.3492252682126</c:v>
                </c:pt>
                <c:pt idx="95">
                  <c:v>2019.3531982519235</c:v>
                </c:pt>
                <c:pt idx="96">
                  <c:v>2019.3571712356343</c:v>
                </c:pt>
                <c:pt idx="97">
                  <c:v>2019.3611442193451</c:v>
                </c:pt>
                <c:pt idx="98">
                  <c:v>2019.3651172030559</c:v>
                </c:pt>
                <c:pt idx="99">
                  <c:v>2019.3690901867667</c:v>
                </c:pt>
                <c:pt idx="100">
                  <c:v>2019.3730631704775</c:v>
                </c:pt>
                <c:pt idx="101">
                  <c:v>2019.3770361541883</c:v>
                </c:pt>
                <c:pt idx="102">
                  <c:v>2019.3810091378991</c:v>
                </c:pt>
                <c:pt idx="103">
                  <c:v>2019.3849821216099</c:v>
                </c:pt>
                <c:pt idx="104">
                  <c:v>2019.3889551053207</c:v>
                </c:pt>
                <c:pt idx="105">
                  <c:v>2019.3929280890316</c:v>
                </c:pt>
                <c:pt idx="106">
                  <c:v>2019.3969010727424</c:v>
                </c:pt>
                <c:pt idx="107">
                  <c:v>2019.4008740564532</c:v>
                </c:pt>
                <c:pt idx="108">
                  <c:v>2019.404847040164</c:v>
                </c:pt>
                <c:pt idx="109">
                  <c:v>2019.4088200238748</c:v>
                </c:pt>
                <c:pt idx="110">
                  <c:v>2019.4127930075856</c:v>
                </c:pt>
                <c:pt idx="111">
                  <c:v>2019.4167659912964</c:v>
                </c:pt>
                <c:pt idx="112">
                  <c:v>2019.4207389750072</c:v>
                </c:pt>
                <c:pt idx="113">
                  <c:v>2019.424711958718</c:v>
                </c:pt>
                <c:pt idx="114">
                  <c:v>2019.4286849424288</c:v>
                </c:pt>
                <c:pt idx="115">
                  <c:v>2019.4326579261397</c:v>
                </c:pt>
                <c:pt idx="116">
                  <c:v>2019.4366309098505</c:v>
                </c:pt>
                <c:pt idx="117">
                  <c:v>2019.4406038935613</c:v>
                </c:pt>
                <c:pt idx="118">
                  <c:v>2019.4445768772721</c:v>
                </c:pt>
                <c:pt idx="119">
                  <c:v>2019.4485498609829</c:v>
                </c:pt>
                <c:pt idx="120">
                  <c:v>2019.4525228446937</c:v>
                </c:pt>
                <c:pt idx="121">
                  <c:v>2019.4564958284045</c:v>
                </c:pt>
                <c:pt idx="122">
                  <c:v>2019.4604688121153</c:v>
                </c:pt>
                <c:pt idx="123">
                  <c:v>2019.4644417958261</c:v>
                </c:pt>
                <c:pt idx="124">
                  <c:v>2019.4684147795369</c:v>
                </c:pt>
                <c:pt idx="125">
                  <c:v>2019.4723877632478</c:v>
                </c:pt>
                <c:pt idx="126">
                  <c:v>2019.4763607469586</c:v>
                </c:pt>
                <c:pt idx="127">
                  <c:v>2019.4803337306694</c:v>
                </c:pt>
                <c:pt idx="128">
                  <c:v>2019.4843067143802</c:v>
                </c:pt>
                <c:pt idx="129">
                  <c:v>2019.488279698091</c:v>
                </c:pt>
                <c:pt idx="130">
                  <c:v>2019.4922526818018</c:v>
                </c:pt>
                <c:pt idx="131">
                  <c:v>2019.4962256655126</c:v>
                </c:pt>
                <c:pt idx="132">
                  <c:v>2019.5001986492234</c:v>
                </c:pt>
                <c:pt idx="133">
                  <c:v>2019.5041716329342</c:v>
                </c:pt>
                <c:pt idx="134">
                  <c:v>2019.508144616645</c:v>
                </c:pt>
                <c:pt idx="135">
                  <c:v>2019.5121176003559</c:v>
                </c:pt>
                <c:pt idx="136">
                  <c:v>2019.5160905840667</c:v>
                </c:pt>
                <c:pt idx="137">
                  <c:v>2019.5200635677775</c:v>
                </c:pt>
                <c:pt idx="138">
                  <c:v>2019.5240365514883</c:v>
                </c:pt>
                <c:pt idx="139">
                  <c:v>2019.5280095351991</c:v>
                </c:pt>
                <c:pt idx="140">
                  <c:v>2019.5319825189099</c:v>
                </c:pt>
                <c:pt idx="141">
                  <c:v>2019.5359555026207</c:v>
                </c:pt>
                <c:pt idx="142">
                  <c:v>2019.5399284863315</c:v>
                </c:pt>
                <c:pt idx="143">
                  <c:v>2019.5439014700423</c:v>
                </c:pt>
                <c:pt idx="144">
                  <c:v>2019.5478744537531</c:v>
                </c:pt>
                <c:pt idx="145">
                  <c:v>2019.5518474374639</c:v>
                </c:pt>
                <c:pt idx="146">
                  <c:v>2019.5558204211748</c:v>
                </c:pt>
                <c:pt idx="147">
                  <c:v>2019.5597934048856</c:v>
                </c:pt>
                <c:pt idx="148">
                  <c:v>2019.5637663885964</c:v>
                </c:pt>
                <c:pt idx="149">
                  <c:v>2019.5677393723072</c:v>
                </c:pt>
                <c:pt idx="150">
                  <c:v>2019.571712356018</c:v>
                </c:pt>
                <c:pt idx="151">
                  <c:v>2019.5756853397288</c:v>
                </c:pt>
                <c:pt idx="152">
                  <c:v>2019.5796583234396</c:v>
                </c:pt>
                <c:pt idx="153">
                  <c:v>2019.5836313071504</c:v>
                </c:pt>
                <c:pt idx="154">
                  <c:v>2019.5876042908612</c:v>
                </c:pt>
                <c:pt idx="155">
                  <c:v>2019.591577274572</c:v>
                </c:pt>
                <c:pt idx="156">
                  <c:v>2019.5955502582829</c:v>
                </c:pt>
                <c:pt idx="157">
                  <c:v>2019.5995232419937</c:v>
                </c:pt>
                <c:pt idx="158">
                  <c:v>2019.6034962257045</c:v>
                </c:pt>
                <c:pt idx="159">
                  <c:v>2019.6074692094153</c:v>
                </c:pt>
                <c:pt idx="160">
                  <c:v>2019.6114421931261</c:v>
                </c:pt>
                <c:pt idx="161">
                  <c:v>2019.6154151768369</c:v>
                </c:pt>
                <c:pt idx="162">
                  <c:v>2019.6193881605477</c:v>
                </c:pt>
                <c:pt idx="163">
                  <c:v>2019.6233611442585</c:v>
                </c:pt>
                <c:pt idx="164">
                  <c:v>2019.6273341279693</c:v>
                </c:pt>
                <c:pt idx="165">
                  <c:v>2019.6313071116801</c:v>
                </c:pt>
                <c:pt idx="166">
                  <c:v>2019.635280095391</c:v>
                </c:pt>
                <c:pt idx="167">
                  <c:v>2019.6392530791018</c:v>
                </c:pt>
                <c:pt idx="168">
                  <c:v>2019.6432260628126</c:v>
                </c:pt>
                <c:pt idx="169">
                  <c:v>2019.6471990465234</c:v>
                </c:pt>
                <c:pt idx="170">
                  <c:v>2019.6511720302342</c:v>
                </c:pt>
                <c:pt idx="171">
                  <c:v>2019.655145013945</c:v>
                </c:pt>
                <c:pt idx="172">
                  <c:v>2019.6591179976558</c:v>
                </c:pt>
                <c:pt idx="173">
                  <c:v>2019.6630909813666</c:v>
                </c:pt>
                <c:pt idx="174">
                  <c:v>2019.6670639650774</c:v>
                </c:pt>
                <c:pt idx="175">
                  <c:v>2019.6710369487882</c:v>
                </c:pt>
                <c:pt idx="176">
                  <c:v>2019.6750099324991</c:v>
                </c:pt>
                <c:pt idx="177">
                  <c:v>2019.6789829162099</c:v>
                </c:pt>
                <c:pt idx="178">
                  <c:v>2019.6829558999207</c:v>
                </c:pt>
                <c:pt idx="179">
                  <c:v>2019.6869288836315</c:v>
                </c:pt>
                <c:pt idx="180">
                  <c:v>2019.6909018673423</c:v>
                </c:pt>
                <c:pt idx="181">
                  <c:v>2019.6948748510531</c:v>
                </c:pt>
                <c:pt idx="182">
                  <c:v>2019.6988478347639</c:v>
                </c:pt>
                <c:pt idx="183">
                  <c:v>2019.7028208184747</c:v>
                </c:pt>
                <c:pt idx="184">
                  <c:v>2019.7067938021855</c:v>
                </c:pt>
                <c:pt idx="185">
                  <c:v>2019.7107667858963</c:v>
                </c:pt>
                <c:pt idx="186">
                  <c:v>2019.7147397696071</c:v>
                </c:pt>
                <c:pt idx="187">
                  <c:v>2019.718712753318</c:v>
                </c:pt>
                <c:pt idx="188">
                  <c:v>2019.7226857370288</c:v>
                </c:pt>
                <c:pt idx="189">
                  <c:v>2019.7266587207396</c:v>
                </c:pt>
                <c:pt idx="190">
                  <c:v>2019.7306317044504</c:v>
                </c:pt>
                <c:pt idx="191">
                  <c:v>2019.7346046881612</c:v>
                </c:pt>
                <c:pt idx="192">
                  <c:v>2019.738577671872</c:v>
                </c:pt>
                <c:pt idx="193">
                  <c:v>2019.7425506555828</c:v>
                </c:pt>
                <c:pt idx="194">
                  <c:v>2019.7465236392936</c:v>
                </c:pt>
                <c:pt idx="195">
                  <c:v>2019.7504966230044</c:v>
                </c:pt>
                <c:pt idx="196">
                  <c:v>2019.7544696067152</c:v>
                </c:pt>
                <c:pt idx="197">
                  <c:v>2019.7584425904261</c:v>
                </c:pt>
                <c:pt idx="198">
                  <c:v>2019.7624155741369</c:v>
                </c:pt>
                <c:pt idx="199">
                  <c:v>2019.7663885578477</c:v>
                </c:pt>
                <c:pt idx="200">
                  <c:v>2019.7703615415585</c:v>
                </c:pt>
                <c:pt idx="201">
                  <c:v>2019.7743345252693</c:v>
                </c:pt>
                <c:pt idx="202">
                  <c:v>2019.7783075089801</c:v>
                </c:pt>
                <c:pt idx="203">
                  <c:v>2019.7822804926909</c:v>
                </c:pt>
                <c:pt idx="204">
                  <c:v>2019.7862534764017</c:v>
                </c:pt>
                <c:pt idx="205">
                  <c:v>2019.7902264601125</c:v>
                </c:pt>
                <c:pt idx="206">
                  <c:v>2019.7941994438233</c:v>
                </c:pt>
                <c:pt idx="207">
                  <c:v>2019.7981724275342</c:v>
                </c:pt>
                <c:pt idx="208">
                  <c:v>2019.802145411245</c:v>
                </c:pt>
                <c:pt idx="209">
                  <c:v>2019.8061183949558</c:v>
                </c:pt>
                <c:pt idx="210">
                  <c:v>2019.8100913786666</c:v>
                </c:pt>
                <c:pt idx="211">
                  <c:v>2019.8140643623774</c:v>
                </c:pt>
                <c:pt idx="212">
                  <c:v>2019.8180373460882</c:v>
                </c:pt>
                <c:pt idx="213">
                  <c:v>2019.822010329799</c:v>
                </c:pt>
                <c:pt idx="214">
                  <c:v>2019.8259833135098</c:v>
                </c:pt>
                <c:pt idx="215">
                  <c:v>2019.8299562972206</c:v>
                </c:pt>
                <c:pt idx="216">
                  <c:v>2019.8339292809314</c:v>
                </c:pt>
                <c:pt idx="217">
                  <c:v>2019.8379022646423</c:v>
                </c:pt>
                <c:pt idx="218">
                  <c:v>2019.8418752483531</c:v>
                </c:pt>
                <c:pt idx="219">
                  <c:v>2019.8458482320639</c:v>
                </c:pt>
                <c:pt idx="220">
                  <c:v>2019.8498212157747</c:v>
                </c:pt>
                <c:pt idx="221">
                  <c:v>2019.8537941994855</c:v>
                </c:pt>
                <c:pt idx="222">
                  <c:v>2019.8577671831963</c:v>
                </c:pt>
                <c:pt idx="223">
                  <c:v>2019.8617401669071</c:v>
                </c:pt>
                <c:pt idx="224">
                  <c:v>2019.8657131506179</c:v>
                </c:pt>
                <c:pt idx="225">
                  <c:v>2019.8696861343287</c:v>
                </c:pt>
                <c:pt idx="226">
                  <c:v>2019.8736591180395</c:v>
                </c:pt>
                <c:pt idx="227">
                  <c:v>2019.8776321017504</c:v>
                </c:pt>
                <c:pt idx="228">
                  <c:v>2019.8816050854612</c:v>
                </c:pt>
                <c:pt idx="229">
                  <c:v>2019.885578069172</c:v>
                </c:pt>
                <c:pt idx="230">
                  <c:v>2019.8895510528828</c:v>
                </c:pt>
                <c:pt idx="231">
                  <c:v>2019.8935240365936</c:v>
                </c:pt>
                <c:pt idx="232">
                  <c:v>2019.8974970203044</c:v>
                </c:pt>
                <c:pt idx="233">
                  <c:v>2019.9014700040152</c:v>
                </c:pt>
                <c:pt idx="234">
                  <c:v>2019.905442987726</c:v>
                </c:pt>
                <c:pt idx="235">
                  <c:v>2019.9094159714368</c:v>
                </c:pt>
                <c:pt idx="236">
                  <c:v>2019.9133889551476</c:v>
                </c:pt>
                <c:pt idx="237">
                  <c:v>2019.9173619388584</c:v>
                </c:pt>
                <c:pt idx="238">
                  <c:v>2019.9213349225693</c:v>
                </c:pt>
                <c:pt idx="239">
                  <c:v>2019.9253079062801</c:v>
                </c:pt>
                <c:pt idx="240">
                  <c:v>2019.9292808899909</c:v>
                </c:pt>
                <c:pt idx="241">
                  <c:v>2019.9332538737017</c:v>
                </c:pt>
                <c:pt idx="242">
                  <c:v>2019.9372268574125</c:v>
                </c:pt>
                <c:pt idx="243">
                  <c:v>2019.9411998411233</c:v>
                </c:pt>
                <c:pt idx="244">
                  <c:v>2019.9451728248341</c:v>
                </c:pt>
                <c:pt idx="245">
                  <c:v>2019.9491458085449</c:v>
                </c:pt>
                <c:pt idx="246">
                  <c:v>2019.9531187922557</c:v>
                </c:pt>
                <c:pt idx="247">
                  <c:v>2019.9570917759665</c:v>
                </c:pt>
                <c:pt idx="248">
                  <c:v>2019.9610647596774</c:v>
                </c:pt>
                <c:pt idx="249">
                  <c:v>2019.9650377433882</c:v>
                </c:pt>
                <c:pt idx="250">
                  <c:v>2019.969010727099</c:v>
                </c:pt>
                <c:pt idx="251">
                  <c:v>2019.9729837108098</c:v>
                </c:pt>
                <c:pt idx="252">
                  <c:v>2019.9769566945206</c:v>
                </c:pt>
                <c:pt idx="253">
                  <c:v>2019.9809296782314</c:v>
                </c:pt>
                <c:pt idx="254">
                  <c:v>2019.9849026619422</c:v>
                </c:pt>
                <c:pt idx="255">
                  <c:v>2019.988875645653</c:v>
                </c:pt>
                <c:pt idx="256">
                  <c:v>2019.9928486293638</c:v>
                </c:pt>
                <c:pt idx="257">
                  <c:v>2019.9968216130746</c:v>
                </c:pt>
                <c:pt idx="258">
                  <c:v>2020.0007945967855</c:v>
                </c:pt>
                <c:pt idx="259">
                  <c:v>2020.0047675804963</c:v>
                </c:pt>
                <c:pt idx="260">
                  <c:v>2020.0087405642071</c:v>
                </c:pt>
                <c:pt idx="261">
                  <c:v>2020.0127135479179</c:v>
                </c:pt>
                <c:pt idx="262">
                  <c:v>2020.0166865316287</c:v>
                </c:pt>
                <c:pt idx="263">
                  <c:v>2020.0206595153395</c:v>
                </c:pt>
                <c:pt idx="264">
                  <c:v>2020.0246324990503</c:v>
                </c:pt>
                <c:pt idx="265">
                  <c:v>2020.0286054827611</c:v>
                </c:pt>
                <c:pt idx="266">
                  <c:v>2020.0325784664719</c:v>
                </c:pt>
                <c:pt idx="267">
                  <c:v>2020.0365514501827</c:v>
                </c:pt>
                <c:pt idx="268">
                  <c:v>2020.0405244338936</c:v>
                </c:pt>
                <c:pt idx="269">
                  <c:v>2020.0444974176044</c:v>
                </c:pt>
                <c:pt idx="270">
                  <c:v>2020.0484704013152</c:v>
                </c:pt>
                <c:pt idx="271">
                  <c:v>2020.052443385026</c:v>
                </c:pt>
                <c:pt idx="272">
                  <c:v>2020.0564163687368</c:v>
                </c:pt>
                <c:pt idx="273">
                  <c:v>2020.0603893524476</c:v>
                </c:pt>
                <c:pt idx="274">
                  <c:v>2020.0643623361584</c:v>
                </c:pt>
                <c:pt idx="275">
                  <c:v>2020.0683353198692</c:v>
                </c:pt>
                <c:pt idx="276">
                  <c:v>2020.07230830358</c:v>
                </c:pt>
                <c:pt idx="277">
                  <c:v>2020.0762812872908</c:v>
                </c:pt>
                <c:pt idx="278">
                  <c:v>2020.0802542710016</c:v>
                </c:pt>
                <c:pt idx="279">
                  <c:v>2020.0842272547125</c:v>
                </c:pt>
                <c:pt idx="280">
                  <c:v>2020.0882002384233</c:v>
                </c:pt>
                <c:pt idx="281">
                  <c:v>2020.0921732221341</c:v>
                </c:pt>
                <c:pt idx="282">
                  <c:v>2020.0961462058449</c:v>
                </c:pt>
                <c:pt idx="283">
                  <c:v>2020.1001191895557</c:v>
                </c:pt>
                <c:pt idx="284">
                  <c:v>2020.1040921732665</c:v>
                </c:pt>
                <c:pt idx="285">
                  <c:v>2020.1080651569773</c:v>
                </c:pt>
                <c:pt idx="286">
                  <c:v>2020.1120381406881</c:v>
                </c:pt>
                <c:pt idx="287">
                  <c:v>2020.1160111243989</c:v>
                </c:pt>
                <c:pt idx="288">
                  <c:v>2020.1199841081097</c:v>
                </c:pt>
              </c:numCache>
            </c:numRef>
          </c:xVal>
          <c:yVal>
            <c:numRef>
              <c:f>'N字成長 2016年1月～'!$K$760:$K$1048</c:f>
              <c:numCache>
                <c:formatCode>0.00</c:formatCode>
                <c:ptCount val="289"/>
                <c:pt idx="0">
                  <c:v>2351.1</c:v>
                </c:pt>
                <c:pt idx="1">
                  <c:v>2389.7178480013499</c:v>
                </c:pt>
                <c:pt idx="2">
                  <c:v>2406.310642327825</c:v>
                </c:pt>
                <c:pt idx="3">
                  <c:v>2419.2851807158695</c:v>
                </c:pt>
                <c:pt idx="4">
                  <c:v>2430.3889438570727</c:v>
                </c:pt>
                <c:pt idx="5">
                  <c:v>2440.2985573385968</c:v>
                </c:pt>
                <c:pt idx="6">
                  <c:v>2449.3609152954905</c:v>
                </c:pt>
                <c:pt idx="7">
                  <c:v>2457.7820184408247</c:v>
                </c:pt>
                <c:pt idx="8">
                  <c:v>2465.6960423088549</c:v>
                </c:pt>
                <c:pt idx="9">
                  <c:v>2473.1961542821377</c:v>
                </c:pt>
                <c:pt idx="10">
                  <c:v>2480.3501663226075</c:v>
                </c:pt>
                <c:pt idx="11">
                  <c:v>2487.2092539633531</c:v>
                </c:pt>
                <c:pt idx="12">
                  <c:v>2493.8131623277113</c:v>
                </c:pt>
                <c:pt idx="13">
                  <c:v>2500.1934881822995</c:v>
                </c:pt>
                <c:pt idx="14">
                  <c:v>2506.3758416219271</c:v>
                </c:pt>
                <c:pt idx="15">
                  <c:v>2512.3813220989891</c:v>
                </c:pt>
                <c:pt idx="16">
                  <c:v>2518.2275572146018</c:v>
                </c:pt>
                <c:pt idx="17">
                  <c:v>2523.929452853019</c:v>
                </c:pt>
                <c:pt idx="18">
                  <c:v>2529.4997470217991</c:v>
                </c:pt>
                <c:pt idx="19">
                  <c:v>2534.9494267431551</c:v>
                </c:pt>
                <c:pt idx="20">
                  <c:v>2540.2880472373031</c:v>
                </c:pt>
                <c:pt idx="21">
                  <c:v>2545.5239800054542</c:v>
                </c:pt>
                <c:pt idx="22">
                  <c:v>2550.6646082592697</c:v>
                </c:pt>
                <c:pt idx="23">
                  <c:v>2555.7164827413553</c:v>
                </c:pt>
                <c:pt idx="24">
                  <c:v>2560.6854473261628</c:v>
                </c:pt>
                <c:pt idx="25">
                  <c:v>2565.5767412686141</c:v>
                </c:pt>
                <c:pt idx="26">
                  <c:v>2570.3950831964644</c:v>
                </c:pt>
                <c:pt idx="27">
                  <c:v>2575.1447406782077</c:v>
                </c:pt>
                <c:pt idx="28">
                  <c:v>2579.8295882827424</c:v>
                </c:pt>
                <c:pt idx="29">
                  <c:v>2584.4531563749092</c:v>
                </c:pt>
                <c:pt idx="30">
                  <c:v>2589.0186723915617</c:v>
                </c:pt>
                <c:pt idx="31">
                  <c:v>2593.5290959673553</c:v>
                </c:pt>
                <c:pt idx="32">
                  <c:v>2597.987148994288</c:v>
                </c:pt>
                <c:pt idx="33">
                  <c:v>2602.3953414801872</c:v>
                </c:pt>
                <c:pt idx="34">
                  <c:v>2606.755993902023</c:v>
                </c:pt>
                <c:pt idx="35">
                  <c:v>2611.0712566176667</c:v>
                </c:pt>
                <c:pt idx="36">
                  <c:v>2615.3431267956662</c:v>
                </c:pt>
                <c:pt idx="37">
                  <c:v>2619.5734632401036</c:v>
                </c:pt>
                <c:pt idx="38">
                  <c:v>2623.7639994217207</c:v>
                </c:pt>
                <c:pt idx="39">
                  <c:v>2627.9163549735667</c:v>
                </c:pt>
                <c:pt idx="40">
                  <c:v>2632.032045866596</c:v>
                </c:pt>
                <c:pt idx="41">
                  <c:v>2636.1124934458171</c:v>
                </c:pt>
                <c:pt idx="42">
                  <c:v>2640.1590324791164</c:v>
                </c:pt>
                <c:pt idx="43">
                  <c:v>2644.1729183474295</c:v>
                </c:pt>
                <c:pt idx="44">
                  <c:v>2648.1553334855998</c:v>
                </c:pt>
                <c:pt idx="45">
                  <c:v>2652.107393167164</c:v>
                </c:pt>
                <c:pt idx="46">
                  <c:v>2656.0301507129093</c:v>
                </c:pt>
                <c:pt idx="47">
                  <c:v>2659.9246021918148</c:v>
                </c:pt>
                <c:pt idx="48">
                  <c:v>2663.7916906735304</c:v>
                </c:pt>
                <c:pt idx="49">
                  <c:v>2667.6323100835793</c:v>
                </c:pt>
                <c:pt idx="50">
                  <c:v>2671.4473087057099</c:v>
                </c:pt>
                <c:pt idx="51">
                  <c:v>2675.237492370055</c:v>
                </c:pt>
                <c:pt idx="52">
                  <c:v>2679.0036273608671</c:v>
                </c:pt>
                <c:pt idx="53">
                  <c:v>2682.746443073388</c:v>
                </c:pt>
                <c:pt idx="54">
                  <c:v>2686.466634445781</c:v>
                </c:pt>
                <c:pt idx="55">
                  <c:v>2690.1648641889806</c:v>
                </c:pt>
                <c:pt idx="56">
                  <c:v>2693.8417648345835</c:v>
                </c:pt>
                <c:pt idx="57">
                  <c:v>2697.4979406186098</c:v>
                </c:pt>
                <c:pt idx="58">
                  <c:v>2701.1339692169117</c:v>
                </c:pt>
                <c:pt idx="59">
                  <c:v>2704.7504033462619</c:v>
                </c:pt>
                <c:pt idx="60">
                  <c:v>2708.3477722436105</c:v>
                </c:pt>
                <c:pt idx="61">
                  <c:v>2711.9265830346344</c:v>
                </c:pt>
                <c:pt idx="62">
                  <c:v>2715.4873220015443</c:v>
                </c:pt>
                <c:pt idx="63">
                  <c:v>2719.0304557590603</c:v>
                </c:pt>
                <c:pt idx="64">
                  <c:v>2722.5564323465514</c:v>
                </c:pt>
                <c:pt idx="65">
                  <c:v>2726.0656822435235</c:v>
                </c:pt>
                <c:pt idx="66">
                  <c:v>2729.5586193149279</c:v>
                </c:pt>
                <c:pt idx="67">
                  <c:v>2733.0356416921281</c:v>
                </c:pt>
                <c:pt idx="68">
                  <c:v>2736.4971325947881</c:v>
                </c:pt>
                <c:pt idx="69">
                  <c:v>2739.9434610984526</c:v>
                </c:pt>
                <c:pt idx="70">
                  <c:v>2743.374982852145</c:v>
                </c:pt>
                <c:pt idx="71">
                  <c:v>2746.7920407498873</c:v>
                </c:pt>
                <c:pt idx="72">
                  <c:v>2750.1949655597214</c:v>
                </c:pt>
                <c:pt idx="73">
                  <c:v>2753.5840765134608</c:v>
                </c:pt>
                <c:pt idx="74">
                  <c:v>2756.9596818601262</c:v>
                </c:pt>
                <c:pt idx="75">
                  <c:v>2760.3220793857654</c:v>
                </c:pt>
                <c:pt idx="76">
                  <c:v>2763.6715569021121</c:v>
                </c:pt>
                <c:pt idx="77">
                  <c:v>2767.0083927063397</c:v>
                </c:pt>
                <c:pt idx="78">
                  <c:v>2770.3328560139653</c:v>
                </c:pt>
                <c:pt idx="79">
                  <c:v>2773.645207366802</c:v>
                </c:pt>
                <c:pt idx="80">
                  <c:v>2776.9456990176841</c:v>
                </c:pt>
                <c:pt idx="81">
                  <c:v>2780.2345752935717</c:v>
                </c:pt>
                <c:pt idx="82">
                  <c:v>2783.5120729384898</c:v>
                </c:pt>
                <c:pt idx="83">
                  <c:v>2786.7784214376575</c:v>
                </c:pt>
                <c:pt idx="84">
                  <c:v>2790.0338433240522</c:v>
                </c:pt>
                <c:pt idx="85">
                  <c:v>2793.2785544685603</c:v>
                </c:pt>
                <c:pt idx="86">
                  <c:v>2796.5127643547626</c:v>
                </c:pt>
                <c:pt idx="87">
                  <c:v>2799.7366763393552</c:v>
                </c:pt>
                <c:pt idx="88">
                  <c:v>2802.950487899097</c:v>
                </c:pt>
                <c:pt idx="89">
                  <c:v>2806.1543908651306</c:v>
                </c:pt>
                <c:pt idx="90">
                  <c:v>2809.3485716454593</c:v>
                </c:pt>
                <c:pt idx="91">
                  <c:v>2812.5332114362991</c:v>
                </c:pt>
                <c:pt idx="92">
                  <c:v>2815.7084864229764</c:v>
                </c:pt>
                <c:pt idx="93">
                  <c:v>2818.874567971</c:v>
                </c:pt>
                <c:pt idx="94">
                  <c:v>2822.0316228078882</c:v>
                </c:pt>
                <c:pt idx="95">
                  <c:v>2825.1798131962832</c:v>
                </c:pt>
                <c:pt idx="96">
                  <c:v>2828.3192970988707</c:v>
                </c:pt>
                <c:pt idx="97">
                  <c:v>2831.4502283355596</c:v>
                </c:pt>
                <c:pt idx="98">
                  <c:v>2834.5727567333715</c:v>
                </c:pt>
                <c:pt idx="99">
                  <c:v>2837.6870282694408</c:v>
                </c:pt>
                <c:pt idx="100">
                  <c:v>2840.7931852075158</c:v>
                </c:pt>
                <c:pt idx="101">
                  <c:v>2843.8913662283076</c:v>
                </c:pt>
                <c:pt idx="102">
                  <c:v>2846.9817065540346</c:v>
                </c:pt>
                <c:pt idx="103">
                  <c:v>2850.0643380674646</c:v>
                </c:pt>
                <c:pt idx="104">
                  <c:v>2853.1393894257521</c:v>
                </c:pt>
                <c:pt idx="105">
                  <c:v>2856.2069861693481</c:v>
                </c:pt>
                <c:pt idx="106">
                  <c:v>2859.2672508262367</c:v>
                </c:pt>
                <c:pt idx="107">
                  <c:v>2862.3203030117456</c:v>
                </c:pt>
                <c:pt idx="108">
                  <c:v>2865.366259524149</c:v>
                </c:pt>
                <c:pt idx="109">
                  <c:v>2868.4052344362908</c:v>
                </c:pt>
                <c:pt idx="110">
                  <c:v>2871.437339183416</c:v>
                </c:pt>
                <c:pt idx="111">
                  <c:v>2874.4626826474055</c:v>
                </c:pt>
                <c:pt idx="112">
                  <c:v>2877.4813712375944</c:v>
                </c:pt>
                <c:pt idx="113">
                  <c:v>2880.493508968339</c:v>
                </c:pt>
                <c:pt idx="114">
                  <c:v>2883.4991975334869</c:v>
                </c:pt>
                <c:pt idx="115">
                  <c:v>2886.4985363779101</c:v>
                </c:pt>
                <c:pt idx="116">
                  <c:v>2889.4916227662311</c:v>
                </c:pt>
                <c:pt idx="117">
                  <c:v>2892.4785518488784</c:v>
                </c:pt>
                <c:pt idx="118">
                  <c:v>2895.4594167256023</c:v>
                </c:pt>
                <c:pt idx="119">
                  <c:v>2898.4343085065602</c:v>
                </c:pt>
                <c:pt idx="120">
                  <c:v>2901.4033163710906</c:v>
                </c:pt>
                <c:pt idx="121">
                  <c:v>2904.3665276242796</c:v>
                </c:pt>
                <c:pt idx="122">
                  <c:v>2907.3240277514215</c:v>
                </c:pt>
                <c:pt idx="123">
                  <c:v>2910.2759004704631</c:v>
                </c:pt>
                <c:pt idx="124">
                  <c:v>2913.2222277825304</c:v>
                </c:pt>
                <c:pt idx="125">
                  <c:v>2916.1630900206164</c:v>
                </c:pt>
                <c:pt idx="126">
                  <c:v>2919.0985658965142</c:v>
                </c:pt>
                <c:pt idx="127">
                  <c:v>2922.0287325460677</c:v>
                </c:pt>
                <c:pt idx="128">
                  <c:v>2924.9536655728211</c:v>
                </c:pt>
                <c:pt idx="129">
                  <c:v>2927.873439090125</c:v>
                </c:pt>
                <c:pt idx="130">
                  <c:v>2930.7881257617773</c:v>
                </c:pt>
                <c:pt idx="131">
                  <c:v>2933.6977968412466</c:v>
                </c:pt>
                <c:pt idx="132">
                  <c:v>2936.6025222095527</c:v>
                </c:pt>
                <c:pt idx="133">
                  <c:v>2939.5023704118503</c:v>
                </c:pt>
                <c:pt idx="134">
                  <c:v>2942.3974086927687</c:v>
                </c:pt>
                <c:pt idx="135">
                  <c:v>2945.2877030305681</c:v>
                </c:pt>
                <c:pt idx="136">
                  <c:v>2948.173318170152</c:v>
                </c:pt>
                <c:pt idx="137">
                  <c:v>2951.0543176549836</c:v>
                </c:pt>
                <c:pt idx="138">
                  <c:v>2953.9307638579521</c:v>
                </c:pt>
                <c:pt idx="139">
                  <c:v>2956.8027180112317</c:v>
                </c:pt>
                <c:pt idx="140">
                  <c:v>2959.6702402351716</c:v>
                </c:pt>
                <c:pt idx="141">
                  <c:v>2962.5333895662511</c:v>
                </c:pt>
                <c:pt idx="142">
                  <c:v>2965.3922239841459</c:v>
                </c:pt>
                <c:pt idx="143">
                  <c:v>2968.2468004379293</c:v>
                </c:pt>
                <c:pt idx="144">
                  <c:v>2971.097174871451</c:v>
                </c:pt>
                <c:pt idx="145">
                  <c:v>2973.9434022479181</c:v>
                </c:pt>
                <c:pt idx="146">
                  <c:v>2976.7855365737128</c:v>
                </c:pt>
                <c:pt idx="147">
                  <c:v>2979.6236309214723</c:v>
                </c:pt>
                <c:pt idx="148">
                  <c:v>2982.4577374524611</c:v>
                </c:pt>
                <c:pt idx="149">
                  <c:v>2985.2879074382622</c:v>
                </c:pt>
                <c:pt idx="150">
                  <c:v>2988.1141912818093</c:v>
                </c:pt>
                <c:pt idx="151">
                  <c:v>2990.9366385377884</c:v>
                </c:pt>
                <c:pt idx="152">
                  <c:v>2993.7552979324273</c:v>
                </c:pt>
                <c:pt idx="153">
                  <c:v>2996.5702173826985</c:v>
                </c:pt>
                <c:pt idx="154">
                  <c:v>2999.3814440149581</c:v>
                </c:pt>
                <c:pt idx="155">
                  <c:v>3002.1890241830324</c:v>
                </c:pt>
                <c:pt idx="156">
                  <c:v>3004.9930034857853</c:v>
                </c:pt>
                <c:pt idx="157">
                  <c:v>3007.7934267841702</c:v>
                </c:pt>
                <c:pt idx="158">
                  <c:v>3010.590338217798</c:v>
                </c:pt>
                <c:pt idx="159">
                  <c:v>3013.3837812210259</c:v>
                </c:pt>
                <c:pt idx="160">
                  <c:v>3016.1737985385944</c:v>
                </c:pt>
                <c:pt idx="161">
                  <c:v>3018.9604322408195</c:v>
                </c:pt>
                <c:pt idx="162">
                  <c:v>3021.7437237383597</c:v>
                </c:pt>
                <c:pt idx="163">
                  <c:v>3024.5237137965728</c:v>
                </c:pt>
                <c:pt idx="164">
                  <c:v>3027.300442549476</c:v>
                </c:pt>
                <c:pt idx="165">
                  <c:v>3030.0739495133157</c:v>
                </c:pt>
                <c:pt idx="166">
                  <c:v>3032.844273599771</c:v>
                </c:pt>
                <c:pt idx="167">
                  <c:v>3035.6114531288013</c:v>
                </c:pt>
                <c:pt idx="168">
                  <c:v>3038.3755258411352</c:v>
                </c:pt>
                <c:pt idx="169">
                  <c:v>3041.1365289104369</c:v>
                </c:pt>
                <c:pt idx="170">
                  <c:v>3043.8944989551374</c:v>
                </c:pt>
                <c:pt idx="171">
                  <c:v>3046.6494720499563</c:v>
                </c:pt>
                <c:pt idx="172">
                  <c:v>3049.4014837371183</c:v>
                </c:pt>
                <c:pt idx="173">
                  <c:v>3052.1505690372737</c:v>
                </c:pt>
                <c:pt idx="174">
                  <c:v>3054.8967624601378</c:v>
                </c:pt>
                <c:pt idx="175">
                  <c:v>3057.6400980148492</c:v>
                </c:pt>
                <c:pt idx="176">
                  <c:v>3060.3806092200621</c:v>
                </c:pt>
                <c:pt idx="177">
                  <c:v>3063.1183291137831</c:v>
                </c:pt>
                <c:pt idx="178">
                  <c:v>3065.8532902629513</c:v>
                </c:pt>
                <c:pt idx="179">
                  <c:v>3068.5855247727809</c:v>
                </c:pt>
                <c:pt idx="180">
                  <c:v>3071.3150642958617</c:v>
                </c:pt>
                <c:pt idx="181">
                  <c:v>3074.0419400410378</c:v>
                </c:pt>
                <c:pt idx="182">
                  <c:v>3076.7661827820593</c:v>
                </c:pt>
                <c:pt idx="183">
                  <c:v>3079.4878228660232</c:v>
                </c:pt>
                <c:pt idx="184">
                  <c:v>3082.2068902216029</c:v>
                </c:pt>
                <c:pt idx="185">
                  <c:v>3084.9234143670765</c:v>
                </c:pt>
                <c:pt idx="186">
                  <c:v>3087.6374244181602</c:v>
                </c:pt>
                <c:pt idx="187">
                  <c:v>3090.3489490956504</c:v>
                </c:pt>
                <c:pt idx="188">
                  <c:v>3093.058016732879</c:v>
                </c:pt>
                <c:pt idx="189">
                  <c:v>3095.764655282996</c:v>
                </c:pt>
                <c:pt idx="190">
                  <c:v>3098.4688923260687</c:v>
                </c:pt>
                <c:pt idx="191">
                  <c:v>3101.1707550760198</c:v>
                </c:pt>
                <c:pt idx="192">
                  <c:v>3103.8702703873978</c:v>
                </c:pt>
                <c:pt idx="193">
                  <c:v>3106.5674647619871</c:v>
                </c:pt>
                <c:pt idx="194">
                  <c:v>3109.2623643552679</c:v>
                </c:pt>
                <c:pt idx="195">
                  <c:v>3111.9549949827197</c:v>
                </c:pt>
                <c:pt idx="196">
                  <c:v>3114.645382125982</c:v>
                </c:pt>
                <c:pt idx="197">
                  <c:v>3117.3335509388726</c:v>
                </c:pt>
                <c:pt idx="198">
                  <c:v>3120.0195262532679</c:v>
                </c:pt>
                <c:pt idx="199">
                  <c:v>3122.7033325848479</c:v>
                </c:pt>
                <c:pt idx="200">
                  <c:v>3125.3849941387111</c:v>
                </c:pt>
                <c:pt idx="201">
                  <c:v>3128.0645348148641</c:v>
                </c:pt>
                <c:pt idx="202">
                  <c:v>3130.741978213583</c:v>
                </c:pt>
                <c:pt idx="203">
                  <c:v>3133.4173476406627</c:v>
                </c:pt>
                <c:pt idx="204">
                  <c:v>3136.0906661125405</c:v>
                </c:pt>
                <c:pt idx="205">
                  <c:v>3138.7619563613125</c:v>
                </c:pt>
                <c:pt idx="206">
                  <c:v>3141.4312408396349</c:v>
                </c:pt>
                <c:pt idx="207">
                  <c:v>3144.0985417255251</c:v>
                </c:pt>
                <c:pt idx="208">
                  <c:v>3146.7638809270443</c:v>
                </c:pt>
                <c:pt idx="209">
                  <c:v>3149.4272800868944</c:v>
                </c:pt>
                <c:pt idx="210">
                  <c:v>3152.0887605869038</c:v>
                </c:pt>
                <c:pt idx="211">
                  <c:v>3154.7483435524205</c:v>
                </c:pt>
                <c:pt idx="212">
                  <c:v>3157.4060498566123</c:v>
                </c:pt>
                <c:pt idx="213">
                  <c:v>3160.0619001246737</c:v>
                </c:pt>
                <c:pt idx="214">
                  <c:v>3162.7159147379421</c:v>
                </c:pt>
                <c:pt idx="215">
                  <c:v>3165.3681138379316</c:v>
                </c:pt>
                <c:pt idx="216">
                  <c:v>3168.0185173302752</c:v>
                </c:pt>
                <c:pt idx="217">
                  <c:v>3170.6671448885913</c:v>
                </c:pt>
                <c:pt idx="218">
                  <c:v>3173.3140159582645</c:v>
                </c:pt>
                <c:pt idx="219">
                  <c:v>3175.9591497601505</c:v>
                </c:pt>
                <c:pt idx="220">
                  <c:v>3178.6025652942039</c:v>
                </c:pt>
                <c:pt idx="221">
                  <c:v>3181.2442813430316</c:v>
                </c:pt>
                <c:pt idx="222">
                  <c:v>3183.8843164753716</c:v>
                </c:pt>
                <c:pt idx="223">
                  <c:v>3186.5226890495055</c:v>
                </c:pt>
                <c:pt idx="224">
                  <c:v>3189.1594172165937</c:v>
                </c:pt>
                <c:pt idx="225">
                  <c:v>3191.7945189239549</c:v>
                </c:pt>
                <c:pt idx="226">
                  <c:v>3194.4280119182677</c:v>
                </c:pt>
                <c:pt idx="227">
                  <c:v>3197.0599137487134</c:v>
                </c:pt>
                <c:pt idx="228">
                  <c:v>3199.6902417700589</c:v>
                </c:pt>
                <c:pt idx="229">
                  <c:v>3202.3190131456763</c:v>
                </c:pt>
                <c:pt idx="230">
                  <c:v>3204.9462448504969</c:v>
                </c:pt>
                <c:pt idx="231">
                  <c:v>3207.571953673918</c:v>
                </c:pt>
                <c:pt idx="232">
                  <c:v>3210.1961562226434</c:v>
                </c:pt>
                <c:pt idx="233">
                  <c:v>3212.8188689234721</c:v>
                </c:pt>
                <c:pt idx="234">
                  <c:v>3215.4401080260368</c:v>
                </c:pt>
                <c:pt idx="235">
                  <c:v>3218.0598896054807</c:v>
                </c:pt>
                <c:pt idx="236">
                  <c:v>3220.6782295650896</c:v>
                </c:pt>
                <c:pt idx="237">
                  <c:v>3223.2951436388717</c:v>
                </c:pt>
                <c:pt idx="238">
                  <c:v>3225.9106473940865</c:v>
                </c:pt>
                <c:pt idx="239">
                  <c:v>3228.5247562337286</c:v>
                </c:pt>
                <c:pt idx="240">
                  <c:v>3231.137485398961</c:v>
                </c:pt>
                <c:pt idx="241">
                  <c:v>3233.7488499715059</c:v>
                </c:pt>
                <c:pt idx="242">
                  <c:v>3236.3588648759883</c:v>
                </c:pt>
                <c:pt idx="243">
                  <c:v>3238.9675448822345</c:v>
                </c:pt>
                <c:pt idx="244">
                  <c:v>3241.5749046075334</c:v>
                </c:pt>
                <c:pt idx="245">
                  <c:v>3244.1809585188494</c:v>
                </c:pt>
                <c:pt idx="246">
                  <c:v>3246.7857209349968</c:v>
                </c:pt>
                <c:pt idx="247">
                  <c:v>3249.3892060287772</c:v>
                </c:pt>
                <c:pt idx="248">
                  <c:v>3251.9914278290707</c:v>
                </c:pt>
                <c:pt idx="249">
                  <c:v>3254.5924002228976</c:v>
                </c:pt>
                <c:pt idx="250">
                  <c:v>3257.1921369574361</c:v>
                </c:pt>
                <c:pt idx="251">
                  <c:v>3259.7906516420044</c:v>
                </c:pt>
                <c:pt idx="252">
                  <c:v>3262.3879577500106</c:v>
                </c:pt>
                <c:pt idx="253">
                  <c:v>3264.9840686208627</c:v>
                </c:pt>
                <c:pt idx="254">
                  <c:v>3267.5789974618492</c:v>
                </c:pt>
                <c:pt idx="255">
                  <c:v>3270.172757349982</c:v>
                </c:pt>
                <c:pt idx="256">
                  <c:v>3272.7653612338086</c:v>
                </c:pt>
                <c:pt idx="257">
                  <c:v>3275.3568219351928</c:v>
                </c:pt>
                <c:pt idx="258">
                  <c:v>3277.9471521510618</c:v>
                </c:pt>
                <c:pt idx="259">
                  <c:v>3280.5363644551271</c:v>
                </c:pt>
                <c:pt idx="260">
                  <c:v>3283.1244712995663</c:v>
                </c:pt>
                <c:pt idx="261">
                  <c:v>3285.7114850166881</c:v>
                </c:pt>
                <c:pt idx="262">
                  <c:v>3288.2974178205577</c:v>
                </c:pt>
                <c:pt idx="263">
                  <c:v>3290.8822818086001</c:v>
                </c:pt>
                <c:pt idx="264">
                  <c:v>3293.4660889631714</c:v>
                </c:pt>
                <c:pt idx="265">
                  <c:v>3296.0488511531089</c:v>
                </c:pt>
                <c:pt idx="266">
                  <c:v>3298.6305801352491</c:v>
                </c:pt>
                <c:pt idx="267">
                  <c:v>3301.2112875559228</c:v>
                </c:pt>
                <c:pt idx="268">
                  <c:v>3303.790984952424</c:v>
                </c:pt>
                <c:pt idx="269">
                  <c:v>3306.3696837544544</c:v>
                </c:pt>
                <c:pt idx="270">
                  <c:v>3308.9473952855428</c:v>
                </c:pt>
                <c:pt idx="271">
                  <c:v>3311.5241307644419</c:v>
                </c:pt>
                <c:pt idx="272">
                  <c:v>3314.0999013065002</c:v>
                </c:pt>
                <c:pt idx="273">
                  <c:v>3316.6747179250124</c:v>
                </c:pt>
                <c:pt idx="274">
                  <c:v>3319.2485915325465</c:v>
                </c:pt>
                <c:pt idx="275">
                  <c:v>3321.8215329422487</c:v>
                </c:pt>
                <c:pt idx="276">
                  <c:v>3324.3935528691286</c:v>
                </c:pt>
                <c:pt idx="277">
                  <c:v>3326.9646619313216</c:v>
                </c:pt>
                <c:pt idx="278">
                  <c:v>3329.53487065133</c:v>
                </c:pt>
                <c:pt idx="279">
                  <c:v>3332.1041894572477</c:v>
                </c:pt>
                <c:pt idx="280">
                  <c:v>3334.6726286839566</c:v>
                </c:pt>
                <c:pt idx="281">
                  <c:v>3337.2401985743181</c:v>
                </c:pt>
                <c:pt idx="282">
                  <c:v>3339.8069092803275</c:v>
                </c:pt>
                <c:pt idx="283">
                  <c:v>3342.3727708642646</c:v>
                </c:pt>
                <c:pt idx="284">
                  <c:v>3344.9377932998177</c:v>
                </c:pt>
                <c:pt idx="285">
                  <c:v>3347.5019864731935</c:v>
                </c:pt>
                <c:pt idx="286">
                  <c:v>3350.0653601842059</c:v>
                </c:pt>
                <c:pt idx="287">
                  <c:v>3352.6279241473535</c:v>
                </c:pt>
                <c:pt idx="288">
                  <c:v>3355.1896879928718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973-4686-9C85-F8472CFB721E}"/>
            </c:ext>
          </c:extLst>
        </c:ser>
        <c:ser>
          <c:idx val="17"/>
          <c:order val="3"/>
          <c:tx>
            <c:strRef>
              <c:f>'N字成長 2016年1月～'!$B$704</c:f>
              <c:strCache>
                <c:ptCount val="1"/>
                <c:pt idx="0">
                  <c:v>2018-10-03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2016年1月～'!$F$704:$F$759</c:f>
              <c:numCache>
                <c:formatCode>#,##0.000;[Red]\-#,##0.000</c:formatCode>
                <c:ptCount val="56"/>
                <c:pt idx="0">
                  <c:v>2018.7532777115912</c:v>
                </c:pt>
                <c:pt idx="1">
                  <c:v>2018.757250695302</c:v>
                </c:pt>
                <c:pt idx="2">
                  <c:v>2018.7612236790128</c:v>
                </c:pt>
                <c:pt idx="3">
                  <c:v>2018.7651966627236</c:v>
                </c:pt>
                <c:pt idx="4">
                  <c:v>2018.7691696464344</c:v>
                </c:pt>
                <c:pt idx="5">
                  <c:v>2018.7731426301452</c:v>
                </c:pt>
                <c:pt idx="6">
                  <c:v>2018.777115613856</c:v>
                </c:pt>
                <c:pt idx="7">
                  <c:v>2018.7810885975668</c:v>
                </c:pt>
                <c:pt idx="8">
                  <c:v>2018.7850615812777</c:v>
                </c:pt>
                <c:pt idx="9">
                  <c:v>2018.7890345649885</c:v>
                </c:pt>
                <c:pt idx="10">
                  <c:v>2018.7930075486993</c:v>
                </c:pt>
                <c:pt idx="11">
                  <c:v>2018.7969805324101</c:v>
                </c:pt>
                <c:pt idx="12">
                  <c:v>2018.8009535161209</c:v>
                </c:pt>
                <c:pt idx="13">
                  <c:v>2018.8049264998317</c:v>
                </c:pt>
                <c:pt idx="14">
                  <c:v>2018.8088994835425</c:v>
                </c:pt>
                <c:pt idx="15">
                  <c:v>2018.8128724672533</c:v>
                </c:pt>
                <c:pt idx="16">
                  <c:v>2018.8168454509641</c:v>
                </c:pt>
                <c:pt idx="17">
                  <c:v>2018.8208184346749</c:v>
                </c:pt>
                <c:pt idx="18">
                  <c:v>2018.8247914183858</c:v>
                </c:pt>
                <c:pt idx="19">
                  <c:v>2018.8287644020966</c:v>
                </c:pt>
                <c:pt idx="20">
                  <c:v>2018.8327373858074</c:v>
                </c:pt>
                <c:pt idx="21">
                  <c:v>2018.8367103695182</c:v>
                </c:pt>
                <c:pt idx="22">
                  <c:v>2018.840683353229</c:v>
                </c:pt>
                <c:pt idx="23">
                  <c:v>2018.8446563369398</c:v>
                </c:pt>
                <c:pt idx="24">
                  <c:v>2018.8486293206506</c:v>
                </c:pt>
                <c:pt idx="25">
                  <c:v>2018.8526023043614</c:v>
                </c:pt>
                <c:pt idx="26">
                  <c:v>2018.8565752880722</c:v>
                </c:pt>
                <c:pt idx="27">
                  <c:v>2018.860548271783</c:v>
                </c:pt>
                <c:pt idx="28">
                  <c:v>2018.8645212554939</c:v>
                </c:pt>
                <c:pt idx="29">
                  <c:v>2018.8684942392047</c:v>
                </c:pt>
                <c:pt idx="30">
                  <c:v>2018.8724672229155</c:v>
                </c:pt>
                <c:pt idx="31">
                  <c:v>2018.8764402066263</c:v>
                </c:pt>
                <c:pt idx="32">
                  <c:v>2018.8804131903371</c:v>
                </c:pt>
                <c:pt idx="33">
                  <c:v>2018.8843861740479</c:v>
                </c:pt>
                <c:pt idx="34">
                  <c:v>2018.8883591577587</c:v>
                </c:pt>
                <c:pt idx="35">
                  <c:v>2018.8923321414695</c:v>
                </c:pt>
                <c:pt idx="36">
                  <c:v>2018.8963051251803</c:v>
                </c:pt>
                <c:pt idx="37">
                  <c:v>2018.9002781088911</c:v>
                </c:pt>
                <c:pt idx="38">
                  <c:v>2018.904251092602</c:v>
                </c:pt>
                <c:pt idx="39">
                  <c:v>2018.9082240763128</c:v>
                </c:pt>
                <c:pt idx="40">
                  <c:v>2018.9121970600236</c:v>
                </c:pt>
                <c:pt idx="41">
                  <c:v>2018.9161700437344</c:v>
                </c:pt>
                <c:pt idx="42">
                  <c:v>2018.9201430274452</c:v>
                </c:pt>
                <c:pt idx="43">
                  <c:v>2018.924116011156</c:v>
                </c:pt>
                <c:pt idx="44">
                  <c:v>2018.9280889948668</c:v>
                </c:pt>
                <c:pt idx="45">
                  <c:v>2018.9320619785776</c:v>
                </c:pt>
                <c:pt idx="46">
                  <c:v>2018.9360349622884</c:v>
                </c:pt>
                <c:pt idx="47">
                  <c:v>2018.9400079459992</c:v>
                </c:pt>
                <c:pt idx="48">
                  <c:v>2018.9439809297101</c:v>
                </c:pt>
                <c:pt idx="49">
                  <c:v>2018.9479539134209</c:v>
                </c:pt>
                <c:pt idx="50">
                  <c:v>2018.9519268971317</c:v>
                </c:pt>
                <c:pt idx="51">
                  <c:v>2018.9558998808425</c:v>
                </c:pt>
                <c:pt idx="52">
                  <c:v>2018.9598728645533</c:v>
                </c:pt>
                <c:pt idx="53">
                  <c:v>2018.9638458482641</c:v>
                </c:pt>
                <c:pt idx="54">
                  <c:v>2018.9678188319749</c:v>
                </c:pt>
                <c:pt idx="55">
                  <c:v>2018.9717918156857</c:v>
                </c:pt>
              </c:numCache>
            </c:numRef>
          </c:xVal>
          <c:yVal>
            <c:numRef>
              <c:f>'N字成長 2016年1月～'!$N$704:$N$759</c:f>
              <c:numCache>
                <c:formatCode>0.00</c:formatCode>
                <c:ptCount val="56"/>
                <c:pt idx="0">
                  <c:v>2925.51</c:v>
                </c:pt>
                <c:pt idx="1">
                  <c:v>2834.2031574444982</c:v>
                </c:pt>
                <c:pt idx="2">
                  <c:v>2797.7009495704988</c:v>
                </c:pt>
                <c:pt idx="3">
                  <c:v>2770.1991103735559</c:v>
                </c:pt>
                <c:pt idx="4">
                  <c:v>2747.3500377502055</c:v>
                </c:pt>
                <c:pt idx="5">
                  <c:v>2727.470571672965</c:v>
                </c:pt>
                <c:pt idx="6">
                  <c:v>2709.6979000743036</c:v>
                </c:pt>
                <c:pt idx="7">
                  <c:v>2693.5197147868985</c:v>
                </c:pt>
                <c:pt idx="8">
                  <c:v>2678.6023745709972</c:v>
                </c:pt>
                <c:pt idx="9">
                  <c:v>2664.7142389546989</c:v>
                </c:pt>
                <c:pt idx="10">
                  <c:v>2651.6867298157572</c:v>
                </c:pt>
                <c:pt idx="11">
                  <c:v>2639.3926428607938</c:v>
                </c:pt>
                <c:pt idx="12">
                  <c:v>2627.7331983612844</c:v>
                </c:pt>
                <c:pt idx="13">
                  <c:v>2616.6298779483363</c:v>
                </c:pt>
                <c:pt idx="14">
                  <c:v>2606.0190483138958</c:v>
                </c:pt>
                <c:pt idx="15">
                  <c:v>2595.848290400193</c:v>
                </c:pt>
                <c:pt idx="16">
                  <c:v>2586.0738161213262</c:v>
                </c:pt>
                <c:pt idx="17">
                  <c:v>2576.6586030226813</c:v>
                </c:pt>
                <c:pt idx="18">
                  <c:v>2567.5710171361598</c:v>
                </c:pt>
                <c:pt idx="19">
                  <c:v>2558.7837764208425</c:v>
                </c:pt>
                <c:pt idx="20">
                  <c:v>2550.2731571885183</c:v>
                </c:pt>
                <c:pt idx="21">
                  <c:v>2542.0183773374051</c:v>
                </c:pt>
                <c:pt idx="22">
                  <c:v>2534.0011105159178</c:v>
                </c:pt>
                <c:pt idx="23">
                  <c:v>2526.2050987752509</c:v>
                </c:pt>
                <c:pt idx="24">
                  <c:v>2518.6158403606</c:v>
                </c:pt>
                <c:pt idx="25">
                  <c:v>2511.2203355635042</c:v>
                </c:pt>
                <c:pt idx="26">
                  <c:v>2504.0068779630888</c:v>
                </c:pt>
                <c:pt idx="27">
                  <c:v>2496.9648815279825</c:v>
                </c:pt>
                <c:pt idx="28">
                  <c:v>2490.0847363277107</c:v>
                </c:pt>
                <c:pt idx="29">
                  <c:v>2483.3576872736812</c:v>
                </c:pt>
                <c:pt idx="30">
                  <c:v>2476.7757315519821</c:v>
                </c:pt>
                <c:pt idx="31">
                  <c:v>2470.3315313437743</c:v>
                </c:pt>
                <c:pt idx="32">
                  <c:v>2464.0183391382643</c:v>
                </c:pt>
                <c:pt idx="33">
                  <c:v>2457.8299334872277</c:v>
                </c:pt>
                <c:pt idx="34">
                  <c:v>2451.7605634711804</c:v>
                </c:pt>
                <c:pt idx="35">
                  <c:v>2445.8049004760692</c:v>
                </c:pt>
                <c:pt idx="36">
                  <c:v>2439.95799613806</c:v>
                </c:pt>
                <c:pt idx="37">
                  <c:v>2434.2152455191576</c:v>
                </c:pt>
                <c:pt idx="38">
                  <c:v>2428.5723547401285</c:v>
                </c:pt>
                <c:pt idx="39">
                  <c:v>2423.0253124288465</c:v>
                </c:pt>
                <c:pt idx="40">
                  <c:v>2417.5703644486066</c:v>
                </c:pt>
                <c:pt idx="41">
                  <c:v>2412.2039914575266</c:v>
                </c:pt>
                <c:pt idx="42">
                  <c:v>2406.922888921004</c:v>
                </c:pt>
                <c:pt idx="43">
                  <c:v>2401.7239492573935</c:v>
                </c:pt>
                <c:pt idx="44">
                  <c:v>2396.604245845233</c:v>
                </c:pt>
                <c:pt idx="45">
                  <c:v>2391.5610186602767</c:v>
                </c:pt>
                <c:pt idx="46">
                  <c:v>2386.5916613439335</c:v>
                </c:pt>
                <c:pt idx="47">
                  <c:v>2381.6937095326361</c:v>
                </c:pt>
                <c:pt idx="48">
                  <c:v>2376.8648303011264</c:v>
                </c:pt>
                <c:pt idx="49">
                  <c:v>2372.1028125924909</c:v>
                </c:pt>
                <c:pt idx="50">
                  <c:v>2367.4055585245778</c:v>
                </c:pt>
                <c:pt idx="51">
                  <c:v>2362.7710754767177</c:v>
                </c:pt>
                <c:pt idx="52">
                  <c:v>2358.1974688728742</c:v>
                </c:pt>
                <c:pt idx="53">
                  <c:v>2353.682935587799</c:v>
                </c:pt>
                <c:pt idx="54">
                  <c:v>2349.2257579117386</c:v>
                </c:pt>
                <c:pt idx="55">
                  <c:v>2344.8242980169725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973-4686-9C85-F8472CFB721E}"/>
            </c:ext>
          </c:extLst>
        </c:ser>
        <c:ser>
          <c:idx val="18"/>
          <c:order val="4"/>
          <c:tx>
            <c:strRef>
              <c:f>'N字成長 2016年1月～'!$B$540</c:f>
              <c:strCache>
                <c:ptCount val="1"/>
                <c:pt idx="0">
                  <c:v>2018-02-08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2016年1月～'!$F$540:$F$703</c:f>
              <c:numCache>
                <c:formatCode>#,##0.000;[Red]\-#,##0.000</c:formatCode>
                <c:ptCount val="164"/>
                <c:pt idx="0">
                  <c:v>2018.1017083830184</c:v>
                </c:pt>
                <c:pt idx="1">
                  <c:v>2018.1056813667292</c:v>
                </c:pt>
                <c:pt idx="2">
                  <c:v>2018.10965435044</c:v>
                </c:pt>
                <c:pt idx="3">
                  <c:v>2018.1136273341508</c:v>
                </c:pt>
                <c:pt idx="4">
                  <c:v>2018.1176003178616</c:v>
                </c:pt>
                <c:pt idx="5">
                  <c:v>2018.1215733015724</c:v>
                </c:pt>
                <c:pt idx="6">
                  <c:v>2018.1255462852832</c:v>
                </c:pt>
                <c:pt idx="7">
                  <c:v>2018.129519268994</c:v>
                </c:pt>
                <c:pt idx="8">
                  <c:v>2018.1334922527049</c:v>
                </c:pt>
                <c:pt idx="9">
                  <c:v>2018.1374652364157</c:v>
                </c:pt>
                <c:pt idx="10">
                  <c:v>2018.1414382201265</c:v>
                </c:pt>
                <c:pt idx="11">
                  <c:v>2018.1454112038373</c:v>
                </c:pt>
                <c:pt idx="12">
                  <c:v>2018.1493841875481</c:v>
                </c:pt>
                <c:pt idx="13">
                  <c:v>2018.1533571712589</c:v>
                </c:pt>
                <c:pt idx="14">
                  <c:v>2018.1573301549697</c:v>
                </c:pt>
                <c:pt idx="15">
                  <c:v>2018.1613031386805</c:v>
                </c:pt>
                <c:pt idx="16">
                  <c:v>2018.1652761223913</c:v>
                </c:pt>
                <c:pt idx="17">
                  <c:v>2018.1692491061021</c:v>
                </c:pt>
                <c:pt idx="18">
                  <c:v>2018.173222089813</c:v>
                </c:pt>
                <c:pt idx="19">
                  <c:v>2018.1771950735238</c:v>
                </c:pt>
                <c:pt idx="20">
                  <c:v>2018.1811680572346</c:v>
                </c:pt>
                <c:pt idx="21">
                  <c:v>2018.1851410409454</c:v>
                </c:pt>
                <c:pt idx="22">
                  <c:v>2018.1891140246562</c:v>
                </c:pt>
                <c:pt idx="23">
                  <c:v>2018.193087008367</c:v>
                </c:pt>
                <c:pt idx="24">
                  <c:v>2018.1970599920778</c:v>
                </c:pt>
                <c:pt idx="25">
                  <c:v>2018.2010329757886</c:v>
                </c:pt>
                <c:pt idx="26">
                  <c:v>2018.2050059594994</c:v>
                </c:pt>
                <c:pt idx="27">
                  <c:v>2018.2089789432102</c:v>
                </c:pt>
                <c:pt idx="28">
                  <c:v>2018.2129519269211</c:v>
                </c:pt>
                <c:pt idx="29">
                  <c:v>2018.2169249106319</c:v>
                </c:pt>
                <c:pt idx="30">
                  <c:v>2018.2208978943427</c:v>
                </c:pt>
                <c:pt idx="31">
                  <c:v>2018.2248708780535</c:v>
                </c:pt>
                <c:pt idx="32">
                  <c:v>2018.2288438617643</c:v>
                </c:pt>
                <c:pt idx="33">
                  <c:v>2018.2328168454751</c:v>
                </c:pt>
                <c:pt idx="34">
                  <c:v>2018.2367898291859</c:v>
                </c:pt>
                <c:pt idx="35">
                  <c:v>2018.2407628128967</c:v>
                </c:pt>
                <c:pt idx="36">
                  <c:v>2018.2447357966075</c:v>
                </c:pt>
                <c:pt idx="37">
                  <c:v>2018.2487087803183</c:v>
                </c:pt>
                <c:pt idx="38">
                  <c:v>2018.2526817640291</c:v>
                </c:pt>
                <c:pt idx="39">
                  <c:v>2018.25665474774</c:v>
                </c:pt>
                <c:pt idx="40">
                  <c:v>2018.2606277314508</c:v>
                </c:pt>
                <c:pt idx="41">
                  <c:v>2018.2646007151616</c:v>
                </c:pt>
                <c:pt idx="42">
                  <c:v>2018.2685736988724</c:v>
                </c:pt>
                <c:pt idx="43">
                  <c:v>2018.2725466825832</c:v>
                </c:pt>
                <c:pt idx="44">
                  <c:v>2018.276519666294</c:v>
                </c:pt>
                <c:pt idx="45">
                  <c:v>2018.2804926500048</c:v>
                </c:pt>
                <c:pt idx="46">
                  <c:v>2018.2844656337156</c:v>
                </c:pt>
                <c:pt idx="47">
                  <c:v>2018.2884386174264</c:v>
                </c:pt>
                <c:pt idx="48">
                  <c:v>2018.2924116011372</c:v>
                </c:pt>
                <c:pt idx="49">
                  <c:v>2018.2963845848481</c:v>
                </c:pt>
                <c:pt idx="50">
                  <c:v>2018.3003575685589</c:v>
                </c:pt>
                <c:pt idx="51">
                  <c:v>2018.3043305522697</c:v>
                </c:pt>
                <c:pt idx="52">
                  <c:v>2018.3083035359805</c:v>
                </c:pt>
                <c:pt idx="53">
                  <c:v>2018.3122765196913</c:v>
                </c:pt>
                <c:pt idx="54">
                  <c:v>2018.3162495034021</c:v>
                </c:pt>
                <c:pt idx="55">
                  <c:v>2018.3202224871129</c:v>
                </c:pt>
                <c:pt idx="56">
                  <c:v>2018.3241954708237</c:v>
                </c:pt>
                <c:pt idx="57">
                  <c:v>2018.3281684545345</c:v>
                </c:pt>
                <c:pt idx="58">
                  <c:v>2018.3321414382453</c:v>
                </c:pt>
                <c:pt idx="59">
                  <c:v>2018.3361144219562</c:v>
                </c:pt>
                <c:pt idx="60">
                  <c:v>2018.340087405667</c:v>
                </c:pt>
                <c:pt idx="61">
                  <c:v>2018.3440603893778</c:v>
                </c:pt>
                <c:pt idx="62">
                  <c:v>2018.3480333730886</c:v>
                </c:pt>
                <c:pt idx="63">
                  <c:v>2018.3520063567994</c:v>
                </c:pt>
                <c:pt idx="64">
                  <c:v>2018.3559793405102</c:v>
                </c:pt>
                <c:pt idx="65">
                  <c:v>2018.359952324221</c:v>
                </c:pt>
                <c:pt idx="66">
                  <c:v>2018.3639253079318</c:v>
                </c:pt>
                <c:pt idx="67">
                  <c:v>2018.3678982916426</c:v>
                </c:pt>
                <c:pt idx="68">
                  <c:v>2018.3718712753534</c:v>
                </c:pt>
                <c:pt idx="69">
                  <c:v>2018.3758442590643</c:v>
                </c:pt>
                <c:pt idx="70">
                  <c:v>2018.3798172427751</c:v>
                </c:pt>
                <c:pt idx="71">
                  <c:v>2018.3837902264859</c:v>
                </c:pt>
                <c:pt idx="72">
                  <c:v>2018.3877632101967</c:v>
                </c:pt>
                <c:pt idx="73">
                  <c:v>2018.3917361939075</c:v>
                </c:pt>
                <c:pt idx="74">
                  <c:v>2018.3957091776183</c:v>
                </c:pt>
                <c:pt idx="75">
                  <c:v>2018.3996821613291</c:v>
                </c:pt>
                <c:pt idx="76">
                  <c:v>2018.4036551450399</c:v>
                </c:pt>
                <c:pt idx="77">
                  <c:v>2018.4076281287507</c:v>
                </c:pt>
                <c:pt idx="78">
                  <c:v>2018.4116011124615</c:v>
                </c:pt>
                <c:pt idx="79">
                  <c:v>2018.4155740961723</c:v>
                </c:pt>
                <c:pt idx="80">
                  <c:v>2018.4195470798832</c:v>
                </c:pt>
                <c:pt idx="81">
                  <c:v>2018.423520063594</c:v>
                </c:pt>
                <c:pt idx="82">
                  <c:v>2018.4274930473048</c:v>
                </c:pt>
                <c:pt idx="83">
                  <c:v>2018.4314660310156</c:v>
                </c:pt>
                <c:pt idx="84">
                  <c:v>2018.4354390147264</c:v>
                </c:pt>
                <c:pt idx="85">
                  <c:v>2018.4394119984372</c:v>
                </c:pt>
                <c:pt idx="86">
                  <c:v>2018.443384982148</c:v>
                </c:pt>
                <c:pt idx="87">
                  <c:v>2018.4473579658588</c:v>
                </c:pt>
                <c:pt idx="88">
                  <c:v>2018.4513309495696</c:v>
                </c:pt>
                <c:pt idx="89">
                  <c:v>2018.4553039332804</c:v>
                </c:pt>
                <c:pt idx="90">
                  <c:v>2018.4592769169913</c:v>
                </c:pt>
                <c:pt idx="91">
                  <c:v>2018.4632499007021</c:v>
                </c:pt>
                <c:pt idx="92">
                  <c:v>2018.4672228844129</c:v>
                </c:pt>
                <c:pt idx="93">
                  <c:v>2018.4711958681237</c:v>
                </c:pt>
                <c:pt idx="94">
                  <c:v>2018.4751688518345</c:v>
                </c:pt>
                <c:pt idx="95">
                  <c:v>2018.4791418355453</c:v>
                </c:pt>
                <c:pt idx="96">
                  <c:v>2018.4831148192561</c:v>
                </c:pt>
                <c:pt idx="97">
                  <c:v>2018.4870878029669</c:v>
                </c:pt>
                <c:pt idx="98">
                  <c:v>2018.4910607866777</c:v>
                </c:pt>
                <c:pt idx="99">
                  <c:v>2018.4950337703885</c:v>
                </c:pt>
                <c:pt idx="100">
                  <c:v>2018.4990067540994</c:v>
                </c:pt>
                <c:pt idx="101">
                  <c:v>2018.5029797378102</c:v>
                </c:pt>
                <c:pt idx="102">
                  <c:v>2018.506952721521</c:v>
                </c:pt>
                <c:pt idx="103">
                  <c:v>2018.5109257052318</c:v>
                </c:pt>
                <c:pt idx="104">
                  <c:v>2018.5148986889426</c:v>
                </c:pt>
                <c:pt idx="105">
                  <c:v>2018.5188716726534</c:v>
                </c:pt>
                <c:pt idx="106">
                  <c:v>2018.5228446563642</c:v>
                </c:pt>
                <c:pt idx="107">
                  <c:v>2018.526817640075</c:v>
                </c:pt>
                <c:pt idx="108">
                  <c:v>2018.5307906237858</c:v>
                </c:pt>
                <c:pt idx="109">
                  <c:v>2018.5347636074966</c:v>
                </c:pt>
                <c:pt idx="110">
                  <c:v>2018.5387365912075</c:v>
                </c:pt>
                <c:pt idx="111">
                  <c:v>2018.5427095749183</c:v>
                </c:pt>
                <c:pt idx="112">
                  <c:v>2018.5466825586291</c:v>
                </c:pt>
                <c:pt idx="113">
                  <c:v>2018.5506555423399</c:v>
                </c:pt>
                <c:pt idx="114">
                  <c:v>2018.5546285260507</c:v>
                </c:pt>
                <c:pt idx="115">
                  <c:v>2018.5586015097615</c:v>
                </c:pt>
                <c:pt idx="116">
                  <c:v>2018.5625744934723</c:v>
                </c:pt>
                <c:pt idx="117">
                  <c:v>2018.5665474771831</c:v>
                </c:pt>
                <c:pt idx="118">
                  <c:v>2018.5705204608939</c:v>
                </c:pt>
                <c:pt idx="119">
                  <c:v>2018.5744934446047</c:v>
                </c:pt>
                <c:pt idx="120">
                  <c:v>2018.5784664283156</c:v>
                </c:pt>
                <c:pt idx="121">
                  <c:v>2018.5824394120264</c:v>
                </c:pt>
                <c:pt idx="122">
                  <c:v>2018.5864123957372</c:v>
                </c:pt>
                <c:pt idx="123">
                  <c:v>2018.590385379448</c:v>
                </c:pt>
                <c:pt idx="124">
                  <c:v>2018.5943583631588</c:v>
                </c:pt>
                <c:pt idx="125">
                  <c:v>2018.5983313468696</c:v>
                </c:pt>
                <c:pt idx="126">
                  <c:v>2018.6023043305804</c:v>
                </c:pt>
                <c:pt idx="127">
                  <c:v>2018.6062773142912</c:v>
                </c:pt>
                <c:pt idx="128">
                  <c:v>2018.610250298002</c:v>
                </c:pt>
                <c:pt idx="129">
                  <c:v>2018.6142232817128</c:v>
                </c:pt>
                <c:pt idx="130">
                  <c:v>2018.6181962654236</c:v>
                </c:pt>
                <c:pt idx="131">
                  <c:v>2018.6221692491345</c:v>
                </c:pt>
                <c:pt idx="132">
                  <c:v>2018.6261422328453</c:v>
                </c:pt>
                <c:pt idx="133">
                  <c:v>2018.6301152165561</c:v>
                </c:pt>
                <c:pt idx="134">
                  <c:v>2018.6340882002669</c:v>
                </c:pt>
                <c:pt idx="135">
                  <c:v>2018.6380611839777</c:v>
                </c:pt>
                <c:pt idx="136">
                  <c:v>2018.6420341676885</c:v>
                </c:pt>
                <c:pt idx="137">
                  <c:v>2018.6460071513993</c:v>
                </c:pt>
                <c:pt idx="138">
                  <c:v>2018.6499801351101</c:v>
                </c:pt>
                <c:pt idx="139">
                  <c:v>2018.6539531188209</c:v>
                </c:pt>
                <c:pt idx="140">
                  <c:v>2018.6579261025317</c:v>
                </c:pt>
                <c:pt idx="141">
                  <c:v>2018.6618990862426</c:v>
                </c:pt>
                <c:pt idx="142">
                  <c:v>2018.6658720699534</c:v>
                </c:pt>
                <c:pt idx="143">
                  <c:v>2018.6698450536642</c:v>
                </c:pt>
                <c:pt idx="144">
                  <c:v>2018.673818037375</c:v>
                </c:pt>
                <c:pt idx="145">
                  <c:v>2018.6777910210858</c:v>
                </c:pt>
                <c:pt idx="146">
                  <c:v>2018.6817640047966</c:v>
                </c:pt>
                <c:pt idx="147">
                  <c:v>2018.6857369885074</c:v>
                </c:pt>
                <c:pt idx="148">
                  <c:v>2018.6897099722182</c:v>
                </c:pt>
                <c:pt idx="149">
                  <c:v>2018.693682955929</c:v>
                </c:pt>
                <c:pt idx="150">
                  <c:v>2018.6976559396398</c:v>
                </c:pt>
                <c:pt idx="151">
                  <c:v>2018.7016289233507</c:v>
                </c:pt>
                <c:pt idx="152">
                  <c:v>2018.7056019070615</c:v>
                </c:pt>
                <c:pt idx="153">
                  <c:v>2018.7095748907723</c:v>
                </c:pt>
                <c:pt idx="154">
                  <c:v>2018.7135478744831</c:v>
                </c:pt>
                <c:pt idx="155">
                  <c:v>2018.7175208581939</c:v>
                </c:pt>
                <c:pt idx="156">
                  <c:v>2018.7214938419047</c:v>
                </c:pt>
                <c:pt idx="157">
                  <c:v>2018.7254668256155</c:v>
                </c:pt>
                <c:pt idx="158">
                  <c:v>2018.7294398093263</c:v>
                </c:pt>
                <c:pt idx="159">
                  <c:v>2018.7334127930371</c:v>
                </c:pt>
                <c:pt idx="160">
                  <c:v>2018.7373857767479</c:v>
                </c:pt>
                <c:pt idx="161">
                  <c:v>2018.7413587604588</c:v>
                </c:pt>
                <c:pt idx="162">
                  <c:v>2018.7453317441696</c:v>
                </c:pt>
                <c:pt idx="163">
                  <c:v>2018.7493047278804</c:v>
                </c:pt>
              </c:numCache>
            </c:numRef>
          </c:xVal>
          <c:yVal>
            <c:numRef>
              <c:f>'N字成長 2016年1月～'!$W$540:$W$703</c:f>
              <c:numCache>
                <c:formatCode>0.00</c:formatCode>
                <c:ptCount val="164"/>
                <c:pt idx="0">
                  <c:v>2581</c:v>
                </c:pt>
                <c:pt idx="1">
                  <c:v>2598.3299734172824</c:v>
                </c:pt>
                <c:pt idx="2">
                  <c:v>2605.988035446293</c:v>
                </c:pt>
                <c:pt idx="3">
                  <c:v>2612.057032312428</c:v>
                </c:pt>
                <c:pt idx="4">
                  <c:v>2617.3043674404166</c:v>
                </c:pt>
                <c:pt idx="5">
                  <c:v>2622.02719146343</c:v>
                </c:pt>
                <c:pt idx="6">
                  <c:v>2626.3778539866466</c:v>
                </c:pt>
                <c:pt idx="7">
                  <c:v>2630.446830079261</c:v>
                </c:pt>
                <c:pt idx="8">
                  <c:v>2634.2930514710861</c:v>
                </c:pt>
                <c:pt idx="9">
                  <c:v>2637.9574400156148</c:v>
                </c:pt>
                <c:pt idx="10">
                  <c:v>2641.4697817808628</c:v>
                </c:pt>
                <c:pt idx="11">
                  <c:v>2644.8525561632064</c:v>
                </c:pt>
                <c:pt idx="12">
                  <c:v>2648.1232222472117</c:v>
                </c:pt>
                <c:pt idx="13">
                  <c:v>2651.2956602278141</c:v>
                </c:pt>
                <c:pt idx="14">
                  <c:v>2654.3811208005286</c:v>
                </c:pt>
                <c:pt idx="15">
                  <c:v>2657.3888734287293</c:v>
                </c:pt>
                <c:pt idx="16">
                  <c:v>2660.3266625843685</c:v>
                </c:pt>
                <c:pt idx="17">
                  <c:v>2663.2010372147392</c:v>
                </c:pt>
                <c:pt idx="18">
                  <c:v>2666.017593998532</c:v>
                </c:pt>
                <c:pt idx="19">
                  <c:v>2668.7811604544449</c:v>
                </c:pt>
                <c:pt idx="20">
                  <c:v>2671.4959351362781</c:v>
                </c:pt>
                <c:pt idx="21">
                  <c:v>2674.1655966002359</c:v>
                </c:pt>
                <c:pt idx="22">
                  <c:v>2676.7933892461633</c:v>
                </c:pt>
                <c:pt idx="23">
                  <c:v>2679.382191761817</c:v>
                </c:pt>
                <c:pt idx="24">
                  <c:v>2681.9345722940079</c:v>
                </c:pt>
                <c:pt idx="25">
                  <c:v>2684.4528333627682</c:v>
                </c:pt>
                <c:pt idx="26">
                  <c:v>2686.9390487567548</c:v>
                </c:pt>
                <c:pt idx="27">
                  <c:v>2689.3950940928826</c:v>
                </c:pt>
                <c:pt idx="28">
                  <c:v>2691.8226723210241</c:v>
                </c:pt>
                <c:pt idx="29">
                  <c:v>2694.2233351594596</c:v>
                </c:pt>
                <c:pt idx="30">
                  <c:v>2696.59850122736</c:v>
                </c:pt>
                <c:pt idx="31">
                  <c:v>2698.9494714757084</c:v>
                </c:pt>
                <c:pt idx="32">
                  <c:v>2701.2774423927895</c:v>
                </c:pt>
                <c:pt idx="33">
                  <c:v>2703.5835173642899</c:v>
                </c:pt>
                <c:pt idx="34">
                  <c:v>2705.8687164936528</c:v>
                </c:pt>
                <c:pt idx="35">
                  <c:v>2708.1339851302751</c:v>
                </c:pt>
                <c:pt idx="36">
                  <c:v>2710.3802013073973</c:v>
                </c:pt>
                <c:pt idx="37">
                  <c:v>2712.6081822553292</c:v>
                </c:pt>
                <c:pt idx="38">
                  <c:v>2714.8186901266872</c:v>
                </c:pt>
                <c:pt idx="39">
                  <c:v>2717.0124370471021</c:v>
                </c:pt>
                <c:pt idx="40">
                  <c:v>2719.1900895860172</c:v>
                </c:pt>
                <c:pt idx="41">
                  <c:v>2721.3522727269124</c:v>
                </c:pt>
                <c:pt idx="42">
                  <c:v>2723.4995734037802</c:v>
                </c:pt>
                <c:pt idx="43">
                  <c:v>2725.6325436603779</c:v>
                </c:pt>
                <c:pt idx="44">
                  <c:v>2727.7517034802836</c:v>
                </c:pt>
                <c:pt idx="45">
                  <c:v>2729.857543328721</c:v>
                </c:pt>
                <c:pt idx="46">
                  <c:v>2731.9505264412237</c:v>
                </c:pt>
                <c:pt idx="47">
                  <c:v>2734.0310908892793</c:v>
                </c:pt>
                <c:pt idx="48">
                  <c:v>2736.0996514489493</c:v>
                </c:pt>
                <c:pt idx="49">
                  <c:v>2738.1566012949356</c:v>
                </c:pt>
                <c:pt idx="50">
                  <c:v>2740.202313539628</c:v>
                </c:pt>
                <c:pt idx="51">
                  <c:v>2742.2371426340978</c:v>
                </c:pt>
                <c:pt idx="52">
                  <c:v>2744.2614256458914</c:v>
                </c:pt>
                <c:pt idx="53">
                  <c:v>2746.2754834265875</c:v>
                </c:pt>
                <c:pt idx="54">
                  <c:v>2748.2796216805373</c:v>
                </c:pt>
                <c:pt idx="55">
                  <c:v>2750.2741319447987</c:v>
                </c:pt>
                <c:pt idx="56">
                  <c:v>2752.2592924891255</c:v>
                </c:pt>
                <c:pt idx="57">
                  <c:v>2754.2353691438425</c:v>
                </c:pt>
                <c:pt idx="58">
                  <c:v>2756.2026160625237</c:v>
                </c:pt>
                <c:pt idx="59">
                  <c:v>2758.1612764256652</c:v>
                </c:pt>
                <c:pt idx="60">
                  <c:v>2760.1115830908061</c:v>
                </c:pt>
                <c:pt idx="61">
                  <c:v>2762.0537591940188</c:v>
                </c:pt>
                <c:pt idx="62">
                  <c:v>2763.9880187071185</c:v>
                </c:pt>
                <c:pt idx="63">
                  <c:v>2765.9145669545314</c:v>
                </c:pt>
                <c:pt idx="64">
                  <c:v>2767.8336010933094</c:v>
                </c:pt>
                <c:pt idx="65">
                  <c:v>2769.7453105594736</c:v>
                </c:pt>
                <c:pt idx="66">
                  <c:v>2771.6498774835081</c:v>
                </c:pt>
                <c:pt idx="67">
                  <c:v>2773.5474770775895</c:v>
                </c:pt>
                <c:pt idx="68">
                  <c:v>2775.4382779968437</c:v>
                </c:pt>
                <c:pt idx="69">
                  <c:v>2777.322442676742</c:v>
                </c:pt>
                <c:pt idx="70">
                  <c:v>2779.2001276485316</c:v>
                </c:pt>
                <c:pt idx="71">
                  <c:v>2781.0714838344184</c:v>
                </c:pt>
                <c:pt idx="72">
                  <c:v>2782.9366568240662</c:v>
                </c:pt>
                <c:pt idx="73">
                  <c:v>2784.7957871338444</c:v>
                </c:pt>
                <c:pt idx="74">
                  <c:v>2786.6490104501117</c:v>
                </c:pt>
                <c:pt idx="75">
                  <c:v>2788.4964578577274</c:v>
                </c:pt>
                <c:pt idx="76">
                  <c:v>2790.3382560548694</c:v>
                </c:pt>
                <c:pt idx="77">
                  <c:v>2792.1745275551439</c:v>
                </c:pt>
                <c:pt idx="78">
                  <c:v>2794.0053908778973</c:v>
                </c:pt>
                <c:pt idx="79">
                  <c:v>2795.8309607275637</c:v>
                </c:pt>
                <c:pt idx="80">
                  <c:v>2797.6513481627999</c:v>
                </c:pt>
                <c:pt idx="81">
                  <c:v>2799.4666607561198</c:v>
                </c:pt>
                <c:pt idx="82">
                  <c:v>2801.2770027446641</c:v>
                </c:pt>
                <c:pt idx="83">
                  <c:v>2803.0824751727055</c:v>
                </c:pt>
                <c:pt idx="84">
                  <c:v>2804.8831760264297</c:v>
                </c:pt>
                <c:pt idx="85">
                  <c:v>2806.6792003615046</c:v>
                </c:pt>
                <c:pt idx="86">
                  <c:v>2808.470640423895</c:v>
                </c:pt>
                <c:pt idx="87">
                  <c:v>2810.2575857643646</c:v>
                </c:pt>
                <c:pt idx="88">
                  <c:v>2812.0401233470502</c:v>
                </c:pt>
                <c:pt idx="89">
                  <c:v>2813.8183376524953</c:v>
                </c:pt>
                <c:pt idx="90">
                  <c:v>2815.5923107754702</c:v>
                </c:pt>
                <c:pt idx="91">
                  <c:v>2817.3621225179004</c:v>
                </c:pt>
                <c:pt idx="92">
                  <c:v>2819.1278504772085</c:v>
                </c:pt>
                <c:pt idx="93">
                  <c:v>2820.88957013033</c:v>
                </c:pt>
                <c:pt idx="94">
                  <c:v>2822.6473549136635</c:v>
                </c:pt>
                <c:pt idx="95">
                  <c:v>2824.401276299197</c:v>
                </c:pt>
                <c:pt idx="96">
                  <c:v>2826.151403867028</c:v>
                </c:pt>
                <c:pt idx="97">
                  <c:v>2827.8978053744831</c:v>
                </c:pt>
                <c:pt idx="98">
                  <c:v>2829.6405468220282</c:v>
                </c:pt>
                <c:pt idx="99">
                  <c:v>2831.3796925161569</c:v>
                </c:pt>
                <c:pt idx="100">
                  <c:v>2833.1153051294168</c:v>
                </c:pt>
                <c:pt idx="101">
                  <c:v>2834.8474457577331</c:v>
                </c:pt>
                <c:pt idx="102">
                  <c:v>2836.5761739751797</c:v>
                </c:pt>
                <c:pt idx="103">
                  <c:v>2838.3015478863322</c:v>
                </c:pt>
                <c:pt idx="104">
                  <c:v>2840.02362417633</c:v>
                </c:pt>
                <c:pt idx="105">
                  <c:v>2841.7424581587784</c:v>
                </c:pt>
                <c:pt idx="106">
                  <c:v>2843.4581038215883</c:v>
                </c:pt>
                <c:pt idx="107">
                  <c:v>2845.1706138708732</c:v>
                </c:pt>
                <c:pt idx="108">
                  <c:v>2846.8800397729997</c:v>
                </c:pt>
                <c:pt idx="109">
                  <c:v>2848.5864317948817</c:v>
                </c:pt>
                <c:pt idx="110">
                  <c:v>2850.2898390426144</c:v>
                </c:pt>
                <c:pt idx="111">
                  <c:v>2851.9903094985207</c:v>
                </c:pt>
                <c:pt idx="112">
                  <c:v>2853.6878900566994</c:v>
                </c:pt>
                <c:pt idx="113">
                  <c:v>2855.3826265571433</c:v>
                </c:pt>
                <c:pt idx="114">
                  <c:v>2857.0745638184935</c:v>
                </c:pt>
                <c:pt idx="115">
                  <c:v>2858.7637456695061</c:v>
                </c:pt>
                <c:pt idx="116">
                  <c:v>2860.4502149792793</c:v>
                </c:pt>
                <c:pt idx="117">
                  <c:v>2862.1340136863132</c:v>
                </c:pt>
                <c:pt idx="118">
                  <c:v>2863.8151828264454</c:v>
                </c:pt>
                <c:pt idx="119">
                  <c:v>2865.4937625597236</c:v>
                </c:pt>
                <c:pt idx="120">
                  <c:v>2867.1697921962591</c:v>
                </c:pt>
                <c:pt idx="121">
                  <c:v>2868.8433102211116</c:v>
                </c:pt>
                <c:pt idx="122">
                  <c:v>2870.5143543182439</c:v>
                </c:pt>
                <c:pt idx="123">
                  <c:v>2872.1829613935938</c:v>
                </c:pt>
                <c:pt idx="124">
                  <c:v>2873.849167597305</c:v>
                </c:pt>
                <c:pt idx="125">
                  <c:v>2875.5130083451409</c:v>
                </c:pt>
                <c:pt idx="126">
                  <c:v>2877.1745183391354</c:v>
                </c:pt>
                <c:pt idx="127">
                  <c:v>2878.8337315874969</c:v>
                </c:pt>
                <c:pt idx="128">
                  <c:v>2880.490681423817</c:v>
                </c:pt>
                <c:pt idx="129">
                  <c:v>2882.14540052559</c:v>
                </c:pt>
                <c:pt idx="130">
                  <c:v>2883.7979209320956</c:v>
                </c:pt>
                <c:pt idx="131">
                  <c:v>2885.448274061655</c:v>
                </c:pt>
                <c:pt idx="132">
                  <c:v>2887.0964907282964</c:v>
                </c:pt>
                <c:pt idx="133">
                  <c:v>2888.7426011578536</c:v>
                </c:pt>
                <c:pt idx="134">
                  <c:v>2890.3866350035128</c:v>
                </c:pt>
                <c:pt idx="135">
                  <c:v>2892.0286213608401</c:v>
                </c:pt>
                <c:pt idx="136">
                  <c:v>2893.6685887823082</c:v>
                </c:pt>
                <c:pt idx="137">
                  <c:v>2895.3065652913397</c:v>
                </c:pt>
                <c:pt idx="138">
                  <c:v>2896.9425783958891</c:v>
                </c:pt>
                <c:pt idx="139">
                  <c:v>2898.5766551015799</c:v>
                </c:pt>
                <c:pt idx="140">
                  <c:v>2900.208821924416</c:v>
                </c:pt>
                <c:pt idx="141">
                  <c:v>2901.8391049030852</c:v>
                </c:pt>
                <c:pt idx="142">
                  <c:v>2903.4675296108685</c:v>
                </c:pt>
                <c:pt idx="143">
                  <c:v>2905.094121167167</c:v>
                </c:pt>
                <c:pt idx="144">
                  <c:v>2906.7189042486752</c:v>
                </c:pt>
                <c:pt idx="145">
                  <c:v>2908.3419031001913</c:v>
                </c:pt>
                <c:pt idx="146">
                  <c:v>2909.9631415451045</c:v>
                </c:pt>
                <c:pt idx="147">
                  <c:v>2911.5826429955482</c:v>
                </c:pt>
                <c:pt idx="148">
                  <c:v>2913.2004304622451</c:v>
                </c:pt>
                <c:pt idx="149">
                  <c:v>2914.8165265640559</c:v>
                </c:pt>
                <c:pt idx="150">
                  <c:v>2916.4309535372327</c:v>
                </c:pt>
                <c:pt idx="151">
                  <c:v>2918.0437332443989</c:v>
                </c:pt>
                <c:pt idx="152">
                  <c:v>2919.6548871832565</c:v>
                </c:pt>
                <c:pt idx="153">
                  <c:v>2921.2644364950415</c:v>
                </c:pt>
                <c:pt idx="154">
                  <c:v>2922.8724019727229</c:v>
                </c:pt>
                <c:pt idx="155">
                  <c:v>2924.4788040689641</c:v>
                </c:pt>
                <c:pt idx="156">
                  <c:v>2926.0836629038567</c:v>
                </c:pt>
                <c:pt idx="157">
                  <c:v>2927.6869982724234</c:v>
                </c:pt>
                <c:pt idx="158">
                  <c:v>2929.28882965191</c:v>
                </c:pt>
                <c:pt idx="159">
                  <c:v>2930.8891762088688</c:v>
                </c:pt>
                <c:pt idx="160">
                  <c:v>2932.4880568060403</c:v>
                </c:pt>
                <c:pt idx="161">
                  <c:v>2934.0854900090371</c:v>
                </c:pt>
                <c:pt idx="162">
                  <c:v>2935.6814940928502</c:v>
                </c:pt>
                <c:pt idx="163">
                  <c:v>2937.2760870481638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973-4686-9C85-F8472CFB721E}"/>
            </c:ext>
          </c:extLst>
        </c:ser>
        <c:ser>
          <c:idx val="10"/>
          <c:order val="5"/>
          <c:tx>
            <c:strRef>
              <c:f>'N字成長 2016年1月～'!$B$1072</c:f>
              <c:strCache>
                <c:ptCount val="1"/>
                <c:pt idx="0">
                  <c:v>2020-03-23</c:v>
                </c:pt>
              </c:strCache>
            </c:strRef>
          </c:tx>
          <c:spPr>
            <a:ln w="9525">
              <a:solidFill>
                <a:schemeClr val="accent4"/>
              </a:solidFill>
              <a:prstDash val="solid"/>
              <a:tailEnd type="stealth"/>
            </a:ln>
          </c:spPr>
          <c:marker>
            <c:symbol val="none"/>
          </c:marker>
          <c:xVal>
            <c:numRef>
              <c:f>'N字成長 2016年1月～'!$F$1072:$F$1384</c:f>
              <c:numCache>
                <c:formatCode>#,##0.000;[Red]\-#,##0.000</c:formatCode>
                <c:ptCount val="313"/>
                <c:pt idx="0">
                  <c:v>2020.2153357171692</c:v>
                </c:pt>
                <c:pt idx="1">
                  <c:v>2020.21930870088</c:v>
                </c:pt>
                <c:pt idx="2">
                  <c:v>2020.2232816845908</c:v>
                </c:pt>
                <c:pt idx="3">
                  <c:v>2020.2272546683016</c:v>
                </c:pt>
                <c:pt idx="4">
                  <c:v>2020.2312276520124</c:v>
                </c:pt>
                <c:pt idx="5">
                  <c:v>2020.2352006357232</c:v>
                </c:pt>
                <c:pt idx="6">
                  <c:v>2020.239173619434</c:v>
                </c:pt>
                <c:pt idx="7">
                  <c:v>2020.2431466031449</c:v>
                </c:pt>
                <c:pt idx="8">
                  <c:v>2020.2471195868557</c:v>
                </c:pt>
                <c:pt idx="9">
                  <c:v>2020.2510925705665</c:v>
                </c:pt>
                <c:pt idx="10">
                  <c:v>2020.2550655542773</c:v>
                </c:pt>
                <c:pt idx="11">
                  <c:v>2020.2590385379881</c:v>
                </c:pt>
                <c:pt idx="12">
                  <c:v>2020.2630115216989</c:v>
                </c:pt>
                <c:pt idx="13">
                  <c:v>2020.2669845054097</c:v>
                </c:pt>
                <c:pt idx="14">
                  <c:v>2020.2709574891205</c:v>
                </c:pt>
                <c:pt idx="15">
                  <c:v>2020.2749304728313</c:v>
                </c:pt>
                <c:pt idx="16">
                  <c:v>2020.2789034565421</c:v>
                </c:pt>
                <c:pt idx="17">
                  <c:v>2020.2828764402529</c:v>
                </c:pt>
                <c:pt idx="18">
                  <c:v>2020.2868494239638</c:v>
                </c:pt>
                <c:pt idx="19">
                  <c:v>2020.2908224076746</c:v>
                </c:pt>
                <c:pt idx="20">
                  <c:v>2020.2947953913854</c:v>
                </c:pt>
                <c:pt idx="21">
                  <c:v>2020.2987683750962</c:v>
                </c:pt>
                <c:pt idx="22">
                  <c:v>2020.302741358807</c:v>
                </c:pt>
                <c:pt idx="23">
                  <c:v>2020.3067143425178</c:v>
                </c:pt>
                <c:pt idx="24">
                  <c:v>2020.3106873262286</c:v>
                </c:pt>
                <c:pt idx="25">
                  <c:v>2020.3146603099394</c:v>
                </c:pt>
                <c:pt idx="26">
                  <c:v>2020.3186332936502</c:v>
                </c:pt>
                <c:pt idx="27">
                  <c:v>2020.322606277361</c:v>
                </c:pt>
                <c:pt idx="28">
                  <c:v>2020.3265792610719</c:v>
                </c:pt>
                <c:pt idx="29">
                  <c:v>2020.3305522447827</c:v>
                </c:pt>
                <c:pt idx="30">
                  <c:v>2020.3345252284935</c:v>
                </c:pt>
                <c:pt idx="31">
                  <c:v>2020.3384982122043</c:v>
                </c:pt>
                <c:pt idx="32">
                  <c:v>2020.3424711959151</c:v>
                </c:pt>
                <c:pt idx="33">
                  <c:v>2020.3464441796259</c:v>
                </c:pt>
                <c:pt idx="34">
                  <c:v>2020.3504171633367</c:v>
                </c:pt>
                <c:pt idx="35">
                  <c:v>2020.3543901470475</c:v>
                </c:pt>
                <c:pt idx="36">
                  <c:v>2020.3583631307583</c:v>
                </c:pt>
                <c:pt idx="37">
                  <c:v>2020.3623361144691</c:v>
                </c:pt>
                <c:pt idx="38">
                  <c:v>2020.36630909818</c:v>
                </c:pt>
                <c:pt idx="39">
                  <c:v>2020.3702820818908</c:v>
                </c:pt>
                <c:pt idx="40">
                  <c:v>2020.3742550656016</c:v>
                </c:pt>
                <c:pt idx="41">
                  <c:v>2020.3782280493124</c:v>
                </c:pt>
                <c:pt idx="42">
                  <c:v>2020.3822010330232</c:v>
                </c:pt>
                <c:pt idx="43">
                  <c:v>2020.386174016734</c:v>
                </c:pt>
                <c:pt idx="44">
                  <c:v>2020.3901470004448</c:v>
                </c:pt>
                <c:pt idx="45">
                  <c:v>2020.3941199841556</c:v>
                </c:pt>
                <c:pt idx="46">
                  <c:v>2020.3980929678664</c:v>
                </c:pt>
                <c:pt idx="47">
                  <c:v>2020.4020659515772</c:v>
                </c:pt>
                <c:pt idx="48">
                  <c:v>2020.4060389352881</c:v>
                </c:pt>
                <c:pt idx="49">
                  <c:v>2020.4100119189989</c:v>
                </c:pt>
                <c:pt idx="50">
                  <c:v>2020.4139849027097</c:v>
                </c:pt>
                <c:pt idx="51">
                  <c:v>2020.4179578864205</c:v>
                </c:pt>
                <c:pt idx="52">
                  <c:v>2020.4219308701313</c:v>
                </c:pt>
                <c:pt idx="53">
                  <c:v>2020.4259038538421</c:v>
                </c:pt>
                <c:pt idx="54">
                  <c:v>2020.4298768375529</c:v>
                </c:pt>
                <c:pt idx="55">
                  <c:v>2020.4338498212637</c:v>
                </c:pt>
                <c:pt idx="56">
                  <c:v>2020.4378228049745</c:v>
                </c:pt>
                <c:pt idx="57">
                  <c:v>2020.4417957886853</c:v>
                </c:pt>
                <c:pt idx="58">
                  <c:v>2020.4457687723961</c:v>
                </c:pt>
                <c:pt idx="59">
                  <c:v>2020.449741756107</c:v>
                </c:pt>
                <c:pt idx="60">
                  <c:v>2020.4537147398178</c:v>
                </c:pt>
                <c:pt idx="61">
                  <c:v>2020.4576877235286</c:v>
                </c:pt>
                <c:pt idx="62">
                  <c:v>2020.4616607072394</c:v>
                </c:pt>
                <c:pt idx="63">
                  <c:v>2020.4656336909502</c:v>
                </c:pt>
                <c:pt idx="64">
                  <c:v>2020.469606674661</c:v>
                </c:pt>
                <c:pt idx="65">
                  <c:v>2020.4735796583718</c:v>
                </c:pt>
                <c:pt idx="66">
                  <c:v>2020.4775526420826</c:v>
                </c:pt>
                <c:pt idx="67">
                  <c:v>2020.4815256257934</c:v>
                </c:pt>
                <c:pt idx="68">
                  <c:v>2020.4854986095042</c:v>
                </c:pt>
                <c:pt idx="69">
                  <c:v>2020.4894715932151</c:v>
                </c:pt>
                <c:pt idx="70">
                  <c:v>2020.4934445769259</c:v>
                </c:pt>
                <c:pt idx="71">
                  <c:v>2020.4974175606367</c:v>
                </c:pt>
                <c:pt idx="72">
                  <c:v>2020.5013905443475</c:v>
                </c:pt>
                <c:pt idx="73">
                  <c:v>2020.5053635280583</c:v>
                </c:pt>
                <c:pt idx="74">
                  <c:v>2020.5093365117691</c:v>
                </c:pt>
                <c:pt idx="75">
                  <c:v>2020.5133094954799</c:v>
                </c:pt>
                <c:pt idx="76">
                  <c:v>2020.5172824791907</c:v>
                </c:pt>
                <c:pt idx="77">
                  <c:v>2020.5212554629015</c:v>
                </c:pt>
                <c:pt idx="78">
                  <c:v>2020.5252284466123</c:v>
                </c:pt>
                <c:pt idx="79">
                  <c:v>2020.5292014303232</c:v>
                </c:pt>
                <c:pt idx="80">
                  <c:v>2020.533174414034</c:v>
                </c:pt>
                <c:pt idx="81">
                  <c:v>2020.5371473977448</c:v>
                </c:pt>
                <c:pt idx="82">
                  <c:v>2020.5411203814556</c:v>
                </c:pt>
                <c:pt idx="83">
                  <c:v>2020.5450933651664</c:v>
                </c:pt>
                <c:pt idx="84">
                  <c:v>2020.5490663488772</c:v>
                </c:pt>
                <c:pt idx="85">
                  <c:v>2020.553039332588</c:v>
                </c:pt>
                <c:pt idx="86">
                  <c:v>2020.5570123162988</c:v>
                </c:pt>
                <c:pt idx="87">
                  <c:v>2020.5609853000096</c:v>
                </c:pt>
                <c:pt idx="88">
                  <c:v>2020.5649582837204</c:v>
                </c:pt>
                <c:pt idx="89">
                  <c:v>2020.5689312674313</c:v>
                </c:pt>
                <c:pt idx="90">
                  <c:v>2020.5729042511421</c:v>
                </c:pt>
                <c:pt idx="91">
                  <c:v>2020.5768772348529</c:v>
                </c:pt>
                <c:pt idx="92">
                  <c:v>2020.5808502185637</c:v>
                </c:pt>
                <c:pt idx="93">
                  <c:v>2020.5848232022745</c:v>
                </c:pt>
                <c:pt idx="94">
                  <c:v>2020.5887961859853</c:v>
                </c:pt>
                <c:pt idx="95">
                  <c:v>2020.5927691696961</c:v>
                </c:pt>
                <c:pt idx="96">
                  <c:v>2020.5967421534069</c:v>
                </c:pt>
                <c:pt idx="97">
                  <c:v>2020.6007151371177</c:v>
                </c:pt>
                <c:pt idx="98">
                  <c:v>2020.6046881208285</c:v>
                </c:pt>
                <c:pt idx="99">
                  <c:v>2020.6086611045394</c:v>
                </c:pt>
                <c:pt idx="100">
                  <c:v>2020.6126340882502</c:v>
                </c:pt>
                <c:pt idx="101">
                  <c:v>2020.616607071961</c:v>
                </c:pt>
                <c:pt idx="102">
                  <c:v>2020.6205800556718</c:v>
                </c:pt>
                <c:pt idx="103">
                  <c:v>2020.6245530393826</c:v>
                </c:pt>
                <c:pt idx="104">
                  <c:v>2020.6285260230934</c:v>
                </c:pt>
                <c:pt idx="105">
                  <c:v>2020.6324990068042</c:v>
                </c:pt>
                <c:pt idx="106">
                  <c:v>2020.636471990515</c:v>
                </c:pt>
                <c:pt idx="107">
                  <c:v>2020.6404449742258</c:v>
                </c:pt>
                <c:pt idx="108">
                  <c:v>2020.6444179579366</c:v>
                </c:pt>
                <c:pt idx="109">
                  <c:v>2020.6483909416474</c:v>
                </c:pt>
                <c:pt idx="110">
                  <c:v>2020.6523639253583</c:v>
                </c:pt>
                <c:pt idx="111">
                  <c:v>2020.6563369090691</c:v>
                </c:pt>
                <c:pt idx="112">
                  <c:v>2020.6603098927799</c:v>
                </c:pt>
                <c:pt idx="113">
                  <c:v>2020.6642828764907</c:v>
                </c:pt>
                <c:pt idx="114">
                  <c:v>2020.6682558602015</c:v>
                </c:pt>
                <c:pt idx="115">
                  <c:v>2020.6722288439123</c:v>
                </c:pt>
                <c:pt idx="116">
                  <c:v>2020.6762018276231</c:v>
                </c:pt>
                <c:pt idx="117">
                  <c:v>2020.6801748113339</c:v>
                </c:pt>
                <c:pt idx="118">
                  <c:v>2020.6841477950447</c:v>
                </c:pt>
                <c:pt idx="119">
                  <c:v>2020.6881207787555</c:v>
                </c:pt>
                <c:pt idx="120">
                  <c:v>2020.6920937624664</c:v>
                </c:pt>
                <c:pt idx="121">
                  <c:v>2020.6960667461772</c:v>
                </c:pt>
                <c:pt idx="122">
                  <c:v>2020.700039729888</c:v>
                </c:pt>
                <c:pt idx="123">
                  <c:v>2020.7040127135988</c:v>
                </c:pt>
                <c:pt idx="124">
                  <c:v>2020.7079856973096</c:v>
                </c:pt>
                <c:pt idx="125">
                  <c:v>2020.7119586810204</c:v>
                </c:pt>
                <c:pt idx="126">
                  <c:v>2020.7159316647312</c:v>
                </c:pt>
                <c:pt idx="127">
                  <c:v>2020.719904648442</c:v>
                </c:pt>
                <c:pt idx="128">
                  <c:v>2020.7238776321528</c:v>
                </c:pt>
                <c:pt idx="129">
                  <c:v>2020.7278506158636</c:v>
                </c:pt>
                <c:pt idx="130">
                  <c:v>2020.7318235995745</c:v>
                </c:pt>
                <c:pt idx="131">
                  <c:v>2020.7357965832853</c:v>
                </c:pt>
                <c:pt idx="132">
                  <c:v>2020.7397695669961</c:v>
                </c:pt>
                <c:pt idx="133">
                  <c:v>2020.7437425507069</c:v>
                </c:pt>
                <c:pt idx="134">
                  <c:v>2020.7477155344177</c:v>
                </c:pt>
                <c:pt idx="135">
                  <c:v>2020.7516885181285</c:v>
                </c:pt>
                <c:pt idx="136">
                  <c:v>2020.7556615018393</c:v>
                </c:pt>
                <c:pt idx="137">
                  <c:v>2020.7596344855501</c:v>
                </c:pt>
                <c:pt idx="138">
                  <c:v>2020.7636074692609</c:v>
                </c:pt>
                <c:pt idx="139">
                  <c:v>2020.7675804529717</c:v>
                </c:pt>
                <c:pt idx="140">
                  <c:v>2020.7715534366826</c:v>
                </c:pt>
                <c:pt idx="141">
                  <c:v>2020.7755264203934</c:v>
                </c:pt>
                <c:pt idx="142">
                  <c:v>2020.7794994041042</c:v>
                </c:pt>
                <c:pt idx="143">
                  <c:v>2020.783472387815</c:v>
                </c:pt>
                <c:pt idx="144">
                  <c:v>2020.7874453715258</c:v>
                </c:pt>
                <c:pt idx="145">
                  <c:v>2020.7914183552366</c:v>
                </c:pt>
                <c:pt idx="146">
                  <c:v>2020.7953913389474</c:v>
                </c:pt>
                <c:pt idx="147">
                  <c:v>2020.7993643226582</c:v>
                </c:pt>
                <c:pt idx="148">
                  <c:v>2020.803337306369</c:v>
                </c:pt>
                <c:pt idx="149">
                  <c:v>2020.8073102900798</c:v>
                </c:pt>
                <c:pt idx="150">
                  <c:v>2020.8112832737907</c:v>
                </c:pt>
                <c:pt idx="151">
                  <c:v>2020.8152562575015</c:v>
                </c:pt>
                <c:pt idx="152">
                  <c:v>2020.8192292412123</c:v>
                </c:pt>
                <c:pt idx="153">
                  <c:v>2020.8232022249231</c:v>
                </c:pt>
                <c:pt idx="154">
                  <c:v>2020.8271752086339</c:v>
                </c:pt>
                <c:pt idx="155">
                  <c:v>2020.8311481923447</c:v>
                </c:pt>
                <c:pt idx="156">
                  <c:v>2020.8351211760555</c:v>
                </c:pt>
                <c:pt idx="157">
                  <c:v>2020.8390941597663</c:v>
                </c:pt>
                <c:pt idx="158">
                  <c:v>2020.8430671434771</c:v>
                </c:pt>
                <c:pt idx="159">
                  <c:v>2020.8470401271879</c:v>
                </c:pt>
                <c:pt idx="160">
                  <c:v>2020.8510131108987</c:v>
                </c:pt>
                <c:pt idx="161">
                  <c:v>2020.8549860946096</c:v>
                </c:pt>
                <c:pt idx="162">
                  <c:v>2020.8589590783204</c:v>
                </c:pt>
                <c:pt idx="163">
                  <c:v>2020.8629320620312</c:v>
                </c:pt>
                <c:pt idx="164">
                  <c:v>2020.866905045742</c:v>
                </c:pt>
                <c:pt idx="165">
                  <c:v>2020.8708780294528</c:v>
                </c:pt>
                <c:pt idx="166">
                  <c:v>2020.8748510131636</c:v>
                </c:pt>
                <c:pt idx="167">
                  <c:v>2020.8788239968744</c:v>
                </c:pt>
                <c:pt idx="168">
                  <c:v>2020.8827969805852</c:v>
                </c:pt>
                <c:pt idx="169">
                  <c:v>2020.886769964296</c:v>
                </c:pt>
                <c:pt idx="170">
                  <c:v>2020.8907429480068</c:v>
                </c:pt>
                <c:pt idx="171">
                  <c:v>2020.8947159317177</c:v>
                </c:pt>
                <c:pt idx="172">
                  <c:v>2020.8986889154285</c:v>
                </c:pt>
                <c:pt idx="173">
                  <c:v>2020.9026618991393</c:v>
                </c:pt>
                <c:pt idx="174">
                  <c:v>2020.9066348828501</c:v>
                </c:pt>
                <c:pt idx="175">
                  <c:v>2020.9106078665609</c:v>
                </c:pt>
                <c:pt idx="176">
                  <c:v>2020.9145808502717</c:v>
                </c:pt>
                <c:pt idx="177">
                  <c:v>2020.9185538339825</c:v>
                </c:pt>
                <c:pt idx="178">
                  <c:v>2020.9225268176933</c:v>
                </c:pt>
                <c:pt idx="179">
                  <c:v>2020.9264998014041</c:v>
                </c:pt>
                <c:pt idx="180">
                  <c:v>2020.9304727851149</c:v>
                </c:pt>
                <c:pt idx="181">
                  <c:v>2020.9344457688258</c:v>
                </c:pt>
                <c:pt idx="182">
                  <c:v>2020.9384187525366</c:v>
                </c:pt>
                <c:pt idx="183">
                  <c:v>2020.9423917362474</c:v>
                </c:pt>
                <c:pt idx="184">
                  <c:v>2020.9463647199582</c:v>
                </c:pt>
                <c:pt idx="185">
                  <c:v>2020.950337703669</c:v>
                </c:pt>
                <c:pt idx="186">
                  <c:v>2020.9543106873798</c:v>
                </c:pt>
                <c:pt idx="187">
                  <c:v>2020.9582836710906</c:v>
                </c:pt>
                <c:pt idx="188">
                  <c:v>2020.9622566548014</c:v>
                </c:pt>
                <c:pt idx="189">
                  <c:v>2020.9662296385122</c:v>
                </c:pt>
                <c:pt idx="190">
                  <c:v>2020.970202622223</c:v>
                </c:pt>
                <c:pt idx="191">
                  <c:v>2020.9741756059339</c:v>
                </c:pt>
                <c:pt idx="192">
                  <c:v>2020.9781485896447</c:v>
                </c:pt>
                <c:pt idx="193">
                  <c:v>2020.9821215733555</c:v>
                </c:pt>
                <c:pt idx="194">
                  <c:v>2020.9860945570663</c:v>
                </c:pt>
                <c:pt idx="195">
                  <c:v>2020.9900675407771</c:v>
                </c:pt>
                <c:pt idx="196">
                  <c:v>2020.9940405244879</c:v>
                </c:pt>
                <c:pt idx="197">
                  <c:v>2020.9980135081987</c:v>
                </c:pt>
                <c:pt idx="198">
                  <c:v>2021.0019864919095</c:v>
                </c:pt>
                <c:pt idx="199">
                  <c:v>2021.0059594756203</c:v>
                </c:pt>
                <c:pt idx="200">
                  <c:v>2021.0099324593311</c:v>
                </c:pt>
                <c:pt idx="201">
                  <c:v>2021.0139054430419</c:v>
                </c:pt>
                <c:pt idx="202">
                  <c:v>2021.0178784267528</c:v>
                </c:pt>
                <c:pt idx="203">
                  <c:v>2021.0218514104636</c:v>
                </c:pt>
                <c:pt idx="204">
                  <c:v>2021.0258243941744</c:v>
                </c:pt>
                <c:pt idx="205">
                  <c:v>2021.0297973778852</c:v>
                </c:pt>
                <c:pt idx="206">
                  <c:v>2021.033770361596</c:v>
                </c:pt>
                <c:pt idx="207">
                  <c:v>2021.0377433453068</c:v>
                </c:pt>
                <c:pt idx="208">
                  <c:v>2021.0417163290176</c:v>
                </c:pt>
                <c:pt idx="209">
                  <c:v>2021.0456893127284</c:v>
                </c:pt>
                <c:pt idx="210">
                  <c:v>2021.0496622964392</c:v>
                </c:pt>
                <c:pt idx="211">
                  <c:v>2021.05363528015</c:v>
                </c:pt>
                <c:pt idx="212">
                  <c:v>2021.0576082638609</c:v>
                </c:pt>
                <c:pt idx="213">
                  <c:v>2021.0615812475717</c:v>
                </c:pt>
                <c:pt idx="214">
                  <c:v>2021.0655542312825</c:v>
                </c:pt>
                <c:pt idx="215">
                  <c:v>2021.0695272149933</c:v>
                </c:pt>
                <c:pt idx="216">
                  <c:v>2021.0735001987041</c:v>
                </c:pt>
                <c:pt idx="217">
                  <c:v>2021.0774731824149</c:v>
                </c:pt>
                <c:pt idx="218">
                  <c:v>2021.0814461661257</c:v>
                </c:pt>
                <c:pt idx="219">
                  <c:v>2021.0854191498365</c:v>
                </c:pt>
                <c:pt idx="220">
                  <c:v>2021.0893921335473</c:v>
                </c:pt>
                <c:pt idx="221">
                  <c:v>2021.0933651172581</c:v>
                </c:pt>
                <c:pt idx="222">
                  <c:v>2021.097338100969</c:v>
                </c:pt>
                <c:pt idx="223">
                  <c:v>2021.1013110846798</c:v>
                </c:pt>
                <c:pt idx="224">
                  <c:v>2021.1052840683906</c:v>
                </c:pt>
                <c:pt idx="225">
                  <c:v>2021.1092570521014</c:v>
                </c:pt>
                <c:pt idx="226">
                  <c:v>2021.1132300358122</c:v>
                </c:pt>
                <c:pt idx="227">
                  <c:v>2021.117203019523</c:v>
                </c:pt>
                <c:pt idx="228">
                  <c:v>2021.1211760032338</c:v>
                </c:pt>
                <c:pt idx="229">
                  <c:v>2021.1251489869446</c:v>
                </c:pt>
                <c:pt idx="230">
                  <c:v>2021.1291219706554</c:v>
                </c:pt>
                <c:pt idx="231">
                  <c:v>2021.1330949543662</c:v>
                </c:pt>
                <c:pt idx="232">
                  <c:v>2021.1370679380771</c:v>
                </c:pt>
                <c:pt idx="233">
                  <c:v>2021.1410409217879</c:v>
                </c:pt>
                <c:pt idx="234">
                  <c:v>2021.1450139054987</c:v>
                </c:pt>
                <c:pt idx="235">
                  <c:v>2021.1489868892095</c:v>
                </c:pt>
                <c:pt idx="236">
                  <c:v>2021.1529598729203</c:v>
                </c:pt>
                <c:pt idx="237">
                  <c:v>2021.1569328566311</c:v>
                </c:pt>
                <c:pt idx="238">
                  <c:v>2021.1609058403419</c:v>
                </c:pt>
                <c:pt idx="239">
                  <c:v>2021.1648788240527</c:v>
                </c:pt>
                <c:pt idx="240">
                  <c:v>2021.1688518077635</c:v>
                </c:pt>
                <c:pt idx="241">
                  <c:v>2021.1728247914743</c:v>
                </c:pt>
                <c:pt idx="242">
                  <c:v>2021.1767977751852</c:v>
                </c:pt>
                <c:pt idx="243">
                  <c:v>2021.180770758896</c:v>
                </c:pt>
                <c:pt idx="244">
                  <c:v>2021.1847437426068</c:v>
                </c:pt>
                <c:pt idx="245">
                  <c:v>2021.1887167263176</c:v>
                </c:pt>
                <c:pt idx="246">
                  <c:v>2021.1926897100284</c:v>
                </c:pt>
                <c:pt idx="247">
                  <c:v>2021.1966626937392</c:v>
                </c:pt>
                <c:pt idx="248">
                  <c:v>2021.20063567745</c:v>
                </c:pt>
                <c:pt idx="249">
                  <c:v>2021.2046086611608</c:v>
                </c:pt>
                <c:pt idx="250">
                  <c:v>2021.2085816448716</c:v>
                </c:pt>
                <c:pt idx="251">
                  <c:v>2021.2125546285824</c:v>
                </c:pt>
                <c:pt idx="252">
                  <c:v>2021.2165276122932</c:v>
                </c:pt>
                <c:pt idx="253">
                  <c:v>2021.2205005960041</c:v>
                </c:pt>
                <c:pt idx="254">
                  <c:v>2021.2244735797149</c:v>
                </c:pt>
                <c:pt idx="255">
                  <c:v>2021.2284465634257</c:v>
                </c:pt>
                <c:pt idx="256">
                  <c:v>2021.2324195471365</c:v>
                </c:pt>
                <c:pt idx="257">
                  <c:v>2021.2363925308473</c:v>
                </c:pt>
                <c:pt idx="258">
                  <c:v>2021.2403655145581</c:v>
                </c:pt>
                <c:pt idx="259">
                  <c:v>2021.2443384982689</c:v>
                </c:pt>
                <c:pt idx="260">
                  <c:v>2021.2483114819797</c:v>
                </c:pt>
                <c:pt idx="261">
                  <c:v>2021.2522844656905</c:v>
                </c:pt>
                <c:pt idx="262">
                  <c:v>2021.2562574494013</c:v>
                </c:pt>
                <c:pt idx="263">
                  <c:v>2021.2602304331122</c:v>
                </c:pt>
                <c:pt idx="264">
                  <c:v>2021.264203416823</c:v>
                </c:pt>
                <c:pt idx="265">
                  <c:v>2021.2681764005338</c:v>
                </c:pt>
                <c:pt idx="266">
                  <c:v>2021.2721493842446</c:v>
                </c:pt>
                <c:pt idx="267">
                  <c:v>2021.2761223679554</c:v>
                </c:pt>
                <c:pt idx="268">
                  <c:v>2021.2800953516662</c:v>
                </c:pt>
                <c:pt idx="269">
                  <c:v>2021.284068335377</c:v>
                </c:pt>
                <c:pt idx="270">
                  <c:v>2021.2880413190878</c:v>
                </c:pt>
                <c:pt idx="271">
                  <c:v>2021.2920143027986</c:v>
                </c:pt>
                <c:pt idx="272">
                  <c:v>2021.2959872865094</c:v>
                </c:pt>
                <c:pt idx="273">
                  <c:v>2021.2999602702203</c:v>
                </c:pt>
                <c:pt idx="274">
                  <c:v>2021.3039332539311</c:v>
                </c:pt>
                <c:pt idx="275">
                  <c:v>2021.3079062376419</c:v>
                </c:pt>
                <c:pt idx="276">
                  <c:v>2021.3118792213527</c:v>
                </c:pt>
                <c:pt idx="277">
                  <c:v>2021.3158522050635</c:v>
                </c:pt>
                <c:pt idx="278">
                  <c:v>2021.3198251887743</c:v>
                </c:pt>
                <c:pt idx="279">
                  <c:v>2021.3237981724851</c:v>
                </c:pt>
                <c:pt idx="280">
                  <c:v>2021.3277711561959</c:v>
                </c:pt>
                <c:pt idx="281">
                  <c:v>2021.3317441399067</c:v>
                </c:pt>
                <c:pt idx="282">
                  <c:v>2021.3357171236175</c:v>
                </c:pt>
                <c:pt idx="283">
                  <c:v>2021.3396901073284</c:v>
                </c:pt>
                <c:pt idx="284">
                  <c:v>2021.3436630910392</c:v>
                </c:pt>
                <c:pt idx="285">
                  <c:v>2021.34763607475</c:v>
                </c:pt>
                <c:pt idx="286">
                  <c:v>2021.3516090584608</c:v>
                </c:pt>
                <c:pt idx="287">
                  <c:v>2021.3555820421716</c:v>
                </c:pt>
                <c:pt idx="288">
                  <c:v>2021.3595550258824</c:v>
                </c:pt>
                <c:pt idx="289">
                  <c:v>2021.3635280095932</c:v>
                </c:pt>
                <c:pt idx="290">
                  <c:v>2021.367500993304</c:v>
                </c:pt>
                <c:pt idx="291">
                  <c:v>2021.3714739770148</c:v>
                </c:pt>
                <c:pt idx="292">
                  <c:v>2021.3754469607256</c:v>
                </c:pt>
                <c:pt idx="293">
                  <c:v>2021.3794199444364</c:v>
                </c:pt>
                <c:pt idx="294">
                  <c:v>2021.3833929281473</c:v>
                </c:pt>
                <c:pt idx="295">
                  <c:v>2021.3873659118581</c:v>
                </c:pt>
                <c:pt idx="296">
                  <c:v>2021.3913388955689</c:v>
                </c:pt>
                <c:pt idx="297">
                  <c:v>2021.3953118792797</c:v>
                </c:pt>
                <c:pt idx="298">
                  <c:v>2021.3992848629905</c:v>
                </c:pt>
                <c:pt idx="299">
                  <c:v>2021.4032578467013</c:v>
                </c:pt>
                <c:pt idx="300">
                  <c:v>2021.4072308304121</c:v>
                </c:pt>
                <c:pt idx="301">
                  <c:v>2021.4112038141229</c:v>
                </c:pt>
                <c:pt idx="302">
                  <c:v>2021.4151767978337</c:v>
                </c:pt>
                <c:pt idx="303">
                  <c:v>2021.4191497815445</c:v>
                </c:pt>
                <c:pt idx="304">
                  <c:v>2021.4231227652554</c:v>
                </c:pt>
                <c:pt idx="305">
                  <c:v>2021.4270957489662</c:v>
                </c:pt>
                <c:pt idx="306">
                  <c:v>2021.431068732677</c:v>
                </c:pt>
                <c:pt idx="307">
                  <c:v>2021.4350417163878</c:v>
                </c:pt>
                <c:pt idx="308">
                  <c:v>2021.4390147000986</c:v>
                </c:pt>
                <c:pt idx="309">
                  <c:v>2021.4429876838094</c:v>
                </c:pt>
                <c:pt idx="310">
                  <c:v>2021.4469606675202</c:v>
                </c:pt>
                <c:pt idx="311">
                  <c:v>2021.450933651231</c:v>
                </c:pt>
                <c:pt idx="312">
                  <c:v>2021.4549066349418</c:v>
                </c:pt>
              </c:numCache>
            </c:numRef>
          </c:xVal>
          <c:yVal>
            <c:numRef>
              <c:f>'N字成長 2016年1月～'!$M$1072:$M$1384</c:f>
              <c:numCache>
                <c:formatCode>0.00</c:formatCode>
                <c:ptCount val="313"/>
                <c:pt idx="0">
                  <c:v>2237.4</c:v>
                </c:pt>
                <c:pt idx="1">
                  <c:v>2310.8293300283526</c:v>
                </c:pt>
                <c:pt idx="2">
                  <c:v>2342.3467499869762</c:v>
                </c:pt>
                <c:pt idx="3">
                  <c:v>2366.9828931398843</c:v>
                </c:pt>
                <c:pt idx="4">
                  <c:v>2388.0627620027549</c:v>
                </c:pt>
                <c:pt idx="5">
                  <c:v>2406.8736211586306</c:v>
                </c:pt>
                <c:pt idx="6">
                  <c:v>2424.0753414971109</c:v>
                </c:pt>
                <c:pt idx="7">
                  <c:v>2440.0597321254654</c:v>
                </c:pt>
                <c:pt idx="8">
                  <c:v>2455.0819595203625</c:v>
                </c:pt>
                <c:pt idx="9">
                  <c:v>2469.3191810193825</c:v>
                </c:pt>
                <c:pt idx="10">
                  <c:v>2482.9003245233166</c:v>
                </c:pt>
                <c:pt idx="11">
                  <c:v>2495.9226756541043</c:v>
                </c:pt>
                <c:pt idx="12">
                  <c:v>2508.4617812189445</c:v>
                </c:pt>
                <c:pt idx="13">
                  <c:v>2520.5776923458097</c:v>
                </c:pt>
                <c:pt idx="14">
                  <c:v>2532.3190762215399</c:v>
                </c:pt>
                <c:pt idx="15">
                  <c:v>2543.7260234900536</c:v>
                </c:pt>
                <c:pt idx="16">
                  <c:v>2554.8320239171471</c:v>
                </c:pt>
                <c:pt idx="17">
                  <c:v>2565.6653929838112</c:v>
                </c:pt>
                <c:pt idx="18">
                  <c:v>2576.2503251124099</c:v>
                </c:pt>
                <c:pt idx="19">
                  <c:v>2586.6076864166139</c:v>
                </c:pt>
                <c:pt idx="20">
                  <c:v>2596.7556216190037</c:v>
                </c:pt>
                <c:pt idx="21">
                  <c:v>2606.7100257475881</c:v>
                </c:pt>
                <c:pt idx="22">
                  <c:v>2616.4849156983623</c:v>
                </c:pt>
                <c:pt idx="23">
                  <c:v>2626.0927264746374</c:v>
                </c:pt>
                <c:pt idx="24">
                  <c:v>2635.5445499611037</c:v>
                </c:pt>
                <c:pt idx="25">
                  <c:v>2644.8503292933524</c:v>
                </c:pt>
                <c:pt idx="26">
                  <c:v>2654.0190185144284</c:v>
                </c:pt>
                <c:pt idx="27">
                  <c:v>2663.058714805507</c:v>
                </c:pt>
                <c:pt idx="28">
                  <c:v>2671.9767688363404</c:v>
                </c:pt>
                <c:pt idx="29">
                  <c:v>2680.7798775029064</c:v>
                </c:pt>
                <c:pt idx="30">
                  <c:v>2689.47416236975</c:v>
                </c:pt>
                <c:pt idx="31">
                  <c:v>2698.0652364205312</c:v>
                </c:pt>
                <c:pt idx="32">
                  <c:v>2706.5582611778996</c:v>
                </c:pt>
                <c:pt idx="33">
                  <c:v>2714.9579958377699</c:v>
                </c:pt>
                <c:pt idx="34">
                  <c:v>2723.2688397410284</c:v>
                </c:pt>
                <c:pt idx="35">
                  <c:v>2731.4948692542234</c:v>
                </c:pt>
                <c:pt idx="36">
                  <c:v>2739.6398699329579</c:v>
                </c:pt>
                <c:pt idx="37">
                  <c:v>2747.7073646848021</c:v>
                </c:pt>
                <c:pt idx="38">
                  <c:v>2755.7006385232962</c:v>
                </c:pt>
                <c:pt idx="39">
                  <c:v>2763.6227604039655</c:v>
                </c:pt>
                <c:pt idx="40">
                  <c:v>2771.4766025518479</c:v>
                </c:pt>
                <c:pt idx="41">
                  <c:v>2779.2648576238312</c:v>
                </c:pt>
                <c:pt idx="42">
                  <c:v>2786.9900539949217</c:v>
                </c:pt>
                <c:pt idx="43">
                  <c:v>2794.6545694130464</c:v>
                </c:pt>
                <c:pt idx="44">
                  <c:v>2802.2606432301632</c:v>
                </c:pt>
                <c:pt idx="45">
                  <c:v>2809.8103873869109</c:v>
                </c:pt>
                <c:pt idx="46">
                  <c:v>2817.3057963025326</c:v>
                </c:pt>
                <c:pt idx="47">
                  <c:v>2824.74875580046</c:v>
                </c:pt>
                <c:pt idx="48">
                  <c:v>2832.141051181974</c:v>
                </c:pt>
                <c:pt idx="49">
                  <c:v>2839.4843745452195</c:v>
                </c:pt>
                <c:pt idx="50">
                  <c:v>2846.7803314339662</c:v>
                </c:pt>
                <c:pt idx="51">
                  <c:v>2854.0304468896084</c:v>
                </c:pt>
                <c:pt idx="52">
                  <c:v>2861.236170970531</c:v>
                </c:pt>
                <c:pt idx="53">
                  <c:v>2868.3988837950192</c:v>
                </c:pt>
                <c:pt idx="54">
                  <c:v>2875.5199001569868</c:v>
                </c:pt>
                <c:pt idx="55">
                  <c:v>2882.6004737579119</c:v>
                </c:pt>
                <c:pt idx="56">
                  <c:v>2889.6418010932498</c:v>
                </c:pt>
                <c:pt idx="57">
                  <c:v>2896.6450250271596</c:v>
                </c:pt>
                <c:pt idx="58">
                  <c:v>2903.6112380855411</c:v>
                </c:pt>
                <c:pt idx="59">
                  <c:v>2910.5414854940263</c:v>
                </c:pt>
                <c:pt idx="60">
                  <c:v>2917.4367679846414</c:v>
                </c:pt>
                <c:pt idx="61">
                  <c:v>2924.298044392292</c:v>
                </c:pt>
                <c:pt idx="62">
                  <c:v>2931.1262340599792</c:v>
                </c:pt>
                <c:pt idx="63">
                  <c:v>2937.9222190696787</c:v>
                </c:pt>
                <c:pt idx="64">
                  <c:v>2944.6868463140613</c:v>
                </c:pt>
                <c:pt idx="65">
                  <c:v>2951.4209294227212</c:v>
                </c:pt>
                <c:pt idx="66">
                  <c:v>2958.1252505551756</c:v>
                </c:pt>
                <c:pt idx="67">
                  <c:v>2964.800562071739</c:v>
                </c:pt>
                <c:pt idx="68">
                  <c:v>2971.4475880922655</c:v>
                </c:pt>
                <c:pt idx="69">
                  <c:v>2978.0670259518197</c:v>
                </c:pt>
                <c:pt idx="70">
                  <c:v>2984.659547561469</c:v>
                </c:pt>
                <c:pt idx="71">
                  <c:v>2991.2258006816551</c:v>
                </c:pt>
                <c:pt idx="72">
                  <c:v>2997.7664101148907</c:v>
                </c:pt>
                <c:pt idx="73">
                  <c:v>3004.281978823949</c:v>
                </c:pt>
                <c:pt idx="74">
                  <c:v>3010.7730889811364</c:v>
                </c:pt>
                <c:pt idx="75">
                  <c:v>3017.2403029537832</c:v>
                </c:pt>
                <c:pt idx="76">
                  <c:v>3023.6841642306026</c:v>
                </c:pt>
                <c:pt idx="77">
                  <c:v>3030.1051982932117</c:v>
                </c:pt>
                <c:pt idx="78">
                  <c:v>3036.5039134367116</c:v>
                </c:pt>
                <c:pt idx="79">
                  <c:v>3042.8808015429258</c:v>
                </c:pt>
                <c:pt idx="80">
                  <c:v>3049.2363388095846</c:v>
                </c:pt>
                <c:pt idx="81">
                  <c:v>3055.5709864384794</c:v>
                </c:pt>
                <c:pt idx="82">
                  <c:v>3061.8851912853743</c:v>
                </c:pt>
                <c:pt idx="83">
                  <c:v>3068.1793864742417</c:v>
                </c:pt>
                <c:pt idx="84">
                  <c:v>3074.453991978171</c:v>
                </c:pt>
                <c:pt idx="85">
                  <c:v>3080.7094151691467</c:v>
                </c:pt>
                <c:pt idx="86">
                  <c:v>3086.9460513386994</c:v>
                </c:pt>
                <c:pt idx="87">
                  <c:v>3093.1642841912917</c:v>
                </c:pt>
                <c:pt idx="88">
                  <c:v>3099.3644863121654</c:v>
                </c:pt>
                <c:pt idx="89">
                  <c:v>3105.5470196112483</c:v>
                </c:pt>
                <c:pt idx="90">
                  <c:v>3111.7122357445869</c:v>
                </c:pt>
                <c:pt idx="91">
                  <c:v>3117.8604765146938</c:v>
                </c:pt>
                <c:pt idx="92">
                  <c:v>3123.9920742510699</c:v>
                </c:pt>
                <c:pt idx="93">
                  <c:v>3130.1073521721005</c:v>
                </c:pt>
                <c:pt idx="94">
                  <c:v>3136.206624729411</c:v>
                </c:pt>
                <c:pt idx="95">
                  <c:v>3142.2901979357207</c:v>
                </c:pt>
                <c:pt idx="96">
                  <c:v>3148.3583696771448</c:v>
                </c:pt>
                <c:pt idx="97">
                  <c:v>3154.4114300108363</c:v>
                </c:pt>
                <c:pt idx="98">
                  <c:v>3160.4496614487994</c:v>
                </c:pt>
                <c:pt idx="99">
                  <c:v>3166.4733392286503</c:v>
                </c:pt>
                <c:pt idx="100">
                  <c:v>3172.4827315720495</c:v>
                </c:pt>
                <c:pt idx="101">
                  <c:v>3178.4780999314867</c:v>
                </c:pt>
                <c:pt idx="102">
                  <c:v>3184.4596992260495</c:v>
                </c:pt>
                <c:pt idx="103">
                  <c:v>3190.4277780667749</c:v>
                </c:pt>
                <c:pt idx="104">
                  <c:v>3196.3825789721318</c:v>
                </c:pt>
                <c:pt idx="105">
                  <c:v>3202.3243385741644</c:v>
                </c:pt>
                <c:pt idx="106">
                  <c:v>3208.2532878157836</c:v>
                </c:pt>
                <c:pt idx="107">
                  <c:v>3214.1696521396657</c:v>
                </c:pt>
                <c:pt idx="108">
                  <c:v>3220.0736516691854</c:v>
                </c:pt>
                <c:pt idx="109">
                  <c:v>3225.965501381801</c:v>
                </c:pt>
                <c:pt idx="110">
                  <c:v>3231.845411275257</c:v>
                </c:pt>
                <c:pt idx="111">
                  <c:v>3237.7135865269784</c:v>
                </c:pt>
                <c:pt idx="112">
                  <c:v>3243.5702276469829</c:v>
                </c:pt>
                <c:pt idx="113">
                  <c:v>3249.4155306246389</c:v>
                </c:pt>
                <c:pt idx="114">
                  <c:v>3255.2496870695595</c:v>
                </c:pt>
                <c:pt idx="115">
                  <c:v>3261.0728843469228</c:v>
                </c:pt>
                <c:pt idx="116">
                  <c:v>3266.8853057074875</c:v>
                </c:pt>
                <c:pt idx="117">
                  <c:v>3272.687130412542</c:v>
                </c:pt>
                <c:pt idx="118">
                  <c:v>3278.4785338540405</c:v>
                </c:pt>
                <c:pt idx="119">
                  <c:v>3284.2596876701491</c:v>
                </c:pt>
                <c:pt idx="120">
                  <c:v>3290.0307598563991</c:v>
                </c:pt>
                <c:pt idx="121">
                  <c:v>3295.7919148726669</c:v>
                </c:pt>
                <c:pt idx="122">
                  <c:v>3301.5433137461641</c:v>
                </c:pt>
                <c:pt idx="123">
                  <c:v>3307.2851141706137</c:v>
                </c:pt>
                <c:pt idx="124">
                  <c:v>3313.0174706017906</c:v>
                </c:pt>
                <c:pt idx="125">
                  <c:v>3318.7405343495789</c:v>
                </c:pt>
                <c:pt idx="126">
                  <c:v>3324.4544536667076</c:v>
                </c:pt>
                <c:pt idx="127">
                  <c:v>3330.159373834309</c:v>
                </c:pt>
                <c:pt idx="128">
                  <c:v>3335.8554372444319</c:v>
                </c:pt>
                <c:pt idx="129">
                  <c:v>3341.5427834796424</c:v>
                </c:pt>
                <c:pt idx="130">
                  <c:v>3347.2215493898461</c:v>
                </c:pt>
                <c:pt idx="131">
                  <c:v>3352.891869166433</c:v>
                </c:pt>
                <c:pt idx="132">
                  <c:v>3358.553874413873</c:v>
                </c:pt>
                <c:pt idx="133">
                  <c:v>3364.2076942188569</c:v>
                </c:pt>
                <c:pt idx="134">
                  <c:v>3369.8534552170922</c:v>
                </c:pt>
                <c:pt idx="135">
                  <c:v>3375.4912816578499</c:v>
                </c:pt>
                <c:pt idx="136">
                  <c:v>3381.1212954663451</c:v>
                </c:pt>
                <c:pt idx="137">
                  <c:v>3386.7436163040497</c:v>
                </c:pt>
                <c:pt idx="138">
                  <c:v>3392.3583616270189</c:v>
                </c:pt>
                <c:pt idx="139">
                  <c:v>3397.9656467423024</c:v>
                </c:pt>
                <c:pt idx="140">
                  <c:v>3403.5655848625261</c:v>
                </c:pt>
                <c:pt idx="141">
                  <c:v>3409.1582871587107</c:v>
                </c:pt>
                <c:pt idx="142">
                  <c:v>3414.7438628113991</c:v>
                </c:pt>
                <c:pt idx="143">
                  <c:v>3420.3224190601559</c:v>
                </c:pt>
                <c:pt idx="144">
                  <c:v>3425.8940612515012</c:v>
                </c:pt>
                <c:pt idx="145">
                  <c:v>3431.4588928853436</c:v>
                </c:pt>
                <c:pt idx="146">
                  <c:v>3437.0170156599634</c:v>
                </c:pt>
                <c:pt idx="147">
                  <c:v>3442.5685295156036</c:v>
                </c:pt>
                <c:pt idx="148">
                  <c:v>3448.1135326767208</c:v>
                </c:pt>
                <c:pt idx="149">
                  <c:v>3453.6521216929473</c:v>
                </c:pt>
                <c:pt idx="150">
                  <c:v>3459.1843914788074</c:v>
                </c:pt>
                <c:pt idx="151">
                  <c:v>3464.7104353522386</c:v>
                </c:pt>
                <c:pt idx="152">
                  <c:v>3470.2303450719601</c:v>
                </c:pt>
                <c:pt idx="153">
                  <c:v>3475.7442108737309</c:v>
                </c:pt>
                <c:pt idx="154">
                  <c:v>3481.2521215055308</c:v>
                </c:pt>
                <c:pt idx="155">
                  <c:v>3486.7541642617139</c:v>
                </c:pt>
                <c:pt idx="156">
                  <c:v>3492.250425016166</c:v>
                </c:pt>
                <c:pt idx="157">
                  <c:v>3497.7409882544971</c:v>
                </c:pt>
                <c:pt idx="158">
                  <c:v>3503.2259371053096</c:v>
                </c:pt>
                <c:pt idx="159">
                  <c:v>3508.7053533705703</c:v>
                </c:pt>
                <c:pt idx="160">
                  <c:v>3514.1793175551179</c:v>
                </c:pt>
                <c:pt idx="161">
                  <c:v>3519.6479088953397</c:v>
                </c:pt>
                <c:pt idx="162">
                  <c:v>3525.1112053870379</c:v>
                </c:pt>
                <c:pt idx="163">
                  <c:v>3530.5692838125215</c:v>
                </c:pt>
                <c:pt idx="164">
                  <c:v>3536.0222197669432</c:v>
                </c:pt>
                <c:pt idx="165">
                  <c:v>3541.4700876839156</c:v>
                </c:pt>
                <c:pt idx="166">
                  <c:v>3546.9129608604162</c:v>
                </c:pt>
                <c:pt idx="167">
                  <c:v>3552.3509114810226</c:v>
                </c:pt>
                <c:pt idx="168">
                  <c:v>3557.7840106414851</c:v>
                </c:pt>
                <c:pt idx="169">
                  <c:v>3563.2123283716664</c:v>
                </c:pt>
                <c:pt idx="170">
                  <c:v>3568.6359336578689</c:v>
                </c:pt>
                <c:pt idx="171">
                  <c:v>3574.0548944645625</c:v>
                </c:pt>
                <c:pt idx="172">
                  <c:v>3579.4692777555451</c:v>
                </c:pt>
                <c:pt idx="173">
                  <c:v>3584.8791495145392</c:v>
                </c:pt>
                <c:pt idx="174">
                  <c:v>3590.2845747652532</c:v>
                </c:pt>
                <c:pt idx="175">
                  <c:v>3595.6856175909211</c:v>
                </c:pt>
                <c:pt idx="176">
                  <c:v>3601.0823411533352</c:v>
                </c:pt>
                <c:pt idx="177">
                  <c:v>3606.4748077113904</c:v>
                </c:pt>
                <c:pt idx="178">
                  <c:v>3611.8630786391532</c:v>
                </c:pt>
                <c:pt idx="179">
                  <c:v>3617.2472144434737</c:v>
                </c:pt>
                <c:pt idx="180">
                  <c:v>3622.627274781149</c:v>
                </c:pt>
                <c:pt idx="181">
                  <c:v>3628.0033184756562</c:v>
                </c:pt>
                <c:pt idx="182">
                  <c:v>3633.3754035334687</c:v>
                </c:pt>
                <c:pt idx="183">
                  <c:v>3638.7435871599628</c:v>
                </c:pt>
                <c:pt idx="184">
                  <c:v>3644.1079257749348</c:v>
                </c:pt>
                <c:pt idx="185">
                  <c:v>3649.468475027732</c:v>
                </c:pt>
                <c:pt idx="186">
                  <c:v>3654.8252898120177</c:v>
                </c:pt>
                <c:pt idx="187">
                  <c:v>3660.1784242801741</c:v>
                </c:pt>
                <c:pt idx="188">
                  <c:v>3665.5279318573566</c:v>
                </c:pt>
                <c:pt idx="189">
                  <c:v>3670.8738652552088</c:v>
                </c:pt>
                <c:pt idx="190">
                  <c:v>3676.2162764852524</c:v>
                </c:pt>
                <c:pt idx="191">
                  <c:v>3681.5552168719532</c:v>
                </c:pt>
                <c:pt idx="192">
                  <c:v>3686.8907370654815</c:v>
                </c:pt>
                <c:pt idx="193">
                  <c:v>3692.2228870541658</c:v>
                </c:pt>
                <c:pt idx="194">
                  <c:v>3697.5517161766625</c:v>
                </c:pt>
                <c:pt idx="195">
                  <c:v>3702.8772731338322</c:v>
                </c:pt>
                <c:pt idx="196">
                  <c:v>3708.1996060003489</c:v>
                </c:pt>
                <c:pt idx="197">
                  <c:v>3713.5187622360327</c:v>
                </c:pt>
                <c:pt idx="198">
                  <c:v>3718.8347886969277</c:v>
                </c:pt>
                <c:pt idx="199">
                  <c:v>3724.1477316461246</c:v>
                </c:pt>
                <c:pt idx="200">
                  <c:v>3729.457636764334</c:v>
                </c:pt>
                <c:pt idx="201">
                  <c:v>3734.7645491602284</c:v>
                </c:pt>
                <c:pt idx="202">
                  <c:v>3740.0685133805391</c:v>
                </c:pt>
                <c:pt idx="203">
                  <c:v>3745.3695734199355</c:v>
                </c:pt>
                <c:pt idx="204">
                  <c:v>3750.6677727306837</c:v>
                </c:pt>
                <c:pt idx="205">
                  <c:v>3755.963154232084</c:v>
                </c:pt>
                <c:pt idx="206">
                  <c:v>3761.2557603197051</c:v>
                </c:pt>
                <c:pt idx="207">
                  <c:v>3766.5456328744162</c:v>
                </c:pt>
                <c:pt idx="208">
                  <c:v>3771.832813271214</c:v>
                </c:pt>
                <c:pt idx="209">
                  <c:v>3777.1173423878695</c:v>
                </c:pt>
                <c:pt idx="210">
                  <c:v>3782.3992606133725</c:v>
                </c:pt>
                <c:pt idx="211">
                  <c:v>3787.6786078562059</c:v>
                </c:pt>
                <c:pt idx="212">
                  <c:v>3792.9554235524351</c:v>
                </c:pt>
                <c:pt idx="213">
                  <c:v>3798.22974667363</c:v>
                </c:pt>
                <c:pt idx="214">
                  <c:v>3803.5016157346117</c:v>
                </c:pt>
                <c:pt idx="215">
                  <c:v>3808.771068801042</c:v>
                </c:pt>
                <c:pt idx="216">
                  <c:v>3814.0381434968458</c:v>
                </c:pt>
                <c:pt idx="217">
                  <c:v>3819.3028770114856</c:v>
                </c:pt>
                <c:pt idx="218">
                  <c:v>3824.5653061070757</c:v>
                </c:pt>
                <c:pt idx="219">
                  <c:v>3829.8254671253553</c:v>
                </c:pt>
                <c:pt idx="220">
                  <c:v>3835.083395994513</c:v>
                </c:pt>
                <c:pt idx="221">
                  <c:v>3840.339128235873</c:v>
                </c:pt>
                <c:pt idx="222">
                  <c:v>3845.5926989704394</c:v>
                </c:pt>
                <c:pt idx="223">
                  <c:v>3850.8441429253171</c:v>
                </c:pt>
                <c:pt idx="224">
                  <c:v>3856.0934944399887</c:v>
                </c:pt>
                <c:pt idx="225">
                  <c:v>3861.3407874724758</c:v>
                </c:pt>
                <c:pt idx="226">
                  <c:v>3866.5860556053676</c:v>
                </c:pt>
                <c:pt idx="227">
                  <c:v>3871.8293320517341</c:v>
                </c:pt>
                <c:pt idx="228">
                  <c:v>3877.0706496609191</c:v>
                </c:pt>
                <c:pt idx="229">
                  <c:v>3882.3100409242184</c:v>
                </c:pt>
                <c:pt idx="230">
                  <c:v>3887.547537980442</c:v>
                </c:pt>
                <c:pt idx="231">
                  <c:v>3892.7831726213749</c:v>
                </c:pt>
                <c:pt idx="232">
                  <c:v>3898.0169762971209</c:v>
                </c:pt>
                <c:pt idx="233">
                  <c:v>3903.2489801213474</c:v>
                </c:pt>
                <c:pt idx="234">
                  <c:v>3908.4792148764295</c:v>
                </c:pt>
                <c:pt idx="235">
                  <c:v>3913.707711018486</c:v>
                </c:pt>
                <c:pt idx="236">
                  <c:v>3918.9344986823321</c:v>
                </c:pt>
                <c:pt idx="237">
                  <c:v>3924.1596076863216</c:v>
                </c:pt>
                <c:pt idx="238">
                  <c:v>3929.3830675371073</c:v>
                </c:pt>
                <c:pt idx="239">
                  <c:v>3934.6049074343064</c:v>
                </c:pt>
                <c:pt idx="240">
                  <c:v>3939.8251562750743</c:v>
                </c:pt>
                <c:pt idx="241">
                  <c:v>3945.0438426586011</c:v>
                </c:pt>
                <c:pt idx="242">
                  <c:v>3950.2609948905133</c:v>
                </c:pt>
                <c:pt idx="243">
                  <c:v>3955.4766409871972</c:v>
                </c:pt>
                <c:pt idx="244">
                  <c:v>3960.6908086800449</c:v>
                </c:pt>
                <c:pt idx="245">
                  <c:v>3965.9035254196147</c:v>
                </c:pt>
                <c:pt idx="246">
                  <c:v>3971.1148183797186</c:v>
                </c:pt>
                <c:pt idx="247">
                  <c:v>3976.3247144614329</c:v>
                </c:pt>
                <c:pt idx="248">
                  <c:v>3981.5332402970384</c:v>
                </c:pt>
                <c:pt idx="249">
                  <c:v>3986.7404222538798</c:v>
                </c:pt>
                <c:pt idx="250">
                  <c:v>3991.9462864381667</c:v>
                </c:pt>
                <c:pt idx="251">
                  <c:v>3997.1508586986965</c:v>
                </c:pt>
                <c:pt idx="252">
                  <c:v>4002.3541646305116</c:v>
                </c:pt>
                <c:pt idx="253">
                  <c:v>4007.5562295784939</c:v>
                </c:pt>
                <c:pt idx="254">
                  <c:v>4012.7570786408937</c:v>
                </c:pt>
                <c:pt idx="255">
                  <c:v>4017.9567366727892</c:v>
                </c:pt>
                <c:pt idx="256">
                  <c:v>4023.1552282894986</c:v>
                </c:pt>
                <c:pt idx="257">
                  <c:v>4028.3525778699141</c:v>
                </c:pt>
                <c:pt idx="258">
                  <c:v>4033.5488095597902</c:v>
                </c:pt>
                <c:pt idx="259">
                  <c:v>4038.7439472749693</c:v>
                </c:pt>
                <c:pt idx="260">
                  <c:v>4043.9380147045499</c:v>
                </c:pt>
                <c:pt idx="261">
                  <c:v>4049.1310353140016</c:v>
                </c:pt>
                <c:pt idx="262">
                  <c:v>4054.323032348223</c:v>
                </c:pt>
                <c:pt idx="263">
                  <c:v>4059.5140288345506</c:v>
                </c:pt>
                <c:pt idx="264">
                  <c:v>4064.704047585712</c:v>
                </c:pt>
                <c:pt idx="265">
                  <c:v>4069.8931112027308</c:v>
                </c:pt>
                <c:pt idx="266">
                  <c:v>4075.0812420777788</c:v>
                </c:pt>
                <c:pt idx="267">
                  <c:v>4080.2684623969844</c:v>
                </c:pt>
                <c:pt idx="268">
                  <c:v>4085.4547941431874</c:v>
                </c:pt>
                <c:pt idx="269">
                  <c:v>4090.6402590986499</c:v>
                </c:pt>
                <c:pt idx="270">
                  <c:v>4095.8248788477226</c:v>
                </c:pt>
                <c:pt idx="271">
                  <c:v>4101.0086747794649</c:v>
                </c:pt>
                <c:pt idx="272">
                  <c:v>4106.1916680902214</c:v>
                </c:pt>
                <c:pt idx="273">
                  <c:v>4111.3738797861506</c:v>
                </c:pt>
                <c:pt idx="274">
                  <c:v>4116.5553306857246</c:v>
                </c:pt>
                <c:pt idx="275">
                  <c:v>4121.7360414221694</c:v>
                </c:pt>
                <c:pt idx="276">
                  <c:v>4126.9160324458799</c:v>
                </c:pt>
                <c:pt idx="277">
                  <c:v>4132.0953240267872</c:v>
                </c:pt>
                <c:pt idx="278">
                  <c:v>4137.2739362566917</c:v>
                </c:pt>
                <c:pt idx="279">
                  <c:v>4142.4518890515501</c:v>
                </c:pt>
                <c:pt idx="280">
                  <c:v>4147.6292021537365</c:v>
                </c:pt>
                <c:pt idx="281">
                  <c:v>4152.8058951342546</c:v>
                </c:pt>
                <c:pt idx="282">
                  <c:v>4157.9819873949291</c:v>
                </c:pt>
                <c:pt idx="283">
                  <c:v>4163.1574981705453</c:v>
                </c:pt>
                <c:pt idx="284">
                  <c:v>4168.3324465309624</c:v>
                </c:pt>
                <c:pt idx="285">
                  <c:v>4173.5068513831984</c:v>
                </c:pt>
                <c:pt idx="286">
                  <c:v>4178.6807314734697</c:v>
                </c:pt>
                <c:pt idx="287">
                  <c:v>4183.8541053892068</c:v>
                </c:pt>
                <c:pt idx="288">
                  <c:v>4189.0269915610397</c:v>
                </c:pt>
                <c:pt idx="289">
                  <c:v>4194.1994082647379</c:v>
                </c:pt>
                <c:pt idx="290">
                  <c:v>4199.3713736231402</c:v>
                </c:pt>
                <c:pt idx="291">
                  <c:v>4204.5429056080402</c:v>
                </c:pt>
                <c:pt idx="292">
                  <c:v>4209.7140220420442</c:v>
                </c:pt>
                <c:pt idx="293">
                  <c:v>4214.8847406004043</c:v>
                </c:pt>
                <c:pt idx="294">
                  <c:v>4220.0550788128203</c:v>
                </c:pt>
                <c:pt idx="295">
                  <c:v>4225.225054065213</c:v>
                </c:pt>
                <c:pt idx="296">
                  <c:v>4230.3946836014748</c:v>
                </c:pt>
                <c:pt idx="297">
                  <c:v>4235.5639845251844</c:v>
                </c:pt>
                <c:pt idx="298">
                  <c:v>4240.7329738013068</c:v>
                </c:pt>
                <c:pt idx="299">
                  <c:v>4245.9016682578558</c:v>
                </c:pt>
                <c:pt idx="300">
                  <c:v>4251.0700845875426</c:v>
                </c:pt>
                <c:pt idx="301">
                  <c:v>4256.2382393493845</c:v>
                </c:pt>
                <c:pt idx="302">
                  <c:v>4261.4061489703136</c:v>
                </c:pt>
                <c:pt idx="303">
                  <c:v>4266.5738297467269</c:v>
                </c:pt>
                <c:pt idx="304">
                  <c:v>4271.7412978460461</c:v>
                </c:pt>
                <c:pt idx="305">
                  <c:v>4276.9085693082352</c:v>
                </c:pt>
                <c:pt idx="306">
                  <c:v>4282.0756600473014</c:v>
                </c:pt>
                <c:pt idx="307">
                  <c:v>4287.2425858527713</c:v>
                </c:pt>
                <c:pt idx="308">
                  <c:v>4292.4093623911485</c:v>
                </c:pt>
                <c:pt idx="309">
                  <c:v>4297.5760052073447</c:v>
                </c:pt>
                <c:pt idx="310">
                  <c:v>4302.7425297260952</c:v>
                </c:pt>
                <c:pt idx="311">
                  <c:v>4307.9089512533519</c:v>
                </c:pt>
                <c:pt idx="312">
                  <c:v>4313.0752849776536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973-4686-9C85-F8472CFB7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744832"/>
        <c:axId val="208746368"/>
      </c:scatterChart>
      <c:valAx>
        <c:axId val="208744832"/>
        <c:scaling>
          <c:orientation val="minMax"/>
          <c:max val="2021.5"/>
          <c:min val="2016"/>
        </c:scaling>
        <c:delete val="0"/>
        <c:axPos val="b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 pitchFamily="34" charset="0"/>
                <a:ea typeface="ＭＳ Ｐゴシック"/>
                <a:cs typeface="Arial" pitchFamily="34" charset="0"/>
              </a:defRPr>
            </a:pPr>
            <a:endParaRPr lang="ja-JP"/>
          </a:p>
        </c:txPr>
        <c:crossAx val="208746368"/>
        <c:crosses val="autoZero"/>
        <c:crossBetween val="midCat"/>
        <c:majorUnit val="1"/>
      </c:valAx>
      <c:valAx>
        <c:axId val="208746368"/>
        <c:scaling>
          <c:logBase val="2"/>
          <c:orientation val="minMax"/>
          <c:max val="5000"/>
          <c:min val="1500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>
            <a:solidFill>
              <a:prstClr val="white">
                <a:lumMod val="75000"/>
              </a:prstClr>
            </a:solidFill>
          </a:ln>
        </c:spPr>
        <c:txPr>
          <a:bodyPr/>
          <a:lstStyle/>
          <a:p>
            <a:pPr>
              <a:defRPr sz="900">
                <a:latin typeface="Arial" pitchFamily="34" charset="0"/>
                <a:cs typeface="Arial" pitchFamily="34" charset="0"/>
              </a:defRPr>
            </a:pPr>
            <a:endParaRPr lang="ja-JP"/>
          </a:p>
        </c:txPr>
        <c:crossAx val="208744832"/>
        <c:crosses val="autoZero"/>
        <c:crossBetween val="midCat"/>
      </c:valAx>
      <c:spPr>
        <a:ln>
          <a:solidFill>
            <a:schemeClr val="bg1">
              <a:lumMod val="9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8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9</xdr:row>
      <xdr:rowOff>219075</xdr:rowOff>
    </xdr:from>
    <xdr:to>
      <xdr:col>18</xdr:col>
      <xdr:colOff>0</xdr:colOff>
      <xdr:row>9</xdr:row>
      <xdr:rowOff>447675</xdr:rowOff>
    </xdr:to>
    <xdr:pic>
      <xdr:nvPicPr>
        <xdr:cNvPr id="7" name="Picture 130">
          <a:extLst>
            <a:ext uri="{FF2B5EF4-FFF2-40B4-BE49-F238E27FC236}">
              <a16:creationId xmlns:a16="http://schemas.microsoft.com/office/drawing/2014/main" id="{9B006BB3-0431-4F26-9539-BCF55DA07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386221" y="1655989"/>
          <a:ext cx="711654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250371</xdr:colOff>
      <xdr:row>3</xdr:row>
      <xdr:rowOff>40821</xdr:rowOff>
    </xdr:from>
    <xdr:to>
      <xdr:col>3</xdr:col>
      <xdr:colOff>17689</xdr:colOff>
      <xdr:row>5</xdr:row>
      <xdr:rowOff>20410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F8A7FCF1-5A75-457E-A366-69E4AD54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1346" y="526596"/>
          <a:ext cx="1138918" cy="322489"/>
        </a:xfrm>
        <a:prstGeom prst="rect">
          <a:avLst/>
        </a:prstGeom>
        <a:noFill/>
      </xdr:spPr>
    </xdr:pic>
    <xdr:clientData/>
  </xdr:twoCellAnchor>
  <xdr:twoCellAnchor>
    <xdr:from>
      <xdr:col>1</xdr:col>
      <xdr:colOff>254454</xdr:colOff>
      <xdr:row>5</xdr:row>
      <xdr:rowOff>140154</xdr:rowOff>
    </xdr:from>
    <xdr:to>
      <xdr:col>3</xdr:col>
      <xdr:colOff>277586</xdr:colOff>
      <xdr:row>7</xdr:row>
      <xdr:rowOff>106135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31417D88-57B1-4881-B8C9-BA524D7B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5429" y="968829"/>
          <a:ext cx="1394732" cy="346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200024</xdr:colOff>
      <xdr:row>12</xdr:row>
      <xdr:rowOff>1361</xdr:rowOff>
    </xdr:from>
    <xdr:to>
      <xdr:col>18</xdr:col>
      <xdr:colOff>590550</xdr:colOff>
      <xdr:row>39</xdr:row>
      <xdr:rowOff>92529</xdr:rowOff>
    </xdr:to>
    <xdr:graphicFrame macro="">
      <xdr:nvGraphicFramePr>
        <xdr:cNvPr id="29" name="グラフ 193">
          <a:extLst>
            <a:ext uri="{FF2B5EF4-FFF2-40B4-BE49-F238E27FC236}">
              <a16:creationId xmlns:a16="http://schemas.microsoft.com/office/drawing/2014/main" id="{D68571C9-0D62-42FF-A59A-9BAAC221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1361</xdr:colOff>
      <xdr:row>40</xdr:row>
      <xdr:rowOff>28575</xdr:rowOff>
    </xdr:from>
    <xdr:to>
      <xdr:col>18</xdr:col>
      <xdr:colOff>665392</xdr:colOff>
      <xdr:row>67</xdr:row>
      <xdr:rowOff>47624</xdr:rowOff>
    </xdr:to>
    <xdr:graphicFrame macro="">
      <xdr:nvGraphicFramePr>
        <xdr:cNvPr id="30" name="グラフ 193">
          <a:extLst>
            <a:ext uri="{FF2B5EF4-FFF2-40B4-BE49-F238E27FC236}">
              <a16:creationId xmlns:a16="http://schemas.microsoft.com/office/drawing/2014/main" id="{1AD32510-E18C-497E-A3F7-887E587E6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68</xdr:row>
      <xdr:rowOff>38100</xdr:rowOff>
    </xdr:from>
    <xdr:to>
      <xdr:col>18</xdr:col>
      <xdr:colOff>668113</xdr:colOff>
      <xdr:row>95</xdr:row>
      <xdr:rowOff>59870</xdr:rowOff>
    </xdr:to>
    <xdr:graphicFrame macro="">
      <xdr:nvGraphicFramePr>
        <xdr:cNvPr id="31" name="グラフ 193">
          <a:extLst>
            <a:ext uri="{FF2B5EF4-FFF2-40B4-BE49-F238E27FC236}">
              <a16:creationId xmlns:a16="http://schemas.microsoft.com/office/drawing/2014/main" id="{2960A362-0D14-403D-8BCD-B56E7250C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横軸は西暦、縦軸は対数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0.7303</cdr:x>
      <cdr:y>0.61111</cdr:y>
    </cdr:from>
    <cdr:to>
      <cdr:x>0.77719</cdr:x>
      <cdr:y>0.7004</cdr:y>
    </cdr:to>
    <cdr:sp macro="" textlink="">
      <cdr:nvSpPr>
        <cdr:cNvPr id="14" name="楕円 13">
          <a:extLst xmlns:a="http://schemas.openxmlformats.org/drawingml/2006/main">
            <a:ext uri="{FF2B5EF4-FFF2-40B4-BE49-F238E27FC236}">
              <a16:creationId xmlns:a16="http://schemas.microsoft.com/office/drawing/2014/main" id="{24F66C9C-C08E-49E3-B9CF-7F7A2983890D}"/>
            </a:ext>
          </a:extLst>
        </cdr:cNvPr>
        <cdr:cNvSpPr/>
      </cdr:nvSpPr>
      <cdr:spPr>
        <a:xfrm xmlns:a="http://schemas.openxmlformats.org/drawingml/2006/main">
          <a:off x="6527800" y="2794000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0.71325</cdr:x>
      <cdr:y>0.2873</cdr:y>
    </cdr:from>
    <cdr:to>
      <cdr:x>0.76014</cdr:x>
      <cdr:y>0.37659</cdr:y>
    </cdr:to>
    <cdr:sp macro="" textlink="">
      <cdr:nvSpPr>
        <cdr:cNvPr id="15" name="楕円 14">
          <a:extLst xmlns:a="http://schemas.openxmlformats.org/drawingml/2006/main">
            <a:ext uri="{FF2B5EF4-FFF2-40B4-BE49-F238E27FC236}">
              <a16:creationId xmlns:a16="http://schemas.microsoft.com/office/drawing/2014/main" id="{24F66C9C-C08E-49E3-B9CF-7F7A2983890D}"/>
            </a:ext>
          </a:extLst>
        </cdr:cNvPr>
        <cdr:cNvSpPr/>
      </cdr:nvSpPr>
      <cdr:spPr>
        <a:xfrm xmlns:a="http://schemas.openxmlformats.org/drawingml/2006/main">
          <a:off x="6375400" y="1313543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0.52327</cdr:x>
      <cdr:y>0.57064</cdr:y>
    </cdr:from>
    <cdr:to>
      <cdr:x>0.57015</cdr:x>
      <cdr:y>0.65992</cdr:y>
    </cdr:to>
    <cdr:sp macro="" textlink="">
      <cdr:nvSpPr>
        <cdr:cNvPr id="19" name="楕円 18">
          <a:extLst xmlns:a="http://schemas.openxmlformats.org/drawingml/2006/main">
            <a:ext uri="{FF2B5EF4-FFF2-40B4-BE49-F238E27FC236}">
              <a16:creationId xmlns:a16="http://schemas.microsoft.com/office/drawing/2014/main" id="{1EF7E8F9-7239-44DB-A93A-F72A3B67192B}"/>
            </a:ext>
          </a:extLst>
        </cdr:cNvPr>
        <cdr:cNvSpPr/>
      </cdr:nvSpPr>
      <cdr:spPr>
        <a:xfrm xmlns:a="http://schemas.openxmlformats.org/drawingml/2006/main">
          <a:off x="4677228" y="2608943"/>
          <a:ext cx="419100" cy="408214"/>
        </a:xfrm>
        <a:prstGeom xmlns:a="http://schemas.openxmlformats.org/drawingml/2006/main" prst="ellipse">
          <a:avLst/>
        </a:prstGeom>
        <a:ln xmlns:a="http://schemas.openxmlformats.org/drawingml/2006/main" w="9525">
          <a:solidFill>
            <a:schemeClr val="accent6"/>
          </a:solidFill>
          <a:headEnd type="triangle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0.33894</cdr:x>
      <cdr:y>0.52483</cdr:y>
    </cdr:from>
    <cdr:to>
      <cdr:x>0.37655</cdr:x>
      <cdr:y>0.57732</cdr:y>
    </cdr:to>
    <cdr:sp macro="" textlink="">
      <cdr:nvSpPr>
        <cdr:cNvPr id="4" name="テキスト ボックス 91"/>
        <cdr:cNvSpPr txBox="1"/>
      </cdr:nvSpPr>
      <cdr:spPr>
        <a:xfrm xmlns:a="http://schemas.openxmlformats.org/drawingml/2006/main">
          <a:off x="3034221" y="2304542"/>
          <a:ext cx="336745" cy="230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0.5026</cdr:x>
      <cdr:y>0.49791</cdr:y>
    </cdr:from>
    <cdr:to>
      <cdr:x>0.56013</cdr:x>
      <cdr:y>0.55471</cdr:y>
    </cdr:to>
    <cdr:sp macro="" textlink="">
      <cdr:nvSpPr>
        <cdr:cNvPr id="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E538676A-F1B9-4F34-B653-B7D0174CEE9D}"/>
            </a:ext>
          </a:extLst>
        </cdr:cNvPr>
        <cdr:cNvSpPr txBox="1"/>
      </cdr:nvSpPr>
      <cdr:spPr>
        <a:xfrm xmlns:a="http://schemas.openxmlformats.org/drawingml/2006/main">
          <a:off x="4499355" y="2186356"/>
          <a:ext cx="515017" cy="249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0.90225</cdr:x>
      <cdr:y>0.16853</cdr:y>
    </cdr:from>
    <cdr:to>
      <cdr:x>0.96053</cdr:x>
      <cdr:y>0.21691</cdr:y>
    </cdr:to>
    <cdr:sp macro="" textlink="">
      <cdr:nvSpPr>
        <cdr:cNvPr id="1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3005B1C-A340-4773-91F0-8E7162ED2FE4}"/>
            </a:ext>
          </a:extLst>
        </cdr:cNvPr>
        <cdr:cNvSpPr txBox="1"/>
      </cdr:nvSpPr>
      <cdr:spPr>
        <a:xfrm xmlns:a="http://schemas.openxmlformats.org/drawingml/2006/main">
          <a:off x="8080746" y="740494"/>
          <a:ext cx="521969" cy="212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0.66624</cdr:x>
      <cdr:y>0.30198</cdr:y>
    </cdr:from>
    <cdr:to>
      <cdr:x>0.72018</cdr:x>
      <cdr:y>0.35501</cdr:y>
    </cdr:to>
    <cdr:sp macro="" textlink="">
      <cdr:nvSpPr>
        <cdr:cNvPr id="17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5672E9A5-F359-45B1-9F0E-B5F30A9C0D68}"/>
            </a:ext>
          </a:extLst>
        </cdr:cNvPr>
        <cdr:cNvSpPr txBox="1"/>
      </cdr:nvSpPr>
      <cdr:spPr>
        <a:xfrm xmlns:a="http://schemas.openxmlformats.org/drawingml/2006/main">
          <a:off x="5964276" y="1325986"/>
          <a:ext cx="482879" cy="232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0.45813</cdr:x>
      <cdr:y>0.30428</cdr:y>
    </cdr:from>
    <cdr:to>
      <cdr:x>0.50737</cdr:x>
      <cdr:y>0.36365</cdr:y>
    </cdr:to>
    <cdr:sp macro="" textlink="">
      <cdr:nvSpPr>
        <cdr:cNvPr id="2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101261" y="1336117"/>
          <a:ext cx="440804" cy="2606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0.46302</cdr:x>
      <cdr:y>0.53511</cdr:y>
    </cdr:from>
    <cdr:to>
      <cdr:x>0.51696</cdr:x>
      <cdr:y>0.58298</cdr:y>
    </cdr:to>
    <cdr:sp macro="" textlink="">
      <cdr:nvSpPr>
        <cdr:cNvPr id="2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144990" y="2349702"/>
          <a:ext cx="482878" cy="2101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横軸は経過日数、縦軸は対数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0.33024</cdr:x>
      <cdr:y>0.35647</cdr:y>
    </cdr:from>
    <cdr:to>
      <cdr:x>0.37975</cdr:x>
      <cdr:y>0.42113</cdr:y>
    </cdr:to>
    <cdr:sp macro="" textlink="">
      <cdr:nvSpPr>
        <cdr:cNvPr id="12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BDDE16A4-2536-4FA7-8FBF-48B57BC9DBF6}"/>
            </a:ext>
          </a:extLst>
        </cdr:cNvPr>
        <cdr:cNvSpPr txBox="1"/>
      </cdr:nvSpPr>
      <cdr:spPr>
        <a:xfrm xmlns:a="http://schemas.openxmlformats.org/drawingml/2006/main">
          <a:off x="2956334" y="1565274"/>
          <a:ext cx="443206" cy="28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0.3313</cdr:x>
      <cdr:y>0.74473</cdr:y>
    </cdr:from>
    <cdr:to>
      <cdr:x>0.38081</cdr:x>
      <cdr:y>0.80939</cdr:y>
    </cdr:to>
    <cdr:sp macro="" textlink="">
      <cdr:nvSpPr>
        <cdr:cNvPr id="14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F740B0A-EA22-4452-8C42-8DAF7F7BBD34}"/>
            </a:ext>
          </a:extLst>
        </cdr:cNvPr>
        <cdr:cNvSpPr txBox="1"/>
      </cdr:nvSpPr>
      <cdr:spPr>
        <a:xfrm xmlns:a="http://schemas.openxmlformats.org/drawingml/2006/main">
          <a:off x="2965869" y="3270115"/>
          <a:ext cx="443206" cy="283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0.47475</cdr:x>
      <cdr:y>0.44517</cdr:y>
    </cdr:from>
    <cdr:to>
      <cdr:x>0.51237</cdr:x>
      <cdr:y>0.49766</cdr:y>
    </cdr:to>
    <cdr:sp macro="" textlink="">
      <cdr:nvSpPr>
        <cdr:cNvPr id="16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C12200C-BA1E-4C0C-B851-38D2F62FFF0B}"/>
            </a:ext>
          </a:extLst>
        </cdr:cNvPr>
        <cdr:cNvSpPr txBox="1"/>
      </cdr:nvSpPr>
      <cdr:spPr>
        <a:xfrm xmlns:a="http://schemas.openxmlformats.org/drawingml/2006/main">
          <a:off x="4250039" y="1954760"/>
          <a:ext cx="336745" cy="230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0.50339</cdr:x>
      <cdr:y>0.235</cdr:y>
    </cdr:from>
    <cdr:to>
      <cdr:x>0.55733</cdr:x>
      <cdr:y>0.28803</cdr:y>
    </cdr:to>
    <cdr:sp macro="" textlink="">
      <cdr:nvSpPr>
        <cdr:cNvPr id="18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8BAE64B-D7B5-464A-8227-9B7F7106EA6A}"/>
            </a:ext>
          </a:extLst>
        </cdr:cNvPr>
        <cdr:cNvSpPr txBox="1"/>
      </cdr:nvSpPr>
      <cdr:spPr>
        <a:xfrm xmlns:a="http://schemas.openxmlformats.org/drawingml/2006/main">
          <a:off x="4506432" y="1031875"/>
          <a:ext cx="482877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0.52368</cdr:x>
      <cdr:y>0.34579</cdr:y>
    </cdr:from>
    <cdr:to>
      <cdr:x>0.5613</cdr:x>
      <cdr:y>0.39828</cdr:y>
    </cdr:to>
    <cdr:sp macro="" textlink="">
      <cdr:nvSpPr>
        <cdr:cNvPr id="1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6ACCA421-CD06-471F-9A94-32057E649062}"/>
            </a:ext>
          </a:extLst>
        </cdr:cNvPr>
        <cdr:cNvSpPr txBox="1"/>
      </cdr:nvSpPr>
      <cdr:spPr>
        <a:xfrm xmlns:a="http://schemas.openxmlformats.org/drawingml/2006/main">
          <a:off x="4688050" y="1518377"/>
          <a:ext cx="336746" cy="2304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0.67897</cdr:x>
      <cdr:y>0.42805</cdr:y>
    </cdr:from>
    <cdr:to>
      <cdr:x>0.71659</cdr:x>
      <cdr:y>0.48054</cdr:y>
    </cdr:to>
    <cdr:sp macro="" textlink="">
      <cdr:nvSpPr>
        <cdr:cNvPr id="22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6ACCA421-CD06-471F-9A94-32057E649062}"/>
            </a:ext>
          </a:extLst>
        </cdr:cNvPr>
        <cdr:cNvSpPr txBox="1"/>
      </cdr:nvSpPr>
      <cdr:spPr>
        <a:xfrm xmlns:a="http://schemas.openxmlformats.org/drawingml/2006/main">
          <a:off x="6078257" y="1879589"/>
          <a:ext cx="336796" cy="230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0.67163</cdr:x>
      <cdr:y>0.59907</cdr:y>
    </cdr:from>
    <cdr:to>
      <cdr:x>0.72557</cdr:x>
      <cdr:y>0.6521</cdr:y>
    </cdr:to>
    <cdr:sp macro="" textlink="">
      <cdr:nvSpPr>
        <cdr:cNvPr id="25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86EC837B-DAF6-481A-BAD4-8DF031A5B3ED}"/>
            </a:ext>
          </a:extLst>
        </cdr:cNvPr>
        <cdr:cNvSpPr txBox="1"/>
      </cdr:nvSpPr>
      <cdr:spPr>
        <a:xfrm xmlns:a="http://schemas.openxmlformats.org/drawingml/2006/main">
          <a:off x="6012536" y="2630516"/>
          <a:ext cx="482878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-1v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0.70896</cdr:x>
      <cdr:y>0.52566</cdr:y>
    </cdr:from>
    <cdr:to>
      <cdr:x>0.7629</cdr:x>
      <cdr:y>0.57869</cdr:y>
    </cdr:to>
    <cdr:sp macro="" textlink="">
      <cdr:nvSpPr>
        <cdr:cNvPr id="26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EC7F32E-ED84-4C60-9325-045B67851A3B}"/>
            </a:ext>
          </a:extLst>
        </cdr:cNvPr>
        <cdr:cNvSpPr txBox="1"/>
      </cdr:nvSpPr>
      <cdr:spPr>
        <a:xfrm xmlns:a="http://schemas.openxmlformats.org/drawingml/2006/main">
          <a:off x="6344818" y="2308195"/>
          <a:ext cx="482733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-6v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0.70897</cdr:x>
      <cdr:y>0.094</cdr:y>
    </cdr:from>
    <cdr:to>
      <cdr:x>0.76291</cdr:x>
      <cdr:y>0.14703</cdr:y>
    </cdr:to>
    <cdr:sp macro="" textlink="">
      <cdr:nvSpPr>
        <cdr:cNvPr id="28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27E120D7-836F-40A8-ABDA-DE1DA72FB24D}"/>
            </a:ext>
          </a:extLst>
        </cdr:cNvPr>
        <cdr:cNvSpPr txBox="1"/>
      </cdr:nvSpPr>
      <cdr:spPr>
        <a:xfrm xmlns:a="http://schemas.openxmlformats.org/drawingml/2006/main">
          <a:off x="6344841" y="412750"/>
          <a:ext cx="482732" cy="23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+6v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0.91992</cdr:x>
      <cdr:y>0.44541</cdr:y>
    </cdr:from>
    <cdr:to>
      <cdr:x>0.95754</cdr:x>
      <cdr:y>0.49789</cdr:y>
    </cdr:to>
    <cdr:sp macro="" textlink="">
      <cdr:nvSpPr>
        <cdr:cNvPr id="2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B40ECEDC-710F-4E93-8A94-DD4FF3B2D7BB}"/>
            </a:ext>
          </a:extLst>
        </cdr:cNvPr>
        <cdr:cNvSpPr txBox="1"/>
      </cdr:nvSpPr>
      <cdr:spPr>
        <a:xfrm xmlns:a="http://schemas.openxmlformats.org/drawingml/2006/main">
          <a:off x="8232775" y="1955800"/>
          <a:ext cx="336693" cy="2304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µ</a:t>
          </a:r>
        </a:p>
      </cdr:txBody>
    </cdr:sp>
  </cdr:relSizeAnchor>
  <cdr:relSizeAnchor xmlns:cdr="http://schemas.openxmlformats.org/drawingml/2006/chartDrawing">
    <cdr:from>
      <cdr:x>0.90502</cdr:x>
      <cdr:y>0.77513</cdr:y>
    </cdr:from>
    <cdr:to>
      <cdr:x>0.9633</cdr:x>
      <cdr:y>0.82351</cdr:y>
    </cdr:to>
    <cdr:sp macro="" textlink="">
      <cdr:nvSpPr>
        <cdr:cNvPr id="3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CF1EC013-197F-45DD-B763-047B8EDEA978}"/>
            </a:ext>
          </a:extLst>
        </cdr:cNvPr>
        <cdr:cNvSpPr txBox="1"/>
      </cdr:nvSpPr>
      <cdr:spPr>
        <a:xfrm xmlns:a="http://schemas.openxmlformats.org/drawingml/2006/main">
          <a:off x="8099425" y="3403600"/>
          <a:ext cx="521573" cy="212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0.29744</cdr:x>
      <cdr:y>0.4988</cdr:y>
    </cdr:from>
    <cdr:to>
      <cdr:x>0.35859</cdr:x>
      <cdr:y>0.54597</cdr:y>
    </cdr:to>
    <cdr:sp macro="" textlink="">
      <cdr:nvSpPr>
        <cdr:cNvPr id="4" name="テキスト ボックス 91"/>
        <cdr:cNvSpPr txBox="1"/>
      </cdr:nvSpPr>
      <cdr:spPr>
        <a:xfrm xmlns:a="http://schemas.openxmlformats.org/drawingml/2006/main">
          <a:off x="2658658" y="2280528"/>
          <a:ext cx="546591" cy="2156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+0.7v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0.70148</cdr:x>
      <cdr:y>0.61939</cdr:y>
    </cdr:from>
    <cdr:to>
      <cdr:x>0.75901</cdr:x>
      <cdr:y>0.67619</cdr:y>
    </cdr:to>
    <cdr:sp macro="" textlink="">
      <cdr:nvSpPr>
        <cdr:cNvPr id="9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E538676A-F1B9-4F34-B653-B7D0174CEE9D}"/>
            </a:ext>
          </a:extLst>
        </cdr:cNvPr>
        <cdr:cNvSpPr txBox="1"/>
      </cdr:nvSpPr>
      <cdr:spPr>
        <a:xfrm xmlns:a="http://schemas.openxmlformats.org/drawingml/2006/main">
          <a:off x="6270172" y="2831868"/>
          <a:ext cx="514245" cy="2596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-5.6v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0.86609</cdr:x>
      <cdr:y>0.16203</cdr:y>
    </cdr:from>
    <cdr:to>
      <cdr:x>0.92437</cdr:x>
      <cdr:y>0.21041</cdr:y>
    </cdr:to>
    <cdr:sp macro="" textlink="">
      <cdr:nvSpPr>
        <cdr:cNvPr id="1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93005B1C-A340-4773-91F0-8E7162ED2FE4}"/>
            </a:ext>
          </a:extLst>
        </cdr:cNvPr>
        <cdr:cNvSpPr txBox="1"/>
      </cdr:nvSpPr>
      <cdr:spPr>
        <a:xfrm xmlns:a="http://schemas.openxmlformats.org/drawingml/2006/main">
          <a:off x="7753350" y="711478"/>
          <a:ext cx="521742" cy="2124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+2.0v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0.65986</cdr:x>
      <cdr:y>0.33452</cdr:y>
    </cdr:from>
    <cdr:to>
      <cdr:x>0.7138</cdr:x>
      <cdr:y>0.38755</cdr:y>
    </cdr:to>
    <cdr:sp macro="" textlink="">
      <cdr:nvSpPr>
        <cdr:cNvPr id="17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5672E9A5-F359-45B1-9F0E-B5F30A9C0D68}"/>
            </a:ext>
          </a:extLst>
        </cdr:cNvPr>
        <cdr:cNvSpPr txBox="1"/>
      </cdr:nvSpPr>
      <cdr:spPr>
        <a:xfrm xmlns:a="http://schemas.openxmlformats.org/drawingml/2006/main">
          <a:off x="5391755" y="1529442"/>
          <a:ext cx="440748" cy="2424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+1.0v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0.44536</cdr:x>
      <cdr:y>0.40397</cdr:y>
    </cdr:from>
    <cdr:to>
      <cdr:x>0.51042</cdr:x>
      <cdr:y>0.46334</cdr:y>
    </cdr:to>
    <cdr:sp macro="" textlink="">
      <cdr:nvSpPr>
        <cdr:cNvPr id="2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3639059" y="1846938"/>
          <a:ext cx="531611" cy="271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+0.5v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0.49385</cdr:x>
      <cdr:y>0.58929</cdr:y>
    </cdr:from>
    <cdr:to>
      <cdr:x>0.54779</cdr:x>
      <cdr:y>0.63715</cdr:y>
    </cdr:to>
    <cdr:sp macro="" textlink="">
      <cdr:nvSpPr>
        <cdr:cNvPr id="21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25BAEB3-44E4-43EF-976B-BC5A617ABD16}"/>
            </a:ext>
          </a:extLst>
        </cdr:cNvPr>
        <cdr:cNvSpPr txBox="1"/>
      </cdr:nvSpPr>
      <cdr:spPr>
        <a:xfrm xmlns:a="http://schemas.openxmlformats.org/drawingml/2006/main">
          <a:off x="4035293" y="2694216"/>
          <a:ext cx="440749" cy="2188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-2.0v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0.3862</cdr:x>
      <cdr:y>0.57063</cdr:y>
    </cdr:from>
    <cdr:to>
      <cdr:x>0.4378</cdr:x>
      <cdr:y>0.61667</cdr:y>
    </cdr:to>
    <cdr:sp macro="" textlink="">
      <cdr:nvSpPr>
        <cdr:cNvPr id="24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340135E4-5AAA-4718-BC17-27D28609CDE3}"/>
            </a:ext>
          </a:extLst>
        </cdr:cNvPr>
        <cdr:cNvSpPr txBox="1"/>
      </cdr:nvSpPr>
      <cdr:spPr>
        <a:xfrm xmlns:a="http://schemas.openxmlformats.org/drawingml/2006/main">
          <a:off x="3155662" y="2608920"/>
          <a:ext cx="421628" cy="2104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900">
              <a:latin typeface="Arial" pitchFamily="34" charset="0"/>
              <a:cs typeface="Arial" pitchFamily="34" charset="0"/>
            </a:rPr>
            <a:t>-2.5v</a:t>
          </a:r>
          <a:endParaRPr kumimoji="1" lang="ja-JP" altLang="en-US" sz="9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0.47116</cdr:x>
      <cdr:y>0.21587</cdr:y>
    </cdr:from>
    <cdr:to>
      <cdr:x>0.56353</cdr:x>
      <cdr:y>0.27524</cdr:y>
    </cdr:to>
    <cdr:sp macro="" textlink="">
      <cdr:nvSpPr>
        <cdr:cNvPr id="30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1EFCF798-F6D3-4684-BD6A-26FF4BC3F4A5}"/>
            </a:ext>
          </a:extLst>
        </cdr:cNvPr>
        <cdr:cNvSpPr txBox="1"/>
      </cdr:nvSpPr>
      <cdr:spPr>
        <a:xfrm xmlns:a="http://schemas.openxmlformats.org/drawingml/2006/main">
          <a:off x="3849914" y="986971"/>
          <a:ext cx="754743" cy="2714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ja-JP" altLang="en-US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字成長</a:t>
          </a:r>
        </a:p>
      </cdr:txBody>
    </cdr:sp>
  </cdr:relSizeAnchor>
  <cdr:relSizeAnchor xmlns:cdr="http://schemas.openxmlformats.org/drawingml/2006/chartDrawing">
    <cdr:from>
      <cdr:x>0.39967</cdr:x>
      <cdr:y>0.18452</cdr:y>
    </cdr:from>
    <cdr:to>
      <cdr:x>0.53377</cdr:x>
      <cdr:y>0.26071</cdr:y>
    </cdr:to>
    <cdr:pic>
      <cdr:nvPicPr>
        <cdr:cNvPr id="32" name="図 31">
          <a:extLst xmlns:a="http://schemas.openxmlformats.org/drawingml/2006/main">
            <a:ext uri="{FF2B5EF4-FFF2-40B4-BE49-F238E27FC236}">
              <a16:creationId xmlns:a16="http://schemas.microsoft.com/office/drawing/2014/main" id="{36D6FF7C-5D07-414B-BE60-83808E4B01BB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65717" y="843644"/>
          <a:ext cx="1095736" cy="348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0.04435</cdr:x>
      <cdr:y>0.03611</cdr:y>
    </cdr:from>
    <cdr:to>
      <cdr:x>0.44086</cdr:x>
      <cdr:y>0.15952</cdr:y>
    </cdr:to>
    <cdr:sp macro="" textlink="">
      <cdr:nvSpPr>
        <cdr:cNvPr id="33" name="テキスト ボックス 91">
          <a:extLst xmlns:a="http://schemas.openxmlformats.org/drawingml/2006/main">
            <a:ext uri="{FF2B5EF4-FFF2-40B4-BE49-F238E27FC236}">
              <a16:creationId xmlns:a16="http://schemas.microsoft.com/office/drawing/2014/main" id="{7B3CDF44-383C-4B22-BCF3-E64AF9061749}"/>
            </a:ext>
          </a:extLst>
        </cdr:cNvPr>
        <cdr:cNvSpPr txBox="1"/>
      </cdr:nvSpPr>
      <cdr:spPr>
        <a:xfrm xmlns:a="http://schemas.openxmlformats.org/drawingml/2006/main">
          <a:off x="396425" y="165100"/>
          <a:ext cx="3544205" cy="5642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i="1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S&amp;P500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 (2016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月～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2021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年</a:t>
          </a:r>
          <a:r>
            <a:rPr kumimoji="1" lang="en-US" altLang="ja-JP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2</a:t>
          </a:r>
          <a:r>
            <a:rPr kumimoji="1" lang="ja-JP" altLang="en-US" sz="14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月）</a:t>
          </a:r>
          <a:endParaRPr kumimoji="1" lang="en-US" altLang="ja-JP" sz="1400" i="1" baseline="0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  <a:p xmlns:a="http://schemas.openxmlformats.org/drawingml/2006/main">
          <a:pPr algn="ctr"/>
          <a:r>
            <a:rPr kumimoji="1" lang="ja-JP" altLang="en-US" sz="1100" i="1" baseline="0">
              <a:latin typeface="UD デジタル 教科書体 NK-R" panose="02020400000000000000" pitchFamily="18" charset="-128"/>
              <a:ea typeface="UD デジタル 教科書体 NK-R" panose="02020400000000000000" pitchFamily="18" charset="-128"/>
              <a:cs typeface="Arial" pitchFamily="34" charset="0"/>
            </a:rPr>
            <a:t>横軸は経過日数、縦軸は対数</a:t>
          </a:r>
          <a:endParaRPr kumimoji="1" lang="ja-JP" altLang="en-US" sz="1100" i="1">
            <a:latin typeface="UD デジタル 教科書体 NK-R" panose="02020400000000000000" pitchFamily="18" charset="-128"/>
            <a:ea typeface="UD デジタル 教科書体 NK-R" panose="02020400000000000000" pitchFamily="18" charset="-128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headEnd type="triangle"/>
          <a:tailEnd type="none"/>
        </a:ln>
      </a:spPr>
      <a:bodyPr vertOverflow="clip" rtlCol="0" anchor="ctr"/>
      <a:lstStyle>
        <a:defPPr algn="l">
          <a:defRPr/>
        </a:defPPr>
      </a:lstStyle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08C3D-746D-4779-AABC-95D7508A4F06}">
  <sheetPr>
    <pageSetUpPr fitToPage="1"/>
  </sheetPr>
  <dimension ref="A1:CX1532"/>
  <sheetViews>
    <sheetView showGridLines="0" tabSelected="1" zoomScaleNormal="100" workbookViewId="0"/>
  </sheetViews>
  <sheetFormatPr defaultRowHeight="12.45"/>
  <cols>
    <col min="1" max="1" width="2.61328125" style="3" customWidth="1"/>
    <col min="2" max="2" width="10.3828125" style="8" customWidth="1"/>
    <col min="3" max="3" width="9" style="8" customWidth="1"/>
    <col min="4" max="4" width="9" style="61" customWidth="1"/>
    <col min="5" max="5" width="2.921875" style="8" customWidth="1"/>
    <col min="6" max="6" width="10.84375" style="112" customWidth="1"/>
    <col min="7" max="8" width="6.15234375" style="80" customWidth="1"/>
    <col min="9" max="9" width="9" style="3" customWidth="1"/>
    <col min="10" max="10" width="10.07421875" style="3" customWidth="1"/>
    <col min="11" max="11" width="11.61328125" style="3" bestFit="1" customWidth="1"/>
    <col min="12" max="12" width="12.07421875" style="3" customWidth="1"/>
    <col min="13" max="13" width="12" style="3" customWidth="1"/>
    <col min="14" max="14" width="12.07421875" style="3" customWidth="1"/>
    <col min="15" max="15" width="4.69140625" style="3" customWidth="1"/>
    <col min="16" max="17" width="6.23046875" style="80" customWidth="1"/>
    <col min="18" max="18" width="10.15234375" style="3" customWidth="1"/>
    <col min="19" max="24" width="10.921875" style="3" customWidth="1"/>
    <col min="25" max="25" width="4.69140625" style="3" customWidth="1"/>
    <col min="26" max="26" width="9" style="3" customWidth="1"/>
    <col min="27" max="28" width="9.23046875" style="3"/>
    <col min="29" max="30" width="11" style="3" customWidth="1"/>
    <col min="31" max="32" width="11.921875" style="3" customWidth="1"/>
    <col min="33" max="33" width="11" style="3" customWidth="1"/>
    <col min="34" max="34" width="13.07421875" style="3" customWidth="1"/>
    <col min="35" max="36" width="9" style="3" customWidth="1"/>
    <col min="37" max="42" width="11.3828125" style="3" customWidth="1"/>
    <col min="43" max="43" width="9.23046875" style="3"/>
    <col min="44" max="44" width="9" style="3" customWidth="1"/>
    <col min="45" max="47" width="10.69140625" style="3" customWidth="1"/>
    <col min="48" max="48" width="8.69140625" style="3" customWidth="1"/>
    <col min="49" max="49" width="9.23046875" style="3"/>
    <col min="50" max="50" width="10.07421875" style="3" customWidth="1"/>
    <col min="51" max="53" width="9.23046875" style="3"/>
    <col min="54" max="54" width="8.921875" style="3" customWidth="1"/>
    <col min="55" max="56" width="9.23046875" style="3"/>
    <col min="57" max="61" width="11.921875" style="3" customWidth="1"/>
    <col min="62" max="62" width="14.07421875" style="3" customWidth="1"/>
    <col min="63" max="63" width="9" style="3" customWidth="1"/>
    <col min="64" max="66" width="9.23046875" style="3"/>
    <col min="67" max="70" width="11.3828125" style="3" customWidth="1"/>
    <col min="71" max="72" width="9.23046875" style="3"/>
    <col min="73" max="75" width="11.23046875" style="3" customWidth="1"/>
    <col min="76" max="76" width="9" style="3" customWidth="1"/>
    <col min="77" max="77" width="9.23046875" style="3"/>
    <col min="78" max="78" width="10.07421875" style="3" customWidth="1"/>
    <col min="79" max="81" width="9.23046875" style="3"/>
    <col min="82" max="82" width="9" style="3" customWidth="1"/>
    <col min="83" max="84" width="9.23046875" style="3"/>
    <col min="85" max="88" width="11.3828125" style="3" customWidth="1"/>
    <col min="89" max="89" width="9.23046875" style="3"/>
    <col min="90" max="90" width="12.921875" style="3" customWidth="1"/>
    <col min="91" max="91" width="9" style="3" customWidth="1"/>
    <col min="92" max="92" width="9.23046875" style="3"/>
    <col min="93" max="93" width="9.61328125" style="3" customWidth="1"/>
    <col min="94" max="94" width="9.23046875" style="3"/>
    <col min="95" max="98" width="11.921875" style="3" customWidth="1"/>
    <col min="99" max="16384" width="9.23046875" style="3"/>
  </cols>
  <sheetData>
    <row r="1" spans="1:101">
      <c r="A1" s="18" t="s">
        <v>22</v>
      </c>
      <c r="H1" s="4"/>
    </row>
    <row r="2" spans="1:101">
      <c r="F2" s="113"/>
      <c r="H2" s="4"/>
      <c r="I2" s="5" t="s">
        <v>3</v>
      </c>
      <c r="J2" s="12">
        <v>4.2000000000000002E-4</v>
      </c>
    </row>
    <row r="3" spans="1:101">
      <c r="F3" s="113"/>
      <c r="I3" s="5" t="s">
        <v>4</v>
      </c>
      <c r="J3" s="10">
        <v>1.6E-2</v>
      </c>
      <c r="X3" s="11"/>
      <c r="Y3" s="42"/>
      <c r="AJ3" s="30"/>
      <c r="AZ3" s="11"/>
      <c r="BA3" s="42"/>
      <c r="CB3" s="11"/>
      <c r="CC3" s="42"/>
    </row>
    <row r="4" spans="1:101" ht="14.15">
      <c r="F4" s="113"/>
      <c r="I4" s="5" t="s">
        <v>8</v>
      </c>
      <c r="J4" s="19">
        <f>$J$2-($J$3^2)/2</f>
        <v>2.9200000000000005E-4</v>
      </c>
      <c r="X4" s="11"/>
      <c r="Y4" s="14"/>
      <c r="AJ4" s="30"/>
      <c r="AK4" s="30"/>
      <c r="AZ4" s="11"/>
      <c r="BA4" s="14"/>
      <c r="CB4" s="11"/>
      <c r="CC4" s="14"/>
      <c r="CO4" s="30"/>
    </row>
    <row r="5" spans="1:101">
      <c r="F5" s="113"/>
      <c r="I5" s="5" t="s">
        <v>5</v>
      </c>
      <c r="J5" s="13">
        <v>1</v>
      </c>
      <c r="X5" s="11"/>
      <c r="Y5" s="14"/>
      <c r="AJ5" s="30"/>
      <c r="AK5" s="30"/>
      <c r="AZ5" s="11"/>
      <c r="BA5" s="14"/>
      <c r="CB5" s="11"/>
      <c r="CC5" s="14"/>
      <c r="CO5" s="30"/>
    </row>
    <row r="6" spans="1:101" ht="15.75" customHeight="1">
      <c r="F6" s="113"/>
      <c r="I6" s="55" t="s">
        <v>7</v>
      </c>
      <c r="J6" s="55">
        <v>0.6</v>
      </c>
      <c r="K6" s="11"/>
      <c r="L6" s="11"/>
      <c r="M6" s="11"/>
      <c r="X6" s="11"/>
      <c r="Y6" s="15"/>
      <c r="AA6" s="11"/>
      <c r="AB6" s="21"/>
      <c r="AD6" s="20"/>
      <c r="AE6" s="117"/>
      <c r="AF6" s="117"/>
      <c r="AG6" s="45"/>
      <c r="AJ6" s="30"/>
      <c r="AK6" s="30"/>
      <c r="AZ6" s="11"/>
      <c r="BA6" s="15"/>
      <c r="BC6" s="11"/>
      <c r="BD6" s="21"/>
      <c r="BE6" s="20"/>
      <c r="BF6" s="20"/>
      <c r="BG6" s="117"/>
      <c r="BH6" s="117"/>
      <c r="BI6" s="45"/>
      <c r="CB6" s="11"/>
      <c r="CC6" s="15"/>
      <c r="CE6" s="11"/>
      <c r="CF6" s="21"/>
      <c r="CG6" s="20"/>
      <c r="CH6" s="20"/>
      <c r="CI6" s="20"/>
      <c r="CJ6" s="20"/>
      <c r="CO6" s="30"/>
    </row>
    <row r="7" spans="1:101" ht="14.15">
      <c r="F7" s="113"/>
      <c r="I7" s="55" t="s">
        <v>6</v>
      </c>
      <c r="J7" s="75">
        <f>$C$11</f>
        <v>2012.66</v>
      </c>
      <c r="N7" s="11"/>
      <c r="X7" s="11"/>
      <c r="Y7" s="11"/>
      <c r="AA7" s="11"/>
      <c r="AB7" s="11"/>
      <c r="AD7" s="11"/>
      <c r="AJ7" s="30"/>
      <c r="AZ7" s="11"/>
      <c r="BA7" s="11"/>
      <c r="BC7" s="11"/>
      <c r="BD7" s="11"/>
      <c r="BE7" s="11"/>
      <c r="BF7" s="11"/>
      <c r="CB7" s="11"/>
      <c r="CC7" s="15"/>
      <c r="CE7" s="11"/>
      <c r="CF7" s="11"/>
      <c r="CG7" s="11"/>
      <c r="CH7" s="11"/>
      <c r="CI7" s="117"/>
      <c r="CJ7" s="117"/>
      <c r="CK7" s="45"/>
    </row>
    <row r="8" spans="1:101" ht="15.75" customHeight="1">
      <c r="C8" s="4"/>
      <c r="D8" s="74"/>
      <c r="F8" s="113"/>
      <c r="X8" s="11"/>
      <c r="Y8" s="16"/>
      <c r="AS8" s="118"/>
      <c r="AT8" s="118"/>
      <c r="AU8" s="118"/>
      <c r="AZ8" s="11"/>
      <c r="BA8" s="16"/>
      <c r="BU8" s="118"/>
      <c r="BV8" s="118"/>
      <c r="BW8" s="118"/>
      <c r="CB8" s="11"/>
      <c r="CC8" s="16"/>
    </row>
    <row r="9" spans="1:101">
      <c r="C9" s="83"/>
      <c r="D9" s="76"/>
      <c r="H9" s="3"/>
      <c r="S9" s="6"/>
      <c r="AA9" s="11"/>
      <c r="AB9" s="11"/>
      <c r="AC9" s="11"/>
      <c r="AD9" s="11"/>
      <c r="AE9" s="11"/>
      <c r="AF9" s="11"/>
      <c r="AI9" s="6"/>
      <c r="AJ9" s="6"/>
      <c r="AK9" s="11"/>
      <c r="AL9" s="11"/>
      <c r="AM9" s="11"/>
      <c r="AN9" s="11"/>
      <c r="AO9" s="11"/>
      <c r="AP9" s="11"/>
      <c r="AS9" s="118"/>
      <c r="AT9" s="118"/>
      <c r="AU9" s="118"/>
      <c r="BC9" s="11"/>
      <c r="BD9" s="11"/>
      <c r="BE9" s="11"/>
      <c r="BF9" s="11"/>
      <c r="BG9" s="11"/>
      <c r="BH9" s="11"/>
      <c r="BK9" s="6"/>
      <c r="BL9" s="6"/>
      <c r="BM9" s="11"/>
      <c r="BN9" s="11"/>
      <c r="BO9" s="11"/>
      <c r="BP9" s="11"/>
      <c r="BQ9" s="11"/>
      <c r="BR9" s="11"/>
      <c r="BU9" s="118"/>
      <c r="BV9" s="118"/>
      <c r="BW9" s="118"/>
      <c r="CE9" s="11"/>
      <c r="CF9" s="11"/>
      <c r="CG9" s="11"/>
      <c r="CH9" s="11"/>
      <c r="CI9" s="11"/>
      <c r="CJ9" s="11"/>
      <c r="CM9" s="6"/>
      <c r="CN9" s="6"/>
      <c r="CO9" s="11"/>
      <c r="CP9" s="11"/>
      <c r="CQ9" s="11"/>
      <c r="CR9" s="11"/>
      <c r="CS9" s="11"/>
      <c r="CT9" s="11"/>
    </row>
    <row r="10" spans="1:101" ht="31.3" customHeight="1">
      <c r="B10" s="82" t="s">
        <v>20</v>
      </c>
      <c r="C10" s="79" t="s">
        <v>21</v>
      </c>
      <c r="D10" s="73" t="s">
        <v>2</v>
      </c>
      <c r="F10" s="88">
        <v>251.7</v>
      </c>
      <c r="G10" s="5" t="s">
        <v>17</v>
      </c>
      <c r="H10" s="5" t="s">
        <v>10</v>
      </c>
      <c r="I10" s="5" t="s">
        <v>15</v>
      </c>
      <c r="J10" s="23"/>
      <c r="K10" s="5" t="s">
        <v>23</v>
      </c>
      <c r="L10" s="5" t="s">
        <v>24</v>
      </c>
      <c r="M10" s="5" t="s">
        <v>25</v>
      </c>
      <c r="N10" s="5" t="s">
        <v>26</v>
      </c>
      <c r="P10" s="5" t="s">
        <v>17</v>
      </c>
      <c r="Q10" s="5" t="s">
        <v>10</v>
      </c>
      <c r="R10" s="100"/>
      <c r="S10" s="5" t="s">
        <v>15</v>
      </c>
      <c r="T10" s="5"/>
      <c r="U10" s="5" t="s">
        <v>23</v>
      </c>
      <c r="V10" s="5" t="s">
        <v>24</v>
      </c>
      <c r="W10" s="5" t="s">
        <v>25</v>
      </c>
      <c r="X10" s="5" t="s">
        <v>26</v>
      </c>
      <c r="Y10" s="11"/>
      <c r="AA10" s="11"/>
      <c r="AB10" s="11"/>
      <c r="AG10" s="84"/>
      <c r="AH10" s="11"/>
      <c r="AI10" s="11"/>
      <c r="AJ10" s="11"/>
      <c r="AK10" s="11"/>
      <c r="AL10" s="11"/>
      <c r="AM10" s="11"/>
      <c r="AR10" s="4"/>
      <c r="AS10" s="78"/>
      <c r="AT10" s="78"/>
      <c r="AU10" s="78"/>
      <c r="AW10" s="11"/>
      <c r="AX10" s="84"/>
      <c r="AY10" s="43"/>
      <c r="AZ10" s="84"/>
      <c r="BA10" s="11"/>
      <c r="BC10" s="11"/>
      <c r="BD10" s="11"/>
      <c r="BI10" s="84"/>
      <c r="BJ10" s="11"/>
      <c r="BK10" s="11"/>
      <c r="BL10" s="11"/>
      <c r="BM10" s="11"/>
      <c r="BN10" s="11"/>
      <c r="BO10" s="11"/>
      <c r="BT10" s="4"/>
      <c r="BU10" s="78"/>
      <c r="BV10" s="78"/>
      <c r="BW10" s="78"/>
      <c r="BY10" s="11"/>
      <c r="BZ10" s="84"/>
      <c r="CA10" s="43"/>
      <c r="CB10" s="84"/>
      <c r="CC10" s="11"/>
      <c r="CE10" s="11"/>
      <c r="CF10" s="11"/>
      <c r="CK10" s="84"/>
      <c r="CL10" s="11"/>
      <c r="CM10" s="11"/>
      <c r="CN10" s="11"/>
      <c r="CO10" s="11"/>
      <c r="CP10" s="11"/>
      <c r="CQ10" s="11"/>
      <c r="CV10" s="80"/>
      <c r="CW10" s="80"/>
    </row>
    <row r="11" spans="1:101" s="46" customFormat="1">
      <c r="B11" s="94">
        <v>42373</v>
      </c>
      <c r="C11" s="51">
        <v>2012.66</v>
      </c>
      <c r="D11" s="47"/>
      <c r="E11" s="61"/>
      <c r="F11" s="92">
        <v>2016</v>
      </c>
      <c r="G11" s="96"/>
      <c r="H11" s="77">
        <v>0</v>
      </c>
      <c r="I11" s="95">
        <f t="shared" ref="I11:I37" si="0">$J$7*EXP($J$4*H11)</f>
        <v>2012.66</v>
      </c>
      <c r="J11" s="95">
        <f t="shared" ref="J11:J37" si="1">$J$7*EXP($J$3*SQRT(H11))</f>
        <v>2012.66</v>
      </c>
      <c r="K11" s="95">
        <f t="shared" ref="K11:K37" si="2">$J$7*EXP($J$4*H11+$J$3*SQRT(H11))</f>
        <v>2012.66</v>
      </c>
      <c r="L11" s="95">
        <f t="shared" ref="L11:L37" si="3">$J$7*EXP($J$4*H11-$J$3*SQRT(H11))</f>
        <v>2012.66</v>
      </c>
      <c r="M11" s="95">
        <f t="shared" ref="M11:M37" si="4">$J$7*EXP($J$4*H11+0.5*$J$3*SQRT(H11))</f>
        <v>2012.66</v>
      </c>
      <c r="N11" s="95">
        <f t="shared" ref="N11:N37" si="5">$J$7*EXP($J$4*H11-0.5*$J$3*SQRT(H11))</f>
        <v>2012.66</v>
      </c>
      <c r="P11" s="101"/>
      <c r="Q11" s="96">
        <v>0</v>
      </c>
      <c r="R11" s="102">
        <v>2016</v>
      </c>
      <c r="S11" s="57">
        <f t="shared" ref="S11:S74" si="6">$C$38*EXP($J$4*Q11)</f>
        <v>1829.08</v>
      </c>
      <c r="T11" s="57">
        <f t="shared" ref="T11:T74" si="7">$C$38*EXP($J$3*SQRT(Q11))</f>
        <v>1829.08</v>
      </c>
      <c r="U11" s="57">
        <f t="shared" ref="U11:U74" si="8">$C$38*EXP($J$4*Q11+$J$3*SQRT(Q11))</f>
        <v>1829.08</v>
      </c>
      <c r="V11" s="57">
        <f t="shared" ref="V11:V74" si="9">$C$38*EXP($J$4*Q11-$J$3*SQRT(Q11))</f>
        <v>1829.08</v>
      </c>
      <c r="W11" s="57">
        <f t="shared" ref="W11:W74" si="10">$C$38*EXP($J$4*Q11+2*$J$3*SQRT(Q11))</f>
        <v>1829.08</v>
      </c>
      <c r="X11" s="57">
        <f t="shared" ref="X11:X74" si="11">$C$38*EXP($J$4*Q11-2*$J$3*SQRT(Q11))</f>
        <v>1829.08</v>
      </c>
      <c r="Y11" s="56"/>
      <c r="AA11" s="62"/>
      <c r="AB11" s="62"/>
      <c r="AC11" s="62"/>
      <c r="AD11" s="62"/>
      <c r="AE11" s="62"/>
      <c r="AF11" s="62"/>
      <c r="AG11" s="62"/>
      <c r="AH11" s="65"/>
      <c r="AI11" s="72"/>
      <c r="AJ11" s="66"/>
      <c r="AK11" s="67"/>
      <c r="AL11" s="67"/>
      <c r="AM11" s="67"/>
      <c r="AN11" s="67"/>
      <c r="AO11" s="67"/>
      <c r="AP11" s="67"/>
      <c r="AR11" s="68"/>
      <c r="AS11" s="61"/>
      <c r="AT11" s="61"/>
      <c r="AU11" s="61"/>
      <c r="AW11" s="69"/>
      <c r="AX11" s="63"/>
      <c r="AY11" s="64"/>
      <c r="AZ11" s="63"/>
      <c r="BA11" s="56"/>
      <c r="BC11" s="62"/>
      <c r="BD11" s="62"/>
      <c r="BE11" s="62"/>
      <c r="BF11" s="62"/>
      <c r="BG11" s="62"/>
      <c r="BH11" s="62"/>
      <c r="BI11" s="62"/>
      <c r="BJ11" s="65"/>
      <c r="BK11" s="72"/>
      <c r="BL11" s="66"/>
      <c r="BM11" s="67"/>
      <c r="BN11" s="67"/>
      <c r="BO11" s="67"/>
      <c r="BP11" s="67"/>
      <c r="BQ11" s="67"/>
      <c r="BR11" s="67"/>
      <c r="BT11" s="68"/>
      <c r="BU11" s="61"/>
      <c r="BV11" s="61"/>
      <c r="BW11" s="61"/>
      <c r="BY11" s="69"/>
      <c r="BZ11" s="63"/>
      <c r="CA11" s="64"/>
      <c r="CB11" s="63"/>
      <c r="CC11" s="56"/>
      <c r="CE11" s="62"/>
      <c r="CF11" s="62"/>
      <c r="CG11" s="62"/>
      <c r="CH11" s="62"/>
      <c r="CI11" s="62"/>
      <c r="CJ11" s="62"/>
      <c r="CK11" s="62"/>
      <c r="CL11" s="65"/>
      <c r="CM11" s="72"/>
      <c r="CN11" s="66"/>
      <c r="CO11" s="67"/>
      <c r="CP11" s="67"/>
      <c r="CQ11" s="67"/>
      <c r="CR11" s="67"/>
      <c r="CS11" s="67"/>
      <c r="CT11" s="67"/>
    </row>
    <row r="12" spans="1:101">
      <c r="B12" s="86">
        <v>42374</v>
      </c>
      <c r="C12" s="53">
        <v>2016.71</v>
      </c>
      <c r="D12" s="47">
        <f t="shared" ref="D12:D20" si="12">(C12-C11)/C11</f>
        <v>2.0122623791400209E-3</v>
      </c>
      <c r="F12" s="89">
        <f t="shared" ref="F12:F75" si="13">F11+1/$F$10</f>
        <v>2016.0039729837108</v>
      </c>
      <c r="G12" s="41"/>
      <c r="H12" s="37">
        <v>1</v>
      </c>
      <c r="I12" s="24">
        <f t="shared" si="0"/>
        <v>2013.2477825320736</v>
      </c>
      <c r="J12" s="24">
        <f t="shared" si="1"/>
        <v>2045.121559969431</v>
      </c>
      <c r="K12" s="24">
        <f t="shared" si="2"/>
        <v>2045.7188226610513</v>
      </c>
      <c r="L12" s="24">
        <f t="shared" si="3"/>
        <v>1981.2921448305347</v>
      </c>
      <c r="M12" s="24">
        <f t="shared" si="4"/>
        <v>2029.4183608626597</v>
      </c>
      <c r="N12" s="24">
        <f t="shared" si="5"/>
        <v>1997.2060527467588</v>
      </c>
      <c r="P12" s="49"/>
      <c r="Q12" s="41">
        <v>1</v>
      </c>
      <c r="R12" s="103">
        <f t="shared" ref="R12:R75" si="14">R11+1/$F$10</f>
        <v>2016.0039729837108</v>
      </c>
      <c r="S12" s="57">
        <f t="shared" si="6"/>
        <v>1829.614169344929</v>
      </c>
      <c r="T12" s="57">
        <f t="shared" si="7"/>
        <v>1858.58065590258</v>
      </c>
      <c r="U12" s="57">
        <f t="shared" si="8"/>
        <v>1859.1234406968267</v>
      </c>
      <c r="V12" s="57">
        <f t="shared" si="9"/>
        <v>1800.5732892126014</v>
      </c>
      <c r="W12" s="57">
        <f t="shared" si="10"/>
        <v>1889.1086578029226</v>
      </c>
      <c r="X12" s="57">
        <f t="shared" si="11"/>
        <v>1771.9933656759272</v>
      </c>
      <c r="Y12" s="17"/>
      <c r="AA12" s="22"/>
      <c r="AB12" s="22"/>
      <c r="AC12" s="22"/>
      <c r="AD12" s="22"/>
      <c r="AE12" s="22"/>
      <c r="AF12" s="22"/>
      <c r="AG12" s="22"/>
      <c r="AH12" s="33"/>
      <c r="AI12" s="6"/>
      <c r="AJ12" s="32"/>
      <c r="AK12" s="27"/>
      <c r="AL12" s="27"/>
      <c r="AM12" s="27"/>
      <c r="AN12" s="27"/>
      <c r="AO12" s="27"/>
      <c r="AP12" s="27"/>
      <c r="AR12" s="2"/>
      <c r="AS12" s="8"/>
      <c r="AT12" s="8"/>
      <c r="AU12" s="8"/>
      <c r="AW12" s="44"/>
      <c r="AX12" s="31"/>
      <c r="AY12" s="29"/>
      <c r="AZ12" s="31"/>
      <c r="BA12" s="17"/>
      <c r="BC12" s="22"/>
      <c r="BD12" s="22"/>
      <c r="BE12" s="22"/>
      <c r="BF12" s="22"/>
      <c r="BG12" s="22"/>
      <c r="BH12" s="22"/>
      <c r="BI12" s="22"/>
      <c r="BJ12" s="33"/>
      <c r="BK12" s="6"/>
      <c r="BL12" s="32"/>
      <c r="BM12" s="27"/>
      <c r="BN12" s="27"/>
      <c r="BO12" s="27"/>
      <c r="BP12" s="27"/>
      <c r="BQ12" s="27"/>
      <c r="BR12" s="27"/>
      <c r="BT12" s="2"/>
      <c r="BU12" s="8"/>
      <c r="BV12" s="8"/>
      <c r="BW12" s="8"/>
      <c r="BY12" s="44"/>
      <c r="BZ12" s="31"/>
      <c r="CA12" s="29"/>
      <c r="CB12" s="31"/>
      <c r="CC12" s="17"/>
      <c r="CE12" s="22"/>
      <c r="CF12" s="22"/>
      <c r="CG12" s="22"/>
      <c r="CH12" s="22"/>
      <c r="CI12" s="22"/>
      <c r="CJ12" s="22"/>
      <c r="CK12" s="22"/>
      <c r="CL12" s="33"/>
      <c r="CM12" s="6"/>
      <c r="CN12" s="32"/>
      <c r="CO12" s="27"/>
      <c r="CP12" s="27"/>
      <c r="CQ12" s="27"/>
      <c r="CR12" s="27"/>
      <c r="CS12" s="27"/>
      <c r="CT12" s="27"/>
    </row>
    <row r="13" spans="1:101">
      <c r="B13" s="86">
        <v>42375</v>
      </c>
      <c r="C13" s="53">
        <v>1990.26</v>
      </c>
      <c r="D13" s="47">
        <f t="shared" si="12"/>
        <v>-1.3115420660382527E-2</v>
      </c>
      <c r="F13" s="89">
        <f t="shared" si="13"/>
        <v>2016.0079459674216</v>
      </c>
      <c r="G13" s="41"/>
      <c r="H13" s="37">
        <v>2</v>
      </c>
      <c r="I13" s="24">
        <f t="shared" si="0"/>
        <v>2013.8357367217066</v>
      </c>
      <c r="J13" s="24">
        <f t="shared" si="1"/>
        <v>2058.720446329296</v>
      </c>
      <c r="K13" s="24">
        <f t="shared" si="2"/>
        <v>2059.9230902077838</v>
      </c>
      <c r="L13" s="24">
        <f t="shared" si="3"/>
        <v>1968.7795111264948</v>
      </c>
      <c r="M13" s="24">
        <f t="shared" si="4"/>
        <v>2036.74906013447</v>
      </c>
      <c r="N13" s="24">
        <f t="shared" si="5"/>
        <v>1991.1801870328125</v>
      </c>
      <c r="P13" s="49"/>
      <c r="Q13" s="41">
        <v>2</v>
      </c>
      <c r="R13" s="103">
        <f t="shared" si="14"/>
        <v>2016.0079459674216</v>
      </c>
      <c r="S13" s="57">
        <f t="shared" si="6"/>
        <v>1830.1484946900812</v>
      </c>
      <c r="T13" s="57">
        <f t="shared" si="7"/>
        <v>1870.9391521528667</v>
      </c>
      <c r="U13" s="57">
        <f t="shared" si="8"/>
        <v>1872.0320997273525</v>
      </c>
      <c r="V13" s="57">
        <f t="shared" si="9"/>
        <v>1789.2019656629777</v>
      </c>
      <c r="W13" s="57">
        <f t="shared" si="10"/>
        <v>1914.8742260955476</v>
      </c>
      <c r="X13" s="57">
        <f t="shared" si="11"/>
        <v>1749.1715471286739</v>
      </c>
      <c r="Y13" s="17"/>
      <c r="AA13" s="22"/>
      <c r="AB13" s="22"/>
      <c r="AC13" s="22"/>
      <c r="AD13" s="22"/>
      <c r="AE13" s="22"/>
      <c r="AF13" s="22"/>
      <c r="AG13" s="22"/>
      <c r="AH13" s="33"/>
      <c r="AI13" s="6"/>
      <c r="AJ13" s="32"/>
      <c r="AK13" s="27"/>
      <c r="AL13" s="27"/>
      <c r="AM13" s="27"/>
      <c r="AN13" s="27"/>
      <c r="AO13" s="27"/>
      <c r="AP13" s="27"/>
      <c r="AR13" s="2"/>
      <c r="AS13" s="8"/>
      <c r="AT13" s="8"/>
      <c r="AU13" s="8"/>
      <c r="AW13" s="44"/>
      <c r="AX13" s="31"/>
      <c r="AY13" s="29"/>
      <c r="AZ13" s="31"/>
      <c r="BA13" s="17"/>
      <c r="BC13" s="22"/>
      <c r="BD13" s="22"/>
      <c r="BE13" s="22"/>
      <c r="BF13" s="22"/>
      <c r="BG13" s="22"/>
      <c r="BH13" s="22"/>
      <c r="BI13" s="22"/>
      <c r="BJ13" s="33"/>
      <c r="BK13" s="6"/>
      <c r="BL13" s="32"/>
      <c r="BM13" s="27"/>
      <c r="BN13" s="27"/>
      <c r="BO13" s="27"/>
      <c r="BP13" s="27"/>
      <c r="BQ13" s="27"/>
      <c r="BR13" s="27"/>
      <c r="BT13" s="2"/>
      <c r="BU13" s="8"/>
      <c r="BV13" s="8"/>
      <c r="BW13" s="8"/>
      <c r="BY13" s="44"/>
      <c r="BZ13" s="31"/>
      <c r="CA13" s="29"/>
      <c r="CB13" s="31"/>
      <c r="CC13" s="17"/>
      <c r="CE13" s="22"/>
      <c r="CF13" s="22"/>
      <c r="CG13" s="22"/>
      <c r="CH13" s="22"/>
      <c r="CI13" s="22"/>
      <c r="CJ13" s="22"/>
      <c r="CK13" s="22"/>
      <c r="CL13" s="33"/>
      <c r="CM13" s="6"/>
      <c r="CN13" s="32"/>
      <c r="CO13" s="27"/>
      <c r="CP13" s="27"/>
      <c r="CQ13" s="27"/>
      <c r="CR13" s="27"/>
      <c r="CS13" s="27"/>
      <c r="CT13" s="27"/>
    </row>
    <row r="14" spans="1:101">
      <c r="B14" s="86">
        <v>42376</v>
      </c>
      <c r="C14" s="53">
        <v>1943.09</v>
      </c>
      <c r="D14" s="47">
        <f t="shared" si="12"/>
        <v>-2.3700421050516049E-2</v>
      </c>
      <c r="F14" s="89">
        <f t="shared" si="13"/>
        <v>2016.0119189511324</v>
      </c>
      <c r="G14" s="41"/>
      <c r="H14" s="37">
        <v>3</v>
      </c>
      <c r="I14" s="24">
        <f t="shared" si="0"/>
        <v>2014.4238626190315</v>
      </c>
      <c r="J14" s="24">
        <f t="shared" si="1"/>
        <v>2069.2165206205082</v>
      </c>
      <c r="K14" s="24">
        <f t="shared" si="2"/>
        <v>2071.0299484579996</v>
      </c>
      <c r="L14" s="24">
        <f t="shared" si="3"/>
        <v>1959.3649533220519</v>
      </c>
      <c r="M14" s="24">
        <f t="shared" si="4"/>
        <v>2042.5308194425018</v>
      </c>
      <c r="N14" s="24">
        <f t="shared" si="5"/>
        <v>1986.7036813655343</v>
      </c>
      <c r="P14" s="49"/>
      <c r="Q14" s="96">
        <v>3</v>
      </c>
      <c r="R14" s="103">
        <f t="shared" si="14"/>
        <v>2016.0119189511324</v>
      </c>
      <c r="S14" s="57">
        <f t="shared" si="6"/>
        <v>1830.6829760810162</v>
      </c>
      <c r="T14" s="57">
        <f t="shared" si="7"/>
        <v>1880.4778519653387</v>
      </c>
      <c r="U14" s="57">
        <f t="shared" si="8"/>
        <v>1882.1258722911755</v>
      </c>
      <c r="V14" s="57">
        <f t="shared" si="9"/>
        <v>1780.6461343805204</v>
      </c>
      <c r="W14" s="57">
        <f t="shared" si="10"/>
        <v>1935.0143336838737</v>
      </c>
      <c r="X14" s="57">
        <f t="shared" si="11"/>
        <v>1731.9769164357883</v>
      </c>
      <c r="Y14" s="17"/>
      <c r="AA14" s="22"/>
      <c r="AB14" s="22"/>
      <c r="AC14" s="22"/>
      <c r="AD14" s="22"/>
      <c r="AE14" s="22"/>
      <c r="AF14" s="22"/>
      <c r="AG14" s="22"/>
      <c r="AH14" s="33"/>
      <c r="AI14" s="6"/>
      <c r="AJ14" s="32"/>
      <c r="AK14" s="27"/>
      <c r="AL14" s="27"/>
      <c r="AM14" s="27"/>
      <c r="AN14" s="27"/>
      <c r="AO14" s="27"/>
      <c r="AP14" s="27"/>
      <c r="AR14" s="2"/>
      <c r="AS14" s="8"/>
      <c r="AT14" s="8"/>
      <c r="AU14" s="8"/>
      <c r="AW14" s="44"/>
      <c r="AX14" s="31"/>
      <c r="AY14" s="29"/>
      <c r="AZ14" s="31"/>
      <c r="BA14" s="17"/>
      <c r="BC14" s="22"/>
      <c r="BD14" s="22"/>
      <c r="BE14" s="22"/>
      <c r="BF14" s="22"/>
      <c r="BG14" s="22"/>
      <c r="BH14" s="22"/>
      <c r="BI14" s="22"/>
      <c r="BJ14" s="33"/>
      <c r="BK14" s="6"/>
      <c r="BL14" s="32"/>
      <c r="BM14" s="27"/>
      <c r="BN14" s="27"/>
      <c r="BO14" s="27"/>
      <c r="BP14" s="27"/>
      <c r="BQ14" s="27"/>
      <c r="BR14" s="27"/>
      <c r="BT14" s="2"/>
      <c r="BU14" s="8"/>
      <c r="BV14" s="8"/>
      <c r="BW14" s="8"/>
      <c r="BY14" s="44"/>
      <c r="BZ14" s="31"/>
      <c r="CA14" s="29"/>
      <c r="CB14" s="31"/>
      <c r="CC14" s="17"/>
      <c r="CE14" s="22"/>
      <c r="CF14" s="22"/>
      <c r="CG14" s="22"/>
      <c r="CH14" s="22"/>
      <c r="CI14" s="22"/>
      <c r="CJ14" s="22"/>
      <c r="CK14" s="22"/>
      <c r="CL14" s="33"/>
      <c r="CM14" s="6"/>
      <c r="CN14" s="32"/>
      <c r="CO14" s="27"/>
      <c r="CP14" s="27"/>
      <c r="CQ14" s="27"/>
      <c r="CR14" s="27"/>
      <c r="CS14" s="27"/>
      <c r="CT14" s="27"/>
    </row>
    <row r="15" spans="1:101">
      <c r="B15" s="86">
        <v>42377</v>
      </c>
      <c r="C15" s="53">
        <v>1922.03</v>
      </c>
      <c r="D15" s="47">
        <f t="shared" si="12"/>
        <v>-1.0838406867412187E-2</v>
      </c>
      <c r="F15" s="89">
        <f t="shared" si="13"/>
        <v>2016.0158919348432</v>
      </c>
      <c r="G15" s="41"/>
      <c r="H15" s="37">
        <v>4</v>
      </c>
      <c r="I15" s="24">
        <f t="shared" si="0"/>
        <v>2015.012160274194</v>
      </c>
      <c r="J15" s="24">
        <f t="shared" si="1"/>
        <v>2078.1066822273997</v>
      </c>
      <c r="K15" s="24">
        <f t="shared" si="2"/>
        <v>2080.5353288857882</v>
      </c>
      <c r="L15" s="24">
        <f t="shared" si="3"/>
        <v>1951.55254019518</v>
      </c>
      <c r="M15" s="24">
        <f t="shared" si="4"/>
        <v>2047.5116574967121</v>
      </c>
      <c r="N15" s="24">
        <f t="shared" si="5"/>
        <v>1983.0285171694534</v>
      </c>
      <c r="P15" s="49"/>
      <c r="Q15" s="41">
        <v>4</v>
      </c>
      <c r="R15" s="103">
        <f t="shared" si="14"/>
        <v>2016.0158919348432</v>
      </c>
      <c r="S15" s="57">
        <f t="shared" si="6"/>
        <v>1831.2176135633056</v>
      </c>
      <c r="T15" s="57">
        <f t="shared" si="7"/>
        <v>1888.5571186034858</v>
      </c>
      <c r="U15" s="57">
        <f t="shared" si="8"/>
        <v>1890.7642420271766</v>
      </c>
      <c r="V15" s="57">
        <f t="shared" si="9"/>
        <v>1773.546311955422</v>
      </c>
      <c r="W15" s="57">
        <f t="shared" si="10"/>
        <v>1952.2471782980238</v>
      </c>
      <c r="X15" s="57">
        <f t="shared" si="11"/>
        <v>1717.6912767511119</v>
      </c>
      <c r="Y15" s="17"/>
      <c r="AA15" s="22"/>
      <c r="AB15" s="22"/>
      <c r="AC15" s="22"/>
      <c r="AD15" s="22"/>
      <c r="AE15" s="22"/>
      <c r="AF15" s="22"/>
      <c r="AG15" s="22"/>
      <c r="AH15" s="33"/>
      <c r="AI15" s="6"/>
      <c r="AJ15" s="32"/>
      <c r="AK15" s="27"/>
      <c r="AL15" s="27"/>
      <c r="AM15" s="27"/>
      <c r="AN15" s="27"/>
      <c r="AO15" s="27"/>
      <c r="AP15" s="27"/>
      <c r="AR15" s="2"/>
      <c r="AS15" s="8"/>
      <c r="AT15" s="8"/>
      <c r="AU15" s="8"/>
      <c r="AW15" s="44"/>
      <c r="AX15" s="31"/>
      <c r="AY15" s="29"/>
      <c r="AZ15" s="31"/>
      <c r="BA15" s="17"/>
      <c r="BC15" s="22"/>
      <c r="BD15" s="22"/>
      <c r="BE15" s="22"/>
      <c r="BF15" s="22"/>
      <c r="BG15" s="22"/>
      <c r="BH15" s="22"/>
      <c r="BI15" s="22"/>
      <c r="BJ15" s="33"/>
      <c r="BK15" s="6"/>
      <c r="BL15" s="32"/>
      <c r="BM15" s="27"/>
      <c r="BN15" s="27"/>
      <c r="BO15" s="27"/>
      <c r="BP15" s="27"/>
      <c r="BQ15" s="27"/>
      <c r="BR15" s="27"/>
      <c r="BT15" s="2"/>
      <c r="BU15" s="8"/>
      <c r="BV15" s="8"/>
      <c r="BW15" s="8"/>
      <c r="BY15" s="44"/>
      <c r="BZ15" s="31"/>
      <c r="CA15" s="29"/>
      <c r="CB15" s="31"/>
      <c r="CC15" s="17"/>
      <c r="CE15" s="22"/>
      <c r="CF15" s="22"/>
      <c r="CG15" s="22"/>
      <c r="CH15" s="22"/>
      <c r="CI15" s="22"/>
      <c r="CJ15" s="22"/>
      <c r="CK15" s="22"/>
      <c r="CL15" s="33"/>
      <c r="CM15" s="6"/>
      <c r="CN15" s="32"/>
      <c r="CO15" s="27"/>
      <c r="CP15" s="27"/>
      <c r="CQ15" s="27"/>
      <c r="CR15" s="27"/>
      <c r="CS15" s="27"/>
      <c r="CT15" s="27"/>
    </row>
    <row r="16" spans="1:101">
      <c r="B16" s="86">
        <v>42380</v>
      </c>
      <c r="C16" s="53">
        <v>1923.67</v>
      </c>
      <c r="D16" s="47">
        <f t="shared" si="12"/>
        <v>8.5326451720321749E-4</v>
      </c>
      <c r="F16" s="89">
        <f t="shared" si="13"/>
        <v>2016.019864918554</v>
      </c>
      <c r="G16" s="41"/>
      <c r="H16" s="37">
        <v>5</v>
      </c>
      <c r="I16" s="24">
        <f t="shared" si="0"/>
        <v>2015.6006297373547</v>
      </c>
      <c r="J16" s="24">
        <f t="shared" si="1"/>
        <v>2085.9707155136189</v>
      </c>
      <c r="K16" s="24">
        <f t="shared" si="2"/>
        <v>2089.0184570682236</v>
      </c>
      <c r="L16" s="24">
        <f t="shared" si="3"/>
        <v>1944.763046420964</v>
      </c>
      <c r="M16" s="24">
        <f t="shared" si="4"/>
        <v>2051.9812176527516</v>
      </c>
      <c r="N16" s="24">
        <f t="shared" si="5"/>
        <v>1979.8650512234492</v>
      </c>
      <c r="P16" s="49"/>
      <c r="Q16" s="41">
        <v>5</v>
      </c>
      <c r="R16" s="103">
        <f t="shared" si="14"/>
        <v>2016.019864918554</v>
      </c>
      <c r="S16" s="57">
        <f t="shared" si="6"/>
        <v>1831.7524071825346</v>
      </c>
      <c r="T16" s="57">
        <f t="shared" si="7"/>
        <v>1895.703852777742</v>
      </c>
      <c r="U16" s="57">
        <f t="shared" si="8"/>
        <v>1898.4736018276042</v>
      </c>
      <c r="V16" s="57">
        <f t="shared" si="9"/>
        <v>1767.3761057245915</v>
      </c>
      <c r="W16" s="57">
        <f t="shared" si="10"/>
        <v>1967.6251018990022</v>
      </c>
      <c r="X16" s="57">
        <f t="shared" si="11"/>
        <v>1705.2622869980228</v>
      </c>
      <c r="Y16" s="17"/>
      <c r="AA16" s="22"/>
      <c r="AB16" s="22"/>
      <c r="AC16" s="22"/>
      <c r="AD16" s="22"/>
      <c r="AE16" s="22"/>
      <c r="AF16" s="22"/>
      <c r="AG16" s="22"/>
      <c r="AH16" s="33"/>
      <c r="AI16" s="6"/>
      <c r="AJ16" s="32"/>
      <c r="AK16" s="27"/>
      <c r="AL16" s="27"/>
      <c r="AM16" s="27"/>
      <c r="AN16" s="27"/>
      <c r="AO16" s="27"/>
      <c r="AP16" s="27"/>
      <c r="AR16" s="2"/>
      <c r="AS16" s="8"/>
      <c r="AT16" s="8"/>
      <c r="AU16" s="8"/>
      <c r="AW16" s="44"/>
      <c r="AX16" s="31"/>
      <c r="AY16" s="29"/>
      <c r="AZ16" s="31"/>
      <c r="BA16" s="17"/>
      <c r="BC16" s="22"/>
      <c r="BD16" s="22"/>
      <c r="BE16" s="22"/>
      <c r="BF16" s="22"/>
      <c r="BG16" s="22"/>
      <c r="BH16" s="22"/>
      <c r="BI16" s="22"/>
      <c r="BJ16" s="33"/>
      <c r="BK16" s="6"/>
      <c r="BL16" s="32"/>
      <c r="BM16" s="27"/>
      <c r="BN16" s="27"/>
      <c r="BO16" s="27"/>
      <c r="BP16" s="27"/>
      <c r="BQ16" s="27"/>
      <c r="BR16" s="27"/>
      <c r="BT16" s="2"/>
      <c r="BU16" s="8"/>
      <c r="BV16" s="8"/>
      <c r="BW16" s="8"/>
      <c r="BY16" s="44"/>
      <c r="BZ16" s="31"/>
      <c r="CA16" s="29"/>
      <c r="CB16" s="31"/>
      <c r="CC16" s="17"/>
      <c r="CE16" s="22"/>
      <c r="CF16" s="22"/>
      <c r="CG16" s="22"/>
      <c r="CH16" s="22"/>
      <c r="CI16" s="22"/>
      <c r="CJ16" s="22"/>
      <c r="CK16" s="22"/>
      <c r="CL16" s="33"/>
      <c r="CM16" s="6"/>
      <c r="CN16" s="32"/>
      <c r="CO16" s="27"/>
      <c r="CP16" s="27"/>
      <c r="CQ16" s="27"/>
      <c r="CR16" s="27"/>
      <c r="CS16" s="27"/>
      <c r="CT16" s="27"/>
    </row>
    <row r="17" spans="2:98">
      <c r="B17" s="86">
        <v>42381</v>
      </c>
      <c r="C17" s="53">
        <v>1938.68</v>
      </c>
      <c r="D17" s="47">
        <f t="shared" si="12"/>
        <v>7.8027936184480659E-3</v>
      </c>
      <c r="F17" s="89">
        <f t="shared" si="13"/>
        <v>2016.0238379022649</v>
      </c>
      <c r="G17" s="41"/>
      <c r="H17" s="37">
        <v>6</v>
      </c>
      <c r="I17" s="24">
        <f t="shared" si="0"/>
        <v>2016.1892710586883</v>
      </c>
      <c r="J17" s="24">
        <f t="shared" si="1"/>
        <v>2093.1059559440619</v>
      </c>
      <c r="K17" s="24">
        <f t="shared" si="2"/>
        <v>2096.7762918542903</v>
      </c>
      <c r="L17" s="24">
        <f t="shared" si="3"/>
        <v>1938.6995134026683</v>
      </c>
      <c r="M17" s="24">
        <f t="shared" si="4"/>
        <v>2056.0879999277372</v>
      </c>
      <c r="N17" s="24">
        <f t="shared" si="5"/>
        <v>1977.0647836449771</v>
      </c>
      <c r="P17" s="49"/>
      <c r="Q17" s="96">
        <v>6</v>
      </c>
      <c r="R17" s="103">
        <f t="shared" si="14"/>
        <v>2016.0238379022649</v>
      </c>
      <c r="S17" s="57">
        <f t="shared" si="6"/>
        <v>1832.2873569843021</v>
      </c>
      <c r="T17" s="57">
        <f t="shared" si="7"/>
        <v>1902.1882692050144</v>
      </c>
      <c r="U17" s="57">
        <f t="shared" si="8"/>
        <v>1905.5238241455811</v>
      </c>
      <c r="V17" s="57">
        <f t="shared" si="9"/>
        <v>1761.8656434641482</v>
      </c>
      <c r="W17" s="57">
        <f t="shared" si="10"/>
        <v>1981.6875505611581</v>
      </c>
      <c r="X17" s="57">
        <f t="shared" si="11"/>
        <v>1694.1505019869719</v>
      </c>
      <c r="Y17" s="17"/>
      <c r="AA17" s="22"/>
      <c r="AB17" s="22"/>
      <c r="AC17" s="22"/>
      <c r="AD17" s="22"/>
      <c r="AE17" s="22"/>
      <c r="AF17" s="22"/>
      <c r="AG17" s="22"/>
      <c r="AH17" s="33"/>
      <c r="AI17" s="6"/>
      <c r="AJ17" s="32"/>
      <c r="AK17" s="27"/>
      <c r="AL17" s="27"/>
      <c r="AM17" s="27"/>
      <c r="AN17" s="27"/>
      <c r="AO17" s="27"/>
      <c r="AP17" s="27"/>
      <c r="AR17" s="2"/>
      <c r="AS17" s="8"/>
      <c r="AT17" s="8"/>
      <c r="AU17" s="8"/>
      <c r="AW17" s="44"/>
      <c r="AX17" s="31"/>
      <c r="AY17" s="29"/>
      <c r="AZ17" s="31"/>
      <c r="BA17" s="17"/>
      <c r="BC17" s="22"/>
      <c r="BD17" s="22"/>
      <c r="BE17" s="22"/>
      <c r="BF17" s="22"/>
      <c r="BG17" s="22"/>
      <c r="BH17" s="22"/>
      <c r="BI17" s="22"/>
      <c r="BJ17" s="33"/>
      <c r="BK17" s="6"/>
      <c r="BL17" s="32"/>
      <c r="BM17" s="27"/>
      <c r="BN17" s="27"/>
      <c r="BO17" s="27"/>
      <c r="BP17" s="27"/>
      <c r="BQ17" s="27"/>
      <c r="BR17" s="27"/>
      <c r="BT17" s="2"/>
      <c r="BU17" s="8"/>
      <c r="BV17" s="8"/>
      <c r="BW17" s="8"/>
      <c r="BY17" s="44"/>
      <c r="BZ17" s="31"/>
      <c r="CA17" s="29"/>
      <c r="CB17" s="31"/>
      <c r="CC17" s="17"/>
      <c r="CE17" s="22"/>
      <c r="CF17" s="22"/>
      <c r="CG17" s="22"/>
      <c r="CH17" s="22"/>
      <c r="CI17" s="22"/>
      <c r="CJ17" s="22"/>
      <c r="CK17" s="22"/>
      <c r="CL17" s="33"/>
      <c r="CM17" s="6"/>
      <c r="CN17" s="32"/>
      <c r="CO17" s="27"/>
      <c r="CP17" s="27"/>
      <c r="CQ17" s="27"/>
      <c r="CR17" s="27"/>
      <c r="CS17" s="27"/>
      <c r="CT17" s="27"/>
    </row>
    <row r="18" spans="2:98">
      <c r="B18" s="86">
        <v>42382</v>
      </c>
      <c r="C18" s="53">
        <v>1890.28</v>
      </c>
      <c r="D18" s="47">
        <f t="shared" si="12"/>
        <v>-2.4965440402748309E-2</v>
      </c>
      <c r="F18" s="89">
        <f t="shared" si="13"/>
        <v>2016.0278108859757</v>
      </c>
      <c r="G18" s="41"/>
      <c r="H18" s="37">
        <v>7</v>
      </c>
      <c r="I18" s="24">
        <f t="shared" si="0"/>
        <v>2016.7780842883853</v>
      </c>
      <c r="J18" s="24">
        <f t="shared" si="1"/>
        <v>2099.6890266847399</v>
      </c>
      <c r="K18" s="24">
        <f t="shared" si="2"/>
        <v>2103.9851802284506</v>
      </c>
      <c r="L18" s="24">
        <f t="shared" si="3"/>
        <v>1933.1855944081751</v>
      </c>
      <c r="M18" s="24">
        <f t="shared" si="4"/>
        <v>2059.9201929085234</v>
      </c>
      <c r="N18" s="24">
        <f t="shared" si="5"/>
        <v>1974.5395259817979</v>
      </c>
      <c r="P18" s="49"/>
      <c r="Q18" s="96">
        <v>7</v>
      </c>
      <c r="R18" s="103">
        <f t="shared" si="14"/>
        <v>2016.0278108859757</v>
      </c>
      <c r="S18" s="57">
        <f t="shared" si="6"/>
        <v>1832.8224630142197</v>
      </c>
      <c r="T18" s="57">
        <f t="shared" si="7"/>
        <v>1908.1708807888685</v>
      </c>
      <c r="U18" s="57">
        <f t="shared" si="8"/>
        <v>1912.0751708943658</v>
      </c>
      <c r="V18" s="57">
        <f t="shared" si="9"/>
        <v>1756.8546634901597</v>
      </c>
      <c r="W18" s="57">
        <f t="shared" si="10"/>
        <v>1994.7548291928335</v>
      </c>
      <c r="X18" s="57">
        <f t="shared" si="11"/>
        <v>1684.035617694836</v>
      </c>
      <c r="Y18" s="17"/>
      <c r="AA18" s="22"/>
      <c r="AB18" s="22"/>
      <c r="AC18" s="22"/>
      <c r="AD18" s="22"/>
      <c r="AE18" s="22"/>
      <c r="AF18" s="22"/>
      <c r="AG18" s="22"/>
      <c r="AH18" s="33"/>
      <c r="AI18" s="6"/>
      <c r="AJ18" s="32"/>
      <c r="AK18" s="27"/>
      <c r="AL18" s="27"/>
      <c r="AM18" s="27"/>
      <c r="AN18" s="27"/>
      <c r="AO18" s="27"/>
      <c r="AP18" s="27"/>
      <c r="AR18" s="2"/>
      <c r="AS18" s="8"/>
      <c r="AT18" s="8"/>
      <c r="AU18" s="8"/>
      <c r="AW18" s="44"/>
      <c r="AX18" s="31"/>
      <c r="AY18" s="29"/>
      <c r="AZ18" s="31"/>
      <c r="BA18" s="17"/>
      <c r="BC18" s="22"/>
      <c r="BD18" s="22"/>
      <c r="BE18" s="22"/>
      <c r="BF18" s="22"/>
      <c r="BG18" s="22"/>
      <c r="BH18" s="22"/>
      <c r="BI18" s="22"/>
      <c r="BJ18" s="33"/>
      <c r="BK18" s="6"/>
      <c r="BL18" s="32"/>
      <c r="BM18" s="27"/>
      <c r="BN18" s="27"/>
      <c r="BO18" s="27"/>
      <c r="BP18" s="27"/>
      <c r="BQ18" s="27"/>
      <c r="BR18" s="27"/>
      <c r="BT18" s="2"/>
      <c r="BU18" s="8"/>
      <c r="BV18" s="8"/>
      <c r="BW18" s="8"/>
      <c r="BY18" s="44"/>
      <c r="BZ18" s="31"/>
      <c r="CA18" s="29"/>
      <c r="CB18" s="31"/>
      <c r="CC18" s="17"/>
      <c r="CE18" s="22"/>
      <c r="CF18" s="22"/>
      <c r="CG18" s="22"/>
      <c r="CH18" s="22"/>
      <c r="CI18" s="22"/>
      <c r="CJ18" s="22"/>
      <c r="CK18" s="22"/>
      <c r="CL18" s="33"/>
      <c r="CM18" s="6"/>
      <c r="CN18" s="32"/>
      <c r="CO18" s="27"/>
      <c r="CP18" s="27"/>
      <c r="CQ18" s="27"/>
      <c r="CR18" s="27"/>
      <c r="CS18" s="27"/>
      <c r="CT18" s="27"/>
    </row>
    <row r="19" spans="2:98">
      <c r="B19" s="86">
        <v>42383</v>
      </c>
      <c r="C19" s="53">
        <v>1921.84</v>
      </c>
      <c r="D19" s="47">
        <f t="shared" si="12"/>
        <v>1.6695939225934753E-2</v>
      </c>
      <c r="F19" s="89">
        <f t="shared" si="13"/>
        <v>2016.0317838696865</v>
      </c>
      <c r="G19" s="41"/>
      <c r="H19" s="37">
        <v>8</v>
      </c>
      <c r="I19" s="24">
        <f t="shared" si="0"/>
        <v>2017.3670694766497</v>
      </c>
      <c r="J19" s="24">
        <f t="shared" si="1"/>
        <v>2105.8350025013142</v>
      </c>
      <c r="K19" s="24">
        <f t="shared" si="2"/>
        <v>2110.7599832050273</v>
      </c>
      <c r="L19" s="24">
        <f t="shared" si="3"/>
        <v>1928.1064286755961</v>
      </c>
      <c r="M19" s="24">
        <f t="shared" si="4"/>
        <v>2063.535238780019</v>
      </c>
      <c r="N19" s="24">
        <f t="shared" si="5"/>
        <v>1972.2318361836615</v>
      </c>
      <c r="P19" s="49"/>
      <c r="Q19" s="41">
        <v>8</v>
      </c>
      <c r="R19" s="103">
        <f t="shared" si="14"/>
        <v>2016.0317838696865</v>
      </c>
      <c r="S19" s="57">
        <f t="shared" si="6"/>
        <v>1833.3577253179128</v>
      </c>
      <c r="T19" s="57">
        <f t="shared" si="7"/>
        <v>1913.7562660236224</v>
      </c>
      <c r="U19" s="57">
        <f t="shared" si="8"/>
        <v>1918.2320263137597</v>
      </c>
      <c r="V19" s="57">
        <f t="shared" si="9"/>
        <v>1752.2387817922347</v>
      </c>
      <c r="W19" s="57">
        <f t="shared" si="10"/>
        <v>2007.035537015958</v>
      </c>
      <c r="X19" s="57">
        <f t="shared" si="11"/>
        <v>1674.7090357853226</v>
      </c>
      <c r="Y19" s="17"/>
      <c r="AA19" s="22"/>
      <c r="AB19" s="22"/>
      <c r="AC19" s="22"/>
      <c r="AD19" s="22"/>
      <c r="AE19" s="22"/>
      <c r="AF19" s="22"/>
      <c r="AG19" s="22"/>
      <c r="AH19" s="33"/>
      <c r="AI19" s="6"/>
      <c r="AJ19" s="32"/>
      <c r="AK19" s="27"/>
      <c r="AL19" s="27"/>
      <c r="AM19" s="27"/>
      <c r="AN19" s="27"/>
      <c r="AO19" s="27"/>
      <c r="AP19" s="27"/>
      <c r="AR19" s="2"/>
      <c r="AS19" s="8"/>
      <c r="AT19" s="8"/>
      <c r="AU19" s="8"/>
      <c r="AW19" s="44"/>
      <c r="AX19" s="31"/>
      <c r="AY19" s="29"/>
      <c r="AZ19" s="31"/>
      <c r="BA19" s="17"/>
      <c r="BC19" s="22"/>
      <c r="BD19" s="22"/>
      <c r="BE19" s="22"/>
      <c r="BF19" s="22"/>
      <c r="BG19" s="22"/>
      <c r="BH19" s="22"/>
      <c r="BI19" s="22"/>
      <c r="BJ19" s="33"/>
      <c r="BK19" s="6"/>
      <c r="BL19" s="32"/>
      <c r="BM19" s="27"/>
      <c r="BN19" s="27"/>
      <c r="BO19" s="27"/>
      <c r="BP19" s="27"/>
      <c r="BQ19" s="27"/>
      <c r="BR19" s="27"/>
      <c r="BT19" s="2"/>
      <c r="BU19" s="8"/>
      <c r="BV19" s="8"/>
      <c r="BW19" s="8"/>
      <c r="BY19" s="44"/>
      <c r="BZ19" s="31"/>
      <c r="CA19" s="29"/>
      <c r="CB19" s="31"/>
      <c r="CC19" s="17"/>
      <c r="CE19" s="22"/>
      <c r="CF19" s="22"/>
      <c r="CG19" s="22"/>
      <c r="CH19" s="22"/>
      <c r="CI19" s="22"/>
      <c r="CJ19" s="22"/>
      <c r="CK19" s="22"/>
      <c r="CL19" s="33"/>
      <c r="CM19" s="6"/>
      <c r="CN19" s="32"/>
      <c r="CO19" s="27"/>
      <c r="CP19" s="27"/>
      <c r="CQ19" s="27"/>
      <c r="CR19" s="27"/>
      <c r="CS19" s="27"/>
      <c r="CT19" s="27"/>
    </row>
    <row r="20" spans="2:98">
      <c r="B20" s="86">
        <v>42384</v>
      </c>
      <c r="C20" s="53">
        <v>1880.33</v>
      </c>
      <c r="D20" s="47">
        <f t="shared" si="12"/>
        <v>-2.1599092536319357E-2</v>
      </c>
      <c r="F20" s="89">
        <f t="shared" si="13"/>
        <v>2016.0357568533973</v>
      </c>
      <c r="G20" s="41"/>
      <c r="H20" s="37">
        <v>9</v>
      </c>
      <c r="I20" s="24">
        <f t="shared" si="0"/>
        <v>2017.9562266737016</v>
      </c>
      <c r="J20" s="24">
        <f t="shared" si="1"/>
        <v>2111.623811145349</v>
      </c>
      <c r="K20" s="24">
        <f t="shared" si="2"/>
        <v>2117.1804567553431</v>
      </c>
      <c r="L20" s="24">
        <f t="shared" si="3"/>
        <v>1923.3822604861368</v>
      </c>
      <c r="M20" s="24">
        <f t="shared" si="4"/>
        <v>2066.9730249089653</v>
      </c>
      <c r="N20" s="24">
        <f t="shared" si="5"/>
        <v>1970.1018270185275</v>
      </c>
      <c r="P20" s="49"/>
      <c r="Q20" s="41">
        <v>9</v>
      </c>
      <c r="R20" s="103">
        <f t="shared" si="14"/>
        <v>2016.0357568533973</v>
      </c>
      <c r="S20" s="57">
        <f t="shared" si="6"/>
        <v>1833.8931439410203</v>
      </c>
      <c r="T20" s="57">
        <f t="shared" si="7"/>
        <v>1919.0170622408828</v>
      </c>
      <c r="U20" s="57">
        <f t="shared" si="8"/>
        <v>1924.0668716236537</v>
      </c>
      <c r="V20" s="57">
        <f t="shared" si="9"/>
        <v>1747.9455173799763</v>
      </c>
      <c r="W20" s="57">
        <f t="shared" si="10"/>
        <v>2018.6745005894929</v>
      </c>
      <c r="X20" s="57">
        <f t="shared" si="11"/>
        <v>1666.0259305855252</v>
      </c>
      <c r="Y20" s="17"/>
      <c r="AA20" s="22"/>
      <c r="AB20" s="22"/>
      <c r="AC20" s="22"/>
      <c r="AD20" s="22"/>
      <c r="AE20" s="22"/>
      <c r="AF20" s="22"/>
      <c r="AG20" s="22"/>
      <c r="AH20" s="33"/>
      <c r="AI20" s="6"/>
      <c r="AJ20" s="32"/>
      <c r="AK20" s="27"/>
      <c r="AL20" s="27"/>
      <c r="AM20" s="27"/>
      <c r="AN20" s="27"/>
      <c r="AO20" s="27"/>
      <c r="AP20" s="27"/>
      <c r="AR20" s="2"/>
      <c r="AS20" s="8"/>
      <c r="AT20" s="8"/>
      <c r="AU20" s="8"/>
      <c r="AW20" s="44"/>
      <c r="AX20" s="31"/>
      <c r="AY20" s="29"/>
      <c r="AZ20" s="31"/>
      <c r="BA20" s="17"/>
      <c r="BC20" s="22"/>
      <c r="BD20" s="22"/>
      <c r="BE20" s="22"/>
      <c r="BF20" s="22"/>
      <c r="BG20" s="22"/>
      <c r="BH20" s="22"/>
      <c r="BI20" s="22"/>
      <c r="BJ20" s="33"/>
      <c r="BK20" s="6"/>
      <c r="BL20" s="32"/>
      <c r="BM20" s="27"/>
      <c r="BN20" s="27"/>
      <c r="BO20" s="27"/>
      <c r="BP20" s="27"/>
      <c r="BQ20" s="27"/>
      <c r="BR20" s="27"/>
      <c r="BT20" s="2"/>
      <c r="BU20" s="8"/>
      <c r="BV20" s="8"/>
      <c r="BW20" s="8"/>
      <c r="BY20" s="44"/>
      <c r="BZ20" s="31"/>
      <c r="CA20" s="29"/>
      <c r="CB20" s="31"/>
      <c r="CC20" s="17"/>
      <c r="CE20" s="22"/>
      <c r="CF20" s="22"/>
      <c r="CG20" s="22"/>
      <c r="CH20" s="22"/>
      <c r="CI20" s="22"/>
      <c r="CJ20" s="22"/>
      <c r="CK20" s="22"/>
      <c r="CL20" s="33"/>
      <c r="CM20" s="6"/>
      <c r="CN20" s="32"/>
      <c r="CO20" s="27"/>
      <c r="CP20" s="27"/>
      <c r="CQ20" s="27"/>
      <c r="CR20" s="27"/>
      <c r="CS20" s="27"/>
      <c r="CT20" s="27"/>
    </row>
    <row r="21" spans="2:98">
      <c r="B21" s="86">
        <v>42388</v>
      </c>
      <c r="C21" s="53">
        <v>1881.33</v>
      </c>
      <c r="D21" s="47">
        <f t="shared" ref="D21:D62" si="15">(C21-C20)/C20</f>
        <v>5.3182154196337883E-4</v>
      </c>
      <c r="F21" s="89">
        <f t="shared" si="13"/>
        <v>2016.0397298371081</v>
      </c>
      <c r="G21" s="41"/>
      <c r="H21" s="37">
        <v>10</v>
      </c>
      <c r="I21" s="24">
        <f t="shared" si="0"/>
        <v>2018.5455559297745</v>
      </c>
      <c r="J21" s="24">
        <f t="shared" si="1"/>
        <v>2117.1136450200229</v>
      </c>
      <c r="K21" s="24">
        <f t="shared" si="2"/>
        <v>2123.304651333784</v>
      </c>
      <c r="L21" s="24">
        <f t="shared" si="3"/>
        <v>1918.9550396380334</v>
      </c>
      <c r="M21" s="24">
        <f t="shared" si="4"/>
        <v>2070.262584271577</v>
      </c>
      <c r="N21" s="24">
        <f t="shared" si="5"/>
        <v>1968.1204656449249</v>
      </c>
      <c r="P21" s="49"/>
      <c r="Q21" s="96">
        <v>10</v>
      </c>
      <c r="R21" s="103">
        <f t="shared" si="14"/>
        <v>2016.0397298371081</v>
      </c>
      <c r="S21" s="57">
        <f t="shared" si="6"/>
        <v>1834.428718929194</v>
      </c>
      <c r="T21" s="57">
        <f t="shared" si="7"/>
        <v>1924.0061539620319</v>
      </c>
      <c r="U21" s="57">
        <f t="shared" si="8"/>
        <v>1929.6324623441601</v>
      </c>
      <c r="V21" s="57">
        <f t="shared" si="9"/>
        <v>1743.9221149628522</v>
      </c>
      <c r="W21" s="57">
        <f t="shared" si="10"/>
        <v>2029.7771187892674</v>
      </c>
      <c r="X21" s="57">
        <f t="shared" si="11"/>
        <v>1657.8809041060892</v>
      </c>
      <c r="Y21" s="17"/>
      <c r="AA21" s="22"/>
      <c r="AB21" s="22"/>
      <c r="AC21" s="22"/>
      <c r="AD21" s="22"/>
      <c r="AE21" s="22"/>
      <c r="AF21" s="22"/>
      <c r="AG21" s="22"/>
      <c r="AH21" s="33"/>
      <c r="AI21" s="6"/>
      <c r="AJ21" s="32"/>
      <c r="AK21" s="27"/>
      <c r="AL21" s="27"/>
      <c r="AM21" s="27"/>
      <c r="AN21" s="27"/>
      <c r="AO21" s="27"/>
      <c r="AP21" s="27"/>
      <c r="AR21" s="2"/>
      <c r="AS21" s="8"/>
      <c r="AT21" s="8"/>
      <c r="AU21" s="8"/>
      <c r="AW21" s="44"/>
      <c r="AX21" s="31"/>
      <c r="AY21" s="29"/>
      <c r="AZ21" s="31"/>
      <c r="BA21" s="17"/>
      <c r="BC21" s="22"/>
      <c r="BD21" s="22"/>
      <c r="BE21" s="22"/>
      <c r="BF21" s="22"/>
      <c r="BG21" s="22"/>
      <c r="BH21" s="22"/>
      <c r="BI21" s="22"/>
      <c r="BJ21" s="33"/>
      <c r="BK21" s="6"/>
      <c r="BL21" s="32"/>
      <c r="BM21" s="27"/>
      <c r="BN21" s="27"/>
      <c r="BO21" s="27"/>
      <c r="BP21" s="27"/>
      <c r="BQ21" s="27"/>
      <c r="BR21" s="27"/>
      <c r="BT21" s="2"/>
      <c r="BU21" s="8"/>
      <c r="BV21" s="8"/>
      <c r="BW21" s="8"/>
      <c r="BY21" s="44"/>
      <c r="BZ21" s="31"/>
      <c r="CA21" s="29"/>
      <c r="CB21" s="31"/>
      <c r="CC21" s="17"/>
      <c r="CE21" s="22"/>
      <c r="CF21" s="22"/>
      <c r="CG21" s="22"/>
      <c r="CH21" s="22"/>
      <c r="CI21" s="22"/>
      <c r="CJ21" s="22"/>
      <c r="CK21" s="22"/>
      <c r="CL21" s="33"/>
      <c r="CM21" s="6"/>
      <c r="CN21" s="32"/>
      <c r="CO21" s="27"/>
      <c r="CP21" s="27"/>
      <c r="CQ21" s="27"/>
      <c r="CR21" s="27"/>
      <c r="CS21" s="27"/>
      <c r="CT21" s="27"/>
    </row>
    <row r="22" spans="2:98">
      <c r="B22" s="86">
        <v>42389</v>
      </c>
      <c r="C22" s="53">
        <v>1859.33</v>
      </c>
      <c r="D22" s="47">
        <f t="shared" si="15"/>
        <v>-1.1693854879260949E-2</v>
      </c>
      <c r="E22" s="61"/>
      <c r="F22" s="89">
        <f t="shared" si="13"/>
        <v>2016.0437028208189</v>
      </c>
      <c r="G22" s="96"/>
      <c r="H22" s="77">
        <v>11</v>
      </c>
      <c r="I22" s="24">
        <f t="shared" si="0"/>
        <v>2019.1350572951167</v>
      </c>
      <c r="J22" s="24">
        <f t="shared" si="1"/>
        <v>2122.348432801562</v>
      </c>
      <c r="K22" s="24">
        <f t="shared" si="2"/>
        <v>2129.1763757738431</v>
      </c>
      <c r="L22" s="24">
        <f t="shared" si="3"/>
        <v>1914.7809575505055</v>
      </c>
      <c r="M22" s="24">
        <f t="shared" si="4"/>
        <v>2073.4258278244556</v>
      </c>
      <c r="N22" s="24">
        <f t="shared" si="5"/>
        <v>1966.2658412410408</v>
      </c>
      <c r="P22" s="49"/>
      <c r="Q22" s="41">
        <v>11</v>
      </c>
      <c r="R22" s="103">
        <f t="shared" si="14"/>
        <v>2016.0437028208189</v>
      </c>
      <c r="S22" s="57">
        <f t="shared" si="6"/>
        <v>1834.964450328099</v>
      </c>
      <c r="T22" s="57">
        <f t="shared" si="7"/>
        <v>1928.7634630134653</v>
      </c>
      <c r="U22" s="57">
        <f t="shared" si="8"/>
        <v>1934.9686113901109</v>
      </c>
      <c r="V22" s="57">
        <f t="shared" si="9"/>
        <v>1740.1287618556926</v>
      </c>
      <c r="W22" s="57">
        <f t="shared" si="10"/>
        <v>2040.4229228503659</v>
      </c>
      <c r="X22" s="57">
        <f t="shared" si="11"/>
        <v>1650.194425998824</v>
      </c>
      <c r="Y22" s="17"/>
      <c r="AA22" s="22"/>
      <c r="AB22" s="22"/>
      <c r="AC22" s="22"/>
      <c r="AD22" s="22"/>
      <c r="AE22" s="22"/>
      <c r="AF22" s="22"/>
      <c r="AG22" s="22"/>
      <c r="AH22" s="33"/>
      <c r="AI22" s="6"/>
      <c r="AJ22" s="32"/>
      <c r="AK22" s="27"/>
      <c r="AL22" s="27"/>
      <c r="AM22" s="27"/>
      <c r="AN22" s="27"/>
      <c r="AO22" s="27"/>
      <c r="AP22" s="27"/>
      <c r="AR22" s="2"/>
      <c r="AS22" s="8"/>
      <c r="AT22" s="8"/>
      <c r="AU22" s="8"/>
      <c r="AW22" s="44"/>
      <c r="AX22" s="31"/>
      <c r="AY22" s="29"/>
      <c r="AZ22" s="31"/>
      <c r="BA22" s="17"/>
      <c r="BC22" s="22"/>
      <c r="BD22" s="22"/>
      <c r="BE22" s="22"/>
      <c r="BF22" s="22"/>
      <c r="BG22" s="22"/>
      <c r="BH22" s="22"/>
      <c r="BI22" s="22"/>
      <c r="BJ22" s="33"/>
      <c r="BK22" s="6"/>
      <c r="BL22" s="32"/>
      <c r="BM22" s="27"/>
      <c r="BN22" s="27"/>
      <c r="BO22" s="27"/>
      <c r="BP22" s="27"/>
      <c r="BQ22" s="27"/>
      <c r="BR22" s="27"/>
      <c r="BT22" s="2"/>
      <c r="BU22" s="8"/>
      <c r="BV22" s="8"/>
      <c r="BW22" s="8"/>
      <c r="BY22" s="44"/>
      <c r="BZ22" s="31"/>
      <c r="CA22" s="29"/>
      <c r="CB22" s="31"/>
      <c r="CC22" s="17"/>
      <c r="CE22" s="22"/>
      <c r="CF22" s="22"/>
      <c r="CG22" s="22"/>
      <c r="CH22" s="22"/>
      <c r="CI22" s="22"/>
      <c r="CJ22" s="22"/>
      <c r="CK22" s="22"/>
      <c r="CL22" s="33"/>
      <c r="CM22" s="6"/>
      <c r="CN22" s="32"/>
      <c r="CO22" s="27"/>
      <c r="CP22" s="27"/>
      <c r="CQ22" s="27"/>
      <c r="CR22" s="27"/>
      <c r="CS22" s="27"/>
      <c r="CT22" s="27"/>
    </row>
    <row r="23" spans="2:98" s="46" customFormat="1">
      <c r="B23" s="86">
        <v>42390</v>
      </c>
      <c r="C23" s="53">
        <v>1868.99</v>
      </c>
      <c r="D23" s="47">
        <f t="shared" si="15"/>
        <v>5.1954198555394055E-3</v>
      </c>
      <c r="E23" s="61"/>
      <c r="F23" s="89">
        <f t="shared" si="13"/>
        <v>2016.0476758045297</v>
      </c>
      <c r="G23" s="96"/>
      <c r="H23" s="77">
        <v>12</v>
      </c>
      <c r="I23" s="24">
        <f t="shared" si="0"/>
        <v>2019.7247308199917</v>
      </c>
      <c r="J23" s="24">
        <f t="shared" si="1"/>
        <v>2127.362301237587</v>
      </c>
      <c r="K23" s="24">
        <f t="shared" si="2"/>
        <v>2134.8296539026378</v>
      </c>
      <c r="L23" s="24">
        <f t="shared" si="3"/>
        <v>1910.8259906492426</v>
      </c>
      <c r="M23" s="24">
        <f t="shared" si="4"/>
        <v>2076.4797730955729</v>
      </c>
      <c r="N23" s="24">
        <f t="shared" si="5"/>
        <v>1964.5209364137318</v>
      </c>
      <c r="P23" s="101"/>
      <c r="Q23" s="41">
        <v>12</v>
      </c>
      <c r="R23" s="103">
        <f t="shared" si="14"/>
        <v>2016.0476758045297</v>
      </c>
      <c r="S23" s="57">
        <f t="shared" si="6"/>
        <v>1835.500338183414</v>
      </c>
      <c r="T23" s="57">
        <f t="shared" si="7"/>
        <v>1933.3200033526007</v>
      </c>
      <c r="U23" s="57">
        <f t="shared" si="8"/>
        <v>1940.1062391860705</v>
      </c>
      <c r="V23" s="57">
        <f t="shared" si="9"/>
        <v>1736.5345378636812</v>
      </c>
      <c r="W23" s="57">
        <f t="shared" si="10"/>
        <v>2050.6736724733828</v>
      </c>
      <c r="X23" s="57">
        <f t="shared" si="11"/>
        <v>1642.9047374504471</v>
      </c>
      <c r="Y23" s="56"/>
      <c r="AA23" s="62"/>
      <c r="AB23" s="62"/>
      <c r="AC23" s="62"/>
      <c r="AD23" s="62"/>
      <c r="AE23" s="62"/>
      <c r="AF23" s="62"/>
      <c r="AG23" s="62"/>
      <c r="AH23" s="65"/>
      <c r="AI23" s="72"/>
      <c r="AJ23" s="66"/>
      <c r="AK23" s="67"/>
      <c r="AL23" s="67"/>
      <c r="AM23" s="67"/>
      <c r="AN23" s="67"/>
      <c r="AO23" s="67"/>
      <c r="AP23" s="67"/>
      <c r="AR23" s="68"/>
      <c r="AS23" s="61"/>
      <c r="AT23" s="61"/>
      <c r="AU23" s="61"/>
      <c r="AW23" s="69"/>
      <c r="AX23" s="63"/>
      <c r="AY23" s="64"/>
      <c r="AZ23" s="63"/>
      <c r="BA23" s="56"/>
      <c r="BC23" s="62"/>
      <c r="BD23" s="62"/>
      <c r="BE23" s="62"/>
      <c r="BF23" s="62"/>
      <c r="BG23" s="62"/>
      <c r="BH23" s="62"/>
      <c r="BI23" s="62"/>
      <c r="BJ23" s="65"/>
      <c r="BK23" s="72"/>
      <c r="BL23" s="66"/>
      <c r="BM23" s="67"/>
      <c r="BN23" s="67"/>
      <c r="BO23" s="67"/>
      <c r="BP23" s="67"/>
      <c r="BQ23" s="67"/>
      <c r="BR23" s="67"/>
      <c r="BT23" s="68"/>
      <c r="BU23" s="61"/>
      <c r="BV23" s="61"/>
      <c r="BW23" s="61"/>
      <c r="BY23" s="69"/>
      <c r="BZ23" s="63"/>
      <c r="CA23" s="64"/>
      <c r="CB23" s="63"/>
      <c r="CC23" s="56"/>
      <c r="CE23" s="62"/>
      <c r="CF23" s="62"/>
      <c r="CG23" s="62"/>
      <c r="CH23" s="62"/>
      <c r="CI23" s="62"/>
      <c r="CJ23" s="62"/>
      <c r="CK23" s="62"/>
      <c r="CL23" s="65"/>
      <c r="CM23" s="72"/>
      <c r="CN23" s="66"/>
      <c r="CO23" s="67"/>
      <c r="CP23" s="67"/>
      <c r="CQ23" s="67"/>
      <c r="CR23" s="67"/>
      <c r="CS23" s="67"/>
      <c r="CT23" s="67"/>
    </row>
    <row r="24" spans="2:98">
      <c r="B24" s="86">
        <v>42391</v>
      </c>
      <c r="C24" s="53">
        <v>1906.9</v>
      </c>
      <c r="D24" s="47">
        <f t="shared" si="15"/>
        <v>2.0283682630725729E-2</v>
      </c>
      <c r="F24" s="89">
        <f t="shared" si="13"/>
        <v>2016.0516487882405</v>
      </c>
      <c r="G24" s="41"/>
      <c r="H24" s="37">
        <v>13</v>
      </c>
      <c r="I24" s="24">
        <f t="shared" si="0"/>
        <v>2020.3145765546774</v>
      </c>
      <c r="J24" s="24">
        <f t="shared" si="1"/>
        <v>2132.1823883761158</v>
      </c>
      <c r="K24" s="24">
        <f t="shared" si="2"/>
        <v>2140.2915341435869</v>
      </c>
      <c r="L24" s="24">
        <f t="shared" si="3"/>
        <v>1907.0630907637255</v>
      </c>
      <c r="M24" s="24">
        <f t="shared" si="4"/>
        <v>2079.4379491840727</v>
      </c>
      <c r="N24" s="24">
        <f t="shared" si="5"/>
        <v>1962.8722221987275</v>
      </c>
      <c r="P24" s="49"/>
      <c r="Q24" s="96">
        <v>13</v>
      </c>
      <c r="R24" s="103">
        <f t="shared" si="14"/>
        <v>2016.0516487882405</v>
      </c>
      <c r="S24" s="57">
        <f t="shared" si="6"/>
        <v>1836.036382540831</v>
      </c>
      <c r="T24" s="57">
        <f t="shared" si="7"/>
        <v>1937.7004376948839</v>
      </c>
      <c r="U24" s="57">
        <f t="shared" si="8"/>
        <v>1945.0699269977799</v>
      </c>
      <c r="V24" s="57">
        <f t="shared" si="9"/>
        <v>1733.1148619509081</v>
      </c>
      <c r="W24" s="57">
        <f t="shared" si="10"/>
        <v>2060.5784596030539</v>
      </c>
      <c r="X24" s="57">
        <f t="shared" si="11"/>
        <v>1635.9627474039544</v>
      </c>
      <c r="Y24" s="17"/>
      <c r="AA24" s="22"/>
      <c r="AB24" s="22"/>
      <c r="AC24" s="22"/>
      <c r="AD24" s="22"/>
      <c r="AE24" s="22"/>
      <c r="AF24" s="22"/>
      <c r="AG24" s="22"/>
      <c r="AH24" s="33"/>
      <c r="AI24" s="6"/>
      <c r="AJ24" s="32"/>
      <c r="AK24" s="27"/>
      <c r="AL24" s="27"/>
      <c r="AM24" s="27"/>
      <c r="AN24" s="27"/>
      <c r="AO24" s="27"/>
      <c r="AP24" s="27"/>
      <c r="AR24" s="2"/>
      <c r="AS24" s="8"/>
      <c r="AT24" s="8"/>
      <c r="AU24" s="8"/>
      <c r="AW24" s="44"/>
      <c r="AX24" s="31"/>
      <c r="AY24" s="29"/>
      <c r="AZ24" s="31"/>
      <c r="BA24" s="17"/>
      <c r="BC24" s="22"/>
      <c r="BD24" s="22"/>
      <c r="BE24" s="22"/>
      <c r="BF24" s="22"/>
      <c r="BG24" s="22"/>
      <c r="BH24" s="22"/>
      <c r="BI24" s="22"/>
      <c r="BJ24" s="33"/>
      <c r="BK24" s="6"/>
      <c r="BL24" s="32"/>
      <c r="BM24" s="27"/>
      <c r="BN24" s="27"/>
      <c r="BO24" s="27"/>
      <c r="BP24" s="27"/>
      <c r="BQ24" s="27"/>
      <c r="BR24" s="27"/>
      <c r="BT24" s="2"/>
      <c r="BU24" s="8"/>
      <c r="BV24" s="8"/>
      <c r="BW24" s="8"/>
      <c r="BY24" s="44"/>
      <c r="BZ24" s="31"/>
      <c r="CA24" s="29"/>
      <c r="CB24" s="31"/>
      <c r="CC24" s="17"/>
      <c r="CE24" s="22"/>
      <c r="CF24" s="22"/>
      <c r="CG24" s="22"/>
      <c r="CH24" s="22"/>
      <c r="CI24" s="22"/>
      <c r="CJ24" s="22"/>
      <c r="CK24" s="22"/>
      <c r="CL24" s="33"/>
      <c r="CM24" s="6"/>
      <c r="CN24" s="32"/>
      <c r="CO24" s="27"/>
      <c r="CP24" s="27"/>
      <c r="CQ24" s="27"/>
      <c r="CR24" s="27"/>
      <c r="CS24" s="27"/>
      <c r="CT24" s="27"/>
    </row>
    <row r="25" spans="2:98">
      <c r="B25" s="86">
        <v>42394</v>
      </c>
      <c r="C25" s="53">
        <v>1877.08</v>
      </c>
      <c r="D25" s="47">
        <f t="shared" si="15"/>
        <v>-1.5637946405160294E-2</v>
      </c>
      <c r="F25" s="89">
        <f t="shared" si="13"/>
        <v>2016.0556217719513</v>
      </c>
      <c r="G25" s="96"/>
      <c r="H25" s="37">
        <v>14</v>
      </c>
      <c r="I25" s="24">
        <f t="shared" si="0"/>
        <v>2020.9045945494663</v>
      </c>
      <c r="J25" s="24">
        <f t="shared" si="1"/>
        <v>2136.830696700245</v>
      </c>
      <c r="K25" s="24">
        <f t="shared" si="2"/>
        <v>2145.5839400275563</v>
      </c>
      <c r="L25" s="24">
        <f t="shared" si="3"/>
        <v>1903.4703346160811</v>
      </c>
      <c r="M25" s="24">
        <f t="shared" si="4"/>
        <v>2082.3113221594017</v>
      </c>
      <c r="N25" s="24">
        <f t="shared" si="5"/>
        <v>1961.3087326614971</v>
      </c>
      <c r="P25" s="49"/>
      <c r="Q25" s="96">
        <v>14</v>
      </c>
      <c r="R25" s="103">
        <f t="shared" si="14"/>
        <v>2016.0556217719513</v>
      </c>
      <c r="S25" s="57">
        <f t="shared" si="6"/>
        <v>1836.5725834460552</v>
      </c>
      <c r="T25" s="57">
        <f t="shared" si="7"/>
        <v>1941.9247616191926</v>
      </c>
      <c r="U25" s="57">
        <f t="shared" si="8"/>
        <v>1949.8795986533257</v>
      </c>
      <c r="V25" s="57">
        <f t="shared" si="9"/>
        <v>1729.8498105192041</v>
      </c>
      <c r="W25" s="57">
        <f t="shared" si="10"/>
        <v>2070.1770697842558</v>
      </c>
      <c r="X25" s="57">
        <f t="shared" si="11"/>
        <v>1629.3286712026211</v>
      </c>
      <c r="Y25" s="17"/>
      <c r="AA25" s="22"/>
      <c r="AB25" s="22"/>
      <c r="AC25" s="22"/>
      <c r="AD25" s="22"/>
      <c r="AE25" s="22"/>
      <c r="AF25" s="22"/>
      <c r="AG25" s="22"/>
      <c r="AH25" s="33"/>
      <c r="AI25" s="6"/>
      <c r="AJ25" s="32"/>
      <c r="AK25" s="27"/>
      <c r="AL25" s="27"/>
      <c r="AM25" s="27"/>
      <c r="AN25" s="27"/>
      <c r="AO25" s="27"/>
      <c r="AP25" s="27"/>
      <c r="AR25" s="2"/>
      <c r="AS25" s="8"/>
      <c r="AT25" s="8"/>
      <c r="AU25" s="8"/>
      <c r="AW25" s="44"/>
      <c r="AX25" s="31"/>
      <c r="AY25" s="29"/>
      <c r="AZ25" s="31"/>
      <c r="BA25" s="17"/>
      <c r="BC25" s="22"/>
      <c r="BD25" s="22"/>
      <c r="BE25" s="22"/>
      <c r="BF25" s="22"/>
      <c r="BG25" s="22"/>
      <c r="BH25" s="22"/>
      <c r="BI25" s="22"/>
      <c r="BJ25" s="33"/>
      <c r="BK25" s="6"/>
      <c r="BL25" s="32"/>
      <c r="BM25" s="27"/>
      <c r="BN25" s="27"/>
      <c r="BO25" s="27"/>
      <c r="BP25" s="27"/>
      <c r="BQ25" s="27"/>
      <c r="BR25" s="27"/>
      <c r="BT25" s="2"/>
      <c r="BU25" s="8"/>
      <c r="BV25" s="8"/>
      <c r="BW25" s="8"/>
      <c r="BY25" s="44"/>
      <c r="BZ25" s="31"/>
      <c r="CA25" s="29"/>
      <c r="CB25" s="31"/>
      <c r="CC25" s="17"/>
      <c r="CE25" s="22"/>
      <c r="CF25" s="22"/>
      <c r="CG25" s="22"/>
      <c r="CH25" s="22"/>
      <c r="CI25" s="22"/>
      <c r="CJ25" s="22"/>
      <c r="CK25" s="22"/>
      <c r="CL25" s="33"/>
      <c r="CM25" s="6"/>
      <c r="CN25" s="32"/>
      <c r="CO25" s="27"/>
      <c r="CP25" s="27"/>
      <c r="CQ25" s="27"/>
      <c r="CR25" s="27"/>
      <c r="CS25" s="27"/>
      <c r="CT25" s="27"/>
    </row>
    <row r="26" spans="2:98">
      <c r="B26" s="86">
        <v>42395</v>
      </c>
      <c r="C26" s="53">
        <v>1903.63</v>
      </c>
      <c r="D26" s="47">
        <f t="shared" si="15"/>
        <v>1.4144309246276229E-2</v>
      </c>
      <c r="F26" s="89">
        <f t="shared" si="13"/>
        <v>2016.0595947556621</v>
      </c>
      <c r="G26" s="41"/>
      <c r="H26" s="37">
        <v>15</v>
      </c>
      <c r="I26" s="24">
        <f t="shared" si="0"/>
        <v>2021.4947848546656</v>
      </c>
      <c r="J26" s="24">
        <f t="shared" si="1"/>
        <v>2141.3253586351289</v>
      </c>
      <c r="K26" s="24">
        <f t="shared" si="2"/>
        <v>2150.7249337483527</v>
      </c>
      <c r="L26" s="24">
        <f t="shared" si="3"/>
        <v>1900.0296602655878</v>
      </c>
      <c r="M26" s="24">
        <f t="shared" si="4"/>
        <v>2085.1089269458303</v>
      </c>
      <c r="N26" s="24">
        <f t="shared" si="5"/>
        <v>1959.8214330127294</v>
      </c>
      <c r="P26" s="49"/>
      <c r="Q26" s="41">
        <v>15</v>
      </c>
      <c r="R26" s="103">
        <f t="shared" si="14"/>
        <v>2016.0595947556621</v>
      </c>
      <c r="S26" s="57">
        <f t="shared" si="6"/>
        <v>1837.1089409448052</v>
      </c>
      <c r="T26" s="57">
        <f t="shared" si="7"/>
        <v>1946.0094536446002</v>
      </c>
      <c r="U26" s="57">
        <f t="shared" si="8"/>
        <v>1954.5516688464206</v>
      </c>
      <c r="V26" s="57">
        <f t="shared" si="9"/>
        <v>1726.7229691048567</v>
      </c>
      <c r="W26" s="57">
        <f t="shared" si="10"/>
        <v>2079.5022772169423</v>
      </c>
      <c r="X26" s="57">
        <f t="shared" si="11"/>
        <v>1622.9697355350638</v>
      </c>
      <c r="Y26" s="17"/>
      <c r="AA26" s="22"/>
      <c r="AB26" s="22"/>
      <c r="AC26" s="22"/>
      <c r="AD26" s="22"/>
      <c r="AE26" s="22"/>
      <c r="AF26" s="22"/>
      <c r="AG26" s="22"/>
      <c r="AH26" s="33"/>
      <c r="AI26" s="6"/>
      <c r="AJ26" s="32"/>
      <c r="AK26" s="27"/>
      <c r="AL26" s="27"/>
      <c r="AM26" s="27"/>
      <c r="AN26" s="27"/>
      <c r="AO26" s="27"/>
      <c r="AP26" s="27"/>
      <c r="AR26" s="2"/>
      <c r="AS26" s="8"/>
      <c r="AT26" s="8"/>
      <c r="AU26" s="8"/>
      <c r="AW26" s="44"/>
      <c r="AX26" s="31"/>
      <c r="AY26" s="29"/>
      <c r="AZ26" s="31"/>
      <c r="BA26" s="17"/>
      <c r="BC26" s="22"/>
      <c r="BD26" s="22"/>
      <c r="BE26" s="22"/>
      <c r="BF26" s="22"/>
      <c r="BG26" s="22"/>
      <c r="BH26" s="22"/>
      <c r="BI26" s="22"/>
      <c r="BJ26" s="33"/>
      <c r="BK26" s="6"/>
      <c r="BL26" s="32"/>
      <c r="BM26" s="27"/>
      <c r="BN26" s="27"/>
      <c r="BO26" s="27"/>
      <c r="BP26" s="27"/>
      <c r="BQ26" s="27"/>
      <c r="BR26" s="27"/>
      <c r="BT26" s="2"/>
      <c r="BU26" s="8"/>
      <c r="BV26" s="8"/>
      <c r="BW26" s="8"/>
      <c r="BY26" s="44"/>
      <c r="BZ26" s="31"/>
      <c r="CA26" s="29"/>
      <c r="CB26" s="31"/>
      <c r="CC26" s="17"/>
      <c r="CE26" s="22"/>
      <c r="CF26" s="22"/>
      <c r="CG26" s="22"/>
      <c r="CH26" s="22"/>
      <c r="CI26" s="22"/>
      <c r="CJ26" s="22"/>
      <c r="CK26" s="22"/>
      <c r="CL26" s="33"/>
      <c r="CM26" s="6"/>
      <c r="CN26" s="32"/>
      <c r="CO26" s="27"/>
      <c r="CP26" s="27"/>
      <c r="CQ26" s="27"/>
      <c r="CR26" s="27"/>
      <c r="CS26" s="27"/>
      <c r="CT26" s="27"/>
    </row>
    <row r="27" spans="2:98">
      <c r="B27" s="86">
        <v>42396</v>
      </c>
      <c r="C27" s="53">
        <v>1882.95</v>
      </c>
      <c r="D27" s="47">
        <f t="shared" si="15"/>
        <v>-1.0863455608495382E-2</v>
      </c>
      <c r="F27" s="89">
        <f t="shared" si="13"/>
        <v>2016.063567739373</v>
      </c>
      <c r="G27" s="96"/>
      <c r="H27" s="37">
        <v>16</v>
      </c>
      <c r="I27" s="24">
        <f t="shared" si="0"/>
        <v>2022.085147520598</v>
      </c>
      <c r="J27" s="24">
        <f t="shared" si="1"/>
        <v>2145.6815272913309</v>
      </c>
      <c r="K27" s="24">
        <f t="shared" si="2"/>
        <v>2155.7296054202466</v>
      </c>
      <c r="L27" s="24">
        <f t="shared" si="3"/>
        <v>1896.7259778511534</v>
      </c>
      <c r="M27" s="24">
        <f t="shared" si="4"/>
        <v>2087.8383120325002</v>
      </c>
      <c r="N27" s="24">
        <f t="shared" si="5"/>
        <v>1958.4027748982842</v>
      </c>
      <c r="P27" s="49"/>
      <c r="Q27" s="41">
        <v>16</v>
      </c>
      <c r="R27" s="103">
        <f t="shared" si="14"/>
        <v>2016.063567739373</v>
      </c>
      <c r="S27" s="57">
        <f t="shared" si="6"/>
        <v>1837.6454550828134</v>
      </c>
      <c r="T27" s="57">
        <f t="shared" si="7"/>
        <v>1949.9682847266938</v>
      </c>
      <c r="U27" s="57">
        <f t="shared" si="8"/>
        <v>1959.0998512824142</v>
      </c>
      <c r="V27" s="57">
        <f t="shared" si="9"/>
        <v>1723.7206242326013</v>
      </c>
      <c r="W27" s="57">
        <f t="shared" si="10"/>
        <v>2088.5814598669772</v>
      </c>
      <c r="X27" s="57">
        <f t="shared" si="11"/>
        <v>1616.8585633244099</v>
      </c>
      <c r="Y27" s="17"/>
      <c r="AA27" s="22"/>
      <c r="AB27" s="22"/>
      <c r="AC27" s="22"/>
      <c r="AD27" s="22"/>
      <c r="AE27" s="22"/>
      <c r="AF27" s="22"/>
      <c r="AG27" s="22"/>
      <c r="AH27" s="33"/>
      <c r="AI27" s="6"/>
      <c r="AJ27" s="32"/>
      <c r="AK27" s="27"/>
      <c r="AL27" s="27"/>
      <c r="AM27" s="27"/>
      <c r="AN27" s="27"/>
      <c r="AO27" s="27"/>
      <c r="AP27" s="27"/>
      <c r="AR27" s="2"/>
      <c r="AS27" s="8"/>
      <c r="AT27" s="8"/>
      <c r="AU27" s="8"/>
      <c r="AW27" s="44"/>
      <c r="AX27" s="31"/>
      <c r="AY27" s="29"/>
      <c r="AZ27" s="31"/>
      <c r="BA27" s="17"/>
      <c r="BC27" s="22"/>
      <c r="BD27" s="22"/>
      <c r="BE27" s="22"/>
      <c r="BF27" s="22"/>
      <c r="BG27" s="22"/>
      <c r="BH27" s="22"/>
      <c r="BI27" s="22"/>
      <c r="BJ27" s="33"/>
      <c r="BK27" s="6"/>
      <c r="BL27" s="32"/>
      <c r="BM27" s="27"/>
      <c r="BN27" s="27"/>
      <c r="BO27" s="27"/>
      <c r="BP27" s="27"/>
      <c r="BQ27" s="27"/>
      <c r="BR27" s="27"/>
      <c r="BT27" s="2"/>
      <c r="BU27" s="8"/>
      <c r="BV27" s="8"/>
      <c r="BW27" s="8"/>
      <c r="BY27" s="44"/>
      <c r="BZ27" s="31"/>
      <c r="CA27" s="29"/>
      <c r="CB27" s="31"/>
      <c r="CC27" s="17"/>
      <c r="CE27" s="22"/>
      <c r="CF27" s="22"/>
      <c r="CG27" s="22"/>
      <c r="CH27" s="22"/>
      <c r="CI27" s="22"/>
      <c r="CJ27" s="22"/>
      <c r="CK27" s="22"/>
      <c r="CL27" s="33"/>
      <c r="CM27" s="6"/>
      <c r="CN27" s="32"/>
      <c r="CO27" s="27"/>
      <c r="CP27" s="27"/>
      <c r="CQ27" s="27"/>
      <c r="CR27" s="27"/>
      <c r="CS27" s="27"/>
      <c r="CT27" s="27"/>
    </row>
    <row r="28" spans="2:98">
      <c r="B28" s="86">
        <v>42397</v>
      </c>
      <c r="C28" s="53">
        <v>1893.36</v>
      </c>
      <c r="D28" s="47">
        <f t="shared" si="15"/>
        <v>5.5285589102205867E-3</v>
      </c>
      <c r="F28" s="89">
        <f t="shared" si="13"/>
        <v>2016.0675407230838</v>
      </c>
      <c r="G28" s="41"/>
      <c r="H28" s="37">
        <v>17</v>
      </c>
      <c r="I28" s="24">
        <f t="shared" si="0"/>
        <v>2022.6756825975992</v>
      </c>
      <c r="J28" s="24">
        <f t="shared" si="1"/>
        <v>2149.9120197716684</v>
      </c>
      <c r="K28" s="24">
        <f t="shared" si="2"/>
        <v>2160.61071523081</v>
      </c>
      <c r="L28" s="24">
        <f t="shared" si="3"/>
        <v>1893.5465274384767</v>
      </c>
      <c r="M28" s="24">
        <f t="shared" si="4"/>
        <v>2090.5058606129678</v>
      </c>
      <c r="N28" s="24">
        <f t="shared" si="5"/>
        <v>1957.0463752596497</v>
      </c>
      <c r="P28" s="49"/>
      <c r="Q28" s="96">
        <v>17</v>
      </c>
      <c r="R28" s="103">
        <f t="shared" si="14"/>
        <v>2016.0675407230838</v>
      </c>
      <c r="S28" s="57">
        <f t="shared" si="6"/>
        <v>1838.1821259058243</v>
      </c>
      <c r="T28" s="57">
        <f t="shared" si="7"/>
        <v>1953.8129028867086</v>
      </c>
      <c r="U28" s="57">
        <f t="shared" si="8"/>
        <v>1963.5357422586874</v>
      </c>
      <c r="V28" s="57">
        <f t="shared" si="9"/>
        <v>1720.8311798352274</v>
      </c>
      <c r="W28" s="57">
        <f t="shared" si="10"/>
        <v>2097.4377657096761</v>
      </c>
      <c r="X28" s="57">
        <f t="shared" si="11"/>
        <v>1610.9720074847551</v>
      </c>
      <c r="Y28" s="17"/>
      <c r="AA28" s="22"/>
      <c r="AB28" s="22"/>
      <c r="AC28" s="22"/>
      <c r="AD28" s="22"/>
      <c r="AE28" s="22"/>
      <c r="AF28" s="22"/>
      <c r="AG28" s="22"/>
      <c r="AH28" s="33"/>
      <c r="AI28" s="6"/>
      <c r="AJ28" s="32"/>
      <c r="AK28" s="27"/>
      <c r="AL28" s="27"/>
      <c r="AM28" s="27"/>
      <c r="AN28" s="27"/>
      <c r="AO28" s="27"/>
      <c r="AP28" s="27"/>
      <c r="AR28" s="2"/>
      <c r="AS28" s="8"/>
      <c r="AT28" s="8"/>
      <c r="AU28" s="8"/>
      <c r="AW28" s="44"/>
      <c r="AX28" s="31"/>
      <c r="AY28" s="29"/>
      <c r="AZ28" s="31"/>
      <c r="BA28" s="17"/>
      <c r="BC28" s="22"/>
      <c r="BD28" s="22"/>
      <c r="BE28" s="22"/>
      <c r="BF28" s="22"/>
      <c r="BG28" s="22"/>
      <c r="BH28" s="22"/>
      <c r="BI28" s="22"/>
      <c r="BJ28" s="33"/>
      <c r="BK28" s="6"/>
      <c r="BL28" s="32"/>
      <c r="BM28" s="27"/>
      <c r="BN28" s="27"/>
      <c r="BO28" s="27"/>
      <c r="BP28" s="27"/>
      <c r="BQ28" s="27"/>
      <c r="BR28" s="27"/>
      <c r="BT28" s="2"/>
      <c r="BU28" s="8"/>
      <c r="BV28" s="8"/>
      <c r="BW28" s="8"/>
      <c r="BY28" s="44"/>
      <c r="BZ28" s="31"/>
      <c r="CA28" s="29"/>
      <c r="CB28" s="31"/>
      <c r="CC28" s="17"/>
      <c r="CE28" s="22"/>
      <c r="CF28" s="22"/>
      <c r="CG28" s="22"/>
      <c r="CH28" s="22"/>
      <c r="CI28" s="22"/>
      <c r="CJ28" s="22"/>
      <c r="CK28" s="22"/>
      <c r="CL28" s="33"/>
      <c r="CM28" s="6"/>
      <c r="CN28" s="32"/>
      <c r="CO28" s="27"/>
      <c r="CP28" s="27"/>
      <c r="CQ28" s="27"/>
      <c r="CR28" s="27"/>
      <c r="CS28" s="27"/>
      <c r="CT28" s="27"/>
    </row>
    <row r="29" spans="2:98">
      <c r="B29" s="86">
        <v>42398</v>
      </c>
      <c r="C29" s="53">
        <v>1940.24</v>
      </c>
      <c r="D29" s="47">
        <f t="shared" si="15"/>
        <v>2.4760214644864217E-2</v>
      </c>
      <c r="F29" s="89">
        <f t="shared" si="13"/>
        <v>2016.0715137067946</v>
      </c>
      <c r="G29" s="96"/>
      <c r="H29" s="37">
        <v>18</v>
      </c>
      <c r="I29" s="24">
        <f t="shared" si="0"/>
        <v>2023.2663901360208</v>
      </c>
      <c r="J29" s="24">
        <f t="shared" si="1"/>
        <v>2154.0277921980664</v>
      </c>
      <c r="K29" s="24">
        <f t="shared" si="2"/>
        <v>2165.3791675559928</v>
      </c>
      <c r="L29" s="24">
        <f t="shared" si="3"/>
        <v>1890.4804049049724</v>
      </c>
      <c r="M29" s="24">
        <f t="shared" si="4"/>
        <v>2093.1170276926127</v>
      </c>
      <c r="N29" s="24">
        <f t="shared" si="5"/>
        <v>1955.7467792265354</v>
      </c>
      <c r="P29" s="49"/>
      <c r="Q29" s="41">
        <v>18</v>
      </c>
      <c r="R29" s="103">
        <f t="shared" si="14"/>
        <v>2016.0715137067946</v>
      </c>
      <c r="S29" s="57">
        <f t="shared" si="6"/>
        <v>1838.7189534595971</v>
      </c>
      <c r="T29" s="57">
        <f t="shared" si="7"/>
        <v>1957.5532649099393</v>
      </c>
      <c r="U29" s="57">
        <f t="shared" si="8"/>
        <v>1967.8692515344446</v>
      </c>
      <c r="V29" s="57">
        <f t="shared" si="9"/>
        <v>1718.0447263837841</v>
      </c>
      <c r="W29" s="57">
        <f t="shared" si="10"/>
        <v>2106.090973744796</v>
      </c>
      <c r="X29" s="57">
        <f t="shared" si="11"/>
        <v>1605.2902899061726</v>
      </c>
      <c r="Y29" s="17"/>
      <c r="AA29" s="22"/>
      <c r="AB29" s="22"/>
      <c r="AC29" s="22"/>
      <c r="AD29" s="22"/>
      <c r="AE29" s="22"/>
      <c r="AF29" s="22"/>
      <c r="AG29" s="22"/>
      <c r="AH29" s="33"/>
      <c r="AI29" s="6"/>
      <c r="AJ29" s="32"/>
      <c r="AK29" s="27"/>
      <c r="AL29" s="27"/>
      <c r="AM29" s="27"/>
      <c r="AN29" s="27"/>
      <c r="AO29" s="27"/>
      <c r="AP29" s="27"/>
      <c r="AR29" s="2"/>
      <c r="AS29" s="8"/>
      <c r="AT29" s="8"/>
      <c r="AU29" s="8"/>
      <c r="AW29" s="44"/>
      <c r="AX29" s="31"/>
      <c r="AY29" s="29"/>
      <c r="AZ29" s="31"/>
      <c r="BA29" s="17"/>
      <c r="BC29" s="22"/>
      <c r="BD29" s="22"/>
      <c r="BE29" s="22"/>
      <c r="BF29" s="22"/>
      <c r="BG29" s="22"/>
      <c r="BH29" s="22"/>
      <c r="BI29" s="22"/>
      <c r="BJ29" s="33"/>
      <c r="BK29" s="6"/>
      <c r="BL29" s="32"/>
      <c r="BM29" s="27"/>
      <c r="BN29" s="27"/>
      <c r="BO29" s="27"/>
      <c r="BP29" s="27"/>
      <c r="BQ29" s="27"/>
      <c r="BR29" s="27"/>
      <c r="BT29" s="2"/>
      <c r="BU29" s="8"/>
      <c r="BV29" s="8"/>
      <c r="BW29" s="8"/>
      <c r="BY29" s="44"/>
      <c r="BZ29" s="31"/>
      <c r="CA29" s="29"/>
      <c r="CB29" s="31"/>
      <c r="CC29" s="17"/>
      <c r="CE29" s="22"/>
      <c r="CF29" s="22"/>
      <c r="CG29" s="22"/>
      <c r="CH29" s="22"/>
      <c r="CI29" s="22"/>
      <c r="CJ29" s="22"/>
      <c r="CK29" s="22"/>
      <c r="CL29" s="33"/>
      <c r="CM29" s="6"/>
      <c r="CN29" s="32"/>
      <c r="CO29" s="27"/>
      <c r="CP29" s="27"/>
      <c r="CQ29" s="27"/>
      <c r="CR29" s="27"/>
      <c r="CS29" s="27"/>
      <c r="CT29" s="27"/>
    </row>
    <row r="30" spans="2:98">
      <c r="B30" s="86">
        <v>42401</v>
      </c>
      <c r="C30" s="53">
        <v>1939.38</v>
      </c>
      <c r="D30" s="47">
        <f t="shared" si="15"/>
        <v>-4.4324413474616542E-4</v>
      </c>
      <c r="F30" s="89">
        <f t="shared" si="13"/>
        <v>2016.0754866905054</v>
      </c>
      <c r="G30" s="41"/>
      <c r="H30" s="37">
        <v>19</v>
      </c>
      <c r="I30" s="24">
        <f t="shared" si="0"/>
        <v>2023.8572701862297</v>
      </c>
      <c r="J30" s="24">
        <f t="shared" si="1"/>
        <v>2158.0382973228056</v>
      </c>
      <c r="K30" s="24">
        <f t="shared" si="2"/>
        <v>2170.0443678401084</v>
      </c>
      <c r="L30" s="24">
        <f t="shared" si="3"/>
        <v>1887.5182050597855</v>
      </c>
      <c r="M30" s="24">
        <f t="shared" si="4"/>
        <v>2095.6765185686181</v>
      </c>
      <c r="N30" s="24">
        <f t="shared" si="5"/>
        <v>1954.4992816368876</v>
      </c>
      <c r="P30" s="49"/>
      <c r="Q30" s="41">
        <v>19</v>
      </c>
      <c r="R30" s="103">
        <f t="shared" si="14"/>
        <v>2016.0754866905054</v>
      </c>
      <c r="S30" s="57">
        <f t="shared" si="6"/>
        <v>1839.2559377899045</v>
      </c>
      <c r="T30" s="57">
        <f t="shared" si="7"/>
        <v>1961.1979613383271</v>
      </c>
      <c r="U30" s="57">
        <f t="shared" si="8"/>
        <v>1972.1089266587426</v>
      </c>
      <c r="V30" s="57">
        <f t="shared" si="9"/>
        <v>1715.352716559554</v>
      </c>
      <c r="W30" s="57">
        <f t="shared" si="10"/>
        <v>2114.5581420715562</v>
      </c>
      <c r="X30" s="57">
        <f t="shared" si="11"/>
        <v>1599.7963533796958</v>
      </c>
      <c r="Y30" s="17"/>
      <c r="AA30" s="22"/>
      <c r="AB30" s="22"/>
      <c r="AC30" s="22"/>
      <c r="AD30" s="22"/>
      <c r="AE30" s="22"/>
      <c r="AF30" s="22"/>
      <c r="AG30" s="22"/>
      <c r="AH30" s="33"/>
      <c r="AI30" s="6"/>
      <c r="AJ30" s="32"/>
      <c r="AK30" s="27"/>
      <c r="AL30" s="27"/>
      <c r="AM30" s="27"/>
      <c r="AN30" s="27"/>
      <c r="AO30" s="27"/>
      <c r="AP30" s="27"/>
      <c r="AR30" s="2"/>
      <c r="AS30" s="8"/>
      <c r="AT30" s="8"/>
      <c r="AU30" s="8"/>
      <c r="AW30" s="44"/>
      <c r="AX30" s="31"/>
      <c r="AY30" s="29"/>
      <c r="AZ30" s="31"/>
      <c r="BA30" s="17"/>
      <c r="BC30" s="22"/>
      <c r="BD30" s="22"/>
      <c r="BE30" s="22"/>
      <c r="BF30" s="22"/>
      <c r="BG30" s="22"/>
      <c r="BH30" s="22"/>
      <c r="BI30" s="22"/>
      <c r="BJ30" s="33"/>
      <c r="BK30" s="6"/>
      <c r="BL30" s="32"/>
      <c r="BM30" s="27"/>
      <c r="BN30" s="27"/>
      <c r="BO30" s="27"/>
      <c r="BP30" s="27"/>
      <c r="BQ30" s="27"/>
      <c r="BR30" s="27"/>
      <c r="BT30" s="2"/>
      <c r="BU30" s="8"/>
      <c r="BV30" s="8"/>
      <c r="BW30" s="8"/>
      <c r="BY30" s="44"/>
      <c r="BZ30" s="31"/>
      <c r="CA30" s="29"/>
      <c r="CB30" s="31"/>
      <c r="CC30" s="17"/>
      <c r="CE30" s="22"/>
      <c r="CF30" s="22"/>
      <c r="CG30" s="22"/>
      <c r="CH30" s="22"/>
      <c r="CI30" s="22"/>
      <c r="CJ30" s="22"/>
      <c r="CK30" s="22"/>
      <c r="CL30" s="33"/>
      <c r="CM30" s="6"/>
      <c r="CN30" s="32"/>
      <c r="CO30" s="27"/>
      <c r="CP30" s="27"/>
      <c r="CQ30" s="27"/>
      <c r="CR30" s="27"/>
      <c r="CS30" s="27"/>
      <c r="CT30" s="27"/>
    </row>
    <row r="31" spans="2:98">
      <c r="B31" s="86">
        <v>42402</v>
      </c>
      <c r="C31" s="53">
        <v>1903.03</v>
      </c>
      <c r="D31" s="47">
        <f t="shared" si="15"/>
        <v>-1.8743103466056232E-2</v>
      </c>
      <c r="F31" s="89">
        <f t="shared" si="13"/>
        <v>2016.0794596742162</v>
      </c>
      <c r="G31" s="96"/>
      <c r="H31" s="37">
        <v>20</v>
      </c>
      <c r="I31" s="24">
        <f t="shared" si="0"/>
        <v>2024.4483227986059</v>
      </c>
      <c r="J31" s="24">
        <f t="shared" si="1"/>
        <v>2161.9517583597826</v>
      </c>
      <c r="K31" s="24">
        <f t="shared" si="2"/>
        <v>2174.6144958328573</v>
      </c>
      <c r="L31" s="24">
        <f t="shared" si="3"/>
        <v>1884.6517484067638</v>
      </c>
      <c r="M31" s="24">
        <f t="shared" si="4"/>
        <v>2098.1884254809825</v>
      </c>
      <c r="N31" s="24">
        <f t="shared" si="5"/>
        <v>1953.2997903858827</v>
      </c>
      <c r="P31" s="49"/>
      <c r="Q31" s="96">
        <v>20</v>
      </c>
      <c r="R31" s="103">
        <f t="shared" si="14"/>
        <v>2016.0794596742162</v>
      </c>
      <c r="S31" s="57">
        <f t="shared" si="6"/>
        <v>1839.7930789425307</v>
      </c>
      <c r="T31" s="57">
        <f t="shared" si="7"/>
        <v>1964.7544653248492</v>
      </c>
      <c r="U31" s="57">
        <f t="shared" si="8"/>
        <v>1976.2622012848481</v>
      </c>
      <c r="V31" s="57">
        <f t="shared" si="9"/>
        <v>1712.7477169396934</v>
      </c>
      <c r="W31" s="57">
        <f t="shared" si="10"/>
        <v>2122.8541040452697</v>
      </c>
      <c r="X31" s="57">
        <f t="shared" si="11"/>
        <v>1594.4753654406838</v>
      </c>
      <c r="Y31" s="17"/>
      <c r="AA31" s="22"/>
      <c r="AB31" s="22"/>
      <c r="AC31" s="22"/>
      <c r="AD31" s="22"/>
      <c r="AE31" s="22"/>
      <c r="AF31" s="22"/>
      <c r="AG31" s="22"/>
      <c r="AH31" s="33"/>
      <c r="AI31" s="6"/>
      <c r="AJ31" s="32"/>
      <c r="AK31" s="27"/>
      <c r="AL31" s="27"/>
      <c r="AM31" s="27"/>
      <c r="AN31" s="27"/>
      <c r="AO31" s="27"/>
      <c r="AP31" s="27"/>
      <c r="AR31" s="2"/>
      <c r="AS31" s="8"/>
      <c r="AT31" s="8"/>
      <c r="AU31" s="8"/>
      <c r="AW31" s="44"/>
      <c r="AX31" s="31"/>
      <c r="AY31" s="29"/>
      <c r="AZ31" s="31"/>
      <c r="BA31" s="17"/>
      <c r="BC31" s="22"/>
      <c r="BD31" s="22"/>
      <c r="BE31" s="22"/>
      <c r="BF31" s="22"/>
      <c r="BG31" s="22"/>
      <c r="BH31" s="22"/>
      <c r="BI31" s="22"/>
      <c r="BJ31" s="33"/>
      <c r="BK31" s="6"/>
      <c r="BL31" s="32"/>
      <c r="BM31" s="27"/>
      <c r="BN31" s="27"/>
      <c r="BO31" s="27"/>
      <c r="BP31" s="27"/>
      <c r="BQ31" s="27"/>
      <c r="BR31" s="27"/>
      <c r="BT31" s="2"/>
      <c r="BU31" s="8"/>
      <c r="BV31" s="8"/>
      <c r="BW31" s="8"/>
      <c r="BY31" s="44"/>
      <c r="BZ31" s="31"/>
      <c r="CA31" s="29"/>
      <c r="CB31" s="31"/>
      <c r="CC31" s="17"/>
      <c r="CE31" s="22"/>
      <c r="CF31" s="22"/>
      <c r="CG31" s="22"/>
      <c r="CH31" s="22"/>
      <c r="CI31" s="22"/>
      <c r="CJ31" s="22"/>
      <c r="CK31" s="22"/>
      <c r="CL31" s="33"/>
      <c r="CM31" s="6"/>
      <c r="CN31" s="32"/>
      <c r="CO31" s="27"/>
      <c r="CP31" s="27"/>
      <c r="CQ31" s="27"/>
      <c r="CR31" s="27"/>
      <c r="CS31" s="27"/>
      <c r="CT31" s="27"/>
    </row>
    <row r="32" spans="2:98">
      <c r="B32" s="86">
        <v>42403</v>
      </c>
      <c r="C32" s="53">
        <v>1912.53</v>
      </c>
      <c r="D32" s="47">
        <f t="shared" si="15"/>
        <v>4.9920390114711801E-3</v>
      </c>
      <c r="F32" s="89">
        <f t="shared" si="13"/>
        <v>2016.083432657927</v>
      </c>
      <c r="G32" s="41"/>
      <c r="H32" s="37">
        <v>21</v>
      </c>
      <c r="I32" s="24">
        <f t="shared" si="0"/>
        <v>2025.039548023545</v>
      </c>
      <c r="J32" s="24">
        <f t="shared" si="1"/>
        <v>2165.7753818445976</v>
      </c>
      <c r="K32" s="24">
        <f t="shared" si="2"/>
        <v>2179.0967179608601</v>
      </c>
      <c r="L32" s="24">
        <f t="shared" si="3"/>
        <v>1881.8738687729326</v>
      </c>
      <c r="M32" s="24">
        <f t="shared" si="4"/>
        <v>2100.6563338249903</v>
      </c>
      <c r="N32" s="24">
        <f t="shared" si="5"/>
        <v>1952.1447202134527</v>
      </c>
      <c r="P32" s="49"/>
      <c r="Q32" s="96">
        <v>21</v>
      </c>
      <c r="R32" s="103">
        <f t="shared" si="14"/>
        <v>2016.083432657927</v>
      </c>
      <c r="S32" s="57">
        <f t="shared" si="6"/>
        <v>1840.3303769632753</v>
      </c>
      <c r="T32" s="57">
        <f t="shared" si="7"/>
        <v>1968.2293260780839</v>
      </c>
      <c r="U32" s="57">
        <f t="shared" si="8"/>
        <v>1980.3355881708037</v>
      </c>
      <c r="V32" s="57">
        <f t="shared" si="9"/>
        <v>1710.2232149966687</v>
      </c>
      <c r="W32" s="57">
        <f t="shared" si="10"/>
        <v>2130.9918538904076</v>
      </c>
      <c r="X32" s="57">
        <f t="shared" si="11"/>
        <v>1589.3143327557589</v>
      </c>
      <c r="Y32" s="17"/>
      <c r="AA32" s="22"/>
      <c r="AB32" s="22"/>
      <c r="AC32" s="22"/>
      <c r="AD32" s="22"/>
      <c r="AE32" s="22"/>
      <c r="AF32" s="22"/>
      <c r="AG32" s="22"/>
      <c r="AH32" s="33"/>
      <c r="AI32" s="6"/>
      <c r="AJ32" s="32"/>
      <c r="AK32" s="27"/>
      <c r="AL32" s="27"/>
      <c r="AM32" s="27"/>
      <c r="AN32" s="27"/>
      <c r="AO32" s="27"/>
      <c r="AP32" s="27"/>
      <c r="AR32" s="2"/>
      <c r="AS32" s="8"/>
      <c r="AT32" s="8"/>
      <c r="AU32" s="8"/>
      <c r="AW32" s="44"/>
      <c r="AX32" s="31"/>
      <c r="AY32" s="29"/>
      <c r="AZ32" s="31"/>
      <c r="BA32" s="17"/>
      <c r="BC32" s="22"/>
      <c r="BD32" s="22"/>
      <c r="BE32" s="22"/>
      <c r="BF32" s="22"/>
      <c r="BG32" s="22"/>
      <c r="BH32" s="22"/>
      <c r="BI32" s="22"/>
      <c r="BJ32" s="33"/>
      <c r="BK32" s="6"/>
      <c r="BL32" s="32"/>
      <c r="BM32" s="27"/>
      <c r="BN32" s="27"/>
      <c r="BO32" s="27"/>
      <c r="BP32" s="27"/>
      <c r="BQ32" s="27"/>
      <c r="BR32" s="27"/>
      <c r="BT32" s="2"/>
      <c r="BU32" s="8"/>
      <c r="BV32" s="8"/>
      <c r="BW32" s="8"/>
      <c r="BY32" s="44"/>
      <c r="BZ32" s="31"/>
      <c r="CA32" s="29"/>
      <c r="CB32" s="31"/>
      <c r="CC32" s="17"/>
      <c r="CE32" s="22"/>
      <c r="CF32" s="22"/>
      <c r="CG32" s="22"/>
      <c r="CH32" s="22"/>
      <c r="CI32" s="22"/>
      <c r="CJ32" s="22"/>
      <c r="CK32" s="22"/>
      <c r="CL32" s="33"/>
      <c r="CM32" s="6"/>
      <c r="CN32" s="32"/>
      <c r="CO32" s="27"/>
      <c r="CP32" s="27"/>
      <c r="CQ32" s="27"/>
      <c r="CR32" s="27"/>
      <c r="CS32" s="27"/>
      <c r="CT32" s="27"/>
    </row>
    <row r="33" spans="2:98">
      <c r="B33" s="86">
        <v>42404</v>
      </c>
      <c r="C33" s="53">
        <v>1915.45</v>
      </c>
      <c r="D33" s="47">
        <f t="shared" si="15"/>
        <v>1.5267734362337181E-3</v>
      </c>
      <c r="F33" s="89">
        <f t="shared" si="13"/>
        <v>2016.0874056416378</v>
      </c>
      <c r="G33" s="96"/>
      <c r="H33" s="37">
        <v>22</v>
      </c>
      <c r="I33" s="24">
        <f t="shared" si="0"/>
        <v>2025.6309459114573</v>
      </c>
      <c r="J33" s="24">
        <f t="shared" si="1"/>
        <v>2169.515525337888</v>
      </c>
      <c r="K33" s="24">
        <f t="shared" si="2"/>
        <v>2183.4973546251126</v>
      </c>
      <c r="L33" s="24">
        <f t="shared" si="3"/>
        <v>1879.1782460110314</v>
      </c>
      <c r="M33" s="24">
        <f t="shared" si="4"/>
        <v>2103.0834058221349</v>
      </c>
      <c r="N33" s="24">
        <f t="shared" si="5"/>
        <v>1951.0309090333651</v>
      </c>
      <c r="P33" s="49"/>
      <c r="Q33" s="41">
        <v>22</v>
      </c>
      <c r="R33" s="103">
        <f t="shared" si="14"/>
        <v>2016.0874056416378</v>
      </c>
      <c r="S33" s="57">
        <f t="shared" si="6"/>
        <v>1840.8678318979501</v>
      </c>
      <c r="T33" s="57">
        <f t="shared" si="7"/>
        <v>1971.62832126888</v>
      </c>
      <c r="U33" s="57">
        <f t="shared" si="8"/>
        <v>1984.334831217245</v>
      </c>
      <c r="V33" s="57">
        <f t="shared" si="9"/>
        <v>1707.7734670604359</v>
      </c>
      <c r="W33" s="57">
        <f t="shared" si="10"/>
        <v>2138.9828504539018</v>
      </c>
      <c r="X33" s="57">
        <f t="shared" si="11"/>
        <v>1584.3017973695028</v>
      </c>
      <c r="Y33" s="17"/>
      <c r="AA33" s="22"/>
      <c r="AB33" s="22"/>
      <c r="AC33" s="22"/>
      <c r="AD33" s="22"/>
      <c r="AE33" s="22"/>
      <c r="AF33" s="22"/>
      <c r="AG33" s="22"/>
      <c r="AH33" s="33"/>
      <c r="AI33" s="6"/>
      <c r="AJ33" s="32"/>
      <c r="AK33" s="27"/>
      <c r="AL33" s="27"/>
      <c r="AM33" s="27"/>
      <c r="AN33" s="27"/>
      <c r="AO33" s="27"/>
      <c r="AP33" s="27"/>
      <c r="AR33" s="2"/>
      <c r="AS33" s="8"/>
      <c r="AT33" s="8"/>
      <c r="AU33" s="8"/>
      <c r="AW33" s="44"/>
      <c r="AX33" s="31"/>
      <c r="AY33" s="29"/>
      <c r="AZ33" s="31"/>
      <c r="BA33" s="17"/>
      <c r="BC33" s="22"/>
      <c r="BD33" s="22"/>
      <c r="BE33" s="22"/>
      <c r="BF33" s="22"/>
      <c r="BG33" s="22"/>
      <c r="BH33" s="22"/>
      <c r="BI33" s="22"/>
      <c r="BJ33" s="33"/>
      <c r="BK33" s="6"/>
      <c r="BL33" s="32"/>
      <c r="BM33" s="27"/>
      <c r="BN33" s="27"/>
      <c r="BO33" s="27"/>
      <c r="BP33" s="27"/>
      <c r="BQ33" s="27"/>
      <c r="BR33" s="27"/>
      <c r="BT33" s="2"/>
      <c r="BU33" s="8"/>
      <c r="BV33" s="8"/>
      <c r="BW33" s="8"/>
      <c r="BY33" s="44"/>
      <c r="BZ33" s="31"/>
      <c r="CA33" s="29"/>
      <c r="CB33" s="31"/>
      <c r="CC33" s="17"/>
      <c r="CE33" s="22"/>
      <c r="CF33" s="22"/>
      <c r="CG33" s="22"/>
      <c r="CH33" s="22"/>
      <c r="CI33" s="22"/>
      <c r="CJ33" s="22"/>
      <c r="CK33" s="22"/>
      <c r="CL33" s="33"/>
      <c r="CM33" s="6"/>
      <c r="CN33" s="32"/>
      <c r="CO33" s="27"/>
      <c r="CP33" s="27"/>
      <c r="CQ33" s="27"/>
      <c r="CR33" s="27"/>
      <c r="CS33" s="27"/>
      <c r="CT33" s="27"/>
    </row>
    <row r="34" spans="2:98">
      <c r="B34" s="86">
        <v>42405</v>
      </c>
      <c r="C34" s="53">
        <v>1880.05</v>
      </c>
      <c r="D34" s="47">
        <f t="shared" si="15"/>
        <v>-1.8481296823200863E-2</v>
      </c>
      <c r="F34" s="89">
        <f t="shared" si="13"/>
        <v>2016.0913786253486</v>
      </c>
      <c r="G34" s="41"/>
      <c r="H34" s="37">
        <v>23</v>
      </c>
      <c r="I34" s="24">
        <f t="shared" si="0"/>
        <v>2026.2225165127684</v>
      </c>
      <c r="J34" s="24">
        <f t="shared" si="1"/>
        <v>2173.177831155876</v>
      </c>
      <c r="K34" s="24">
        <f t="shared" si="2"/>
        <v>2187.8220135911774</v>
      </c>
      <c r="L34" s="24">
        <f t="shared" si="3"/>
        <v>1876.5592726093282</v>
      </c>
      <c r="M34" s="24">
        <f t="shared" si="4"/>
        <v>2105.4724472338144</v>
      </c>
      <c r="N34" s="24">
        <f t="shared" si="5"/>
        <v>1949.9555512195252</v>
      </c>
      <c r="P34" s="49"/>
      <c r="Q34" s="41">
        <v>23</v>
      </c>
      <c r="R34" s="103">
        <f t="shared" si="14"/>
        <v>2016.0913786253486</v>
      </c>
      <c r="S34" s="57">
        <f t="shared" si="6"/>
        <v>1841.4054437923812</v>
      </c>
      <c r="T34" s="57">
        <f t="shared" si="7"/>
        <v>1974.9565785629909</v>
      </c>
      <c r="U34" s="57">
        <f t="shared" si="8"/>
        <v>1988.2650266907228</v>
      </c>
      <c r="V34" s="57">
        <f t="shared" si="9"/>
        <v>1705.3933770951228</v>
      </c>
      <c r="W34" s="57">
        <f t="shared" si="10"/>
        <v>2146.837259381527</v>
      </c>
      <c r="X34" s="57">
        <f t="shared" si="11"/>
        <v>1579.4275945280774</v>
      </c>
      <c r="Y34" s="17"/>
      <c r="AA34" s="22"/>
      <c r="AB34" s="22"/>
      <c r="AC34" s="22"/>
      <c r="AD34" s="22"/>
      <c r="AE34" s="22"/>
      <c r="AF34" s="22"/>
      <c r="AG34" s="22"/>
      <c r="AH34" s="33"/>
      <c r="AI34" s="6"/>
      <c r="AJ34" s="32"/>
      <c r="AK34" s="27"/>
      <c r="AL34" s="27"/>
      <c r="AM34" s="27"/>
      <c r="AN34" s="27"/>
      <c r="AO34" s="27"/>
      <c r="AP34" s="27"/>
      <c r="AR34" s="2"/>
      <c r="AS34" s="8"/>
      <c r="AT34" s="8"/>
      <c r="AU34" s="8"/>
      <c r="AW34" s="44"/>
      <c r="AX34" s="31"/>
      <c r="AY34" s="29"/>
      <c r="AZ34" s="31"/>
      <c r="BA34" s="17"/>
      <c r="BC34" s="22"/>
      <c r="BD34" s="22"/>
      <c r="BE34" s="22"/>
      <c r="BF34" s="22"/>
      <c r="BG34" s="22"/>
      <c r="BH34" s="22"/>
      <c r="BI34" s="22"/>
      <c r="BJ34" s="33"/>
      <c r="BK34" s="6"/>
      <c r="BL34" s="32"/>
      <c r="BM34" s="27"/>
      <c r="BN34" s="27"/>
      <c r="BO34" s="27"/>
      <c r="BP34" s="27"/>
      <c r="BQ34" s="27"/>
      <c r="BR34" s="27"/>
      <c r="BT34" s="2"/>
      <c r="BU34" s="8"/>
      <c r="BV34" s="8"/>
      <c r="BW34" s="8"/>
      <c r="BY34" s="44"/>
      <c r="BZ34" s="31"/>
      <c r="CA34" s="29"/>
      <c r="CB34" s="31"/>
      <c r="CC34" s="17"/>
      <c r="CE34" s="22"/>
      <c r="CF34" s="22"/>
      <c r="CG34" s="22"/>
      <c r="CH34" s="22"/>
      <c r="CI34" s="22"/>
      <c r="CJ34" s="22"/>
      <c r="CK34" s="22"/>
      <c r="CL34" s="33"/>
      <c r="CM34" s="6"/>
      <c r="CN34" s="32"/>
      <c r="CO34" s="27"/>
      <c r="CP34" s="27"/>
      <c r="CQ34" s="27"/>
      <c r="CR34" s="27"/>
      <c r="CS34" s="27"/>
      <c r="CT34" s="27"/>
    </row>
    <row r="35" spans="2:98">
      <c r="B35" s="86">
        <v>42408</v>
      </c>
      <c r="C35" s="53">
        <v>1853.44</v>
      </c>
      <c r="D35" s="47">
        <f t="shared" si="15"/>
        <v>-1.4153878886199782E-2</v>
      </c>
      <c r="F35" s="89">
        <f t="shared" si="13"/>
        <v>2016.0953516090594</v>
      </c>
      <c r="G35" s="96"/>
      <c r="H35" s="37">
        <v>24</v>
      </c>
      <c r="I35" s="24">
        <f t="shared" si="0"/>
        <v>2026.8142598779168</v>
      </c>
      <c r="J35" s="24">
        <f t="shared" si="1"/>
        <v>2176.7673341788995</v>
      </c>
      <c r="K35" s="24">
        <f t="shared" si="2"/>
        <v>2192.0756975098784</v>
      </c>
      <c r="L35" s="24">
        <f t="shared" si="3"/>
        <v>1874.0119461709212</v>
      </c>
      <c r="M35" s="24">
        <f t="shared" si="4"/>
        <v>2107.8259611374115</v>
      </c>
      <c r="N35" s="24">
        <f t="shared" si="5"/>
        <v>1948.9161438298954</v>
      </c>
      <c r="P35" s="49"/>
      <c r="Q35" s="96">
        <v>24</v>
      </c>
      <c r="R35" s="103">
        <f t="shared" si="14"/>
        <v>2016.0953516090594</v>
      </c>
      <c r="S35" s="57">
        <f t="shared" si="6"/>
        <v>1841.9432126924069</v>
      </c>
      <c r="T35" s="57">
        <f t="shared" si="7"/>
        <v>1978.2186735961075</v>
      </c>
      <c r="U35" s="57">
        <f t="shared" si="8"/>
        <v>1992.1307209371519</v>
      </c>
      <c r="V35" s="57">
        <f t="shared" si="9"/>
        <v>1703.0783989855756</v>
      </c>
      <c r="W35" s="57">
        <f t="shared" si="10"/>
        <v>2154.5641483162844</v>
      </c>
      <c r="X35" s="57">
        <f t="shared" si="11"/>
        <v>1574.6826574808379</v>
      </c>
      <c r="Y35" s="17"/>
      <c r="AA35" s="22"/>
      <c r="AB35" s="22"/>
      <c r="AC35" s="22"/>
      <c r="AD35" s="22"/>
      <c r="AE35" s="22"/>
      <c r="AF35" s="22"/>
      <c r="AG35" s="22"/>
      <c r="AH35" s="33"/>
      <c r="AI35" s="6"/>
      <c r="AJ35" s="32"/>
      <c r="AK35" s="27"/>
      <c r="AL35" s="27"/>
      <c r="AM35" s="27"/>
      <c r="AN35" s="27"/>
      <c r="AO35" s="27"/>
      <c r="AP35" s="27"/>
      <c r="AR35" s="2"/>
      <c r="AS35" s="8"/>
      <c r="AT35" s="8"/>
      <c r="AU35" s="8"/>
      <c r="AW35" s="44"/>
      <c r="AX35" s="31"/>
      <c r="AY35" s="29"/>
      <c r="AZ35" s="31"/>
      <c r="BA35" s="17"/>
      <c r="BC35" s="22"/>
      <c r="BD35" s="22"/>
      <c r="BE35" s="22"/>
      <c r="BF35" s="22"/>
      <c r="BG35" s="22"/>
      <c r="BH35" s="22"/>
      <c r="BI35" s="22"/>
      <c r="BJ35" s="33"/>
      <c r="BK35" s="6"/>
      <c r="BL35" s="32"/>
      <c r="BM35" s="27"/>
      <c r="BN35" s="27"/>
      <c r="BO35" s="27"/>
      <c r="BP35" s="27"/>
      <c r="BQ35" s="27"/>
      <c r="BR35" s="27"/>
      <c r="BT35" s="2"/>
      <c r="BU35" s="8"/>
      <c r="BV35" s="8"/>
      <c r="BW35" s="8"/>
      <c r="BY35" s="44"/>
      <c r="BZ35" s="31"/>
      <c r="CA35" s="29"/>
      <c r="CB35" s="31"/>
      <c r="CC35" s="17"/>
      <c r="CE35" s="22"/>
      <c r="CF35" s="22"/>
      <c r="CG35" s="22"/>
      <c r="CH35" s="22"/>
      <c r="CI35" s="22"/>
      <c r="CJ35" s="22"/>
      <c r="CK35" s="22"/>
      <c r="CL35" s="33"/>
      <c r="CM35" s="6"/>
      <c r="CN35" s="32"/>
      <c r="CO35" s="27"/>
      <c r="CP35" s="27"/>
      <c r="CQ35" s="27"/>
      <c r="CR35" s="27"/>
      <c r="CS35" s="27"/>
      <c r="CT35" s="27"/>
    </row>
    <row r="36" spans="2:98">
      <c r="B36" s="86">
        <v>42409</v>
      </c>
      <c r="C36" s="53">
        <v>1852.21</v>
      </c>
      <c r="D36" s="47">
        <f t="shared" si="15"/>
        <v>-6.6363087016575565E-4</v>
      </c>
      <c r="F36" s="89">
        <f t="shared" si="13"/>
        <v>2016.0993245927702</v>
      </c>
      <c r="G36" s="41"/>
      <c r="H36" s="37">
        <v>25</v>
      </c>
      <c r="I36" s="24">
        <f t="shared" si="0"/>
        <v>2027.4061760573575</v>
      </c>
      <c r="J36" s="24">
        <f t="shared" si="1"/>
        <v>2180.2885496266822</v>
      </c>
      <c r="K36" s="24">
        <f t="shared" si="2"/>
        <v>2196.2628914472753</v>
      </c>
      <c r="L36" s="24">
        <f t="shared" si="3"/>
        <v>1871.5317818837684</v>
      </c>
      <c r="M36" s="24">
        <f t="shared" si="4"/>
        <v>2110.1461917046877</v>
      </c>
      <c r="N36" s="24">
        <f t="shared" si="5"/>
        <v>1947.9104428281046</v>
      </c>
      <c r="P36" s="49"/>
      <c r="Q36" s="41">
        <v>25</v>
      </c>
      <c r="R36" s="103">
        <f t="shared" si="14"/>
        <v>2016.0993245927702</v>
      </c>
      <c r="S36" s="57">
        <f t="shared" si="6"/>
        <v>1842.4811386438798</v>
      </c>
      <c r="T36" s="57">
        <f t="shared" si="7"/>
        <v>1981.4187097429133</v>
      </c>
      <c r="U36" s="57">
        <f t="shared" si="8"/>
        <v>1995.935989927947</v>
      </c>
      <c r="V36" s="57">
        <f t="shared" si="9"/>
        <v>1700.824456991227</v>
      </c>
      <c r="W36" s="57">
        <f t="shared" si="10"/>
        <v>2162.1716457959619</v>
      </c>
      <c r="X36" s="57">
        <f t="shared" si="11"/>
        <v>1570.058858582775</v>
      </c>
      <c r="Y36" s="17"/>
      <c r="AA36" s="22"/>
      <c r="AB36" s="22"/>
      <c r="AC36" s="22"/>
      <c r="AD36" s="22"/>
      <c r="AE36" s="22"/>
      <c r="AF36" s="22"/>
      <c r="AG36" s="22"/>
      <c r="AH36" s="33"/>
      <c r="AI36" s="6"/>
      <c r="AJ36" s="32"/>
      <c r="AK36" s="27"/>
      <c r="AL36" s="27"/>
      <c r="AM36" s="27"/>
      <c r="AN36" s="27"/>
      <c r="AO36" s="27"/>
      <c r="AP36" s="27"/>
      <c r="AR36" s="2"/>
      <c r="AS36" s="8"/>
      <c r="AT36" s="8"/>
      <c r="AU36" s="8"/>
      <c r="AW36" s="44"/>
      <c r="AX36" s="31"/>
      <c r="AY36" s="29"/>
      <c r="AZ36" s="31"/>
      <c r="BA36" s="17"/>
      <c r="BC36" s="22"/>
      <c r="BD36" s="22"/>
      <c r="BE36" s="22"/>
      <c r="BF36" s="22"/>
      <c r="BG36" s="22"/>
      <c r="BH36" s="22"/>
      <c r="BI36" s="22"/>
      <c r="BJ36" s="33"/>
      <c r="BK36" s="6"/>
      <c r="BL36" s="32"/>
      <c r="BM36" s="27"/>
      <c r="BN36" s="27"/>
      <c r="BO36" s="27"/>
      <c r="BP36" s="27"/>
      <c r="BQ36" s="27"/>
      <c r="BR36" s="27"/>
      <c r="BT36" s="2"/>
      <c r="BU36" s="8"/>
      <c r="BV36" s="8"/>
      <c r="BW36" s="8"/>
      <c r="BY36" s="44"/>
      <c r="BZ36" s="31"/>
      <c r="CA36" s="29"/>
      <c r="CB36" s="31"/>
      <c r="CC36" s="17"/>
      <c r="CE36" s="22"/>
      <c r="CF36" s="22"/>
      <c r="CG36" s="22"/>
      <c r="CH36" s="22"/>
      <c r="CI36" s="22"/>
      <c r="CJ36" s="22"/>
      <c r="CK36" s="22"/>
      <c r="CL36" s="33"/>
      <c r="CM36" s="6"/>
      <c r="CN36" s="32"/>
      <c r="CO36" s="27"/>
      <c r="CP36" s="27"/>
      <c r="CQ36" s="27"/>
      <c r="CR36" s="27"/>
      <c r="CS36" s="27"/>
      <c r="CT36" s="27"/>
    </row>
    <row r="37" spans="2:98">
      <c r="B37" s="86">
        <v>42410</v>
      </c>
      <c r="C37" s="53">
        <v>1851.86</v>
      </c>
      <c r="D37" s="47">
        <f t="shared" si="15"/>
        <v>-1.8896345446797955E-4</v>
      </c>
      <c r="F37" s="89">
        <f t="shared" si="13"/>
        <v>2016.1032975764811</v>
      </c>
      <c r="G37" s="96"/>
      <c r="H37" s="37">
        <v>26</v>
      </c>
      <c r="I37" s="24">
        <f t="shared" si="0"/>
        <v>2027.9982651015598</v>
      </c>
      <c r="J37" s="24">
        <f t="shared" si="1"/>
        <v>2183.7455451705341</v>
      </c>
      <c r="K37" s="24">
        <f t="shared" si="2"/>
        <v>2200.3876347863538</v>
      </c>
      <c r="L37" s="24">
        <f t="shared" si="3"/>
        <v>1869.1147406189934</v>
      </c>
      <c r="M37" s="24">
        <f t="shared" si="4"/>
        <v>2112.4351601641292</v>
      </c>
      <c r="N37" s="24">
        <f t="shared" si="5"/>
        <v>1946.9364271210991</v>
      </c>
      <c r="P37" s="49"/>
      <c r="Q37" s="41">
        <v>26</v>
      </c>
      <c r="R37" s="103">
        <f t="shared" si="14"/>
        <v>2016.1032975764811</v>
      </c>
      <c r="S37" s="57">
        <f t="shared" si="6"/>
        <v>1843.0192216926657</v>
      </c>
      <c r="T37" s="57">
        <f t="shared" si="7"/>
        <v>1984.5603836517448</v>
      </c>
      <c r="U37" s="57">
        <f t="shared" si="8"/>
        <v>1999.6845046033725</v>
      </c>
      <c r="V37" s="57">
        <f t="shared" si="9"/>
        <v>1698.6278804027447</v>
      </c>
      <c r="W37" s="57">
        <f t="shared" si="10"/>
        <v>2169.6670717727588</v>
      </c>
      <c r="X37" s="57">
        <f t="shared" si="11"/>
        <v>1565.5488787748891</v>
      </c>
      <c r="Y37" s="17"/>
      <c r="AA37" s="22"/>
      <c r="AB37" s="22"/>
      <c r="AC37" s="22"/>
      <c r="AD37" s="22"/>
      <c r="AE37" s="22"/>
      <c r="AF37" s="22"/>
      <c r="AG37" s="22"/>
      <c r="AH37" s="33"/>
      <c r="AI37" s="6"/>
      <c r="AJ37" s="32"/>
      <c r="AK37" s="27"/>
      <c r="AL37" s="27"/>
      <c r="AM37" s="27"/>
      <c r="AN37" s="27"/>
      <c r="AO37" s="27"/>
      <c r="AP37" s="27"/>
      <c r="AR37" s="2"/>
      <c r="AS37" s="8"/>
      <c r="AT37" s="8"/>
      <c r="AU37" s="8"/>
      <c r="AW37" s="44"/>
      <c r="AX37" s="31"/>
      <c r="AY37" s="29"/>
      <c r="AZ37" s="31"/>
      <c r="BA37" s="17"/>
      <c r="BC37" s="22"/>
      <c r="BD37" s="22"/>
      <c r="BE37" s="22"/>
      <c r="BF37" s="22"/>
      <c r="BG37" s="22"/>
      <c r="BH37" s="22"/>
      <c r="BI37" s="22"/>
      <c r="BJ37" s="33"/>
      <c r="BK37" s="6"/>
      <c r="BL37" s="32"/>
      <c r="BM37" s="27"/>
      <c r="BN37" s="27"/>
      <c r="BO37" s="27"/>
      <c r="BP37" s="27"/>
      <c r="BQ37" s="27"/>
      <c r="BR37" s="27"/>
      <c r="BT37" s="2"/>
      <c r="BU37" s="8"/>
      <c r="BV37" s="8"/>
      <c r="BW37" s="8"/>
      <c r="BY37" s="44"/>
      <c r="BZ37" s="31"/>
      <c r="CA37" s="29"/>
      <c r="CB37" s="31"/>
      <c r="CC37" s="17"/>
      <c r="CE37" s="22"/>
      <c r="CF37" s="22"/>
      <c r="CG37" s="22"/>
      <c r="CH37" s="22"/>
      <c r="CI37" s="22"/>
      <c r="CJ37" s="22"/>
      <c r="CK37" s="22"/>
      <c r="CL37" s="33"/>
      <c r="CM37" s="6"/>
      <c r="CN37" s="32"/>
      <c r="CO37" s="27"/>
      <c r="CP37" s="27"/>
      <c r="CQ37" s="27"/>
      <c r="CR37" s="27"/>
      <c r="CS37" s="27"/>
      <c r="CT37" s="27"/>
    </row>
    <row r="38" spans="2:98">
      <c r="B38" s="87">
        <v>42411</v>
      </c>
      <c r="C38" s="70">
        <v>1829.08</v>
      </c>
      <c r="D38" s="58">
        <f t="shared" si="15"/>
        <v>-1.2301145874958137E-2</v>
      </c>
      <c r="E38" s="59"/>
      <c r="F38" s="91">
        <f t="shared" si="13"/>
        <v>2016.1072705601919</v>
      </c>
      <c r="G38" s="97">
        <v>0</v>
      </c>
      <c r="H38" s="90">
        <v>27</v>
      </c>
      <c r="I38" s="60">
        <f t="shared" ref="I38:I101" si="16">$C$38*EXP($J$4*G38)</f>
        <v>1829.08</v>
      </c>
      <c r="J38" s="60">
        <f t="shared" ref="J38:J101" si="17">$C$38*EXP($J$3*SQRT(G38))</f>
        <v>1829.08</v>
      </c>
      <c r="K38" s="60">
        <f t="shared" ref="K38:K101" si="18">$C$38*EXP($J$4*G38+$J$3*SQRT(G38))</f>
        <v>1829.08</v>
      </c>
      <c r="L38" s="60">
        <f t="shared" ref="L38:L101" si="19">$C$38*EXP($J$4*G38-$J$3*SQRT(G38))</f>
        <v>1829.08</v>
      </c>
      <c r="M38" s="60">
        <f t="shared" ref="M38:M101" si="20">$C$38*EXP($J$4*G38+0.7*$J$3*SQRT(G38))</f>
        <v>1829.08</v>
      </c>
      <c r="N38" s="60">
        <f t="shared" ref="N38:N101" si="21">$C$38*EXP($J$4*G38-0.7*$J$3*SQRT(G38))</f>
        <v>1829.08</v>
      </c>
      <c r="O38" s="85"/>
      <c r="P38" s="104"/>
      <c r="Q38" s="97">
        <v>27</v>
      </c>
      <c r="R38" s="105">
        <f t="shared" si="14"/>
        <v>2016.1072705601919</v>
      </c>
      <c r="S38" s="60">
        <f t="shared" si="6"/>
        <v>1843.5574618846435</v>
      </c>
      <c r="T38" s="60">
        <f t="shared" si="7"/>
        <v>1987.6470395314145</v>
      </c>
      <c r="U38" s="60">
        <f t="shared" si="8"/>
        <v>2003.3795849941289</v>
      </c>
      <c r="V38" s="60">
        <f t="shared" si="9"/>
        <v>1696.4853494204442</v>
      </c>
      <c r="W38" s="60">
        <f t="shared" si="10"/>
        <v>2177.0570457121912</v>
      </c>
      <c r="X38" s="60">
        <f t="shared" si="11"/>
        <v>1561.1460994852869</v>
      </c>
      <c r="Y38" s="17"/>
      <c r="AA38" s="22"/>
      <c r="AB38" s="22"/>
      <c r="AC38" s="22"/>
      <c r="AD38" s="22"/>
      <c r="AE38" s="22"/>
      <c r="AF38" s="22"/>
      <c r="AG38" s="22"/>
      <c r="AH38" s="33"/>
      <c r="AI38" s="6"/>
      <c r="AJ38" s="32"/>
      <c r="AK38" s="27"/>
      <c r="AL38" s="27"/>
      <c r="AM38" s="27"/>
      <c r="AN38" s="27"/>
      <c r="AO38" s="27"/>
      <c r="AP38" s="27"/>
      <c r="AR38" s="2"/>
      <c r="AS38" s="8"/>
      <c r="AT38" s="8"/>
      <c r="AU38" s="8"/>
      <c r="AW38" s="44"/>
      <c r="AX38" s="31"/>
      <c r="AY38" s="29"/>
      <c r="AZ38" s="31"/>
      <c r="BA38" s="17"/>
      <c r="BC38" s="22"/>
      <c r="BD38" s="22"/>
      <c r="BE38" s="22"/>
      <c r="BF38" s="22"/>
      <c r="BG38" s="22"/>
      <c r="BH38" s="22"/>
      <c r="BI38" s="22"/>
      <c r="BJ38" s="33"/>
      <c r="BK38" s="6"/>
      <c r="BL38" s="32"/>
      <c r="BM38" s="27"/>
      <c r="BN38" s="27"/>
      <c r="BO38" s="27"/>
      <c r="BP38" s="27"/>
      <c r="BQ38" s="27"/>
      <c r="BR38" s="27"/>
      <c r="BT38" s="2"/>
      <c r="BU38" s="8"/>
      <c r="BV38" s="8"/>
      <c r="BW38" s="8"/>
      <c r="BY38" s="44"/>
      <c r="BZ38" s="31"/>
      <c r="CA38" s="29"/>
      <c r="CB38" s="31"/>
      <c r="CC38" s="17"/>
      <c r="CE38" s="22"/>
      <c r="CF38" s="22"/>
      <c r="CG38" s="22"/>
      <c r="CH38" s="22"/>
      <c r="CI38" s="22"/>
      <c r="CJ38" s="22"/>
      <c r="CK38" s="22"/>
      <c r="CL38" s="33"/>
      <c r="CM38" s="6"/>
      <c r="CN38" s="32"/>
      <c r="CO38" s="27"/>
      <c r="CP38" s="27"/>
      <c r="CQ38" s="27"/>
      <c r="CR38" s="27"/>
      <c r="CS38" s="27"/>
      <c r="CT38" s="27"/>
    </row>
    <row r="39" spans="2:98">
      <c r="B39" s="86">
        <v>42412</v>
      </c>
      <c r="C39" s="53">
        <v>1864.78</v>
      </c>
      <c r="D39" s="47">
        <f t="shared" si="15"/>
        <v>1.9518009053731956E-2</v>
      </c>
      <c r="F39" s="89">
        <f t="shared" si="13"/>
        <v>2016.1112435439027</v>
      </c>
      <c r="G39" s="96">
        <v>1</v>
      </c>
      <c r="H39" s="37">
        <v>28</v>
      </c>
      <c r="I39" s="60">
        <f t="shared" si="16"/>
        <v>1829.614169344929</v>
      </c>
      <c r="J39" s="57">
        <f t="shared" si="17"/>
        <v>1858.58065590258</v>
      </c>
      <c r="K39" s="60">
        <f t="shared" si="18"/>
        <v>1859.1234406968267</v>
      </c>
      <c r="L39" s="60">
        <f t="shared" si="19"/>
        <v>1800.5732892126014</v>
      </c>
      <c r="M39" s="57">
        <f t="shared" si="20"/>
        <v>1850.2210310572368</v>
      </c>
      <c r="N39" s="57">
        <f t="shared" si="21"/>
        <v>1809.2368168331445</v>
      </c>
      <c r="P39" s="49"/>
      <c r="Q39" s="96">
        <v>28</v>
      </c>
      <c r="R39" s="103">
        <f t="shared" si="14"/>
        <v>2016.1112435439027</v>
      </c>
      <c r="S39" s="57">
        <f t="shared" si="6"/>
        <v>1844.0958592657059</v>
      </c>
      <c r="T39" s="57">
        <f t="shared" si="7"/>
        <v>1990.6817144633178</v>
      </c>
      <c r="U39" s="57">
        <f t="shared" si="8"/>
        <v>2007.0242453899018</v>
      </c>
      <c r="V39" s="57">
        <f t="shared" si="9"/>
        <v>1694.3938499857413</v>
      </c>
      <c r="W39" s="57">
        <f t="shared" si="10"/>
        <v>2184.3475768048506</v>
      </c>
      <c r="X39" s="57">
        <f t="shared" si="11"/>
        <v>1556.8445124174207</v>
      </c>
      <c r="Y39" s="17"/>
      <c r="AA39" s="22"/>
      <c r="AB39" s="22"/>
      <c r="AC39" s="22"/>
      <c r="AD39" s="22"/>
      <c r="AE39" s="22"/>
      <c r="AF39" s="22"/>
      <c r="AG39" s="22"/>
      <c r="AH39" s="33"/>
      <c r="AI39" s="6"/>
      <c r="AJ39" s="32"/>
      <c r="AK39" s="27"/>
      <c r="AL39" s="27"/>
      <c r="AM39" s="27"/>
      <c r="AN39" s="27"/>
      <c r="AO39" s="27"/>
      <c r="AP39" s="27"/>
      <c r="AR39" s="2"/>
      <c r="AS39" s="8"/>
      <c r="AT39" s="8"/>
      <c r="AU39" s="8"/>
      <c r="AW39" s="44"/>
      <c r="AX39" s="31"/>
      <c r="AY39" s="29"/>
      <c r="AZ39" s="31"/>
      <c r="BA39" s="17"/>
      <c r="BC39" s="22"/>
      <c r="BD39" s="22"/>
      <c r="BE39" s="22"/>
      <c r="BF39" s="22"/>
      <c r="BG39" s="22"/>
      <c r="BH39" s="22"/>
      <c r="BI39" s="22"/>
      <c r="BJ39" s="33"/>
      <c r="BK39" s="6"/>
      <c r="BL39" s="32"/>
      <c r="BM39" s="27"/>
      <c r="BN39" s="27"/>
      <c r="BO39" s="27"/>
      <c r="BP39" s="27"/>
      <c r="BQ39" s="27"/>
      <c r="BR39" s="27"/>
      <c r="BT39" s="2"/>
      <c r="BU39" s="8"/>
      <c r="BV39" s="8"/>
      <c r="BW39" s="8"/>
      <c r="BY39" s="44"/>
      <c r="BZ39" s="31"/>
      <c r="CA39" s="29"/>
      <c r="CB39" s="31"/>
      <c r="CC39" s="17"/>
      <c r="CE39" s="22"/>
      <c r="CF39" s="22"/>
      <c r="CG39" s="22"/>
      <c r="CH39" s="22"/>
      <c r="CI39" s="22"/>
      <c r="CJ39" s="22"/>
      <c r="CK39" s="22"/>
      <c r="CL39" s="33"/>
      <c r="CM39" s="6"/>
      <c r="CN39" s="32"/>
      <c r="CO39" s="27"/>
      <c r="CP39" s="27"/>
      <c r="CQ39" s="27"/>
      <c r="CR39" s="27"/>
      <c r="CS39" s="27"/>
      <c r="CT39" s="27"/>
    </row>
    <row r="40" spans="2:98">
      <c r="B40" s="86">
        <v>42416</v>
      </c>
      <c r="C40" s="53">
        <v>1895.58</v>
      </c>
      <c r="D40" s="47">
        <f t="shared" si="15"/>
        <v>1.651669365823312E-2</v>
      </c>
      <c r="F40" s="89">
        <f t="shared" si="13"/>
        <v>2016.1152165276135</v>
      </c>
      <c r="G40" s="96">
        <v>2</v>
      </c>
      <c r="H40" s="37">
        <v>29</v>
      </c>
      <c r="I40" s="60">
        <f t="shared" si="16"/>
        <v>1830.1484946900812</v>
      </c>
      <c r="J40" s="57">
        <f t="shared" si="17"/>
        <v>1870.9391521528667</v>
      </c>
      <c r="K40" s="60">
        <f t="shared" si="18"/>
        <v>1872.0320997273525</v>
      </c>
      <c r="L40" s="60">
        <f t="shared" si="19"/>
        <v>1789.2019656629777</v>
      </c>
      <c r="M40" s="57">
        <f t="shared" si="20"/>
        <v>1859.3673586303823</v>
      </c>
      <c r="N40" s="57">
        <f t="shared" si="21"/>
        <v>1801.3887880034556</v>
      </c>
      <c r="P40" s="49"/>
      <c r="Q40" s="41">
        <v>29</v>
      </c>
      <c r="R40" s="103">
        <f t="shared" si="14"/>
        <v>2016.1152165276135</v>
      </c>
      <c r="S40" s="57">
        <f t="shared" si="6"/>
        <v>1844.634413881759</v>
      </c>
      <c r="T40" s="57">
        <f t="shared" si="7"/>
        <v>1993.6671764881926</v>
      </c>
      <c r="U40" s="57">
        <f t="shared" si="8"/>
        <v>2010.6212323007185</v>
      </c>
      <c r="V40" s="57">
        <f t="shared" si="9"/>
        <v>1692.3506358197947</v>
      </c>
      <c r="W40" s="57">
        <f t="shared" si="10"/>
        <v>2191.5441397796621</v>
      </c>
      <c r="X40" s="57">
        <f t="shared" si="11"/>
        <v>1552.6386437368337</v>
      </c>
      <c r="Y40" s="17"/>
      <c r="AA40" s="22"/>
      <c r="AB40" s="22"/>
      <c r="AC40" s="22"/>
      <c r="AD40" s="22"/>
      <c r="AE40" s="22"/>
      <c r="AF40" s="22"/>
      <c r="AG40" s="22"/>
      <c r="AH40" s="33"/>
      <c r="AI40" s="6"/>
      <c r="AJ40" s="32"/>
      <c r="AK40" s="27"/>
      <c r="AL40" s="27"/>
      <c r="AM40" s="27"/>
      <c r="AN40" s="27"/>
      <c r="AO40" s="27"/>
      <c r="AP40" s="27"/>
      <c r="AR40" s="2"/>
      <c r="AS40" s="8"/>
      <c r="AT40" s="8"/>
      <c r="AU40" s="8"/>
      <c r="AW40" s="44"/>
      <c r="AX40" s="31"/>
      <c r="AY40" s="29"/>
      <c r="AZ40" s="31"/>
      <c r="BA40" s="17"/>
      <c r="BC40" s="22"/>
      <c r="BD40" s="22"/>
      <c r="BE40" s="22"/>
      <c r="BF40" s="22"/>
      <c r="BG40" s="22"/>
      <c r="BH40" s="22"/>
      <c r="BI40" s="22"/>
      <c r="BJ40" s="33"/>
      <c r="BK40" s="6"/>
      <c r="BL40" s="32"/>
      <c r="BM40" s="27"/>
      <c r="BN40" s="27"/>
      <c r="BO40" s="27"/>
      <c r="BP40" s="27"/>
      <c r="BQ40" s="27"/>
      <c r="BR40" s="27"/>
      <c r="BT40" s="2"/>
      <c r="BU40" s="8"/>
      <c r="BV40" s="8"/>
      <c r="BW40" s="8"/>
      <c r="BY40" s="44"/>
      <c r="BZ40" s="31"/>
      <c r="CA40" s="29"/>
      <c r="CB40" s="31"/>
      <c r="CC40" s="17"/>
      <c r="CE40" s="22"/>
      <c r="CF40" s="22"/>
      <c r="CG40" s="22"/>
      <c r="CH40" s="22"/>
      <c r="CI40" s="22"/>
      <c r="CJ40" s="22"/>
      <c r="CK40" s="22"/>
      <c r="CL40" s="33"/>
      <c r="CM40" s="6"/>
      <c r="CN40" s="32"/>
      <c r="CO40" s="27"/>
      <c r="CP40" s="27"/>
      <c r="CQ40" s="27"/>
      <c r="CR40" s="27"/>
      <c r="CS40" s="27"/>
      <c r="CT40" s="27"/>
    </row>
    <row r="41" spans="2:98">
      <c r="B41" s="86">
        <v>42417</v>
      </c>
      <c r="C41" s="53">
        <v>1926.82</v>
      </c>
      <c r="D41" s="47">
        <f t="shared" si="15"/>
        <v>1.648044398020659E-2</v>
      </c>
      <c r="F41" s="89">
        <f t="shared" si="13"/>
        <v>2016.1191895113243</v>
      </c>
      <c r="G41" s="96">
        <v>3</v>
      </c>
      <c r="H41" s="37">
        <v>30</v>
      </c>
      <c r="I41" s="60">
        <f t="shared" si="16"/>
        <v>1830.6829760810162</v>
      </c>
      <c r="J41" s="57">
        <f t="shared" si="17"/>
        <v>1880.4778519653387</v>
      </c>
      <c r="K41" s="60">
        <f t="shared" si="18"/>
        <v>1882.1258722911755</v>
      </c>
      <c r="L41" s="60">
        <f t="shared" si="19"/>
        <v>1780.6461343805204</v>
      </c>
      <c r="M41" s="57">
        <f t="shared" si="20"/>
        <v>1866.5430380160233</v>
      </c>
      <c r="N41" s="57">
        <f t="shared" si="21"/>
        <v>1795.5118583684525</v>
      </c>
      <c r="P41" s="49"/>
      <c r="Q41" s="41">
        <v>30</v>
      </c>
      <c r="R41" s="103">
        <f t="shared" si="14"/>
        <v>2016.1191895113243</v>
      </c>
      <c r="S41" s="57">
        <f t="shared" si="6"/>
        <v>1845.1731257787217</v>
      </c>
      <c r="T41" s="57">
        <f t="shared" si="7"/>
        <v>1996.6059568276673</v>
      </c>
      <c r="U41" s="57">
        <f t="shared" si="8"/>
        <v>2014.1730565683968</v>
      </c>
      <c r="V41" s="57">
        <f t="shared" si="9"/>
        <v>1690.3531963120588</v>
      </c>
      <c r="W41" s="57">
        <f t="shared" si="10"/>
        <v>2198.6517390306881</v>
      </c>
      <c r="X41" s="57">
        <f t="shared" si="11"/>
        <v>1548.5234899443512</v>
      </c>
      <c r="Y41" s="17"/>
      <c r="AA41" s="22"/>
      <c r="AB41" s="22"/>
      <c r="AC41" s="22"/>
      <c r="AD41" s="22"/>
      <c r="AE41" s="22"/>
      <c r="AF41" s="22"/>
      <c r="AG41" s="22"/>
      <c r="AH41" s="33"/>
      <c r="AI41" s="6"/>
      <c r="AJ41" s="32"/>
      <c r="AK41" s="27"/>
      <c r="AL41" s="27"/>
      <c r="AM41" s="27"/>
      <c r="AN41" s="27"/>
      <c r="AO41" s="27"/>
      <c r="AP41" s="27"/>
      <c r="AR41" s="2"/>
      <c r="AS41" s="8"/>
      <c r="AT41" s="8"/>
      <c r="AU41" s="8"/>
      <c r="AW41" s="44"/>
      <c r="AX41" s="31"/>
      <c r="AY41" s="29"/>
      <c r="AZ41" s="31"/>
      <c r="BA41" s="17"/>
      <c r="BC41" s="22"/>
      <c r="BD41" s="22"/>
      <c r="BE41" s="22"/>
      <c r="BF41" s="22"/>
      <c r="BG41" s="22"/>
      <c r="BH41" s="22"/>
      <c r="BI41" s="22"/>
      <c r="BJ41" s="33"/>
      <c r="BK41" s="6"/>
      <c r="BL41" s="32"/>
      <c r="BM41" s="27"/>
      <c r="BN41" s="27"/>
      <c r="BO41" s="27"/>
      <c r="BP41" s="27"/>
      <c r="BQ41" s="27"/>
      <c r="BR41" s="27"/>
      <c r="BT41" s="2"/>
      <c r="BU41" s="8"/>
      <c r="BV41" s="8"/>
      <c r="BW41" s="8"/>
      <c r="BY41" s="44"/>
      <c r="BZ41" s="31"/>
      <c r="CA41" s="29"/>
      <c r="CB41" s="31"/>
      <c r="CC41" s="17"/>
      <c r="CE41" s="22"/>
      <c r="CF41" s="22"/>
      <c r="CG41" s="22"/>
      <c r="CH41" s="22"/>
      <c r="CI41" s="22"/>
      <c r="CJ41" s="22"/>
      <c r="CK41" s="22"/>
      <c r="CL41" s="33"/>
      <c r="CM41" s="6"/>
      <c r="CN41" s="32"/>
      <c r="CO41" s="27"/>
      <c r="CP41" s="27"/>
      <c r="CQ41" s="27"/>
      <c r="CR41" s="27"/>
      <c r="CS41" s="27"/>
      <c r="CT41" s="27"/>
    </row>
    <row r="42" spans="2:98">
      <c r="B42" s="86">
        <v>42418</v>
      </c>
      <c r="C42" s="53">
        <v>1917.83</v>
      </c>
      <c r="D42" s="47">
        <f t="shared" si="15"/>
        <v>-4.6657186452289312E-3</v>
      </c>
      <c r="F42" s="89">
        <f t="shared" si="13"/>
        <v>2016.1231624950351</v>
      </c>
      <c r="G42" s="96">
        <v>4</v>
      </c>
      <c r="H42" s="37">
        <v>31</v>
      </c>
      <c r="I42" s="60">
        <f t="shared" si="16"/>
        <v>1831.2176135633056</v>
      </c>
      <c r="J42" s="57">
        <f t="shared" si="17"/>
        <v>1888.5571186034858</v>
      </c>
      <c r="K42" s="60">
        <f t="shared" si="18"/>
        <v>1890.7642420271766</v>
      </c>
      <c r="L42" s="60">
        <f t="shared" si="19"/>
        <v>1773.546311955422</v>
      </c>
      <c r="M42" s="57">
        <f t="shared" si="20"/>
        <v>1872.6997535833048</v>
      </c>
      <c r="N42" s="57">
        <f t="shared" si="21"/>
        <v>1790.654343713149</v>
      </c>
      <c r="P42" s="49"/>
      <c r="Q42" s="96">
        <v>31</v>
      </c>
      <c r="R42" s="103">
        <f t="shared" si="14"/>
        <v>2016.1231624950351</v>
      </c>
      <c r="S42" s="57">
        <f t="shared" si="6"/>
        <v>1845.7119950025269</v>
      </c>
      <c r="T42" s="57">
        <f t="shared" si="7"/>
        <v>1999.5003773081141</v>
      </c>
      <c r="U42" s="57">
        <f t="shared" si="8"/>
        <v>2017.6820206932798</v>
      </c>
      <c r="V42" s="57">
        <f t="shared" si="9"/>
        <v>1688.3992291935447</v>
      </c>
      <c r="W42" s="57">
        <f t="shared" si="10"/>
        <v>2205.6749631858697</v>
      </c>
      <c r="X42" s="57">
        <f t="shared" si="11"/>
        <v>1544.4944633073449</v>
      </c>
      <c r="Y42" s="17"/>
      <c r="AA42" s="22"/>
      <c r="AB42" s="22"/>
      <c r="AC42" s="22"/>
      <c r="AD42" s="22"/>
      <c r="AE42" s="22"/>
      <c r="AF42" s="22"/>
      <c r="AG42" s="22"/>
      <c r="AH42" s="33"/>
      <c r="AI42" s="6"/>
      <c r="AJ42" s="32"/>
      <c r="AK42" s="27"/>
      <c r="AL42" s="27"/>
      <c r="AM42" s="27"/>
      <c r="AN42" s="27"/>
      <c r="AO42" s="27"/>
      <c r="AP42" s="27"/>
      <c r="AR42" s="2"/>
      <c r="AS42" s="8"/>
      <c r="AT42" s="8"/>
      <c r="AU42" s="8"/>
      <c r="AW42" s="44"/>
      <c r="AX42" s="31"/>
      <c r="AY42" s="29"/>
      <c r="AZ42" s="31"/>
      <c r="BA42" s="17"/>
      <c r="BC42" s="22"/>
      <c r="BD42" s="22"/>
      <c r="BE42" s="22"/>
      <c r="BF42" s="22"/>
      <c r="BG42" s="22"/>
      <c r="BH42" s="22"/>
      <c r="BI42" s="22"/>
      <c r="BJ42" s="33"/>
      <c r="BK42" s="6"/>
      <c r="BL42" s="32"/>
      <c r="BM42" s="27"/>
      <c r="BN42" s="27"/>
      <c r="BO42" s="27"/>
      <c r="BP42" s="27"/>
      <c r="BQ42" s="27"/>
      <c r="BR42" s="27"/>
      <c r="BT42" s="2"/>
      <c r="BU42" s="8"/>
      <c r="BV42" s="8"/>
      <c r="BW42" s="8"/>
      <c r="BY42" s="44"/>
      <c r="BZ42" s="31"/>
      <c r="CA42" s="29"/>
      <c r="CB42" s="31"/>
      <c r="CC42" s="17"/>
      <c r="CE42" s="22"/>
      <c r="CF42" s="22"/>
      <c r="CG42" s="22"/>
      <c r="CH42" s="22"/>
      <c r="CI42" s="22"/>
      <c r="CJ42" s="22"/>
      <c r="CK42" s="22"/>
      <c r="CL42" s="33"/>
      <c r="CM42" s="6"/>
      <c r="CN42" s="32"/>
      <c r="CO42" s="27"/>
      <c r="CP42" s="27"/>
      <c r="CQ42" s="27"/>
      <c r="CR42" s="27"/>
      <c r="CS42" s="27"/>
      <c r="CT42" s="27"/>
    </row>
    <row r="43" spans="2:98">
      <c r="B43" s="86">
        <v>42419</v>
      </c>
      <c r="C43" s="53">
        <v>1916.74</v>
      </c>
      <c r="D43" s="47">
        <f t="shared" si="15"/>
        <v>-5.6835068801714338E-4</v>
      </c>
      <c r="F43" s="89">
        <f t="shared" si="13"/>
        <v>2016.1271354787459</v>
      </c>
      <c r="G43" s="96">
        <v>5</v>
      </c>
      <c r="H43" s="37">
        <v>32</v>
      </c>
      <c r="I43" s="60">
        <f t="shared" si="16"/>
        <v>1831.7524071825346</v>
      </c>
      <c r="J43" s="57">
        <f t="shared" si="17"/>
        <v>1895.703852777742</v>
      </c>
      <c r="K43" s="60">
        <f t="shared" si="18"/>
        <v>1898.4736018276042</v>
      </c>
      <c r="L43" s="60">
        <f t="shared" si="19"/>
        <v>1767.3761057245915</v>
      </c>
      <c r="M43" s="57">
        <f t="shared" si="20"/>
        <v>1878.2060067942652</v>
      </c>
      <c r="N43" s="57">
        <f t="shared" si="21"/>
        <v>1786.4477427297168</v>
      </c>
      <c r="P43" s="49"/>
      <c r="Q43" s="41">
        <v>32</v>
      </c>
      <c r="R43" s="103">
        <f t="shared" si="14"/>
        <v>2016.1271354787459</v>
      </c>
      <c r="S43" s="57">
        <f t="shared" si="6"/>
        <v>1846.2510215991206</v>
      </c>
      <c r="T43" s="57">
        <f t="shared" si="7"/>
        <v>2002.3525738320243</v>
      </c>
      <c r="U43" s="57">
        <f t="shared" si="8"/>
        <v>2021.1502422195874</v>
      </c>
      <c r="V43" s="57">
        <f t="shared" si="9"/>
        <v>1686.4866171514752</v>
      </c>
      <c r="W43" s="57">
        <f t="shared" si="10"/>
        <v>2212.6180318026604</v>
      </c>
      <c r="X43" s="57">
        <f t="shared" si="11"/>
        <v>1540.5473451640964</v>
      </c>
      <c r="Y43" s="17"/>
      <c r="AA43" s="22"/>
      <c r="AB43" s="22"/>
      <c r="AC43" s="22"/>
      <c r="AD43" s="22"/>
      <c r="AE43" s="22"/>
      <c r="AF43" s="22"/>
      <c r="AG43" s="22"/>
      <c r="AH43" s="33"/>
      <c r="AI43" s="6"/>
      <c r="AJ43" s="32"/>
      <c r="AK43" s="27"/>
      <c r="AL43" s="27"/>
      <c r="AM43" s="27"/>
      <c r="AN43" s="27"/>
      <c r="AO43" s="27"/>
      <c r="AP43" s="27"/>
      <c r="AR43" s="2"/>
      <c r="AS43" s="8"/>
      <c r="AT43" s="8"/>
      <c r="AU43" s="8"/>
      <c r="AW43" s="44"/>
      <c r="AX43" s="31"/>
      <c r="AY43" s="29"/>
      <c r="AZ43" s="31"/>
      <c r="BA43" s="17"/>
      <c r="BC43" s="22"/>
      <c r="BD43" s="22"/>
      <c r="BE43" s="22"/>
      <c r="BF43" s="22"/>
      <c r="BG43" s="22"/>
      <c r="BH43" s="22"/>
      <c r="BI43" s="22"/>
      <c r="BJ43" s="33"/>
      <c r="BK43" s="6"/>
      <c r="BL43" s="32"/>
      <c r="BM43" s="27"/>
      <c r="BN43" s="27"/>
      <c r="BO43" s="27"/>
      <c r="BP43" s="27"/>
      <c r="BQ43" s="27"/>
      <c r="BR43" s="27"/>
      <c r="BT43" s="2"/>
      <c r="BU43" s="8"/>
      <c r="BV43" s="8"/>
      <c r="BW43" s="8"/>
      <c r="BY43" s="44"/>
      <c r="BZ43" s="31"/>
      <c r="CA43" s="29"/>
      <c r="CB43" s="31"/>
      <c r="CC43" s="17"/>
      <c r="CE43" s="22"/>
      <c r="CF43" s="22"/>
      <c r="CG43" s="22"/>
      <c r="CH43" s="22"/>
      <c r="CI43" s="22"/>
      <c r="CJ43" s="22"/>
      <c r="CK43" s="22"/>
      <c r="CL43" s="33"/>
      <c r="CM43" s="6"/>
      <c r="CN43" s="32"/>
      <c r="CO43" s="27"/>
      <c r="CP43" s="27"/>
      <c r="CQ43" s="27"/>
      <c r="CR43" s="27"/>
      <c r="CS43" s="27"/>
      <c r="CT43" s="27"/>
    </row>
    <row r="44" spans="2:98">
      <c r="B44" s="86">
        <v>42422</v>
      </c>
      <c r="C44" s="53">
        <v>1945.5</v>
      </c>
      <c r="D44" s="47">
        <f t="shared" si="15"/>
        <v>1.5004643300604146E-2</v>
      </c>
      <c r="F44" s="89">
        <f t="shared" si="13"/>
        <v>2016.1311084624567</v>
      </c>
      <c r="G44" s="96">
        <v>6</v>
      </c>
      <c r="H44" s="37">
        <v>33</v>
      </c>
      <c r="I44" s="60">
        <f t="shared" si="16"/>
        <v>1832.2873569843021</v>
      </c>
      <c r="J44" s="57">
        <f t="shared" si="17"/>
        <v>1902.1882692050144</v>
      </c>
      <c r="K44" s="60">
        <f t="shared" si="18"/>
        <v>1905.5238241455811</v>
      </c>
      <c r="L44" s="60">
        <f t="shared" si="19"/>
        <v>1761.8656434641482</v>
      </c>
      <c r="M44" s="57">
        <f t="shared" si="20"/>
        <v>1883.2507261741359</v>
      </c>
      <c r="N44" s="57">
        <f t="shared" si="21"/>
        <v>1782.7031270471873</v>
      </c>
      <c r="P44" s="49"/>
      <c r="Q44" s="41">
        <v>33</v>
      </c>
      <c r="R44" s="103">
        <f t="shared" si="14"/>
        <v>2016.1311084624567</v>
      </c>
      <c r="S44" s="57">
        <f t="shared" si="6"/>
        <v>1846.790205614463</v>
      </c>
      <c r="T44" s="57">
        <f t="shared" si="7"/>
        <v>2005.1645165716084</v>
      </c>
      <c r="U44" s="57">
        <f t="shared" si="8"/>
        <v>2024.5796738524864</v>
      </c>
      <c r="V44" s="57">
        <f t="shared" si="9"/>
        <v>1684.613407712209</v>
      </c>
      <c r="W44" s="57">
        <f t="shared" si="10"/>
        <v>2219.4848355354197</v>
      </c>
      <c r="X44" s="57">
        <f t="shared" si="11"/>
        <v>1536.6782457564041</v>
      </c>
      <c r="Y44" s="17"/>
      <c r="AA44" s="22"/>
      <c r="AB44" s="22"/>
      <c r="AC44" s="22"/>
      <c r="AD44" s="22"/>
      <c r="AE44" s="22"/>
      <c r="AF44" s="22"/>
      <c r="AG44" s="22"/>
      <c r="AH44" s="33"/>
      <c r="AI44" s="6"/>
      <c r="AJ44" s="32"/>
      <c r="AK44" s="27"/>
      <c r="AL44" s="27"/>
      <c r="AM44" s="27"/>
      <c r="AN44" s="27"/>
      <c r="AO44" s="27"/>
      <c r="AP44" s="27"/>
      <c r="AR44" s="2"/>
      <c r="AS44" s="8"/>
      <c r="AT44" s="8"/>
      <c r="AU44" s="8"/>
      <c r="AW44" s="44"/>
      <c r="AX44" s="31"/>
      <c r="AY44" s="29"/>
      <c r="AZ44" s="31"/>
      <c r="BA44" s="17"/>
      <c r="BC44" s="22"/>
      <c r="BD44" s="22"/>
      <c r="BE44" s="22"/>
      <c r="BF44" s="22"/>
      <c r="BG44" s="22"/>
      <c r="BH44" s="22"/>
      <c r="BI44" s="22"/>
      <c r="BJ44" s="33"/>
      <c r="BK44" s="6"/>
      <c r="BL44" s="32"/>
      <c r="BM44" s="27"/>
      <c r="BN44" s="27"/>
      <c r="BO44" s="27"/>
      <c r="BP44" s="27"/>
      <c r="BQ44" s="27"/>
      <c r="BR44" s="27"/>
      <c r="BT44" s="2"/>
      <c r="BU44" s="8"/>
      <c r="BV44" s="8"/>
      <c r="BW44" s="8"/>
      <c r="BY44" s="44"/>
      <c r="BZ44" s="31"/>
      <c r="CA44" s="29"/>
      <c r="CB44" s="31"/>
      <c r="CC44" s="17"/>
      <c r="CE44" s="22"/>
      <c r="CF44" s="22"/>
      <c r="CG44" s="22"/>
      <c r="CH44" s="22"/>
      <c r="CI44" s="22"/>
      <c r="CJ44" s="22"/>
      <c r="CK44" s="22"/>
      <c r="CL44" s="33"/>
      <c r="CM44" s="6"/>
      <c r="CN44" s="32"/>
      <c r="CO44" s="27"/>
      <c r="CP44" s="27"/>
      <c r="CQ44" s="27"/>
      <c r="CR44" s="27"/>
      <c r="CS44" s="27"/>
      <c r="CT44" s="27"/>
    </row>
    <row r="45" spans="2:98">
      <c r="B45" s="86">
        <v>42423</v>
      </c>
      <c r="C45" s="53">
        <v>1921.27</v>
      </c>
      <c r="D45" s="47">
        <f t="shared" si="15"/>
        <v>-1.2454381906964801E-2</v>
      </c>
      <c r="F45" s="89">
        <f t="shared" si="13"/>
        <v>2016.1350814461675</v>
      </c>
      <c r="G45" s="96">
        <v>7</v>
      </c>
      <c r="H45" s="37">
        <v>34</v>
      </c>
      <c r="I45" s="60">
        <f t="shared" si="16"/>
        <v>1832.8224630142197</v>
      </c>
      <c r="J45" s="57">
        <f t="shared" si="17"/>
        <v>1908.1708807888685</v>
      </c>
      <c r="K45" s="60">
        <f t="shared" si="18"/>
        <v>1912.0751708943658</v>
      </c>
      <c r="L45" s="60">
        <f t="shared" si="19"/>
        <v>1756.8546634901597</v>
      </c>
      <c r="M45" s="57">
        <f t="shared" si="20"/>
        <v>1887.9461081136765</v>
      </c>
      <c r="N45" s="57">
        <f t="shared" si="21"/>
        <v>1779.3083004291161</v>
      </c>
      <c r="P45" s="49"/>
      <c r="Q45" s="96">
        <v>34</v>
      </c>
      <c r="R45" s="103">
        <f t="shared" si="14"/>
        <v>2016.1350814461675</v>
      </c>
      <c r="S45" s="57">
        <f t="shared" si="6"/>
        <v>1847.3295470945261</v>
      </c>
      <c r="T45" s="57">
        <f t="shared" si="7"/>
        <v>2007.9380274272785</v>
      </c>
      <c r="U45" s="57">
        <f t="shared" si="8"/>
        <v>2027.9721208482465</v>
      </c>
      <c r="V45" s="57">
        <f t="shared" si="9"/>
        <v>1682.7777958510871</v>
      </c>
      <c r="W45" s="57">
        <f t="shared" si="10"/>
        <v>2226.2789708561368</v>
      </c>
      <c r="X45" s="57">
        <f t="shared" si="11"/>
        <v>1532.8835695088605</v>
      </c>
      <c r="Y45" s="17"/>
      <c r="AA45" s="22"/>
      <c r="AB45" s="22"/>
      <c r="AC45" s="22"/>
      <c r="AD45" s="22"/>
      <c r="AE45" s="22"/>
      <c r="AF45" s="22"/>
      <c r="AG45" s="22"/>
      <c r="AH45" s="33"/>
      <c r="AI45" s="6"/>
      <c r="AJ45" s="32"/>
      <c r="AK45" s="27"/>
      <c r="AL45" s="27"/>
      <c r="AM45" s="27"/>
      <c r="AN45" s="27"/>
      <c r="AO45" s="27"/>
      <c r="AP45" s="27"/>
      <c r="AR45" s="2"/>
      <c r="AS45" s="8"/>
      <c r="AT45" s="8"/>
      <c r="AU45" s="8"/>
      <c r="AW45" s="44"/>
      <c r="AX45" s="31"/>
      <c r="AY45" s="29"/>
      <c r="AZ45" s="31"/>
      <c r="BA45" s="17"/>
      <c r="BC45" s="22"/>
      <c r="BD45" s="22"/>
      <c r="BE45" s="22"/>
      <c r="BF45" s="22"/>
      <c r="BG45" s="22"/>
      <c r="BH45" s="22"/>
      <c r="BI45" s="22"/>
      <c r="BJ45" s="33"/>
      <c r="BK45" s="6"/>
      <c r="BL45" s="32"/>
      <c r="BM45" s="27"/>
      <c r="BN45" s="27"/>
      <c r="BO45" s="27"/>
      <c r="BP45" s="27"/>
      <c r="BQ45" s="27"/>
      <c r="BR45" s="27"/>
      <c r="BT45" s="2"/>
      <c r="BU45" s="8"/>
      <c r="BV45" s="8"/>
      <c r="BW45" s="8"/>
      <c r="BY45" s="44"/>
      <c r="BZ45" s="31"/>
      <c r="CA45" s="29"/>
      <c r="CB45" s="31"/>
      <c r="CC45" s="17"/>
      <c r="CE45" s="22"/>
      <c r="CF45" s="22"/>
      <c r="CG45" s="22"/>
      <c r="CH45" s="22"/>
      <c r="CI45" s="22"/>
      <c r="CJ45" s="22"/>
      <c r="CK45" s="22"/>
      <c r="CL45" s="33"/>
      <c r="CM45" s="6"/>
      <c r="CN45" s="32"/>
      <c r="CO45" s="27"/>
      <c r="CP45" s="27"/>
      <c r="CQ45" s="27"/>
      <c r="CR45" s="27"/>
      <c r="CS45" s="27"/>
      <c r="CT45" s="27"/>
    </row>
    <row r="46" spans="2:98">
      <c r="B46" s="86">
        <v>42424</v>
      </c>
      <c r="C46" s="53">
        <v>1929.8</v>
      </c>
      <c r="D46" s="47">
        <f t="shared" si="15"/>
        <v>4.439771609404182E-3</v>
      </c>
      <c r="F46" s="89">
        <f t="shared" si="13"/>
        <v>2016.1390544298783</v>
      </c>
      <c r="G46" s="96">
        <v>8</v>
      </c>
      <c r="H46" s="37">
        <v>35</v>
      </c>
      <c r="I46" s="60">
        <f t="shared" si="16"/>
        <v>1833.3577253179128</v>
      </c>
      <c r="J46" s="57">
        <f t="shared" si="17"/>
        <v>1913.7562660236224</v>
      </c>
      <c r="K46" s="60">
        <f t="shared" si="18"/>
        <v>1918.2320263137597</v>
      </c>
      <c r="L46" s="60">
        <f t="shared" si="19"/>
        <v>1752.2387817922347</v>
      </c>
      <c r="M46" s="57">
        <f t="shared" si="20"/>
        <v>1892.3652316761477</v>
      </c>
      <c r="N46" s="57">
        <f t="shared" si="21"/>
        <v>1776.1901839666093</v>
      </c>
      <c r="P46" s="49"/>
      <c r="Q46" s="96">
        <v>35</v>
      </c>
      <c r="R46" s="103">
        <f t="shared" si="14"/>
        <v>2016.1390544298783</v>
      </c>
      <c r="S46" s="57">
        <f t="shared" si="6"/>
        <v>1847.8690460852972</v>
      </c>
      <c r="T46" s="57">
        <f t="shared" si="7"/>
        <v>2010.6747951905904</v>
      </c>
      <c r="U46" s="57">
        <f t="shared" si="8"/>
        <v>2031.3292561159635</v>
      </c>
      <c r="V46" s="57">
        <f t="shared" si="9"/>
        <v>1680.9781088907105</v>
      </c>
      <c r="W46" s="57">
        <f t="shared" si="10"/>
        <v>2233.0037702044847</v>
      </c>
      <c r="X46" s="57">
        <f t="shared" si="11"/>
        <v>1529.1599848787964</v>
      </c>
      <c r="Y46" s="17"/>
      <c r="AA46" s="22"/>
      <c r="AB46" s="22"/>
      <c r="AC46" s="22"/>
      <c r="AD46" s="22"/>
      <c r="AE46" s="22"/>
      <c r="AF46" s="22"/>
      <c r="AG46" s="22"/>
      <c r="AH46" s="33"/>
      <c r="AI46" s="6"/>
      <c r="AJ46" s="32"/>
      <c r="AK46" s="27"/>
      <c r="AL46" s="27"/>
      <c r="AM46" s="27"/>
      <c r="AN46" s="27"/>
      <c r="AO46" s="27"/>
      <c r="AP46" s="27"/>
      <c r="AR46" s="2"/>
      <c r="AS46" s="8"/>
      <c r="AT46" s="8"/>
      <c r="AU46" s="8"/>
      <c r="AW46" s="44"/>
      <c r="AX46" s="31"/>
      <c r="AY46" s="29"/>
      <c r="AZ46" s="31"/>
      <c r="BA46" s="17"/>
      <c r="BC46" s="22"/>
      <c r="BD46" s="22"/>
      <c r="BE46" s="22"/>
      <c r="BF46" s="22"/>
      <c r="BG46" s="22"/>
      <c r="BH46" s="22"/>
      <c r="BI46" s="22"/>
      <c r="BJ46" s="33"/>
      <c r="BK46" s="6"/>
      <c r="BL46" s="32"/>
      <c r="BM46" s="27"/>
      <c r="BN46" s="27"/>
      <c r="BO46" s="27"/>
      <c r="BP46" s="27"/>
      <c r="BQ46" s="27"/>
      <c r="BR46" s="27"/>
      <c r="BT46" s="2"/>
      <c r="BU46" s="8"/>
      <c r="BV46" s="8"/>
      <c r="BW46" s="8"/>
      <c r="BY46" s="44"/>
      <c r="BZ46" s="31"/>
      <c r="CA46" s="29"/>
      <c r="CB46" s="31"/>
      <c r="CC46" s="17"/>
      <c r="CE46" s="22"/>
      <c r="CF46" s="22"/>
      <c r="CG46" s="22"/>
      <c r="CH46" s="22"/>
      <c r="CI46" s="22"/>
      <c r="CJ46" s="22"/>
      <c r="CK46" s="22"/>
      <c r="CL46" s="33"/>
      <c r="CM46" s="6"/>
      <c r="CN46" s="32"/>
      <c r="CO46" s="27"/>
      <c r="CP46" s="27"/>
      <c r="CQ46" s="27"/>
      <c r="CR46" s="27"/>
      <c r="CS46" s="27"/>
      <c r="CT46" s="27"/>
    </row>
    <row r="47" spans="2:98">
      <c r="B47" s="86">
        <v>42425</v>
      </c>
      <c r="C47" s="53">
        <v>1951.7</v>
      </c>
      <c r="D47" s="47">
        <f t="shared" si="15"/>
        <v>1.1348326251425065E-2</v>
      </c>
      <c r="F47" s="89">
        <f t="shared" si="13"/>
        <v>2016.1430274135892</v>
      </c>
      <c r="G47" s="96">
        <v>9</v>
      </c>
      <c r="H47" s="37">
        <v>36</v>
      </c>
      <c r="I47" s="60">
        <f t="shared" si="16"/>
        <v>1833.8931439410203</v>
      </c>
      <c r="J47" s="57">
        <f t="shared" si="17"/>
        <v>1919.0170622408828</v>
      </c>
      <c r="K47" s="60">
        <f t="shared" si="18"/>
        <v>1924.0668716236537</v>
      </c>
      <c r="L47" s="60">
        <f t="shared" si="19"/>
        <v>1747.9455173799763</v>
      </c>
      <c r="M47" s="57">
        <f t="shared" si="20"/>
        <v>1896.5588418239431</v>
      </c>
      <c r="N47" s="57">
        <f t="shared" si="21"/>
        <v>1773.298032851691</v>
      </c>
      <c r="P47" s="49"/>
      <c r="Q47" s="41">
        <v>36</v>
      </c>
      <c r="R47" s="103">
        <f t="shared" si="14"/>
        <v>2016.1430274135892</v>
      </c>
      <c r="S47" s="57">
        <f t="shared" si="6"/>
        <v>1848.4087026327754</v>
      </c>
      <c r="T47" s="57">
        <f t="shared" si="7"/>
        <v>2013.3763887701068</v>
      </c>
      <c r="U47" s="57">
        <f t="shared" si="8"/>
        <v>2034.6526333883787</v>
      </c>
      <c r="V47" s="57">
        <f t="shared" si="9"/>
        <v>1679.2127933301181</v>
      </c>
      <c r="W47" s="57">
        <f t="shared" si="10"/>
        <v>2239.6623282814762</v>
      </c>
      <c r="X47" s="57">
        <f t="shared" si="11"/>
        <v>1525.5043980626292</v>
      </c>
      <c r="Y47" s="17"/>
      <c r="AA47" s="22"/>
      <c r="AB47" s="22"/>
      <c r="AC47" s="22"/>
      <c r="AD47" s="22"/>
      <c r="AE47" s="22"/>
      <c r="AF47" s="22"/>
      <c r="AG47" s="22"/>
      <c r="AH47" s="33"/>
      <c r="AI47" s="6"/>
      <c r="AJ47" s="32"/>
      <c r="AK47" s="27"/>
      <c r="AL47" s="27"/>
      <c r="AM47" s="27"/>
      <c r="AN47" s="27"/>
      <c r="AO47" s="27"/>
      <c r="AP47" s="27"/>
      <c r="AR47" s="2"/>
      <c r="AS47" s="8"/>
      <c r="AT47" s="8"/>
      <c r="AU47" s="8"/>
      <c r="AW47" s="44"/>
      <c r="AX47" s="31"/>
      <c r="AY47" s="29"/>
      <c r="AZ47" s="31"/>
      <c r="BA47" s="17"/>
      <c r="BC47" s="22"/>
      <c r="BD47" s="22"/>
      <c r="BE47" s="22"/>
      <c r="BF47" s="22"/>
      <c r="BG47" s="22"/>
      <c r="BH47" s="22"/>
      <c r="BI47" s="22"/>
      <c r="BJ47" s="33"/>
      <c r="BK47" s="6"/>
      <c r="BL47" s="32"/>
      <c r="BM47" s="27"/>
      <c r="BN47" s="27"/>
      <c r="BO47" s="27"/>
      <c r="BP47" s="27"/>
      <c r="BQ47" s="27"/>
      <c r="BR47" s="27"/>
      <c r="BT47" s="2"/>
      <c r="BU47" s="8"/>
      <c r="BV47" s="8"/>
      <c r="BW47" s="8"/>
      <c r="BY47" s="44"/>
      <c r="BZ47" s="31"/>
      <c r="CA47" s="29"/>
      <c r="CB47" s="31"/>
      <c r="CC47" s="17"/>
      <c r="CE47" s="22"/>
      <c r="CF47" s="22"/>
      <c r="CG47" s="22"/>
      <c r="CH47" s="22"/>
      <c r="CI47" s="22"/>
      <c r="CJ47" s="22"/>
      <c r="CK47" s="22"/>
      <c r="CL47" s="33"/>
      <c r="CM47" s="6"/>
      <c r="CN47" s="32"/>
      <c r="CO47" s="27"/>
      <c r="CP47" s="27"/>
      <c r="CQ47" s="27"/>
      <c r="CR47" s="27"/>
      <c r="CS47" s="27"/>
      <c r="CT47" s="27"/>
    </row>
    <row r="48" spans="2:98">
      <c r="B48" s="86">
        <v>42426</v>
      </c>
      <c r="C48" s="53">
        <v>1948.05</v>
      </c>
      <c r="D48" s="47">
        <f t="shared" si="15"/>
        <v>-1.8701644719988169E-3</v>
      </c>
      <c r="F48" s="89">
        <f t="shared" si="13"/>
        <v>2016.1470003973</v>
      </c>
      <c r="G48" s="96">
        <v>10</v>
      </c>
      <c r="H48" s="37">
        <v>37</v>
      </c>
      <c r="I48" s="60">
        <f t="shared" si="16"/>
        <v>1834.428718929194</v>
      </c>
      <c r="J48" s="57">
        <f t="shared" si="17"/>
        <v>1924.0061539620319</v>
      </c>
      <c r="K48" s="60">
        <f t="shared" si="18"/>
        <v>1929.6324623441601</v>
      </c>
      <c r="L48" s="60">
        <f t="shared" si="19"/>
        <v>1743.9221149628522</v>
      </c>
      <c r="M48" s="57">
        <f t="shared" si="20"/>
        <v>1900.5638741176663</v>
      </c>
      <c r="N48" s="57">
        <f t="shared" si="21"/>
        <v>1770.5949116782301</v>
      </c>
      <c r="P48" s="49"/>
      <c r="Q48" s="41">
        <v>37</v>
      </c>
      <c r="R48" s="103">
        <f t="shared" si="14"/>
        <v>2016.1470003973</v>
      </c>
      <c r="S48" s="57">
        <f t="shared" si="6"/>
        <v>1848.9485167829746</v>
      </c>
      <c r="T48" s="57">
        <f t="shared" si="7"/>
        <v>2016.0442687742959</v>
      </c>
      <c r="U48" s="57">
        <f t="shared" si="8"/>
        <v>2037.9436987551394</v>
      </c>
      <c r="V48" s="57">
        <f t="shared" si="9"/>
        <v>1677.4804033115295</v>
      </c>
      <c r="W48" s="57">
        <f t="shared" si="10"/>
        <v>2246.2575250727082</v>
      </c>
      <c r="X48" s="57">
        <f t="shared" si="11"/>
        <v>1521.9139299726135</v>
      </c>
      <c r="Y48" s="17"/>
      <c r="AA48" s="22"/>
      <c r="AB48" s="22"/>
      <c r="AC48" s="22"/>
      <c r="AD48" s="22"/>
      <c r="AE48" s="22"/>
      <c r="AF48" s="22"/>
      <c r="AG48" s="22"/>
      <c r="AH48" s="33"/>
      <c r="AI48" s="6"/>
      <c r="AJ48" s="32"/>
      <c r="AK48" s="27"/>
      <c r="AL48" s="27"/>
      <c r="AM48" s="27"/>
      <c r="AN48" s="27"/>
      <c r="AO48" s="27"/>
      <c r="AP48" s="27"/>
      <c r="AR48" s="2"/>
      <c r="AS48" s="8"/>
      <c r="AT48" s="8"/>
      <c r="AU48" s="8"/>
      <c r="AW48" s="44"/>
      <c r="AX48" s="31"/>
      <c r="AY48" s="29"/>
      <c r="AZ48" s="31"/>
      <c r="BA48" s="17"/>
      <c r="BC48" s="22"/>
      <c r="BD48" s="22"/>
      <c r="BE48" s="22"/>
      <c r="BF48" s="22"/>
      <c r="BG48" s="22"/>
      <c r="BH48" s="22"/>
      <c r="BI48" s="22"/>
      <c r="BJ48" s="33"/>
      <c r="BK48" s="6"/>
      <c r="BL48" s="32"/>
      <c r="BM48" s="27"/>
      <c r="BN48" s="27"/>
      <c r="BO48" s="27"/>
      <c r="BP48" s="27"/>
      <c r="BQ48" s="27"/>
      <c r="BR48" s="27"/>
      <c r="BT48" s="2"/>
      <c r="BU48" s="8"/>
      <c r="BV48" s="8"/>
      <c r="BW48" s="8"/>
      <c r="BY48" s="44"/>
      <c r="BZ48" s="31"/>
      <c r="CA48" s="29"/>
      <c r="CB48" s="31"/>
      <c r="CC48" s="17"/>
      <c r="CE48" s="22"/>
      <c r="CF48" s="22"/>
      <c r="CG48" s="22"/>
      <c r="CH48" s="22"/>
      <c r="CI48" s="22"/>
      <c r="CJ48" s="22"/>
      <c r="CK48" s="22"/>
      <c r="CL48" s="33"/>
      <c r="CM48" s="6"/>
      <c r="CN48" s="32"/>
      <c r="CO48" s="27"/>
      <c r="CP48" s="27"/>
      <c r="CQ48" s="27"/>
      <c r="CR48" s="27"/>
      <c r="CS48" s="27"/>
      <c r="CT48" s="27"/>
    </row>
    <row r="49" spans="2:98">
      <c r="B49" s="86">
        <v>42429</v>
      </c>
      <c r="C49" s="53">
        <v>1932.23</v>
      </c>
      <c r="D49" s="47">
        <f t="shared" si="15"/>
        <v>-8.1209414542747545E-3</v>
      </c>
      <c r="F49" s="89">
        <f t="shared" si="13"/>
        <v>2016.1509733810108</v>
      </c>
      <c r="G49" s="96">
        <v>11</v>
      </c>
      <c r="H49" s="37">
        <v>38</v>
      </c>
      <c r="I49" s="60">
        <f t="shared" si="16"/>
        <v>1834.964450328099</v>
      </c>
      <c r="J49" s="57">
        <f t="shared" si="17"/>
        <v>1928.7634630134653</v>
      </c>
      <c r="K49" s="60">
        <f t="shared" si="18"/>
        <v>1934.9686113901109</v>
      </c>
      <c r="L49" s="60">
        <f t="shared" si="19"/>
        <v>1740.1287618556926</v>
      </c>
      <c r="M49" s="57">
        <f t="shared" si="20"/>
        <v>1904.4082032481367</v>
      </c>
      <c r="N49" s="57">
        <f t="shared" si="21"/>
        <v>1768.0529459099287</v>
      </c>
      <c r="P49" s="49"/>
      <c r="Q49" s="96">
        <v>38</v>
      </c>
      <c r="R49" s="103">
        <f t="shared" si="14"/>
        <v>2016.1509733810108</v>
      </c>
      <c r="S49" s="57">
        <f t="shared" si="6"/>
        <v>1849.488488581921</v>
      </c>
      <c r="T49" s="57">
        <f t="shared" si="7"/>
        <v>2018.6797976942269</v>
      </c>
      <c r="U49" s="57">
        <f t="shared" si="8"/>
        <v>2041.2038008005957</v>
      </c>
      <c r="V49" s="57">
        <f t="shared" si="9"/>
        <v>1675.7795904825462</v>
      </c>
      <c r="W49" s="57">
        <f t="shared" si="10"/>
        <v>2252.7920460848263</v>
      </c>
      <c r="X49" s="57">
        <f t="shared" si="11"/>
        <v>1518.3858960003806</v>
      </c>
      <c r="Y49" s="17"/>
      <c r="AA49" s="22"/>
      <c r="AB49" s="22"/>
      <c r="AC49" s="22"/>
      <c r="AD49" s="22"/>
      <c r="AE49" s="22"/>
      <c r="AF49" s="22"/>
      <c r="AG49" s="22"/>
      <c r="AH49" s="33"/>
      <c r="AI49" s="6"/>
      <c r="AJ49" s="32"/>
      <c r="AK49" s="27"/>
      <c r="AL49" s="27"/>
      <c r="AM49" s="27"/>
      <c r="AN49" s="27"/>
      <c r="AO49" s="27"/>
      <c r="AP49" s="27"/>
      <c r="AR49" s="2"/>
      <c r="AS49" s="8"/>
      <c r="AT49" s="8"/>
      <c r="AU49" s="8"/>
      <c r="AW49" s="44"/>
      <c r="AX49" s="31"/>
      <c r="AY49" s="29"/>
      <c r="AZ49" s="31"/>
      <c r="BA49" s="17"/>
      <c r="BC49" s="22"/>
      <c r="BD49" s="22"/>
      <c r="BE49" s="22"/>
      <c r="BF49" s="22"/>
      <c r="BG49" s="22"/>
      <c r="BH49" s="22"/>
      <c r="BI49" s="22"/>
      <c r="BJ49" s="33"/>
      <c r="BK49" s="6"/>
      <c r="BL49" s="32"/>
      <c r="BM49" s="27"/>
      <c r="BN49" s="27"/>
      <c r="BO49" s="27"/>
      <c r="BP49" s="27"/>
      <c r="BQ49" s="27"/>
      <c r="BR49" s="27"/>
      <c r="BT49" s="2"/>
      <c r="BU49" s="8"/>
      <c r="BV49" s="8"/>
      <c r="BW49" s="8"/>
      <c r="BY49" s="44"/>
      <c r="BZ49" s="31"/>
      <c r="CA49" s="29"/>
      <c r="CB49" s="31"/>
      <c r="CC49" s="17"/>
      <c r="CE49" s="22"/>
      <c r="CF49" s="22"/>
      <c r="CG49" s="22"/>
      <c r="CH49" s="22"/>
      <c r="CI49" s="22"/>
      <c r="CJ49" s="22"/>
      <c r="CK49" s="22"/>
      <c r="CL49" s="33"/>
      <c r="CM49" s="6"/>
      <c r="CN49" s="32"/>
      <c r="CO49" s="27"/>
      <c r="CP49" s="27"/>
      <c r="CQ49" s="27"/>
      <c r="CR49" s="27"/>
      <c r="CS49" s="27"/>
      <c r="CT49" s="27"/>
    </row>
    <row r="50" spans="2:98">
      <c r="B50" s="86">
        <v>42430</v>
      </c>
      <c r="C50" s="53">
        <v>1978.35</v>
      </c>
      <c r="D50" s="47">
        <f t="shared" si="15"/>
        <v>2.3868794087660315E-2</v>
      </c>
      <c r="F50" s="89">
        <f t="shared" si="13"/>
        <v>2016.1549463647216</v>
      </c>
      <c r="G50" s="96">
        <v>12</v>
      </c>
      <c r="H50" s="37">
        <v>39</v>
      </c>
      <c r="I50" s="60">
        <f t="shared" si="16"/>
        <v>1835.500338183414</v>
      </c>
      <c r="J50" s="57">
        <f t="shared" si="17"/>
        <v>1933.3200033526007</v>
      </c>
      <c r="K50" s="60">
        <f t="shared" si="18"/>
        <v>1940.1062391860705</v>
      </c>
      <c r="L50" s="60">
        <f t="shared" si="19"/>
        <v>1736.5345378636812</v>
      </c>
      <c r="M50" s="57">
        <f t="shared" si="20"/>
        <v>1908.1134783623684</v>
      </c>
      <c r="N50" s="57">
        <f t="shared" si="21"/>
        <v>1765.6504865543491</v>
      </c>
      <c r="O50" s="3" t="s">
        <v>16</v>
      </c>
      <c r="P50" s="49"/>
      <c r="Q50" s="41">
        <v>39</v>
      </c>
      <c r="R50" s="103">
        <f t="shared" si="14"/>
        <v>2016.1549463647216</v>
      </c>
      <c r="S50" s="57">
        <f t="shared" si="6"/>
        <v>1850.0286180756552</v>
      </c>
      <c r="T50" s="57">
        <f t="shared" si="7"/>
        <v>2021.2842488875397</v>
      </c>
      <c r="U50" s="57">
        <f t="shared" si="8"/>
        <v>2044.4341995470425</v>
      </c>
      <c r="V50" s="57">
        <f t="shared" si="9"/>
        <v>1674.1090950529099</v>
      </c>
      <c r="W50" s="57">
        <f t="shared" si="10"/>
        <v>2259.2684001965158</v>
      </c>
      <c r="X50" s="57">
        <f t="shared" si="11"/>
        <v>1514.9177881659452</v>
      </c>
      <c r="Y50" s="17"/>
      <c r="AA50" s="22"/>
      <c r="AB50" s="22"/>
      <c r="AC50" s="22"/>
      <c r="AD50" s="22"/>
      <c r="AE50" s="22"/>
      <c r="AF50" s="22"/>
      <c r="AG50" s="22"/>
      <c r="AH50" s="33"/>
      <c r="AI50" s="6"/>
      <c r="AJ50" s="32"/>
      <c r="AK50" s="27"/>
      <c r="AL50" s="27"/>
      <c r="AM50" s="27"/>
      <c r="AN50" s="27"/>
      <c r="AO50" s="27"/>
      <c r="AP50" s="27"/>
      <c r="AR50" s="2"/>
      <c r="AS50" s="8"/>
      <c r="AT50" s="8"/>
      <c r="AU50" s="8"/>
      <c r="AW50" s="44"/>
      <c r="AX50" s="31"/>
      <c r="AY50" s="29"/>
      <c r="AZ50" s="31"/>
      <c r="BA50" s="17"/>
      <c r="BC50" s="22"/>
      <c r="BD50" s="22"/>
      <c r="BE50" s="22"/>
      <c r="BF50" s="22"/>
      <c r="BG50" s="22"/>
      <c r="BH50" s="22"/>
      <c r="BI50" s="22"/>
      <c r="BJ50" s="33"/>
      <c r="BK50" s="6"/>
      <c r="BL50" s="32"/>
      <c r="BM50" s="27"/>
      <c r="BN50" s="27"/>
      <c r="BO50" s="27"/>
      <c r="BP50" s="27"/>
      <c r="BQ50" s="27"/>
      <c r="BR50" s="27"/>
      <c r="BT50" s="2"/>
      <c r="BU50" s="8"/>
      <c r="BV50" s="8"/>
      <c r="BW50" s="8"/>
      <c r="BY50" s="44"/>
      <c r="BZ50" s="31"/>
      <c r="CA50" s="29"/>
      <c r="CB50" s="31"/>
      <c r="CC50" s="17"/>
      <c r="CE50" s="22"/>
      <c r="CF50" s="22"/>
      <c r="CG50" s="22"/>
      <c r="CH50" s="22"/>
      <c r="CI50" s="22"/>
      <c r="CJ50" s="22"/>
      <c r="CK50" s="22"/>
      <c r="CL50" s="33"/>
      <c r="CM50" s="6"/>
      <c r="CN50" s="32"/>
      <c r="CO50" s="27"/>
      <c r="CP50" s="27"/>
      <c r="CQ50" s="27"/>
      <c r="CR50" s="27"/>
      <c r="CS50" s="27"/>
      <c r="CT50" s="27"/>
    </row>
    <row r="51" spans="2:98">
      <c r="B51" s="86">
        <v>42431</v>
      </c>
      <c r="C51" s="53">
        <v>1986.45</v>
      </c>
      <c r="D51" s="47">
        <f t="shared" si="15"/>
        <v>4.0943210250967404E-3</v>
      </c>
      <c r="F51" s="89">
        <f t="shared" si="13"/>
        <v>2016.1589193484324</v>
      </c>
      <c r="G51" s="96">
        <v>13</v>
      </c>
      <c r="H51" s="37">
        <v>40</v>
      </c>
      <c r="I51" s="60">
        <f t="shared" si="16"/>
        <v>1836.036382540831</v>
      </c>
      <c r="J51" s="57">
        <f t="shared" si="17"/>
        <v>1937.7004376948839</v>
      </c>
      <c r="K51" s="60">
        <f t="shared" si="18"/>
        <v>1945.0699269977799</v>
      </c>
      <c r="L51" s="60">
        <f t="shared" si="19"/>
        <v>1733.1148619509081</v>
      </c>
      <c r="M51" s="57">
        <f t="shared" si="20"/>
        <v>1911.6969105672722</v>
      </c>
      <c r="N51" s="57">
        <f t="shared" si="21"/>
        <v>1763.3703226592074</v>
      </c>
      <c r="O51" s="3" t="s">
        <v>16</v>
      </c>
      <c r="P51" s="49"/>
      <c r="Q51" s="41">
        <v>40</v>
      </c>
      <c r="R51" s="103">
        <f t="shared" si="14"/>
        <v>2016.1589193484324</v>
      </c>
      <c r="S51" s="57">
        <f t="shared" si="6"/>
        <v>1850.5689053102305</v>
      </c>
      <c r="T51" s="57">
        <f t="shared" si="7"/>
        <v>2023.8588145317708</v>
      </c>
      <c r="U51" s="57">
        <f t="shared" si="8"/>
        <v>2047.6360743710065</v>
      </c>
      <c r="V51" s="57">
        <f t="shared" si="9"/>
        <v>1672.4677378782153</v>
      </c>
      <c r="W51" s="57">
        <f t="shared" si="10"/>
        <v>2265.6889354588066</v>
      </c>
      <c r="X51" s="57">
        <f t="shared" si="11"/>
        <v>1511.5072593174034</v>
      </c>
      <c r="Y51" s="17"/>
      <c r="AA51" s="22"/>
      <c r="AB51" s="22"/>
      <c r="AC51" s="22"/>
      <c r="AD51" s="22"/>
      <c r="AE51" s="22"/>
      <c r="AF51" s="22"/>
      <c r="AG51" s="22"/>
      <c r="AH51" s="33"/>
      <c r="AI51" s="6"/>
      <c r="AJ51" s="32"/>
      <c r="AK51" s="27"/>
      <c r="AL51" s="27"/>
      <c r="AM51" s="27"/>
      <c r="AN51" s="27"/>
      <c r="AO51" s="27"/>
      <c r="AP51" s="27"/>
      <c r="AR51" s="2"/>
      <c r="AS51" s="8"/>
      <c r="AT51" s="8"/>
      <c r="AU51" s="8"/>
      <c r="AW51" s="44"/>
      <c r="AX51" s="31"/>
      <c r="AY51" s="29"/>
      <c r="AZ51" s="31"/>
      <c r="BA51" s="17"/>
      <c r="BC51" s="22"/>
      <c r="BD51" s="22"/>
      <c r="BE51" s="22"/>
      <c r="BF51" s="22"/>
      <c r="BG51" s="22"/>
      <c r="BH51" s="22"/>
      <c r="BI51" s="22"/>
      <c r="BJ51" s="33"/>
      <c r="BK51" s="6"/>
      <c r="BL51" s="32"/>
      <c r="BM51" s="27"/>
      <c r="BN51" s="27"/>
      <c r="BO51" s="27"/>
      <c r="BP51" s="27"/>
      <c r="BQ51" s="27"/>
      <c r="BR51" s="27"/>
      <c r="BT51" s="2"/>
      <c r="BU51" s="8"/>
      <c r="BV51" s="8"/>
      <c r="BW51" s="8"/>
      <c r="BY51" s="44"/>
      <c r="BZ51" s="31"/>
      <c r="CA51" s="29"/>
      <c r="CB51" s="31"/>
      <c r="CC51" s="17"/>
      <c r="CE51" s="22"/>
      <c r="CF51" s="22"/>
      <c r="CG51" s="22"/>
      <c r="CH51" s="22"/>
      <c r="CI51" s="22"/>
      <c r="CJ51" s="22"/>
      <c r="CK51" s="22"/>
      <c r="CL51" s="33"/>
      <c r="CM51" s="6"/>
      <c r="CN51" s="32"/>
      <c r="CO51" s="27"/>
      <c r="CP51" s="27"/>
      <c r="CQ51" s="27"/>
      <c r="CR51" s="27"/>
      <c r="CS51" s="27"/>
      <c r="CT51" s="27"/>
    </row>
    <row r="52" spans="2:98">
      <c r="B52" s="86">
        <v>42432</v>
      </c>
      <c r="C52" s="53">
        <v>1993.4</v>
      </c>
      <c r="D52" s="47">
        <f t="shared" si="15"/>
        <v>3.4987037176873546E-3</v>
      </c>
      <c r="F52" s="89">
        <f t="shared" si="13"/>
        <v>2016.1628923321432</v>
      </c>
      <c r="G52" s="96">
        <v>14</v>
      </c>
      <c r="H52" s="37">
        <v>41</v>
      </c>
      <c r="I52" s="60">
        <f t="shared" si="16"/>
        <v>1836.5725834460552</v>
      </c>
      <c r="J52" s="57">
        <f t="shared" si="17"/>
        <v>1941.9247616191926</v>
      </c>
      <c r="K52" s="60">
        <f t="shared" si="18"/>
        <v>1949.8795986533257</v>
      </c>
      <c r="L52" s="60">
        <f t="shared" si="19"/>
        <v>1729.8498105192041</v>
      </c>
      <c r="M52" s="57">
        <f t="shared" si="20"/>
        <v>1915.172450258674</v>
      </c>
      <c r="N52" s="57">
        <f t="shared" si="21"/>
        <v>1761.1985039833576</v>
      </c>
      <c r="O52" s="3" t="s">
        <v>16</v>
      </c>
      <c r="P52" s="49"/>
      <c r="Q52" s="96">
        <v>41</v>
      </c>
      <c r="R52" s="103">
        <f t="shared" si="14"/>
        <v>2016.1628923321432</v>
      </c>
      <c r="S52" s="57">
        <f t="shared" si="6"/>
        <v>1851.1093503317143</v>
      </c>
      <c r="T52" s="57">
        <f t="shared" si="7"/>
        <v>2026.4046126879532</v>
      </c>
      <c r="U52" s="57">
        <f t="shared" si="8"/>
        <v>2050.8105310330802</v>
      </c>
      <c r="V52" s="57">
        <f t="shared" si="9"/>
        <v>1670.8544134300769</v>
      </c>
      <c r="W52" s="57">
        <f t="shared" si="10"/>
        <v>2272.0558531253223</v>
      </c>
      <c r="X52" s="57">
        <f t="shared" si="11"/>
        <v>1508.1521091006807</v>
      </c>
      <c r="Y52" s="17"/>
      <c r="AA52" s="22"/>
      <c r="AB52" s="22"/>
      <c r="AC52" s="22"/>
      <c r="AD52" s="22"/>
      <c r="AE52" s="22"/>
      <c r="AF52" s="22"/>
      <c r="AG52" s="22"/>
      <c r="AH52" s="33"/>
      <c r="AI52" s="6"/>
      <c r="AJ52" s="32"/>
      <c r="AK52" s="27"/>
      <c r="AL52" s="27"/>
      <c r="AM52" s="27"/>
      <c r="AN52" s="27"/>
      <c r="AO52" s="27"/>
      <c r="AP52" s="27"/>
      <c r="AR52" s="2"/>
      <c r="AS52" s="8"/>
      <c r="AT52" s="8"/>
      <c r="AU52" s="8"/>
      <c r="AW52" s="44"/>
      <c r="AX52" s="31"/>
      <c r="AY52" s="29"/>
      <c r="AZ52" s="31"/>
      <c r="BA52" s="17"/>
      <c r="BC52" s="22"/>
      <c r="BD52" s="22"/>
      <c r="BE52" s="22"/>
      <c r="BF52" s="22"/>
      <c r="BG52" s="22"/>
      <c r="BH52" s="22"/>
      <c r="BI52" s="22"/>
      <c r="BJ52" s="33"/>
      <c r="BK52" s="6"/>
      <c r="BL52" s="32"/>
      <c r="BM52" s="27"/>
      <c r="BN52" s="27"/>
      <c r="BO52" s="27"/>
      <c r="BP52" s="27"/>
      <c r="BQ52" s="27"/>
      <c r="BR52" s="27"/>
      <c r="BT52" s="2"/>
      <c r="BU52" s="8"/>
      <c r="BV52" s="8"/>
      <c r="BW52" s="8"/>
      <c r="BY52" s="44"/>
      <c r="BZ52" s="31"/>
      <c r="CA52" s="29"/>
      <c r="CB52" s="31"/>
      <c r="CC52" s="17"/>
      <c r="CE52" s="22"/>
      <c r="CF52" s="22"/>
      <c r="CG52" s="22"/>
      <c r="CH52" s="22"/>
      <c r="CI52" s="22"/>
      <c r="CJ52" s="22"/>
      <c r="CK52" s="22"/>
      <c r="CL52" s="33"/>
      <c r="CM52" s="6"/>
      <c r="CN52" s="32"/>
      <c r="CO52" s="27"/>
      <c r="CP52" s="27"/>
      <c r="CQ52" s="27"/>
      <c r="CR52" s="27"/>
      <c r="CS52" s="27"/>
      <c r="CT52" s="27"/>
    </row>
    <row r="53" spans="2:98">
      <c r="B53" s="86">
        <v>42433</v>
      </c>
      <c r="C53" s="53">
        <v>1999.99</v>
      </c>
      <c r="D53" s="47">
        <f t="shared" si="15"/>
        <v>3.3059095013544286E-3</v>
      </c>
      <c r="F53" s="89">
        <f t="shared" si="13"/>
        <v>2016.166865315854</v>
      </c>
      <c r="G53" s="96">
        <v>15</v>
      </c>
      <c r="H53" s="37">
        <v>42</v>
      </c>
      <c r="I53" s="60">
        <f t="shared" si="16"/>
        <v>1837.1089409448052</v>
      </c>
      <c r="J53" s="57">
        <f t="shared" si="17"/>
        <v>1946.0094536446002</v>
      </c>
      <c r="K53" s="60">
        <f t="shared" si="18"/>
        <v>1954.5516688464206</v>
      </c>
      <c r="L53" s="60">
        <f t="shared" si="19"/>
        <v>1726.7229691048567</v>
      </c>
      <c r="M53" s="57">
        <f t="shared" si="20"/>
        <v>1918.5515910259837</v>
      </c>
      <c r="N53" s="57">
        <f t="shared" si="21"/>
        <v>1759.1235370921204</v>
      </c>
      <c r="O53" s="3" t="s">
        <v>16</v>
      </c>
      <c r="P53" s="49"/>
      <c r="Q53" s="96">
        <v>42</v>
      </c>
      <c r="R53" s="103">
        <f t="shared" si="14"/>
        <v>2016.166865315854</v>
      </c>
      <c r="S53" s="57">
        <f t="shared" si="6"/>
        <v>1851.6499531861871</v>
      </c>
      <c r="T53" s="57">
        <f t="shared" si="7"/>
        <v>2028.9226935932036</v>
      </c>
      <c r="U53" s="57">
        <f t="shared" si="8"/>
        <v>2053.9586079396463</v>
      </c>
      <c r="V53" s="57">
        <f t="shared" si="9"/>
        <v>1669.2680835344054</v>
      </c>
      <c r="W53" s="57">
        <f t="shared" si="10"/>
        <v>2278.3712201488474</v>
      </c>
      <c r="X53" s="57">
        <f t="shared" si="11"/>
        <v>1504.8502714629685</v>
      </c>
      <c r="Y53" s="17"/>
      <c r="AA53" s="22"/>
      <c r="AB53" s="22"/>
      <c r="AC53" s="22"/>
      <c r="AD53" s="22"/>
      <c r="AE53" s="22"/>
      <c r="AF53" s="22"/>
      <c r="AG53" s="22"/>
      <c r="AH53" s="33"/>
      <c r="AI53" s="6"/>
      <c r="AJ53" s="32"/>
      <c r="AK53" s="27"/>
      <c r="AL53" s="27"/>
      <c r="AM53" s="27"/>
      <c r="AN53" s="27"/>
      <c r="AO53" s="27"/>
      <c r="AP53" s="27"/>
      <c r="AR53" s="2"/>
      <c r="AS53" s="8"/>
      <c r="AT53" s="8"/>
      <c r="AU53" s="8"/>
      <c r="AW53" s="44"/>
      <c r="AX53" s="31"/>
      <c r="AY53" s="29"/>
      <c r="AZ53" s="31"/>
      <c r="BA53" s="17"/>
      <c r="BC53" s="22"/>
      <c r="BD53" s="22"/>
      <c r="BE53" s="22"/>
      <c r="BF53" s="22"/>
      <c r="BG53" s="22"/>
      <c r="BH53" s="22"/>
      <c r="BI53" s="22"/>
      <c r="BJ53" s="33"/>
      <c r="BK53" s="6"/>
      <c r="BL53" s="32"/>
      <c r="BM53" s="27"/>
      <c r="BN53" s="27"/>
      <c r="BO53" s="27"/>
      <c r="BP53" s="27"/>
      <c r="BQ53" s="27"/>
      <c r="BR53" s="27"/>
      <c r="BT53" s="2"/>
      <c r="BU53" s="8"/>
      <c r="BV53" s="8"/>
      <c r="BW53" s="8"/>
      <c r="BY53" s="44"/>
      <c r="BZ53" s="31"/>
      <c r="CA53" s="29"/>
      <c r="CB53" s="31"/>
      <c r="CC53" s="17"/>
      <c r="CE53" s="22"/>
      <c r="CF53" s="22"/>
      <c r="CG53" s="22"/>
      <c r="CH53" s="22"/>
      <c r="CI53" s="22"/>
      <c r="CJ53" s="22"/>
      <c r="CK53" s="22"/>
      <c r="CL53" s="33"/>
      <c r="CM53" s="6"/>
      <c r="CN53" s="32"/>
      <c r="CO53" s="27"/>
      <c r="CP53" s="27"/>
      <c r="CQ53" s="27"/>
      <c r="CR53" s="27"/>
      <c r="CS53" s="27"/>
      <c r="CT53" s="27"/>
    </row>
    <row r="54" spans="2:98">
      <c r="B54" s="86">
        <v>42436</v>
      </c>
      <c r="C54" s="53">
        <v>2001.76</v>
      </c>
      <c r="D54" s="47">
        <f t="shared" si="15"/>
        <v>8.8500442502211603E-4</v>
      </c>
      <c r="F54" s="89">
        <f t="shared" si="13"/>
        <v>2016.1708382995648</v>
      </c>
      <c r="G54" s="96">
        <v>16</v>
      </c>
      <c r="H54" s="37">
        <v>43</v>
      </c>
      <c r="I54" s="60">
        <f t="shared" si="16"/>
        <v>1837.6454550828134</v>
      </c>
      <c r="J54" s="57">
        <f t="shared" si="17"/>
        <v>1949.9682847266938</v>
      </c>
      <c r="K54" s="60">
        <f t="shared" si="18"/>
        <v>1959.0998512824142</v>
      </c>
      <c r="L54" s="60">
        <f t="shared" si="19"/>
        <v>1723.7206242326013</v>
      </c>
      <c r="M54" s="57">
        <f t="shared" si="20"/>
        <v>1921.8439354247291</v>
      </c>
      <c r="N54" s="57">
        <f t="shared" si="21"/>
        <v>1757.1358195847536</v>
      </c>
      <c r="O54" s="3" t="s">
        <v>16</v>
      </c>
      <c r="P54" s="49"/>
      <c r="Q54" s="41">
        <v>43</v>
      </c>
      <c r="R54" s="103">
        <f t="shared" si="14"/>
        <v>2016.1708382995648</v>
      </c>
      <c r="S54" s="57">
        <f t="shared" si="6"/>
        <v>1852.1907139197419</v>
      </c>
      <c r="T54" s="57">
        <f t="shared" si="7"/>
        <v>2031.4140452827114</v>
      </c>
      <c r="U54" s="57">
        <f t="shared" si="8"/>
        <v>2057.0812817365986</v>
      </c>
      <c r="V54" s="57">
        <f t="shared" si="9"/>
        <v>1667.7077717776838</v>
      </c>
      <c r="W54" s="57">
        <f t="shared" si="10"/>
        <v>2284.6369803441562</v>
      </c>
      <c r="X54" s="57">
        <f t="shared" si="11"/>
        <v>1501.5998034898917</v>
      </c>
      <c r="Y54" s="17"/>
      <c r="AA54" s="22"/>
      <c r="AB54" s="22"/>
      <c r="AC54" s="22"/>
      <c r="AD54" s="22"/>
      <c r="AE54" s="22"/>
      <c r="AF54" s="22"/>
      <c r="AG54" s="22"/>
      <c r="AH54" s="33"/>
      <c r="AI54" s="6"/>
      <c r="AJ54" s="32"/>
      <c r="AK54" s="27"/>
      <c r="AL54" s="27"/>
      <c r="AM54" s="27"/>
      <c r="AN54" s="27"/>
      <c r="AO54" s="27"/>
      <c r="AP54" s="27"/>
      <c r="AR54" s="2"/>
      <c r="AS54" s="8"/>
      <c r="AT54" s="8"/>
      <c r="AU54" s="8"/>
      <c r="AW54" s="44"/>
      <c r="AX54" s="31"/>
      <c r="AY54" s="29"/>
      <c r="AZ54" s="31"/>
      <c r="BA54" s="17"/>
      <c r="BC54" s="22"/>
      <c r="BD54" s="22"/>
      <c r="BE54" s="22"/>
      <c r="BF54" s="22"/>
      <c r="BG54" s="22"/>
      <c r="BH54" s="22"/>
      <c r="BI54" s="22"/>
      <c r="BJ54" s="33"/>
      <c r="BK54" s="6"/>
      <c r="BL54" s="32"/>
      <c r="BM54" s="27"/>
      <c r="BN54" s="27"/>
      <c r="BO54" s="27"/>
      <c r="BP54" s="27"/>
      <c r="BQ54" s="27"/>
      <c r="BR54" s="27"/>
      <c r="BT54" s="2"/>
      <c r="BU54" s="8"/>
      <c r="BV54" s="8"/>
      <c r="BW54" s="8"/>
      <c r="BY54" s="44"/>
      <c r="BZ54" s="31"/>
      <c r="CA54" s="29"/>
      <c r="CB54" s="31"/>
      <c r="CC54" s="17"/>
      <c r="CE54" s="22"/>
      <c r="CF54" s="22"/>
      <c r="CG54" s="22"/>
      <c r="CH54" s="22"/>
      <c r="CI54" s="22"/>
      <c r="CJ54" s="22"/>
      <c r="CK54" s="22"/>
      <c r="CL54" s="33"/>
      <c r="CM54" s="6"/>
      <c r="CN54" s="32"/>
      <c r="CO54" s="27"/>
      <c r="CP54" s="27"/>
      <c r="CQ54" s="27"/>
      <c r="CR54" s="27"/>
      <c r="CS54" s="27"/>
      <c r="CT54" s="27"/>
    </row>
    <row r="55" spans="2:98">
      <c r="B55" s="86">
        <v>42437</v>
      </c>
      <c r="C55" s="53">
        <v>1979.26</v>
      </c>
      <c r="D55" s="47">
        <f t="shared" si="15"/>
        <v>-1.124010870434018E-2</v>
      </c>
      <c r="F55" s="89">
        <f t="shared" si="13"/>
        <v>2016.1748112832756</v>
      </c>
      <c r="G55" s="96">
        <v>17</v>
      </c>
      <c r="H55" s="37">
        <v>44</v>
      </c>
      <c r="I55" s="60">
        <f t="shared" si="16"/>
        <v>1838.1821259058243</v>
      </c>
      <c r="J55" s="57">
        <f t="shared" si="17"/>
        <v>1953.8129028867086</v>
      </c>
      <c r="K55" s="60">
        <f t="shared" si="18"/>
        <v>1963.5357422586874</v>
      </c>
      <c r="L55" s="60">
        <f t="shared" si="19"/>
        <v>1720.8311798352274</v>
      </c>
      <c r="M55" s="57">
        <f t="shared" si="20"/>
        <v>1925.057603537437</v>
      </c>
      <c r="N55" s="57">
        <f t="shared" si="21"/>
        <v>1755.2272315335654</v>
      </c>
      <c r="P55" s="49"/>
      <c r="Q55" s="41">
        <v>44</v>
      </c>
      <c r="R55" s="103">
        <f t="shared" si="14"/>
        <v>2016.1748112832756</v>
      </c>
      <c r="S55" s="57">
        <f t="shared" si="6"/>
        <v>1852.7316325784877</v>
      </c>
      <c r="T55" s="57">
        <f t="shared" si="7"/>
        <v>2033.8795986264656</v>
      </c>
      <c r="U55" s="57">
        <f t="shared" si="8"/>
        <v>2060.1794723201228</v>
      </c>
      <c r="V55" s="57">
        <f t="shared" si="9"/>
        <v>1666.1725584961889</v>
      </c>
      <c r="W55" s="57">
        <f t="shared" si="10"/>
        <v>2290.8549643869787</v>
      </c>
      <c r="X55" s="57">
        <f t="shared" si="11"/>
        <v>1498.398875406544</v>
      </c>
      <c r="Y55" s="17"/>
      <c r="AA55" s="22"/>
      <c r="AB55" s="22"/>
      <c r="AC55" s="22"/>
      <c r="AD55" s="22"/>
      <c r="AE55" s="22"/>
      <c r="AF55" s="22"/>
      <c r="AG55" s="22"/>
      <c r="AH55" s="33"/>
      <c r="AI55" s="6"/>
      <c r="AJ55" s="32"/>
      <c r="AK55" s="27"/>
      <c r="AL55" s="27"/>
      <c r="AM55" s="27"/>
      <c r="AN55" s="27"/>
      <c r="AO55" s="27"/>
      <c r="AP55" s="27"/>
      <c r="AR55" s="2"/>
      <c r="AS55" s="8"/>
      <c r="AT55" s="8"/>
      <c r="AU55" s="8"/>
      <c r="AW55" s="44"/>
      <c r="AX55" s="31"/>
      <c r="AY55" s="29"/>
      <c r="AZ55" s="31"/>
      <c r="BA55" s="17"/>
      <c r="BC55" s="22"/>
      <c r="BD55" s="22"/>
      <c r="BE55" s="22"/>
      <c r="BF55" s="22"/>
      <c r="BG55" s="22"/>
      <c r="BH55" s="22"/>
      <c r="BI55" s="22"/>
      <c r="BJ55" s="33"/>
      <c r="BK55" s="6"/>
      <c r="BL55" s="32"/>
      <c r="BM55" s="27"/>
      <c r="BN55" s="27"/>
      <c r="BO55" s="27"/>
      <c r="BP55" s="27"/>
      <c r="BQ55" s="27"/>
      <c r="BR55" s="27"/>
      <c r="BT55" s="2"/>
      <c r="BU55" s="8"/>
      <c r="BV55" s="8"/>
      <c r="BW55" s="8"/>
      <c r="BY55" s="44"/>
      <c r="BZ55" s="31"/>
      <c r="CA55" s="29"/>
      <c r="CB55" s="31"/>
      <c r="CC55" s="17"/>
      <c r="CE55" s="22"/>
      <c r="CF55" s="22"/>
      <c r="CG55" s="22"/>
      <c r="CH55" s="22"/>
      <c r="CI55" s="22"/>
      <c r="CJ55" s="22"/>
      <c r="CK55" s="22"/>
      <c r="CL55" s="33"/>
      <c r="CM55" s="6"/>
      <c r="CN55" s="32"/>
      <c r="CO55" s="27"/>
      <c r="CP55" s="27"/>
      <c r="CQ55" s="27"/>
      <c r="CR55" s="27"/>
      <c r="CS55" s="27"/>
      <c r="CT55" s="27"/>
    </row>
    <row r="56" spans="2:98">
      <c r="B56" s="86">
        <v>42438</v>
      </c>
      <c r="C56" s="53">
        <v>1989.26</v>
      </c>
      <c r="D56" s="47">
        <f t="shared" si="15"/>
        <v>5.0523933187150757E-3</v>
      </c>
      <c r="F56" s="89">
        <f t="shared" si="13"/>
        <v>2016.1787842669864</v>
      </c>
      <c r="G56" s="96">
        <v>18</v>
      </c>
      <c r="H56" s="37">
        <v>45</v>
      </c>
      <c r="I56" s="60">
        <f t="shared" si="16"/>
        <v>1838.7189534595971</v>
      </c>
      <c r="J56" s="57">
        <f t="shared" si="17"/>
        <v>1957.5532649099393</v>
      </c>
      <c r="K56" s="60">
        <f t="shared" si="18"/>
        <v>1967.8692515344446</v>
      </c>
      <c r="L56" s="60">
        <f t="shared" si="19"/>
        <v>1718.0447263837841</v>
      </c>
      <c r="M56" s="57">
        <f t="shared" si="20"/>
        <v>1928.1995346256372</v>
      </c>
      <c r="N56" s="57">
        <f t="shared" si="21"/>
        <v>1753.3908338319152</v>
      </c>
      <c r="P56" s="49"/>
      <c r="Q56" s="96">
        <v>45</v>
      </c>
      <c r="R56" s="103">
        <f t="shared" si="14"/>
        <v>2016.1787842669864</v>
      </c>
      <c r="S56" s="57">
        <f t="shared" si="6"/>
        <v>1853.2727092085438</v>
      </c>
      <c r="T56" s="57">
        <f t="shared" si="7"/>
        <v>2036.3202318534945</v>
      </c>
      <c r="U56" s="57">
        <f t="shared" si="8"/>
        <v>2063.2540473370746</v>
      </c>
      <c r="V56" s="57">
        <f t="shared" si="9"/>
        <v>1664.6615762756146</v>
      </c>
      <c r="W56" s="57">
        <f t="shared" si="10"/>
        <v>2297.0268987939799</v>
      </c>
      <c r="X56" s="57">
        <f t="shared" si="11"/>
        <v>1495.2457615975125</v>
      </c>
      <c r="Y56" s="17"/>
      <c r="AA56" s="22"/>
      <c r="AB56" s="22"/>
      <c r="AC56" s="22"/>
      <c r="AD56" s="22"/>
      <c r="AE56" s="22"/>
      <c r="AF56" s="22"/>
      <c r="AG56" s="22"/>
      <c r="AH56" s="33"/>
      <c r="AI56" s="6"/>
      <c r="AJ56" s="32"/>
      <c r="AK56" s="27"/>
      <c r="AL56" s="27"/>
      <c r="AM56" s="27"/>
      <c r="AN56" s="27"/>
      <c r="AO56" s="27"/>
      <c r="AP56" s="27"/>
      <c r="AR56" s="2"/>
      <c r="AS56" s="8"/>
      <c r="AT56" s="8"/>
      <c r="AU56" s="8"/>
      <c r="AW56" s="44"/>
      <c r="AX56" s="31"/>
      <c r="AY56" s="29"/>
      <c r="AZ56" s="31"/>
      <c r="BA56" s="17"/>
      <c r="BC56" s="22"/>
      <c r="BD56" s="22"/>
      <c r="BE56" s="22"/>
      <c r="BF56" s="22"/>
      <c r="BG56" s="22"/>
      <c r="BH56" s="22"/>
      <c r="BI56" s="22"/>
      <c r="BJ56" s="33"/>
      <c r="BK56" s="6"/>
      <c r="BL56" s="32"/>
      <c r="BM56" s="27"/>
      <c r="BN56" s="27"/>
      <c r="BO56" s="27"/>
      <c r="BP56" s="27"/>
      <c r="BQ56" s="27"/>
      <c r="BR56" s="27"/>
      <c r="BT56" s="2"/>
      <c r="BU56" s="8"/>
      <c r="BV56" s="8"/>
      <c r="BW56" s="8"/>
      <c r="BY56" s="44"/>
      <c r="BZ56" s="31"/>
      <c r="CA56" s="29"/>
      <c r="CB56" s="31"/>
      <c r="CC56" s="17"/>
      <c r="CE56" s="22"/>
      <c r="CF56" s="22"/>
      <c r="CG56" s="22"/>
      <c r="CH56" s="22"/>
      <c r="CI56" s="22"/>
      <c r="CJ56" s="22"/>
      <c r="CK56" s="22"/>
      <c r="CL56" s="33"/>
      <c r="CM56" s="6"/>
      <c r="CN56" s="32"/>
      <c r="CO56" s="27"/>
      <c r="CP56" s="27"/>
      <c r="CQ56" s="27"/>
      <c r="CR56" s="27"/>
      <c r="CS56" s="27"/>
      <c r="CT56" s="27"/>
    </row>
    <row r="57" spans="2:98">
      <c r="B57" s="86">
        <v>42439</v>
      </c>
      <c r="C57" s="53">
        <v>1989.57</v>
      </c>
      <c r="D57" s="47">
        <f t="shared" si="15"/>
        <v>1.5583684385145504E-4</v>
      </c>
      <c r="F57" s="89">
        <f t="shared" si="13"/>
        <v>2016.1827572506973</v>
      </c>
      <c r="G57" s="96">
        <v>19</v>
      </c>
      <c r="H57" s="37">
        <v>46</v>
      </c>
      <c r="I57" s="60">
        <f t="shared" si="16"/>
        <v>1839.2559377899045</v>
      </c>
      <c r="J57" s="57">
        <f t="shared" si="17"/>
        <v>1961.1979613383271</v>
      </c>
      <c r="K57" s="60">
        <f t="shared" si="18"/>
        <v>1972.1089266587426</v>
      </c>
      <c r="L57" s="60">
        <f t="shared" si="19"/>
        <v>1715.352716559554</v>
      </c>
      <c r="M57" s="57">
        <f t="shared" si="20"/>
        <v>1931.2757141940742</v>
      </c>
      <c r="N57" s="57">
        <f t="shared" si="21"/>
        <v>1751.6206411299984</v>
      </c>
      <c r="P57" s="49"/>
      <c r="Q57" s="41">
        <v>46</v>
      </c>
      <c r="R57" s="103">
        <f t="shared" si="14"/>
        <v>2016.1827572506973</v>
      </c>
      <c r="S57" s="57">
        <f t="shared" si="6"/>
        <v>1853.8139438560454</v>
      </c>
      <c r="T57" s="57">
        <f t="shared" si="7"/>
        <v>2038.736774625954</v>
      </c>
      <c r="U57" s="57">
        <f t="shared" si="8"/>
        <v>2066.3058262370669</v>
      </c>
      <c r="V57" s="57">
        <f t="shared" si="9"/>
        <v>1663.174005898981</v>
      </c>
      <c r="W57" s="57">
        <f t="shared" si="10"/>
        <v>2303.1544140077931</v>
      </c>
      <c r="X57" s="57">
        <f t="shared" si="11"/>
        <v>1492.1388325218377</v>
      </c>
      <c r="Y57" s="17"/>
      <c r="AA57" s="22"/>
      <c r="AB57" s="22"/>
      <c r="AC57" s="22"/>
      <c r="AD57" s="22"/>
      <c r="AE57" s="22"/>
      <c r="AF57" s="22"/>
      <c r="AG57" s="22"/>
      <c r="AH57" s="33"/>
      <c r="AI57" s="6"/>
      <c r="AJ57" s="32"/>
      <c r="AK57" s="27"/>
      <c r="AL57" s="27"/>
      <c r="AM57" s="27"/>
      <c r="AN57" s="27"/>
      <c r="AO57" s="27"/>
      <c r="AP57" s="27"/>
      <c r="AR57" s="2"/>
      <c r="AS57" s="8"/>
      <c r="AT57" s="8"/>
      <c r="AU57" s="8"/>
      <c r="AW57" s="44"/>
      <c r="AX57" s="31"/>
      <c r="AY57" s="29"/>
      <c r="AZ57" s="31"/>
      <c r="BA57" s="17"/>
      <c r="BC57" s="22"/>
      <c r="BD57" s="22"/>
      <c r="BE57" s="22"/>
      <c r="BF57" s="22"/>
      <c r="BG57" s="22"/>
      <c r="BH57" s="22"/>
      <c r="BI57" s="22"/>
      <c r="BJ57" s="33"/>
      <c r="BK57" s="6"/>
      <c r="BL57" s="32"/>
      <c r="BM57" s="27"/>
      <c r="BN57" s="27"/>
      <c r="BO57" s="27"/>
      <c r="BP57" s="27"/>
      <c r="BQ57" s="27"/>
      <c r="BR57" s="27"/>
      <c r="BT57" s="2"/>
      <c r="BU57" s="8"/>
      <c r="BV57" s="8"/>
      <c r="BW57" s="8"/>
      <c r="BY57" s="44"/>
      <c r="BZ57" s="31"/>
      <c r="CA57" s="29"/>
      <c r="CB57" s="31"/>
      <c r="CC57" s="17"/>
      <c r="CE57" s="22"/>
      <c r="CF57" s="22"/>
      <c r="CG57" s="22"/>
      <c r="CH57" s="22"/>
      <c r="CI57" s="22"/>
      <c r="CJ57" s="22"/>
      <c r="CK57" s="22"/>
      <c r="CL57" s="33"/>
      <c r="CM57" s="6"/>
      <c r="CN57" s="32"/>
      <c r="CO57" s="27"/>
      <c r="CP57" s="27"/>
      <c r="CQ57" s="27"/>
      <c r="CR57" s="27"/>
      <c r="CS57" s="27"/>
      <c r="CT57" s="27"/>
    </row>
    <row r="58" spans="2:98">
      <c r="B58" s="86">
        <v>42440</v>
      </c>
      <c r="C58" s="53">
        <v>2022.19</v>
      </c>
      <c r="D58" s="47">
        <f t="shared" si="15"/>
        <v>1.6395502545776285E-2</v>
      </c>
      <c r="F58" s="89">
        <f t="shared" si="13"/>
        <v>2016.1867302344081</v>
      </c>
      <c r="G58" s="96">
        <v>20</v>
      </c>
      <c r="H58" s="37">
        <v>47</v>
      </c>
      <c r="I58" s="60">
        <f t="shared" si="16"/>
        <v>1839.7930789425307</v>
      </c>
      <c r="J58" s="57">
        <f t="shared" si="17"/>
        <v>1964.7544653248492</v>
      </c>
      <c r="K58" s="60">
        <f t="shared" si="18"/>
        <v>1976.2622012848481</v>
      </c>
      <c r="L58" s="60">
        <f t="shared" si="19"/>
        <v>1712.7477169396934</v>
      </c>
      <c r="M58" s="57">
        <f t="shared" si="20"/>
        <v>1934.2913478388732</v>
      </c>
      <c r="N58" s="57">
        <f t="shared" si="21"/>
        <v>1749.9114479866837</v>
      </c>
      <c r="P58" s="49"/>
      <c r="Q58" s="41">
        <v>47</v>
      </c>
      <c r="R58" s="103">
        <f t="shared" si="14"/>
        <v>2016.1867302344081</v>
      </c>
      <c r="S58" s="57">
        <f t="shared" si="6"/>
        <v>1854.3553365671405</v>
      </c>
      <c r="T58" s="57">
        <f t="shared" si="7"/>
        <v>2041.1300117166106</v>
      </c>
      <c r="U58" s="57">
        <f t="shared" si="8"/>
        <v>2069.3355839296519</v>
      </c>
      <c r="V58" s="57">
        <f t="shared" si="9"/>
        <v>1661.7090726894548</v>
      </c>
      <c r="W58" s="57">
        <f t="shared" si="10"/>
        <v>2309.2390516937094</v>
      </c>
      <c r="X58" s="57">
        <f t="shared" si="11"/>
        <v>1489.0765474163322</v>
      </c>
      <c r="Y58" s="17"/>
      <c r="AA58" s="22"/>
      <c r="AB58" s="22"/>
      <c r="AC58" s="22"/>
      <c r="AD58" s="22"/>
      <c r="AE58" s="22"/>
      <c r="AF58" s="22"/>
      <c r="AG58" s="22"/>
      <c r="AH58" s="33"/>
      <c r="AI58" s="6"/>
      <c r="AJ58" s="32"/>
      <c r="AK58" s="27"/>
      <c r="AL58" s="27"/>
      <c r="AM58" s="27"/>
      <c r="AN58" s="27"/>
      <c r="AO58" s="27"/>
      <c r="AP58" s="27"/>
      <c r="AR58" s="2"/>
      <c r="AS58" s="8"/>
      <c r="AT58" s="8"/>
      <c r="AU58" s="8"/>
      <c r="AW58" s="44"/>
      <c r="AX58" s="31"/>
      <c r="AY58" s="29"/>
      <c r="AZ58" s="31"/>
      <c r="BA58" s="17"/>
      <c r="BC58" s="22"/>
      <c r="BD58" s="22"/>
      <c r="BE58" s="22"/>
      <c r="BF58" s="22"/>
      <c r="BG58" s="22"/>
      <c r="BH58" s="22"/>
      <c r="BI58" s="22"/>
      <c r="BJ58" s="33"/>
      <c r="BK58" s="6"/>
      <c r="BL58" s="32"/>
      <c r="BM58" s="27"/>
      <c r="BN58" s="27"/>
      <c r="BO58" s="27"/>
      <c r="BP58" s="27"/>
      <c r="BQ58" s="27"/>
      <c r="BR58" s="27"/>
      <c r="BT58" s="2"/>
      <c r="BU58" s="8"/>
      <c r="BV58" s="8"/>
      <c r="BW58" s="8"/>
      <c r="BY58" s="44"/>
      <c r="BZ58" s="31"/>
      <c r="CA58" s="29"/>
      <c r="CB58" s="31"/>
      <c r="CC58" s="17"/>
      <c r="CE58" s="22"/>
      <c r="CF58" s="22"/>
      <c r="CG58" s="22"/>
      <c r="CH58" s="22"/>
      <c r="CI58" s="22"/>
      <c r="CJ58" s="22"/>
      <c r="CK58" s="22"/>
      <c r="CL58" s="33"/>
      <c r="CM58" s="6"/>
      <c r="CN58" s="32"/>
      <c r="CO58" s="27"/>
      <c r="CP58" s="27"/>
      <c r="CQ58" s="27"/>
      <c r="CR58" s="27"/>
      <c r="CS58" s="27"/>
      <c r="CT58" s="27"/>
    </row>
    <row r="59" spans="2:98">
      <c r="B59" s="86">
        <v>42443</v>
      </c>
      <c r="C59" s="53">
        <v>2019.64</v>
      </c>
      <c r="D59" s="47">
        <f t="shared" si="15"/>
        <v>-1.261009103991195E-3</v>
      </c>
      <c r="F59" s="89">
        <f t="shared" si="13"/>
        <v>2016.1907032181189</v>
      </c>
      <c r="G59" s="96">
        <v>21</v>
      </c>
      <c r="H59" s="37">
        <v>48</v>
      </c>
      <c r="I59" s="60">
        <f t="shared" si="16"/>
        <v>1840.3303769632753</v>
      </c>
      <c r="J59" s="57">
        <f t="shared" si="17"/>
        <v>1968.2293260780839</v>
      </c>
      <c r="K59" s="60">
        <f t="shared" si="18"/>
        <v>1980.3355881708037</v>
      </c>
      <c r="L59" s="60">
        <f t="shared" si="19"/>
        <v>1710.2232149966687</v>
      </c>
      <c r="M59" s="57">
        <f t="shared" si="20"/>
        <v>1937.2509963710409</v>
      </c>
      <c r="N59" s="57">
        <f t="shared" si="21"/>
        <v>1748.2586937460089</v>
      </c>
      <c r="P59" s="49"/>
      <c r="Q59" s="96">
        <v>48</v>
      </c>
      <c r="R59" s="103">
        <f t="shared" si="14"/>
        <v>2016.1907032181189</v>
      </c>
      <c r="S59" s="57">
        <f t="shared" si="6"/>
        <v>1854.8968873879901</v>
      </c>
      <c r="T59" s="57">
        <f t="shared" si="7"/>
        <v>2043.5006863359174</v>
      </c>
      <c r="U59" s="57">
        <f t="shared" si="8"/>
        <v>2072.3440540926122</v>
      </c>
      <c r="V59" s="57">
        <f t="shared" si="9"/>
        <v>1660.2660432020589</v>
      </c>
      <c r="W59" s="57">
        <f t="shared" si="10"/>
        <v>2315.2822713399146</v>
      </c>
      <c r="X59" s="57">
        <f t="shared" si="11"/>
        <v>1486.0574476953364</v>
      </c>
      <c r="Y59" s="17"/>
      <c r="AA59" s="22"/>
      <c r="AB59" s="22"/>
      <c r="AC59" s="22"/>
      <c r="AD59" s="22"/>
      <c r="AE59" s="22"/>
      <c r="AF59" s="22"/>
      <c r="AG59" s="22"/>
      <c r="AH59" s="33"/>
      <c r="AI59" s="6"/>
      <c r="AJ59" s="32"/>
      <c r="AK59" s="27"/>
      <c r="AL59" s="27"/>
      <c r="AM59" s="27"/>
      <c r="AN59" s="27"/>
      <c r="AO59" s="27"/>
      <c r="AP59" s="27"/>
      <c r="AR59" s="2"/>
      <c r="AS59" s="8"/>
      <c r="AT59" s="8"/>
      <c r="AU59" s="8"/>
      <c r="AW59" s="44"/>
      <c r="AX59" s="31"/>
      <c r="AY59" s="29"/>
      <c r="AZ59" s="31"/>
      <c r="BA59" s="17"/>
      <c r="BC59" s="22"/>
      <c r="BD59" s="22"/>
      <c r="BE59" s="22"/>
      <c r="BF59" s="22"/>
      <c r="BG59" s="22"/>
      <c r="BH59" s="22"/>
      <c r="BI59" s="22"/>
      <c r="BJ59" s="33"/>
      <c r="BK59" s="6"/>
      <c r="BL59" s="32"/>
      <c r="BM59" s="27"/>
      <c r="BN59" s="27"/>
      <c r="BO59" s="27"/>
      <c r="BP59" s="27"/>
      <c r="BQ59" s="27"/>
      <c r="BR59" s="27"/>
      <c r="BT59" s="2"/>
      <c r="BU59" s="8"/>
      <c r="BV59" s="8"/>
      <c r="BW59" s="8"/>
      <c r="BY59" s="44"/>
      <c r="BZ59" s="31"/>
      <c r="CA59" s="29"/>
      <c r="CB59" s="31"/>
      <c r="CC59" s="17"/>
      <c r="CE59" s="22"/>
      <c r="CF59" s="22"/>
      <c r="CG59" s="22"/>
      <c r="CH59" s="22"/>
      <c r="CI59" s="22"/>
      <c r="CJ59" s="22"/>
      <c r="CK59" s="22"/>
      <c r="CL59" s="33"/>
      <c r="CM59" s="6"/>
      <c r="CN59" s="32"/>
      <c r="CO59" s="27"/>
      <c r="CP59" s="27"/>
      <c r="CQ59" s="27"/>
      <c r="CR59" s="27"/>
      <c r="CS59" s="27"/>
      <c r="CT59" s="27"/>
    </row>
    <row r="60" spans="2:98">
      <c r="B60" s="86">
        <v>42444</v>
      </c>
      <c r="C60" s="53">
        <v>2015.93</v>
      </c>
      <c r="D60" s="47">
        <f t="shared" si="15"/>
        <v>-1.8369610425620587E-3</v>
      </c>
      <c r="F60" s="89">
        <f t="shared" si="13"/>
        <v>2016.1946762018297</v>
      </c>
      <c r="G60" s="96">
        <v>22</v>
      </c>
      <c r="H60" s="37">
        <v>49</v>
      </c>
      <c r="I60" s="60">
        <f t="shared" si="16"/>
        <v>1840.8678318979501</v>
      </c>
      <c r="J60" s="57">
        <f t="shared" si="17"/>
        <v>1971.62832126888</v>
      </c>
      <c r="K60" s="60">
        <f t="shared" si="18"/>
        <v>1984.334831217245</v>
      </c>
      <c r="L60" s="60">
        <f t="shared" si="19"/>
        <v>1707.7734670604359</v>
      </c>
      <c r="M60" s="57">
        <f t="shared" si="20"/>
        <v>1940.1586822621366</v>
      </c>
      <c r="N60" s="57">
        <f t="shared" si="21"/>
        <v>1746.658356091513</v>
      </c>
      <c r="P60" s="49"/>
      <c r="Q60" s="96">
        <v>49</v>
      </c>
      <c r="R60" s="103">
        <f t="shared" si="14"/>
        <v>2016.1946762018297</v>
      </c>
      <c r="S60" s="57">
        <f t="shared" si="6"/>
        <v>1855.4385963647692</v>
      </c>
      <c r="T60" s="57">
        <f t="shared" si="7"/>
        <v>2045.8495031486391</v>
      </c>
      <c r="U60" s="57">
        <f t="shared" si="8"/>
        <v>2075.3319321711851</v>
      </c>
      <c r="V60" s="57">
        <f t="shared" si="9"/>
        <v>1658.844222224445</v>
      </c>
      <c r="W60" s="57">
        <f t="shared" si="10"/>
        <v>2321.2854562408015</v>
      </c>
      <c r="X60" s="57">
        <f t="shared" si="11"/>
        <v>1483.0801509674116</v>
      </c>
      <c r="Y60" s="17"/>
      <c r="AA60" s="22"/>
      <c r="AB60" s="22"/>
      <c r="AC60" s="22"/>
      <c r="AD60" s="22"/>
      <c r="AE60" s="22"/>
      <c r="AF60" s="22"/>
      <c r="AG60" s="22"/>
      <c r="AH60" s="33"/>
      <c r="AI60" s="6"/>
      <c r="AJ60" s="32"/>
      <c r="AK60" s="27"/>
      <c r="AL60" s="27"/>
      <c r="AM60" s="27"/>
      <c r="AN60" s="27"/>
      <c r="AO60" s="27"/>
      <c r="AP60" s="27"/>
      <c r="AR60" s="2"/>
      <c r="AS60" s="8"/>
      <c r="AT60" s="8"/>
      <c r="AU60" s="8"/>
      <c r="AW60" s="44"/>
      <c r="AX60" s="31"/>
      <c r="AY60" s="29"/>
      <c r="AZ60" s="31"/>
      <c r="BA60" s="17"/>
      <c r="BC60" s="22"/>
      <c r="BD60" s="22"/>
      <c r="BE60" s="22"/>
      <c r="BF60" s="22"/>
      <c r="BG60" s="22"/>
      <c r="BH60" s="22"/>
      <c r="BI60" s="22"/>
      <c r="BJ60" s="33"/>
      <c r="BK60" s="6"/>
      <c r="BL60" s="32"/>
      <c r="BM60" s="27"/>
      <c r="BN60" s="27"/>
      <c r="BO60" s="27"/>
      <c r="BP60" s="27"/>
      <c r="BQ60" s="27"/>
      <c r="BR60" s="27"/>
      <c r="BT60" s="2"/>
      <c r="BU60" s="8"/>
      <c r="BV60" s="8"/>
      <c r="BW60" s="8"/>
      <c r="BY60" s="44"/>
      <c r="BZ60" s="31"/>
      <c r="CA60" s="29"/>
      <c r="CB60" s="31"/>
      <c r="CC60" s="17"/>
      <c r="CE60" s="22"/>
      <c r="CF60" s="22"/>
      <c r="CG60" s="22"/>
      <c r="CH60" s="22"/>
      <c r="CI60" s="22"/>
      <c r="CJ60" s="22"/>
      <c r="CK60" s="22"/>
      <c r="CL60" s="33"/>
      <c r="CM60" s="6"/>
      <c r="CN60" s="32"/>
      <c r="CO60" s="27"/>
      <c r="CP60" s="27"/>
      <c r="CQ60" s="27"/>
      <c r="CR60" s="27"/>
      <c r="CS60" s="27"/>
      <c r="CT60" s="27"/>
    </row>
    <row r="61" spans="2:98">
      <c r="B61" s="86">
        <v>42445</v>
      </c>
      <c r="C61" s="53">
        <v>2027.22</v>
      </c>
      <c r="D61" s="47">
        <f t="shared" si="15"/>
        <v>5.6003928707841853E-3</v>
      </c>
      <c r="F61" s="89">
        <f t="shared" si="13"/>
        <v>2016.1986491855405</v>
      </c>
      <c r="G61" s="96">
        <v>23</v>
      </c>
      <c r="H61" s="37">
        <v>50</v>
      </c>
      <c r="I61" s="60">
        <f t="shared" si="16"/>
        <v>1841.4054437923812</v>
      </c>
      <c r="J61" s="57">
        <f t="shared" si="17"/>
        <v>1974.9565785629909</v>
      </c>
      <c r="K61" s="60">
        <f t="shared" si="18"/>
        <v>1988.2650266907228</v>
      </c>
      <c r="L61" s="60">
        <f t="shared" si="19"/>
        <v>1705.3933770951228</v>
      </c>
      <c r="M61" s="57">
        <f t="shared" si="20"/>
        <v>1943.0179745166899</v>
      </c>
      <c r="N61" s="57">
        <f t="shared" si="21"/>
        <v>1745.1068661738154</v>
      </c>
      <c r="P61" s="49"/>
      <c r="Q61" s="41">
        <v>50</v>
      </c>
      <c r="R61" s="103">
        <f t="shared" si="14"/>
        <v>2016.1986491855405</v>
      </c>
      <c r="S61" s="57">
        <f t="shared" si="6"/>
        <v>1855.9804635436653</v>
      </c>
      <c r="T61" s="57">
        <f t="shared" si="7"/>
        <v>2048.1771310147165</v>
      </c>
      <c r="U61" s="57">
        <f t="shared" si="8"/>
        <v>2078.2998781027773</v>
      </c>
      <c r="V61" s="57">
        <f t="shared" si="9"/>
        <v>1657.4429500521828</v>
      </c>
      <c r="W61" s="57">
        <f t="shared" si="10"/>
        <v>2327.2499189323494</v>
      </c>
      <c r="X61" s="57">
        <f t="shared" si="11"/>
        <v>1480.1433455999584</v>
      </c>
      <c r="Y61" s="17"/>
      <c r="AA61" s="22"/>
      <c r="AB61" s="22"/>
      <c r="AC61" s="22"/>
      <c r="AD61" s="22"/>
      <c r="AE61" s="22"/>
      <c r="AF61" s="22"/>
      <c r="AG61" s="22"/>
      <c r="AH61" s="33"/>
      <c r="AI61" s="6"/>
      <c r="AJ61" s="32"/>
      <c r="AK61" s="27"/>
      <c r="AL61" s="27"/>
      <c r="AM61" s="27"/>
      <c r="AN61" s="27"/>
      <c r="AO61" s="27"/>
      <c r="AP61" s="27"/>
      <c r="AR61" s="2"/>
      <c r="AS61" s="8"/>
      <c r="AT61" s="8"/>
      <c r="AU61" s="8"/>
      <c r="AW61" s="44"/>
      <c r="AX61" s="31"/>
      <c r="AY61" s="29"/>
      <c r="AZ61" s="31"/>
      <c r="BA61" s="17"/>
      <c r="BC61" s="22"/>
      <c r="BD61" s="22"/>
      <c r="BE61" s="22"/>
      <c r="BF61" s="22"/>
      <c r="BG61" s="22"/>
      <c r="BH61" s="22"/>
      <c r="BI61" s="22"/>
      <c r="BJ61" s="33"/>
      <c r="BK61" s="6"/>
      <c r="BL61" s="32"/>
      <c r="BM61" s="27"/>
      <c r="BN61" s="27"/>
      <c r="BO61" s="27"/>
      <c r="BP61" s="27"/>
      <c r="BQ61" s="27"/>
      <c r="BR61" s="27"/>
      <c r="BT61" s="2"/>
      <c r="BU61" s="8"/>
      <c r="BV61" s="8"/>
      <c r="BW61" s="8"/>
      <c r="BY61" s="44"/>
      <c r="BZ61" s="31"/>
      <c r="CA61" s="29"/>
      <c r="CB61" s="31"/>
      <c r="CC61" s="17"/>
      <c r="CE61" s="22"/>
      <c r="CF61" s="22"/>
      <c r="CG61" s="22"/>
      <c r="CH61" s="22"/>
      <c r="CI61" s="22"/>
      <c r="CJ61" s="22"/>
      <c r="CK61" s="22"/>
      <c r="CL61" s="33"/>
      <c r="CM61" s="6"/>
      <c r="CN61" s="32"/>
      <c r="CO61" s="27"/>
      <c r="CP61" s="27"/>
      <c r="CQ61" s="27"/>
      <c r="CR61" s="27"/>
      <c r="CS61" s="27"/>
      <c r="CT61" s="27"/>
    </row>
    <row r="62" spans="2:98">
      <c r="B62" s="86">
        <v>42446</v>
      </c>
      <c r="C62" s="53">
        <v>2040.59</v>
      </c>
      <c r="D62" s="47">
        <f t="shared" si="15"/>
        <v>6.5952387999328593E-3</v>
      </c>
      <c r="F62" s="89">
        <f t="shared" si="13"/>
        <v>2016.2026221692513</v>
      </c>
      <c r="G62" s="96">
        <v>24</v>
      </c>
      <c r="H62" s="37">
        <v>51</v>
      </c>
      <c r="I62" s="60">
        <f t="shared" si="16"/>
        <v>1841.9432126924069</v>
      </c>
      <c r="J62" s="57">
        <f t="shared" si="17"/>
        <v>1978.2186735961075</v>
      </c>
      <c r="K62" s="60">
        <f t="shared" si="18"/>
        <v>1992.1307209371519</v>
      </c>
      <c r="L62" s="60">
        <f t="shared" si="19"/>
        <v>1703.0783989855756</v>
      </c>
      <c r="M62" s="57">
        <f t="shared" si="20"/>
        <v>1945.8320570852272</v>
      </c>
      <c r="N62" s="57">
        <f t="shared" si="21"/>
        <v>1743.6010401975932</v>
      </c>
      <c r="P62" s="49"/>
      <c r="Q62" s="41">
        <v>51</v>
      </c>
      <c r="R62" s="103">
        <f t="shared" si="14"/>
        <v>2016.2026221692513</v>
      </c>
      <c r="S62" s="57">
        <f t="shared" si="6"/>
        <v>1856.5224889708811</v>
      </c>
      <c r="T62" s="57">
        <f t="shared" si="7"/>
        <v>2050.4842054845617</v>
      </c>
      <c r="U62" s="57">
        <f t="shared" si="8"/>
        <v>2081.248518797252</v>
      </c>
      <c r="V62" s="57">
        <f t="shared" si="9"/>
        <v>1656.0616000084704</v>
      </c>
      <c r="W62" s="57">
        <f t="shared" si="10"/>
        <v>2333.1769061396462</v>
      </c>
      <c r="X62" s="57">
        <f t="shared" si="11"/>
        <v>1477.2457857716961</v>
      </c>
      <c r="Y62" s="17"/>
      <c r="AA62" s="22"/>
      <c r="AB62" s="22"/>
      <c r="AC62" s="22"/>
      <c r="AD62" s="22"/>
      <c r="AE62" s="22"/>
      <c r="AF62" s="22"/>
      <c r="AG62" s="22"/>
      <c r="AH62" s="33"/>
      <c r="AI62" s="6"/>
      <c r="AJ62" s="32"/>
      <c r="AK62" s="27"/>
      <c r="AL62" s="27"/>
      <c r="AM62" s="27"/>
      <c r="AN62" s="27"/>
      <c r="AO62" s="27"/>
      <c r="AP62" s="27"/>
      <c r="AR62" s="2"/>
      <c r="AS62" s="8"/>
      <c r="AT62" s="8"/>
      <c r="AU62" s="8"/>
      <c r="AW62" s="44"/>
      <c r="AX62" s="31"/>
      <c r="AY62" s="29"/>
      <c r="AZ62" s="31"/>
      <c r="BA62" s="17"/>
      <c r="BC62" s="22"/>
      <c r="BD62" s="22"/>
      <c r="BE62" s="22"/>
      <c r="BF62" s="22"/>
      <c r="BG62" s="22"/>
      <c r="BH62" s="22"/>
      <c r="BI62" s="22"/>
      <c r="BJ62" s="33"/>
      <c r="BK62" s="6"/>
      <c r="BL62" s="32"/>
      <c r="BM62" s="27"/>
      <c r="BN62" s="27"/>
      <c r="BO62" s="27"/>
      <c r="BP62" s="27"/>
      <c r="BQ62" s="27"/>
      <c r="BR62" s="27"/>
      <c r="BT62" s="2"/>
      <c r="BU62" s="8"/>
      <c r="BV62" s="8"/>
      <c r="BW62" s="8"/>
      <c r="BY62" s="44"/>
      <c r="BZ62" s="31"/>
      <c r="CA62" s="29"/>
      <c r="CB62" s="31"/>
      <c r="CC62" s="17"/>
      <c r="CE62" s="22"/>
      <c r="CF62" s="22"/>
      <c r="CG62" s="22"/>
      <c r="CH62" s="22"/>
      <c r="CI62" s="22"/>
      <c r="CJ62" s="22"/>
      <c r="CK62" s="22"/>
      <c r="CL62" s="33"/>
      <c r="CM62" s="6"/>
      <c r="CN62" s="32"/>
      <c r="CO62" s="27"/>
      <c r="CP62" s="27"/>
      <c r="CQ62" s="27"/>
      <c r="CR62" s="27"/>
      <c r="CS62" s="27"/>
      <c r="CT62" s="27"/>
    </row>
    <row r="63" spans="2:98">
      <c r="B63" s="86">
        <v>42447</v>
      </c>
      <c r="C63" s="53">
        <v>2049.58</v>
      </c>
      <c r="D63" s="47">
        <f>(C63-C62)/C62</f>
        <v>4.4055885797735011E-3</v>
      </c>
      <c r="F63" s="89">
        <f t="shared" si="13"/>
        <v>2016.2065951529621</v>
      </c>
      <c r="G63" s="96">
        <v>25</v>
      </c>
      <c r="H63" s="37">
        <v>52</v>
      </c>
      <c r="I63" s="60">
        <f t="shared" si="16"/>
        <v>1842.4811386438798</v>
      </c>
      <c r="J63" s="57">
        <f t="shared" si="17"/>
        <v>1981.4187097429133</v>
      </c>
      <c r="K63" s="60">
        <f t="shared" si="18"/>
        <v>1995.935989927947</v>
      </c>
      <c r="L63" s="60">
        <f t="shared" si="19"/>
        <v>1700.824456991227</v>
      </c>
      <c r="M63" s="57">
        <f t="shared" si="20"/>
        <v>1948.6037845581614</v>
      </c>
      <c r="N63" s="57">
        <f t="shared" si="21"/>
        <v>1742.1380237276876</v>
      </c>
      <c r="P63" s="49"/>
      <c r="Q63" s="96">
        <v>52</v>
      </c>
      <c r="R63" s="103">
        <f t="shared" si="14"/>
        <v>2016.2065951529621</v>
      </c>
      <c r="S63" s="57">
        <f t="shared" si="6"/>
        <v>1857.0646726926318</v>
      </c>
      <c r="T63" s="57">
        <f t="shared" si="7"/>
        <v>2052.7713310751551</v>
      </c>
      <c r="U63" s="57">
        <f t="shared" si="8"/>
        <v>2084.1784503990539</v>
      </c>
      <c r="V63" s="57">
        <f t="shared" si="9"/>
        <v>1654.6995761820097</v>
      </c>
      <c r="W63" s="57">
        <f t="shared" si="10"/>
        <v>2339.0676032889869</v>
      </c>
      <c r="X63" s="57">
        <f t="shared" si="11"/>
        <v>1474.386286960563</v>
      </c>
      <c r="Y63" s="17"/>
      <c r="AA63" s="22"/>
      <c r="AB63" s="22"/>
      <c r="AC63" s="22"/>
      <c r="AD63" s="22"/>
      <c r="AE63" s="22"/>
      <c r="AF63" s="22"/>
      <c r="AG63" s="22"/>
      <c r="AH63" s="33"/>
      <c r="AI63" s="6"/>
      <c r="AJ63" s="32"/>
      <c r="AK63" s="27"/>
      <c r="AL63" s="27"/>
      <c r="AM63" s="27"/>
      <c r="AN63" s="27"/>
      <c r="AO63" s="27"/>
      <c r="AP63" s="27"/>
      <c r="AR63" s="2"/>
      <c r="AS63" s="8"/>
      <c r="AT63" s="8"/>
      <c r="AU63" s="8"/>
      <c r="AW63" s="44"/>
      <c r="AX63" s="31"/>
      <c r="AY63" s="29"/>
      <c r="AZ63" s="31"/>
      <c r="BA63" s="17"/>
      <c r="BC63" s="22"/>
      <c r="BD63" s="22"/>
      <c r="BE63" s="22"/>
      <c r="BF63" s="22"/>
      <c r="BG63" s="22"/>
      <c r="BH63" s="22"/>
      <c r="BI63" s="22"/>
      <c r="BJ63" s="33"/>
      <c r="BK63" s="6"/>
      <c r="BL63" s="32"/>
      <c r="BM63" s="27"/>
      <c r="BN63" s="27"/>
      <c r="BO63" s="27"/>
      <c r="BP63" s="27"/>
      <c r="BQ63" s="27"/>
      <c r="BR63" s="27"/>
      <c r="BT63" s="2"/>
      <c r="BU63" s="8"/>
      <c r="BV63" s="8"/>
      <c r="BW63" s="8"/>
      <c r="BY63" s="44"/>
      <c r="BZ63" s="31"/>
      <c r="CA63" s="29"/>
      <c r="CB63" s="31"/>
      <c r="CC63" s="17"/>
      <c r="CE63" s="22"/>
      <c r="CF63" s="22"/>
      <c r="CG63" s="22"/>
      <c r="CH63" s="22"/>
      <c r="CI63" s="22"/>
      <c r="CJ63" s="22"/>
      <c r="CK63" s="22"/>
      <c r="CL63" s="33"/>
      <c r="CM63" s="6"/>
      <c r="CN63" s="32"/>
      <c r="CO63" s="27"/>
      <c r="CP63" s="27"/>
      <c r="CQ63" s="27"/>
      <c r="CR63" s="27"/>
      <c r="CS63" s="27"/>
      <c r="CT63" s="27"/>
    </row>
    <row r="64" spans="2:98">
      <c r="B64" s="86">
        <v>42450</v>
      </c>
      <c r="C64" s="53">
        <v>2051.6</v>
      </c>
      <c r="D64" s="47">
        <f>(C64-C63)/C63</f>
        <v>9.8556777486118229E-4</v>
      </c>
      <c r="F64" s="89">
        <f t="shared" si="13"/>
        <v>2016.2105681366729</v>
      </c>
      <c r="G64" s="96">
        <v>26</v>
      </c>
      <c r="H64" s="37">
        <v>53</v>
      </c>
      <c r="I64" s="60">
        <f t="shared" si="16"/>
        <v>1843.0192216926657</v>
      </c>
      <c r="J64" s="57">
        <f t="shared" si="17"/>
        <v>1984.5603836517448</v>
      </c>
      <c r="K64" s="60">
        <f t="shared" si="18"/>
        <v>1999.6845046033725</v>
      </c>
      <c r="L64" s="60">
        <f t="shared" si="19"/>
        <v>1698.6278804027447</v>
      </c>
      <c r="M64" s="57">
        <f t="shared" si="20"/>
        <v>1951.335727916088</v>
      </c>
      <c r="N64" s="57">
        <f t="shared" si="21"/>
        <v>1740.7152459388096</v>
      </c>
      <c r="P64" s="49"/>
      <c r="Q64" s="41">
        <v>53</v>
      </c>
      <c r="R64" s="103">
        <f t="shared" si="14"/>
        <v>2016.2105681366729</v>
      </c>
      <c r="S64" s="57">
        <f t="shared" si="6"/>
        <v>1857.6070147551457</v>
      </c>
      <c r="T64" s="57">
        <f t="shared" si="7"/>
        <v>2055.0390833500255</v>
      </c>
      <c r="U64" s="57">
        <f t="shared" si="8"/>
        <v>2087.0902403541631</v>
      </c>
      <c r="V64" s="57">
        <f t="shared" si="9"/>
        <v>1653.3563113600524</v>
      </c>
      <c r="W64" s="57">
        <f t="shared" si="10"/>
        <v>2344.9231386304609</v>
      </c>
      <c r="X64" s="57">
        <f t="shared" si="11"/>
        <v>1471.5637218211289</v>
      </c>
      <c r="Y64" s="17"/>
      <c r="AA64" s="22"/>
      <c r="AB64" s="22"/>
      <c r="AC64" s="22"/>
      <c r="AD64" s="22"/>
      <c r="AE64" s="22"/>
      <c r="AF64" s="22"/>
      <c r="AG64" s="22"/>
      <c r="AH64" s="33"/>
      <c r="AI64" s="6"/>
      <c r="AJ64" s="32"/>
      <c r="AK64" s="27"/>
      <c r="AL64" s="27"/>
      <c r="AM64" s="27"/>
      <c r="AN64" s="27"/>
      <c r="AO64" s="27"/>
      <c r="AP64" s="27"/>
      <c r="AR64" s="2"/>
      <c r="AS64" s="8"/>
      <c r="AT64" s="8"/>
      <c r="AU64" s="8"/>
      <c r="AW64" s="44"/>
      <c r="AX64" s="31"/>
      <c r="AY64" s="29"/>
      <c r="AZ64" s="31"/>
      <c r="BA64" s="17"/>
      <c r="BC64" s="22"/>
      <c r="BD64" s="22"/>
      <c r="BE64" s="22"/>
      <c r="BF64" s="22"/>
      <c r="BG64" s="22"/>
      <c r="BH64" s="22"/>
      <c r="BI64" s="22"/>
      <c r="BJ64" s="33"/>
      <c r="BK64" s="6"/>
      <c r="BL64" s="32"/>
      <c r="BM64" s="27"/>
      <c r="BN64" s="27"/>
      <c r="BO64" s="27"/>
      <c r="BP64" s="27"/>
      <c r="BQ64" s="27"/>
      <c r="BR64" s="27"/>
      <c r="BT64" s="2"/>
      <c r="BU64" s="8"/>
      <c r="BV64" s="8"/>
      <c r="BW64" s="8"/>
      <c r="BY64" s="44"/>
      <c r="BZ64" s="31"/>
      <c r="CA64" s="29"/>
      <c r="CB64" s="31"/>
      <c r="CC64" s="17"/>
      <c r="CE64" s="22"/>
      <c r="CF64" s="22"/>
      <c r="CG64" s="22"/>
      <c r="CH64" s="22"/>
      <c r="CI64" s="22"/>
      <c r="CJ64" s="22"/>
      <c r="CK64" s="22"/>
      <c r="CL64" s="33"/>
      <c r="CM64" s="6"/>
      <c r="CN64" s="32"/>
      <c r="CO64" s="27"/>
      <c r="CP64" s="27"/>
      <c r="CQ64" s="27"/>
      <c r="CR64" s="27"/>
      <c r="CS64" s="27"/>
      <c r="CT64" s="27"/>
    </row>
    <row r="65" spans="2:98">
      <c r="B65" s="86">
        <v>42451</v>
      </c>
      <c r="C65" s="53">
        <v>2049.8000000000002</v>
      </c>
      <c r="D65" s="47">
        <f>(C65-C64)/C64</f>
        <v>-8.7736400857853735E-4</v>
      </c>
      <c r="F65" s="89">
        <f t="shared" si="13"/>
        <v>2016.2145411203837</v>
      </c>
      <c r="G65" s="96">
        <v>27</v>
      </c>
      <c r="H65" s="37">
        <v>54</v>
      </c>
      <c r="I65" s="60">
        <f t="shared" si="16"/>
        <v>1843.5574618846435</v>
      </c>
      <c r="J65" s="57">
        <f t="shared" si="17"/>
        <v>1987.6470395314145</v>
      </c>
      <c r="K65" s="60">
        <f t="shared" si="18"/>
        <v>2003.3795849941289</v>
      </c>
      <c r="L65" s="60">
        <f t="shared" si="19"/>
        <v>1696.4853494204442</v>
      </c>
      <c r="M65" s="57">
        <f t="shared" si="20"/>
        <v>1954.030212423492</v>
      </c>
      <c r="N65" s="57">
        <f t="shared" si="21"/>
        <v>1739.3303817218341</v>
      </c>
      <c r="P65" s="49"/>
      <c r="Q65" s="41">
        <v>54</v>
      </c>
      <c r="R65" s="103">
        <f t="shared" si="14"/>
        <v>2016.2145411203837</v>
      </c>
      <c r="S65" s="57">
        <f t="shared" si="6"/>
        <v>1858.149515204665</v>
      </c>
      <c r="T65" s="57">
        <f t="shared" si="7"/>
        <v>2057.2880108233753</v>
      </c>
      <c r="U65" s="57">
        <f t="shared" si="8"/>
        <v>2089.9844293020669</v>
      </c>
      <c r="V65" s="57">
        <f t="shared" si="9"/>
        <v>1652.0312651364295</v>
      </c>
      <c r="W65" s="57">
        <f t="shared" si="10"/>
        <v>2350.7445870113261</v>
      </c>
      <c r="X65" s="57">
        <f t="shared" si="11"/>
        <v>1468.7770164112248</v>
      </c>
      <c r="Y65" s="17"/>
      <c r="AA65" s="22"/>
      <c r="AB65" s="22"/>
      <c r="AC65" s="22"/>
      <c r="AD65" s="22"/>
      <c r="AE65" s="22"/>
      <c r="AF65" s="22"/>
      <c r="AG65" s="22"/>
      <c r="AH65" s="33"/>
      <c r="AI65" s="6"/>
      <c r="AJ65" s="32"/>
      <c r="AK65" s="27"/>
      <c r="AL65" s="27"/>
      <c r="AM65" s="27"/>
      <c r="AN65" s="27"/>
      <c r="AO65" s="27"/>
      <c r="AP65" s="27"/>
      <c r="AR65" s="2"/>
      <c r="AS65" s="8"/>
      <c r="AT65" s="8"/>
      <c r="AU65" s="8"/>
      <c r="AW65" s="44"/>
      <c r="AX65" s="31"/>
      <c r="AY65" s="29"/>
      <c r="AZ65" s="31"/>
      <c r="BA65" s="17"/>
      <c r="BC65" s="22"/>
      <c r="BD65" s="22"/>
      <c r="BE65" s="22"/>
      <c r="BF65" s="22"/>
      <c r="BG65" s="22"/>
      <c r="BH65" s="22"/>
      <c r="BI65" s="22"/>
      <c r="BJ65" s="33"/>
      <c r="BK65" s="6"/>
      <c r="BL65" s="32"/>
      <c r="BM65" s="27"/>
      <c r="BN65" s="27"/>
      <c r="BO65" s="27"/>
      <c r="BP65" s="27"/>
      <c r="BQ65" s="27"/>
      <c r="BR65" s="27"/>
      <c r="BT65" s="2"/>
      <c r="BU65" s="8"/>
      <c r="BV65" s="8"/>
      <c r="BW65" s="8"/>
      <c r="BY65" s="44"/>
      <c r="BZ65" s="31"/>
      <c r="CA65" s="29"/>
      <c r="CB65" s="31"/>
      <c r="CC65" s="17"/>
      <c r="CE65" s="22"/>
      <c r="CF65" s="22"/>
      <c r="CG65" s="22"/>
      <c r="CH65" s="22"/>
      <c r="CI65" s="22"/>
      <c r="CJ65" s="22"/>
      <c r="CK65" s="22"/>
      <c r="CL65" s="33"/>
      <c r="CM65" s="6"/>
      <c r="CN65" s="32"/>
      <c r="CO65" s="27"/>
      <c r="CP65" s="27"/>
      <c r="CQ65" s="27"/>
      <c r="CR65" s="27"/>
      <c r="CS65" s="27"/>
      <c r="CT65" s="27"/>
    </row>
    <row r="66" spans="2:98">
      <c r="B66" s="86">
        <v>42452</v>
      </c>
      <c r="C66" s="53">
        <v>2048.5500000000002</v>
      </c>
      <c r="D66" s="47">
        <f>(C66-C65)/C65</f>
        <v>-6.0981559176505014E-4</v>
      </c>
      <c r="F66" s="89">
        <f t="shared" si="13"/>
        <v>2016.2185141040945</v>
      </c>
      <c r="G66" s="96">
        <v>28</v>
      </c>
      <c r="H66" s="37">
        <v>55</v>
      </c>
      <c r="I66" s="60">
        <f t="shared" si="16"/>
        <v>1844.0958592657059</v>
      </c>
      <c r="J66" s="57">
        <f t="shared" si="17"/>
        <v>1990.6817144633178</v>
      </c>
      <c r="K66" s="60">
        <f t="shared" si="18"/>
        <v>2007.0242453899018</v>
      </c>
      <c r="L66" s="60">
        <f t="shared" si="19"/>
        <v>1694.3938499857413</v>
      </c>
      <c r="M66" s="57">
        <f t="shared" si="20"/>
        <v>1956.6893492541953</v>
      </c>
      <c r="N66" s="57">
        <f t="shared" si="21"/>
        <v>1737.9813200583512</v>
      </c>
      <c r="P66" s="49"/>
      <c r="Q66" s="96">
        <v>55</v>
      </c>
      <c r="R66" s="103">
        <f t="shared" si="14"/>
        <v>2016.2185141040945</v>
      </c>
      <c r="S66" s="57">
        <f t="shared" si="6"/>
        <v>1858.6921740874461</v>
      </c>
      <c r="T66" s="57">
        <f t="shared" si="7"/>
        <v>2059.5186367061892</v>
      </c>
      <c r="U66" s="57">
        <f t="shared" si="8"/>
        <v>2092.8615328105061</v>
      </c>
      <c r="V66" s="57">
        <f t="shared" si="9"/>
        <v>1650.7239221768043</v>
      </c>
      <c r="W66" s="57">
        <f t="shared" si="10"/>
        <v>2356.532973335622</v>
      </c>
      <c r="X66" s="57">
        <f t="shared" si="11"/>
        <v>1466.0251467323249</v>
      </c>
      <c r="Y66" s="17"/>
      <c r="AA66" s="22"/>
      <c r="AB66" s="22"/>
      <c r="AC66" s="22"/>
      <c r="AD66" s="22"/>
      <c r="AE66" s="22"/>
      <c r="AF66" s="22"/>
      <c r="AG66" s="22"/>
      <c r="AH66" s="33"/>
      <c r="AI66" s="6"/>
      <c r="AJ66" s="32"/>
      <c r="AK66" s="27"/>
      <c r="AL66" s="27"/>
      <c r="AM66" s="27"/>
      <c r="AN66" s="27"/>
      <c r="AO66" s="27"/>
      <c r="AP66" s="27"/>
      <c r="AR66" s="2"/>
      <c r="AS66" s="8"/>
      <c r="AT66" s="8"/>
      <c r="AU66" s="8"/>
      <c r="AW66" s="44"/>
      <c r="AX66" s="31"/>
      <c r="AY66" s="29"/>
      <c r="AZ66" s="31"/>
      <c r="BA66" s="17"/>
      <c r="BC66" s="22"/>
      <c r="BD66" s="22"/>
      <c r="BE66" s="22"/>
      <c r="BF66" s="22"/>
      <c r="BG66" s="22"/>
      <c r="BH66" s="22"/>
      <c r="BI66" s="22"/>
      <c r="BJ66" s="33"/>
      <c r="BK66" s="6"/>
      <c r="BL66" s="32"/>
      <c r="BM66" s="27"/>
      <c r="BN66" s="27"/>
      <c r="BO66" s="27"/>
      <c r="BP66" s="27"/>
      <c r="BQ66" s="27"/>
      <c r="BR66" s="27"/>
      <c r="BT66" s="2"/>
      <c r="BU66" s="8"/>
      <c r="BV66" s="8"/>
      <c r="BW66" s="8"/>
      <c r="BY66" s="44"/>
      <c r="BZ66" s="31"/>
      <c r="CA66" s="29"/>
      <c r="CB66" s="31"/>
      <c r="CC66" s="17"/>
      <c r="CE66" s="22"/>
      <c r="CF66" s="22"/>
      <c r="CG66" s="22"/>
      <c r="CH66" s="22"/>
      <c r="CI66" s="22"/>
      <c r="CJ66" s="22"/>
      <c r="CK66" s="22"/>
      <c r="CL66" s="33"/>
      <c r="CM66" s="6"/>
      <c r="CN66" s="32"/>
      <c r="CO66" s="27"/>
      <c r="CP66" s="27"/>
      <c r="CQ66" s="27"/>
      <c r="CR66" s="27"/>
      <c r="CS66" s="27"/>
      <c r="CT66" s="27"/>
    </row>
    <row r="67" spans="2:98">
      <c r="B67" s="86">
        <v>42453</v>
      </c>
      <c r="C67" s="53">
        <v>2035.94</v>
      </c>
      <c r="D67" s="47">
        <f t="shared" ref="D67:D90" si="22">(C67-C66)/C66</f>
        <v>-6.1555734543946332E-3</v>
      </c>
      <c r="F67" s="89">
        <f t="shared" si="13"/>
        <v>2016.2224870878053</v>
      </c>
      <c r="G67" s="96">
        <v>29</v>
      </c>
      <c r="H67" s="37">
        <v>56</v>
      </c>
      <c r="I67" s="60">
        <f t="shared" si="16"/>
        <v>1844.634413881759</v>
      </c>
      <c r="J67" s="57">
        <f t="shared" si="17"/>
        <v>1993.6671764881926</v>
      </c>
      <c r="K67" s="60">
        <f t="shared" si="18"/>
        <v>2010.6212323007185</v>
      </c>
      <c r="L67" s="60">
        <f t="shared" si="19"/>
        <v>1692.3506358197947</v>
      </c>
      <c r="M67" s="57">
        <f t="shared" si="20"/>
        <v>1959.3150620708277</v>
      </c>
      <c r="N67" s="57">
        <f t="shared" si="21"/>
        <v>1736.6661374411956</v>
      </c>
      <c r="P67" s="49"/>
      <c r="Q67" s="96">
        <v>56</v>
      </c>
      <c r="R67" s="103">
        <f t="shared" si="14"/>
        <v>2016.2224870878053</v>
      </c>
      <c r="S67" s="57">
        <f t="shared" si="6"/>
        <v>1859.2349914497577</v>
      </c>
      <c r="T67" s="57">
        <f t="shared" si="7"/>
        <v>2061.7314605100692</v>
      </c>
      <c r="U67" s="57">
        <f t="shared" si="8"/>
        <v>2095.7220429686699</v>
      </c>
      <c r="V67" s="57">
        <f t="shared" si="9"/>
        <v>1649.4337906254759</v>
      </c>
      <c r="W67" s="57">
        <f t="shared" si="10"/>
        <v>2362.2892757413251</v>
      </c>
      <c r="X67" s="57">
        <f t="shared" si="11"/>
        <v>1463.307135552395</v>
      </c>
      <c r="Y67" s="17"/>
      <c r="AA67" s="22"/>
      <c r="AB67" s="22"/>
      <c r="AC67" s="22"/>
      <c r="AD67" s="22"/>
      <c r="AE67" s="22"/>
      <c r="AF67" s="22"/>
      <c r="AG67" s="22"/>
      <c r="AH67" s="33"/>
      <c r="AI67" s="6"/>
      <c r="AJ67" s="32"/>
      <c r="AK67" s="27"/>
      <c r="AL67" s="27"/>
      <c r="AM67" s="27"/>
      <c r="AN67" s="27"/>
      <c r="AO67" s="27"/>
      <c r="AP67" s="27"/>
      <c r="AR67" s="2"/>
      <c r="AS67" s="8"/>
      <c r="AT67" s="8"/>
      <c r="AU67" s="8"/>
      <c r="AW67" s="44"/>
      <c r="AX67" s="31"/>
      <c r="AY67" s="29"/>
      <c r="AZ67" s="31"/>
      <c r="BA67" s="17"/>
      <c r="BC67" s="22"/>
      <c r="BD67" s="22"/>
      <c r="BE67" s="22"/>
      <c r="BF67" s="22"/>
      <c r="BG67" s="22"/>
      <c r="BH67" s="22"/>
      <c r="BI67" s="22"/>
      <c r="BJ67" s="33"/>
      <c r="BK67" s="6"/>
      <c r="BL67" s="32"/>
      <c r="BM67" s="27"/>
      <c r="BN67" s="27"/>
      <c r="BO67" s="27"/>
      <c r="BP67" s="27"/>
      <c r="BQ67" s="27"/>
      <c r="BR67" s="27"/>
      <c r="BT67" s="2"/>
      <c r="BU67" s="8"/>
      <c r="BV67" s="8"/>
      <c r="BW67" s="8"/>
      <c r="BY67" s="44"/>
      <c r="BZ67" s="31"/>
      <c r="CA67" s="29"/>
      <c r="CB67" s="31"/>
      <c r="CC67" s="17"/>
      <c r="CE67" s="22"/>
      <c r="CF67" s="22"/>
      <c r="CG67" s="22"/>
      <c r="CH67" s="22"/>
      <c r="CI67" s="22"/>
      <c r="CJ67" s="22"/>
      <c r="CK67" s="22"/>
      <c r="CL67" s="33"/>
      <c r="CM67" s="6"/>
      <c r="CN67" s="32"/>
      <c r="CO67" s="27"/>
      <c r="CP67" s="27"/>
      <c r="CQ67" s="27"/>
      <c r="CR67" s="27"/>
      <c r="CS67" s="27"/>
      <c r="CT67" s="27"/>
    </row>
    <row r="68" spans="2:98">
      <c r="B68" s="86">
        <v>42457</v>
      </c>
      <c r="C68" s="53">
        <v>2037.05</v>
      </c>
      <c r="D68" s="47">
        <f t="shared" si="22"/>
        <v>5.4520270734889045E-4</v>
      </c>
      <c r="F68" s="89">
        <f t="shared" si="13"/>
        <v>2016.2264600715162</v>
      </c>
      <c r="G68" s="96">
        <v>30</v>
      </c>
      <c r="H68" s="37">
        <v>57</v>
      </c>
      <c r="I68" s="60">
        <f t="shared" si="16"/>
        <v>1845.1731257787217</v>
      </c>
      <c r="J68" s="57">
        <f t="shared" si="17"/>
        <v>1996.6059568276673</v>
      </c>
      <c r="K68" s="60">
        <f t="shared" si="18"/>
        <v>2014.1730565683968</v>
      </c>
      <c r="L68" s="60">
        <f t="shared" si="19"/>
        <v>1690.3531963120588</v>
      </c>
      <c r="M68" s="57">
        <f t="shared" si="20"/>
        <v>1961.9091095085632</v>
      </c>
      <c r="N68" s="57">
        <f t="shared" si="21"/>
        <v>1735.3830753907091</v>
      </c>
      <c r="P68" s="49"/>
      <c r="Q68" s="41">
        <v>57</v>
      </c>
      <c r="R68" s="103">
        <f t="shared" si="14"/>
        <v>2016.2264600715162</v>
      </c>
      <c r="S68" s="57">
        <f t="shared" si="6"/>
        <v>1859.7779673378825</v>
      </c>
      <c r="T68" s="57">
        <f t="shared" si="7"/>
        <v>2063.9269595226979</v>
      </c>
      <c r="U68" s="57">
        <f t="shared" si="8"/>
        <v>2098.5664298527017</v>
      </c>
      <c r="V68" s="57">
        <f t="shared" si="9"/>
        <v>1648.1604006398775</v>
      </c>
      <c r="W68" s="57">
        <f t="shared" si="10"/>
        <v>2368.0144285226943</v>
      </c>
      <c r="X68" s="57">
        <f t="shared" si="11"/>
        <v>1460.6220494835461</v>
      </c>
      <c r="Y68" s="17"/>
      <c r="AA68" s="22"/>
      <c r="AB68" s="22"/>
      <c r="AC68" s="22"/>
      <c r="AD68" s="22"/>
      <c r="AE68" s="22"/>
      <c r="AF68" s="22"/>
      <c r="AG68" s="22"/>
      <c r="AH68" s="33"/>
      <c r="AI68" s="6"/>
      <c r="AJ68" s="32"/>
      <c r="AK68" s="27"/>
      <c r="AL68" s="27"/>
      <c r="AM68" s="27"/>
      <c r="AN68" s="27"/>
      <c r="AO68" s="27"/>
      <c r="AP68" s="27"/>
      <c r="AR68" s="2"/>
      <c r="AS68" s="8"/>
      <c r="AT68" s="8"/>
      <c r="AU68" s="8"/>
      <c r="AW68" s="44"/>
      <c r="AX68" s="31"/>
      <c r="AY68" s="29"/>
      <c r="AZ68" s="31"/>
      <c r="BA68" s="17"/>
      <c r="BC68" s="22"/>
      <c r="BD68" s="22"/>
      <c r="BE68" s="22"/>
      <c r="BF68" s="22"/>
      <c r="BG68" s="22"/>
      <c r="BH68" s="22"/>
      <c r="BI68" s="22"/>
      <c r="BJ68" s="33"/>
      <c r="BK68" s="6"/>
      <c r="BL68" s="32"/>
      <c r="BM68" s="27"/>
      <c r="BN68" s="27"/>
      <c r="BO68" s="27"/>
      <c r="BP68" s="27"/>
      <c r="BQ68" s="27"/>
      <c r="BR68" s="27"/>
      <c r="BT68" s="2"/>
      <c r="BU68" s="8"/>
      <c r="BV68" s="8"/>
      <c r="BW68" s="8"/>
      <c r="BY68" s="44"/>
      <c r="BZ68" s="31"/>
      <c r="CA68" s="29"/>
      <c r="CB68" s="31"/>
      <c r="CC68" s="17"/>
      <c r="CE68" s="22"/>
      <c r="CF68" s="22"/>
      <c r="CG68" s="22"/>
      <c r="CH68" s="22"/>
      <c r="CI68" s="22"/>
      <c r="CJ68" s="22"/>
      <c r="CK68" s="22"/>
      <c r="CL68" s="33"/>
      <c r="CM68" s="6"/>
      <c r="CN68" s="32"/>
      <c r="CO68" s="27"/>
      <c r="CP68" s="27"/>
      <c r="CQ68" s="27"/>
      <c r="CR68" s="27"/>
      <c r="CS68" s="27"/>
      <c r="CT68" s="27"/>
    </row>
    <row r="69" spans="2:98">
      <c r="B69" s="86">
        <v>42458</v>
      </c>
      <c r="C69" s="53">
        <v>2055.0100000000002</v>
      </c>
      <c r="D69" s="47">
        <f t="shared" si="22"/>
        <v>8.8166711666381598E-3</v>
      </c>
      <c r="F69" s="89">
        <f t="shared" si="13"/>
        <v>2016.230433055227</v>
      </c>
      <c r="G69" s="96">
        <v>31</v>
      </c>
      <c r="H69" s="37">
        <v>58</v>
      </c>
      <c r="I69" s="60">
        <f t="shared" si="16"/>
        <v>1845.7119950025269</v>
      </c>
      <c r="J69" s="57">
        <f t="shared" si="17"/>
        <v>1999.5003773081141</v>
      </c>
      <c r="K69" s="60">
        <f t="shared" si="18"/>
        <v>2017.6820206932798</v>
      </c>
      <c r="L69" s="60">
        <f t="shared" si="19"/>
        <v>1688.3992291935447</v>
      </c>
      <c r="M69" s="57">
        <f t="shared" si="20"/>
        <v>1964.4731043088887</v>
      </c>
      <c r="N69" s="57">
        <f t="shared" si="21"/>
        <v>1734.1305213209753</v>
      </c>
      <c r="P69" s="49"/>
      <c r="Q69" s="41">
        <v>58</v>
      </c>
      <c r="R69" s="103">
        <f t="shared" si="14"/>
        <v>2016.230433055227</v>
      </c>
      <c r="S69" s="57">
        <f t="shared" si="6"/>
        <v>1860.3211017981173</v>
      </c>
      <c r="T69" s="57">
        <f t="shared" si="7"/>
        <v>2066.1055901672826</v>
      </c>
      <c r="U69" s="57">
        <f t="shared" si="8"/>
        <v>2101.3951428757896</v>
      </c>
      <c r="V69" s="57">
        <f t="shared" si="9"/>
        <v>1646.9033030404812</v>
      </c>
      <c r="W69" s="57">
        <f t="shared" si="10"/>
        <v>2373.7093248223387</v>
      </c>
      <c r="X69" s="57">
        <f t="shared" si="11"/>
        <v>1457.968996289967</v>
      </c>
      <c r="Y69" s="17"/>
      <c r="AA69" s="22"/>
      <c r="AB69" s="22"/>
      <c r="AC69" s="22"/>
      <c r="AD69" s="22"/>
      <c r="AE69" s="22"/>
      <c r="AF69" s="22"/>
      <c r="AG69" s="22"/>
      <c r="AH69" s="33"/>
      <c r="AI69" s="6"/>
      <c r="AJ69" s="32"/>
      <c r="AK69" s="27"/>
      <c r="AL69" s="27"/>
      <c r="AM69" s="27"/>
      <c r="AN69" s="27"/>
      <c r="AO69" s="27"/>
      <c r="AP69" s="27"/>
      <c r="AR69" s="2"/>
      <c r="AS69" s="8"/>
      <c r="AT69" s="8"/>
      <c r="AU69" s="8"/>
      <c r="AW69" s="44"/>
      <c r="AX69" s="31"/>
      <c r="AY69" s="29"/>
      <c r="AZ69" s="31"/>
      <c r="BA69" s="17"/>
      <c r="BC69" s="22"/>
      <c r="BD69" s="22"/>
      <c r="BE69" s="22"/>
      <c r="BF69" s="22"/>
      <c r="BG69" s="22"/>
      <c r="BH69" s="22"/>
      <c r="BI69" s="22"/>
      <c r="BJ69" s="33"/>
      <c r="BK69" s="6"/>
      <c r="BL69" s="32"/>
      <c r="BM69" s="27"/>
      <c r="BN69" s="27"/>
      <c r="BO69" s="27"/>
      <c r="BP69" s="27"/>
      <c r="BQ69" s="27"/>
      <c r="BR69" s="27"/>
      <c r="BT69" s="2"/>
      <c r="BU69" s="8"/>
      <c r="BV69" s="8"/>
      <c r="BW69" s="8"/>
      <c r="BY69" s="44"/>
      <c r="BZ69" s="31"/>
      <c r="CA69" s="29"/>
      <c r="CB69" s="31"/>
      <c r="CC69" s="17"/>
      <c r="CE69" s="22"/>
      <c r="CF69" s="22"/>
      <c r="CG69" s="22"/>
      <c r="CH69" s="22"/>
      <c r="CI69" s="22"/>
      <c r="CJ69" s="22"/>
      <c r="CK69" s="22"/>
      <c r="CL69" s="33"/>
      <c r="CM69" s="6"/>
      <c r="CN69" s="32"/>
      <c r="CO69" s="27"/>
      <c r="CP69" s="27"/>
      <c r="CQ69" s="27"/>
      <c r="CR69" s="27"/>
      <c r="CS69" s="27"/>
      <c r="CT69" s="27"/>
    </row>
    <row r="70" spans="2:98">
      <c r="B70" s="86">
        <v>42459</v>
      </c>
      <c r="C70" s="53">
        <v>2063.9499999999998</v>
      </c>
      <c r="D70" s="47">
        <f t="shared" si="22"/>
        <v>4.3503437939472799E-3</v>
      </c>
      <c r="F70" s="89">
        <f t="shared" si="13"/>
        <v>2016.2344060389378</v>
      </c>
      <c r="G70" s="96">
        <v>32</v>
      </c>
      <c r="H70" s="37">
        <v>59</v>
      </c>
      <c r="I70" s="60">
        <f t="shared" si="16"/>
        <v>1846.2510215991206</v>
      </c>
      <c r="J70" s="57">
        <f t="shared" si="17"/>
        <v>2002.3525738320243</v>
      </c>
      <c r="K70" s="60">
        <f t="shared" si="18"/>
        <v>2021.1502422195874</v>
      </c>
      <c r="L70" s="60">
        <f t="shared" si="19"/>
        <v>1686.4866171514752</v>
      </c>
      <c r="M70" s="57">
        <f t="shared" si="20"/>
        <v>1967.0085296938134</v>
      </c>
      <c r="N70" s="57">
        <f t="shared" si="21"/>
        <v>1732.9069921656055</v>
      </c>
      <c r="P70" s="49"/>
      <c r="Q70" s="96">
        <v>59</v>
      </c>
      <c r="R70" s="103">
        <f t="shared" si="14"/>
        <v>2016.2344060389378</v>
      </c>
      <c r="S70" s="57">
        <f t="shared" si="6"/>
        <v>1860.8643948767715</v>
      </c>
      <c r="T70" s="57">
        <f t="shared" si="7"/>
        <v>2068.2677892569304</v>
      </c>
      <c r="U70" s="57">
        <f t="shared" si="8"/>
        <v>2104.2086120337631</v>
      </c>
      <c r="V70" s="57">
        <f t="shared" si="9"/>
        <v>1645.6620680652029</v>
      </c>
      <c r="W70" s="57">
        <f t="shared" si="10"/>
        <v>2379.374819114782</v>
      </c>
      <c r="X70" s="57">
        <f t="shared" si="11"/>
        <v>1455.3471224043603</v>
      </c>
      <c r="Y70" s="17"/>
      <c r="AA70" s="22"/>
      <c r="AB70" s="22"/>
      <c r="AC70" s="22"/>
      <c r="AD70" s="22"/>
      <c r="AE70" s="22"/>
      <c r="AF70" s="22"/>
      <c r="AG70" s="22"/>
      <c r="AH70" s="33"/>
      <c r="AI70" s="6"/>
      <c r="AJ70" s="32"/>
      <c r="AK70" s="27"/>
      <c r="AL70" s="27"/>
      <c r="AM70" s="27"/>
      <c r="AN70" s="27"/>
      <c r="AO70" s="27"/>
      <c r="AP70" s="27"/>
      <c r="AR70" s="2"/>
      <c r="AS70" s="8"/>
      <c r="AT70" s="8"/>
      <c r="AU70" s="8"/>
      <c r="AW70" s="44"/>
      <c r="AX70" s="31"/>
      <c r="AY70" s="29"/>
      <c r="AZ70" s="31"/>
      <c r="BA70" s="17"/>
      <c r="BC70" s="22"/>
      <c r="BD70" s="22"/>
      <c r="BE70" s="22"/>
      <c r="BF70" s="22"/>
      <c r="BG70" s="22"/>
      <c r="BH70" s="22"/>
      <c r="BI70" s="22"/>
      <c r="BJ70" s="33"/>
      <c r="BK70" s="6"/>
      <c r="BL70" s="32"/>
      <c r="BM70" s="27"/>
      <c r="BN70" s="27"/>
      <c r="BO70" s="27"/>
      <c r="BP70" s="27"/>
      <c r="BQ70" s="27"/>
      <c r="BR70" s="27"/>
      <c r="BT70" s="2"/>
      <c r="BU70" s="8"/>
      <c r="BV70" s="8"/>
      <c r="BW70" s="8"/>
      <c r="BY70" s="44"/>
      <c r="BZ70" s="31"/>
      <c r="CA70" s="29"/>
      <c r="CB70" s="31"/>
      <c r="CC70" s="17"/>
      <c r="CE70" s="22"/>
      <c r="CF70" s="22"/>
      <c r="CG70" s="22"/>
      <c r="CH70" s="22"/>
      <c r="CI70" s="22"/>
      <c r="CJ70" s="22"/>
      <c r="CK70" s="22"/>
      <c r="CL70" s="33"/>
      <c r="CM70" s="6"/>
      <c r="CN70" s="32"/>
      <c r="CO70" s="27"/>
      <c r="CP70" s="27"/>
      <c r="CQ70" s="27"/>
      <c r="CR70" s="27"/>
      <c r="CS70" s="27"/>
      <c r="CT70" s="27"/>
    </row>
    <row r="71" spans="2:98">
      <c r="B71" s="86">
        <v>42460</v>
      </c>
      <c r="C71" s="53">
        <v>2059.7399999999998</v>
      </c>
      <c r="D71" s="47">
        <f t="shared" si="22"/>
        <v>-2.0397780953996156E-3</v>
      </c>
      <c r="F71" s="89">
        <f t="shared" si="13"/>
        <v>2016.2383790226486</v>
      </c>
      <c r="G71" s="96">
        <v>33</v>
      </c>
      <c r="H71" s="37">
        <v>60</v>
      </c>
      <c r="I71" s="60">
        <f t="shared" si="16"/>
        <v>1846.790205614463</v>
      </c>
      <c r="J71" s="57">
        <f t="shared" si="17"/>
        <v>2005.1645165716084</v>
      </c>
      <c r="K71" s="60">
        <f t="shared" si="18"/>
        <v>2024.5796738524864</v>
      </c>
      <c r="L71" s="60">
        <f t="shared" si="19"/>
        <v>1684.613407712209</v>
      </c>
      <c r="M71" s="57">
        <f t="shared" si="20"/>
        <v>1969.5167534518021</v>
      </c>
      <c r="N71" s="57">
        <f t="shared" si="21"/>
        <v>1731.7111202918104</v>
      </c>
      <c r="P71" s="49"/>
      <c r="Q71" s="41">
        <v>60</v>
      </c>
      <c r="R71" s="103">
        <f t="shared" si="14"/>
        <v>2016.2383790226486</v>
      </c>
      <c r="S71" s="57">
        <f t="shared" si="6"/>
        <v>1861.4078466201688</v>
      </c>
      <c r="T71" s="57">
        <f t="shared" si="7"/>
        <v>2070.4139751537141</v>
      </c>
      <c r="U71" s="57">
        <f t="shared" si="8"/>
        <v>2107.0072490559073</v>
      </c>
      <c r="V71" s="57">
        <f t="shared" si="9"/>
        <v>1644.4362842185919</v>
      </c>
      <c r="W71" s="57">
        <f t="shared" si="10"/>
        <v>2385.011729500915</v>
      </c>
      <c r="X71" s="57">
        <f t="shared" si="11"/>
        <v>1452.755610633488</v>
      </c>
      <c r="Y71" s="17"/>
      <c r="AA71" s="22"/>
      <c r="AB71" s="22"/>
      <c r="AC71" s="22"/>
      <c r="AD71" s="22"/>
      <c r="AE71" s="22"/>
      <c r="AF71" s="22"/>
      <c r="AG71" s="22"/>
      <c r="AH71" s="33"/>
      <c r="AI71" s="6"/>
      <c r="AJ71" s="32"/>
      <c r="AK71" s="27"/>
      <c r="AL71" s="27"/>
      <c r="AM71" s="27"/>
      <c r="AN71" s="27"/>
      <c r="AO71" s="27"/>
      <c r="AP71" s="27"/>
      <c r="AR71" s="2"/>
      <c r="AS71" s="8"/>
      <c r="AT71" s="8"/>
      <c r="AU71" s="8"/>
      <c r="AW71" s="44"/>
      <c r="AX71" s="31"/>
      <c r="AY71" s="29"/>
      <c r="AZ71" s="31"/>
      <c r="BA71" s="17"/>
      <c r="BC71" s="22"/>
      <c r="BD71" s="22"/>
      <c r="BE71" s="22"/>
      <c r="BF71" s="22"/>
      <c r="BG71" s="22"/>
      <c r="BH71" s="22"/>
      <c r="BI71" s="22"/>
      <c r="BJ71" s="33"/>
      <c r="BK71" s="6"/>
      <c r="BL71" s="32"/>
      <c r="BM71" s="27"/>
      <c r="BN71" s="27"/>
      <c r="BO71" s="27"/>
      <c r="BP71" s="27"/>
      <c r="BQ71" s="27"/>
      <c r="BR71" s="27"/>
      <c r="BT71" s="2"/>
      <c r="BU71" s="8"/>
      <c r="BV71" s="8"/>
      <c r="BW71" s="8"/>
      <c r="BY71" s="44"/>
      <c r="BZ71" s="31"/>
      <c r="CA71" s="29"/>
      <c r="CB71" s="31"/>
      <c r="CC71" s="17"/>
      <c r="CE71" s="22"/>
      <c r="CF71" s="22"/>
      <c r="CG71" s="22"/>
      <c r="CH71" s="22"/>
      <c r="CI71" s="22"/>
      <c r="CJ71" s="22"/>
      <c r="CK71" s="22"/>
      <c r="CL71" s="33"/>
      <c r="CM71" s="6"/>
      <c r="CN71" s="32"/>
      <c r="CO71" s="27"/>
      <c r="CP71" s="27"/>
      <c r="CQ71" s="27"/>
      <c r="CR71" s="27"/>
      <c r="CS71" s="27"/>
      <c r="CT71" s="27"/>
    </row>
    <row r="72" spans="2:98">
      <c r="B72" s="86">
        <v>42461</v>
      </c>
      <c r="C72" s="53">
        <v>2072.7800000000002</v>
      </c>
      <c r="D72" s="47">
        <f t="shared" si="22"/>
        <v>6.3308961325217843E-3</v>
      </c>
      <c r="F72" s="89">
        <f t="shared" si="13"/>
        <v>2016.2423520063594</v>
      </c>
      <c r="G72" s="96">
        <v>34</v>
      </c>
      <c r="H72" s="37">
        <v>61</v>
      </c>
      <c r="I72" s="60">
        <f t="shared" si="16"/>
        <v>1847.3295470945261</v>
      </c>
      <c r="J72" s="57">
        <f t="shared" si="17"/>
        <v>2007.9380274272785</v>
      </c>
      <c r="K72" s="60">
        <f t="shared" si="18"/>
        <v>2027.9721208482465</v>
      </c>
      <c r="L72" s="60">
        <f t="shared" si="19"/>
        <v>1682.7777958510871</v>
      </c>
      <c r="M72" s="57">
        <f t="shared" si="20"/>
        <v>1971.9990401144314</v>
      </c>
      <c r="N72" s="57">
        <f t="shared" si="21"/>
        <v>1730.5416413237397</v>
      </c>
      <c r="P72" s="49"/>
      <c r="Q72" s="41">
        <v>61</v>
      </c>
      <c r="R72" s="103">
        <f t="shared" si="14"/>
        <v>2016.2423520063594</v>
      </c>
      <c r="S72" s="57">
        <f t="shared" si="6"/>
        <v>1861.9514570746458</v>
      </c>
      <c r="T72" s="57">
        <f t="shared" si="7"/>
        <v>2072.5445488411337</v>
      </c>
      <c r="U72" s="57">
        <f t="shared" si="8"/>
        <v>2109.791448469648</v>
      </c>
      <c r="V72" s="57">
        <f t="shared" si="9"/>
        <v>1643.2255572071397</v>
      </c>
      <c r="W72" s="57">
        <f t="shared" si="10"/>
        <v>2390.6208398306303</v>
      </c>
      <c r="X72" s="57">
        <f t="shared" si="11"/>
        <v>1450.1936780355411</v>
      </c>
      <c r="Y72" s="17"/>
      <c r="AA72" s="22"/>
      <c r="AB72" s="22"/>
      <c r="AC72" s="22"/>
      <c r="AD72" s="22"/>
      <c r="AE72" s="22"/>
      <c r="AF72" s="22"/>
      <c r="AG72" s="22"/>
      <c r="AH72" s="33"/>
      <c r="AI72" s="6"/>
      <c r="AJ72" s="32"/>
      <c r="AK72" s="27"/>
      <c r="AL72" s="27"/>
      <c r="AM72" s="27"/>
      <c r="AN72" s="27"/>
      <c r="AO72" s="27"/>
      <c r="AP72" s="27"/>
      <c r="AR72" s="2"/>
      <c r="AS72" s="8"/>
      <c r="AT72" s="8"/>
      <c r="AU72" s="8"/>
      <c r="AW72" s="44"/>
      <c r="AX72" s="31"/>
      <c r="AY72" s="29"/>
      <c r="AZ72" s="31"/>
      <c r="BA72" s="17"/>
      <c r="BC72" s="22"/>
      <c r="BD72" s="22"/>
      <c r="BE72" s="22"/>
      <c r="BF72" s="22"/>
      <c r="BG72" s="22"/>
      <c r="BH72" s="22"/>
      <c r="BI72" s="22"/>
      <c r="BJ72" s="33"/>
      <c r="BK72" s="6"/>
      <c r="BL72" s="32"/>
      <c r="BM72" s="27"/>
      <c r="BN72" s="27"/>
      <c r="BO72" s="27"/>
      <c r="BP72" s="27"/>
      <c r="BQ72" s="27"/>
      <c r="BR72" s="27"/>
      <c r="BT72" s="2"/>
      <c r="BU72" s="8"/>
      <c r="BV72" s="8"/>
      <c r="BW72" s="8"/>
      <c r="BY72" s="44"/>
      <c r="BZ72" s="31"/>
      <c r="CA72" s="29"/>
      <c r="CB72" s="31"/>
      <c r="CC72" s="17"/>
      <c r="CE72" s="22"/>
      <c r="CF72" s="22"/>
      <c r="CG72" s="22"/>
      <c r="CH72" s="22"/>
      <c r="CI72" s="22"/>
      <c r="CJ72" s="22"/>
      <c r="CK72" s="22"/>
      <c r="CL72" s="33"/>
      <c r="CM72" s="6"/>
      <c r="CN72" s="32"/>
      <c r="CO72" s="27"/>
      <c r="CP72" s="27"/>
      <c r="CQ72" s="27"/>
      <c r="CR72" s="27"/>
      <c r="CS72" s="27"/>
      <c r="CT72" s="27"/>
    </row>
    <row r="73" spans="2:98">
      <c r="B73" s="86">
        <v>42464</v>
      </c>
      <c r="C73" s="53">
        <v>2066.13</v>
      </c>
      <c r="D73" s="47">
        <f t="shared" si="22"/>
        <v>-3.2082517199124318E-3</v>
      </c>
      <c r="F73" s="89">
        <f t="shared" si="13"/>
        <v>2016.2463249900702</v>
      </c>
      <c r="G73" s="96">
        <v>35</v>
      </c>
      <c r="H73" s="37">
        <v>62</v>
      </c>
      <c r="I73" s="60">
        <f t="shared" si="16"/>
        <v>1847.8690460852972</v>
      </c>
      <c r="J73" s="57">
        <f t="shared" si="17"/>
        <v>2010.6747951905904</v>
      </c>
      <c r="K73" s="60">
        <f t="shared" si="18"/>
        <v>2031.3292561159635</v>
      </c>
      <c r="L73" s="60">
        <f t="shared" si="19"/>
        <v>1680.9781088907105</v>
      </c>
      <c r="M73" s="57">
        <f t="shared" si="20"/>
        <v>1974.4565615307781</v>
      </c>
      <c r="N73" s="57">
        <f t="shared" si="21"/>
        <v>1729.3973835680954</v>
      </c>
      <c r="P73" s="49"/>
      <c r="Q73" s="96">
        <v>62</v>
      </c>
      <c r="R73" s="103">
        <f t="shared" si="14"/>
        <v>2016.2463249900702</v>
      </c>
      <c r="S73" s="57">
        <f t="shared" si="6"/>
        <v>1862.4952262865527</v>
      </c>
      <c r="T73" s="57">
        <f t="shared" si="7"/>
        <v>2074.6598949177483</v>
      </c>
      <c r="U73" s="57">
        <f t="shared" si="8"/>
        <v>2112.5615885868679</v>
      </c>
      <c r="V73" s="57">
        <f t="shared" si="9"/>
        <v>1642.0295089529684</v>
      </c>
      <c r="W73" s="57">
        <f t="shared" si="10"/>
        <v>2396.2029016690922</v>
      </c>
      <c r="X73" s="57">
        <f t="shared" si="11"/>
        <v>1447.6605739538663</v>
      </c>
      <c r="Y73" s="17"/>
      <c r="AA73" s="22"/>
      <c r="AB73" s="22"/>
      <c r="AC73" s="22"/>
      <c r="AD73" s="22"/>
      <c r="AE73" s="22"/>
      <c r="AF73" s="22"/>
      <c r="AG73" s="22"/>
      <c r="AH73" s="33"/>
      <c r="AI73" s="6"/>
      <c r="AJ73" s="32"/>
      <c r="AK73" s="27"/>
      <c r="AL73" s="27"/>
      <c r="AM73" s="27"/>
      <c r="AN73" s="27"/>
      <c r="AO73" s="27"/>
      <c r="AP73" s="27"/>
      <c r="AR73" s="2"/>
      <c r="AS73" s="8"/>
      <c r="AT73" s="8"/>
      <c r="AU73" s="8"/>
      <c r="AW73" s="44"/>
      <c r="AX73" s="31"/>
      <c r="AY73" s="29"/>
      <c r="AZ73" s="31"/>
      <c r="BA73" s="17"/>
      <c r="BC73" s="22"/>
      <c r="BD73" s="22"/>
      <c r="BE73" s="22"/>
      <c r="BF73" s="22"/>
      <c r="BG73" s="22"/>
      <c r="BH73" s="22"/>
      <c r="BI73" s="22"/>
      <c r="BJ73" s="33"/>
      <c r="BK73" s="6"/>
      <c r="BL73" s="32"/>
      <c r="BM73" s="27"/>
      <c r="BN73" s="27"/>
      <c r="BO73" s="27"/>
      <c r="BP73" s="27"/>
      <c r="BQ73" s="27"/>
      <c r="BR73" s="27"/>
      <c r="BT73" s="2"/>
      <c r="BU73" s="8"/>
      <c r="BV73" s="8"/>
      <c r="BW73" s="8"/>
      <c r="BY73" s="44"/>
      <c r="BZ73" s="31"/>
      <c r="CA73" s="29"/>
      <c r="CB73" s="31"/>
      <c r="CC73" s="17"/>
      <c r="CE73" s="22"/>
      <c r="CF73" s="22"/>
      <c r="CG73" s="22"/>
      <c r="CH73" s="22"/>
      <c r="CI73" s="22"/>
      <c r="CJ73" s="22"/>
      <c r="CK73" s="22"/>
      <c r="CL73" s="33"/>
      <c r="CM73" s="6"/>
      <c r="CN73" s="32"/>
      <c r="CO73" s="27"/>
      <c r="CP73" s="27"/>
      <c r="CQ73" s="27"/>
      <c r="CR73" s="27"/>
      <c r="CS73" s="27"/>
      <c r="CT73" s="27"/>
    </row>
    <row r="74" spans="2:98">
      <c r="B74" s="86">
        <v>42465</v>
      </c>
      <c r="C74" s="53">
        <v>2045.17</v>
      </c>
      <c r="D74" s="47">
        <f t="shared" si="22"/>
        <v>-1.0144569799577004E-2</v>
      </c>
      <c r="F74" s="89">
        <f t="shared" si="13"/>
        <v>2016.250297973781</v>
      </c>
      <c r="G74" s="96">
        <v>36</v>
      </c>
      <c r="H74" s="37">
        <v>63</v>
      </c>
      <c r="I74" s="60">
        <f t="shared" si="16"/>
        <v>1848.4087026327754</v>
      </c>
      <c r="J74" s="57">
        <f t="shared" si="17"/>
        <v>2013.3763887701068</v>
      </c>
      <c r="K74" s="60">
        <f t="shared" si="18"/>
        <v>2034.6526333883787</v>
      </c>
      <c r="L74" s="60">
        <f t="shared" si="19"/>
        <v>1679.2127933301181</v>
      </c>
      <c r="M74" s="57">
        <f t="shared" si="20"/>
        <v>1976.8904060898515</v>
      </c>
      <c r="N74" s="57">
        <f t="shared" si="21"/>
        <v>1728.2772587917004</v>
      </c>
      <c r="P74" s="49"/>
      <c r="Q74" s="96">
        <v>63</v>
      </c>
      <c r="R74" s="103">
        <f t="shared" si="14"/>
        <v>2016.250297973781</v>
      </c>
      <c r="S74" s="57">
        <f t="shared" si="6"/>
        <v>1863.0391543022538</v>
      </c>
      <c r="T74" s="57">
        <f t="shared" si="7"/>
        <v>2076.7603825189517</v>
      </c>
      <c r="U74" s="57">
        <f t="shared" si="8"/>
        <v>2115.3180324187747</v>
      </c>
      <c r="V74" s="57">
        <f t="shared" si="9"/>
        <v>1640.847776678959</v>
      </c>
      <c r="W74" s="57">
        <f t="shared" si="10"/>
        <v>2401.7586361204822</v>
      </c>
      <c r="X74" s="57">
        <f t="shared" si="11"/>
        <v>1445.1555781932209</v>
      </c>
      <c r="Y74" s="17"/>
      <c r="AA74" s="22"/>
      <c r="AB74" s="22"/>
      <c r="AC74" s="22"/>
      <c r="AD74" s="22"/>
      <c r="AE74" s="22"/>
      <c r="AF74" s="22"/>
      <c r="AG74" s="22"/>
      <c r="AH74" s="33"/>
      <c r="AI74" s="6"/>
      <c r="AJ74" s="32"/>
      <c r="AK74" s="27"/>
      <c r="AL74" s="27"/>
      <c r="AM74" s="27"/>
      <c r="AN74" s="27"/>
      <c r="AO74" s="27"/>
      <c r="AP74" s="27"/>
      <c r="AR74" s="2"/>
      <c r="AS74" s="8"/>
      <c r="AT74" s="8"/>
      <c r="AU74" s="8"/>
      <c r="AW74" s="44"/>
      <c r="AX74" s="31"/>
      <c r="AY74" s="29"/>
      <c r="AZ74" s="31"/>
      <c r="BA74" s="17"/>
      <c r="BC74" s="22"/>
      <c r="BD74" s="22"/>
      <c r="BE74" s="22"/>
      <c r="BF74" s="22"/>
      <c r="BG74" s="22"/>
      <c r="BH74" s="22"/>
      <c r="BI74" s="22"/>
      <c r="BJ74" s="33"/>
      <c r="BK74" s="6"/>
      <c r="BL74" s="32"/>
      <c r="BM74" s="27"/>
      <c r="BN74" s="27"/>
      <c r="BO74" s="27"/>
      <c r="BP74" s="27"/>
      <c r="BQ74" s="27"/>
      <c r="BR74" s="27"/>
      <c r="BT74" s="2"/>
      <c r="BU74" s="8"/>
      <c r="BV74" s="8"/>
      <c r="BW74" s="8"/>
      <c r="BY74" s="44"/>
      <c r="BZ74" s="31"/>
      <c r="CA74" s="29"/>
      <c r="CB74" s="31"/>
      <c r="CC74" s="17"/>
      <c r="CE74" s="22"/>
      <c r="CF74" s="22"/>
      <c r="CG74" s="22"/>
      <c r="CH74" s="22"/>
      <c r="CI74" s="22"/>
      <c r="CJ74" s="22"/>
      <c r="CK74" s="22"/>
      <c r="CL74" s="33"/>
      <c r="CM74" s="6"/>
      <c r="CN74" s="32"/>
      <c r="CO74" s="27"/>
      <c r="CP74" s="27"/>
      <c r="CQ74" s="27"/>
      <c r="CR74" s="27"/>
      <c r="CS74" s="27"/>
      <c r="CT74" s="27"/>
    </row>
    <row r="75" spans="2:98">
      <c r="B75" s="86">
        <v>42466</v>
      </c>
      <c r="C75" s="53">
        <v>2066.66</v>
      </c>
      <c r="D75" s="47">
        <f t="shared" si="22"/>
        <v>1.0507683957812691E-2</v>
      </c>
      <c r="F75" s="89">
        <f t="shared" si="13"/>
        <v>2016.2542709574918</v>
      </c>
      <c r="G75" s="96">
        <v>37</v>
      </c>
      <c r="H75" s="37">
        <v>64</v>
      </c>
      <c r="I75" s="60">
        <f t="shared" si="16"/>
        <v>1848.9485167829746</v>
      </c>
      <c r="J75" s="57">
        <f t="shared" si="17"/>
        <v>2016.0442687742959</v>
      </c>
      <c r="K75" s="60">
        <f t="shared" si="18"/>
        <v>2037.9436987551394</v>
      </c>
      <c r="L75" s="60">
        <f t="shared" si="19"/>
        <v>1677.4804033115295</v>
      </c>
      <c r="M75" s="57">
        <f t="shared" si="20"/>
        <v>1979.3015867964557</v>
      </c>
      <c r="N75" s="57">
        <f t="shared" si="21"/>
        <v>1727.1802541456352</v>
      </c>
      <c r="P75" s="49"/>
      <c r="Q75" s="41">
        <v>64</v>
      </c>
      <c r="R75" s="103">
        <f t="shared" si="14"/>
        <v>2016.2542709574918</v>
      </c>
      <c r="S75" s="57">
        <f t="shared" ref="S75:S138" si="23">$C$38*EXP($J$4*Q75)</f>
        <v>1863.5832411681265</v>
      </c>
      <c r="T75" s="57">
        <f t="shared" ref="T75:T138" si="24">$C$38*EXP($J$3*SQRT(Q75))</f>
        <v>2078.8463661731389</v>
      </c>
      <c r="U75" s="57">
        <f t="shared" ref="U75:U138" si="25">$C$38*EXP($J$4*Q75+$J$3*SQRT(Q75))</f>
        <v>2118.0611285255541</v>
      </c>
      <c r="V75" s="57">
        <f t="shared" ref="V75:V138" si="26">$C$38*EXP($J$4*Q75-$J$3*SQRT(Q75))</f>
        <v>1639.680012059104</v>
      </c>
      <c r="W75" s="57">
        <f t="shared" ref="W75:W138" si="27">$C$38*EXP($J$4*Q75+2*$J$3*SQRT(Q75))</f>
        <v>2407.2887355216426</v>
      </c>
      <c r="X75" s="57">
        <f t="shared" ref="X75:X138" si="28">$C$38*EXP($J$4*Q75-2*$J$3*SQRT(Q75))</f>
        <v>1442.677999326133</v>
      </c>
      <c r="Y75" s="17"/>
      <c r="AA75" s="22"/>
      <c r="AB75" s="22"/>
      <c r="AC75" s="22"/>
      <c r="AD75" s="22"/>
      <c r="AE75" s="22"/>
      <c r="AF75" s="22"/>
      <c r="AG75" s="22"/>
      <c r="AH75" s="33"/>
      <c r="AI75" s="6"/>
      <c r="AJ75" s="32"/>
      <c r="AK75" s="27"/>
      <c r="AL75" s="27"/>
      <c r="AM75" s="27"/>
      <c r="AN75" s="27"/>
      <c r="AO75" s="27"/>
      <c r="AP75" s="27"/>
      <c r="AR75" s="2"/>
      <c r="AS75" s="8"/>
      <c r="AT75" s="8"/>
      <c r="AU75" s="8"/>
      <c r="AW75" s="44"/>
      <c r="AX75" s="31"/>
      <c r="AY75" s="29"/>
      <c r="AZ75" s="31"/>
      <c r="BA75" s="17"/>
      <c r="BC75" s="22"/>
      <c r="BD75" s="22"/>
      <c r="BE75" s="22"/>
      <c r="BF75" s="22"/>
      <c r="BG75" s="22"/>
      <c r="BH75" s="22"/>
      <c r="BI75" s="22"/>
      <c r="BJ75" s="33"/>
      <c r="BK75" s="6"/>
      <c r="BL75" s="32"/>
      <c r="BM75" s="27"/>
      <c r="BN75" s="27"/>
      <c r="BO75" s="27"/>
      <c r="BP75" s="27"/>
      <c r="BQ75" s="27"/>
      <c r="BR75" s="27"/>
      <c r="BT75" s="2"/>
      <c r="BU75" s="8"/>
      <c r="BV75" s="8"/>
      <c r="BW75" s="8"/>
      <c r="BY75" s="44"/>
      <c r="BZ75" s="31"/>
      <c r="CA75" s="29"/>
      <c r="CB75" s="31"/>
      <c r="CC75" s="17"/>
      <c r="CE75" s="22"/>
      <c r="CF75" s="22"/>
      <c r="CG75" s="22"/>
      <c r="CH75" s="22"/>
      <c r="CI75" s="22"/>
      <c r="CJ75" s="22"/>
      <c r="CK75" s="22"/>
      <c r="CL75" s="33"/>
      <c r="CM75" s="6"/>
      <c r="CN75" s="32"/>
      <c r="CO75" s="27"/>
      <c r="CP75" s="27"/>
      <c r="CQ75" s="27"/>
      <c r="CR75" s="27"/>
      <c r="CS75" s="27"/>
      <c r="CT75" s="27"/>
    </row>
    <row r="76" spans="2:98">
      <c r="B76" s="86">
        <v>42467</v>
      </c>
      <c r="C76" s="53">
        <v>2041.91</v>
      </c>
      <c r="D76" s="47">
        <f t="shared" si="22"/>
        <v>-1.1975845083371128E-2</v>
      </c>
      <c r="F76" s="89">
        <f t="shared" ref="F76:F139" si="29">F75+1/$F$10</f>
        <v>2016.2582439412026</v>
      </c>
      <c r="G76" s="96">
        <v>38</v>
      </c>
      <c r="H76" s="37">
        <v>65</v>
      </c>
      <c r="I76" s="60">
        <f t="shared" si="16"/>
        <v>1849.488488581921</v>
      </c>
      <c r="J76" s="57">
        <f t="shared" si="17"/>
        <v>2018.6797976942269</v>
      </c>
      <c r="K76" s="60">
        <f t="shared" si="18"/>
        <v>2041.2038008005957</v>
      </c>
      <c r="L76" s="60">
        <f t="shared" si="19"/>
        <v>1675.7795904825462</v>
      </c>
      <c r="M76" s="57">
        <f t="shared" si="20"/>
        <v>1981.691048369978</v>
      </c>
      <c r="N76" s="57">
        <f t="shared" si="21"/>
        <v>1726.1054250664497</v>
      </c>
      <c r="P76" s="49"/>
      <c r="Q76" s="41">
        <v>65</v>
      </c>
      <c r="R76" s="103">
        <f t="shared" ref="R76:R139" si="30">R75+1/$F$10</f>
        <v>2016.2582439412026</v>
      </c>
      <c r="S76" s="57">
        <f t="shared" si="23"/>
        <v>1864.1274869305621</v>
      </c>
      <c r="T76" s="57">
        <f t="shared" si="24"/>
        <v>2080.918186597884</v>
      </c>
      <c r="U76" s="57">
        <f t="shared" si="25"/>
        <v>2120.7912118063814</v>
      </c>
      <c r="V76" s="57">
        <f t="shared" si="26"/>
        <v>1638.5258804284886</v>
      </c>
      <c r="W76" s="57">
        <f t="shared" si="27"/>
        <v>2412.7938650167653</v>
      </c>
      <c r="X76" s="57">
        <f t="shared" si="28"/>
        <v>1440.2271731182084</v>
      </c>
      <c r="Y76" s="17"/>
      <c r="AA76" s="22"/>
      <c r="AB76" s="22"/>
      <c r="AC76" s="22"/>
      <c r="AD76" s="22"/>
      <c r="AE76" s="22"/>
      <c r="AF76" s="22"/>
      <c r="AG76" s="22"/>
      <c r="AH76" s="33"/>
      <c r="AI76" s="6"/>
      <c r="AJ76" s="32"/>
      <c r="AK76" s="27"/>
      <c r="AL76" s="27"/>
      <c r="AM76" s="27"/>
      <c r="AN76" s="27"/>
      <c r="AO76" s="27"/>
      <c r="AP76" s="27"/>
      <c r="AR76" s="2"/>
      <c r="AS76" s="8"/>
      <c r="AT76" s="8"/>
      <c r="AU76" s="8"/>
      <c r="AW76" s="44"/>
      <c r="AX76" s="31"/>
      <c r="AY76" s="29"/>
      <c r="AZ76" s="31"/>
      <c r="BA76" s="17"/>
      <c r="BC76" s="22"/>
      <c r="BD76" s="22"/>
      <c r="BE76" s="22"/>
      <c r="BF76" s="22"/>
      <c r="BG76" s="22"/>
      <c r="BH76" s="22"/>
      <c r="BI76" s="22"/>
      <c r="BJ76" s="33"/>
      <c r="BK76" s="6"/>
      <c r="BL76" s="32"/>
      <c r="BM76" s="27"/>
      <c r="BN76" s="27"/>
      <c r="BO76" s="27"/>
      <c r="BP76" s="27"/>
      <c r="BQ76" s="27"/>
      <c r="BR76" s="27"/>
      <c r="BT76" s="2"/>
      <c r="BU76" s="8"/>
      <c r="BV76" s="8"/>
      <c r="BW76" s="8"/>
      <c r="BY76" s="44"/>
      <c r="BZ76" s="31"/>
      <c r="CA76" s="29"/>
      <c r="CB76" s="31"/>
      <c r="CC76" s="17"/>
      <c r="CE76" s="22"/>
      <c r="CF76" s="22"/>
      <c r="CG76" s="22"/>
      <c r="CH76" s="22"/>
      <c r="CI76" s="22"/>
      <c r="CJ76" s="22"/>
      <c r="CK76" s="22"/>
      <c r="CL76" s="33"/>
      <c r="CM76" s="6"/>
      <c r="CN76" s="32"/>
      <c r="CO76" s="27"/>
      <c r="CP76" s="27"/>
      <c r="CQ76" s="27"/>
      <c r="CR76" s="27"/>
      <c r="CS76" s="27"/>
      <c r="CT76" s="27"/>
    </row>
    <row r="77" spans="2:98">
      <c r="B77" s="86">
        <v>42468</v>
      </c>
      <c r="C77" s="53">
        <v>2047.6</v>
      </c>
      <c r="D77" s="47">
        <f t="shared" si="22"/>
        <v>2.7866066574921654E-3</v>
      </c>
      <c r="F77" s="89">
        <f t="shared" si="29"/>
        <v>2016.2622169249134</v>
      </c>
      <c r="G77" s="96">
        <v>39</v>
      </c>
      <c r="H77" s="37">
        <v>66</v>
      </c>
      <c r="I77" s="60">
        <f t="shared" si="16"/>
        <v>1850.0286180756552</v>
      </c>
      <c r="J77" s="57">
        <f t="shared" si="17"/>
        <v>2021.2842488875397</v>
      </c>
      <c r="K77" s="60">
        <f t="shared" si="18"/>
        <v>2044.4341995470425</v>
      </c>
      <c r="L77" s="60">
        <f t="shared" si="19"/>
        <v>1674.1090950529099</v>
      </c>
      <c r="M77" s="57">
        <f t="shared" si="20"/>
        <v>1984.0596735067747</v>
      </c>
      <c r="N77" s="57">
        <f t="shared" si="21"/>
        <v>1725.0518890137771</v>
      </c>
      <c r="P77" s="49"/>
      <c r="Q77" s="96">
        <v>66</v>
      </c>
      <c r="R77" s="103">
        <f t="shared" si="30"/>
        <v>2016.2622169249134</v>
      </c>
      <c r="S77" s="57">
        <f t="shared" si="23"/>
        <v>1864.6718916359644</v>
      </c>
      <c r="T77" s="57">
        <f t="shared" si="24"/>
        <v>2082.9761714411852</v>
      </c>
      <c r="U77" s="57">
        <f t="shared" si="25"/>
        <v>2123.5086042348471</v>
      </c>
      <c r="V77" s="57">
        <f t="shared" si="26"/>
        <v>1637.3850600478715</v>
      </c>
      <c r="W77" s="57">
        <f t="shared" si="27"/>
        <v>2418.2746640231785</v>
      </c>
      <c r="X77" s="57">
        <f t="shared" si="28"/>
        <v>1437.802461062347</v>
      </c>
      <c r="Y77" s="17"/>
      <c r="AA77" s="22"/>
      <c r="AB77" s="22"/>
      <c r="AC77" s="22"/>
      <c r="AD77" s="22"/>
      <c r="AE77" s="22"/>
      <c r="AF77" s="22"/>
      <c r="AG77" s="22"/>
      <c r="AH77" s="33"/>
      <c r="AI77" s="6"/>
      <c r="AJ77" s="32"/>
      <c r="AK77" s="27"/>
      <c r="AL77" s="27"/>
      <c r="AM77" s="27"/>
      <c r="AN77" s="27"/>
      <c r="AO77" s="27"/>
      <c r="AP77" s="27"/>
      <c r="AR77" s="2"/>
      <c r="AS77" s="8"/>
      <c r="AT77" s="8"/>
      <c r="AU77" s="8"/>
      <c r="AW77" s="44"/>
      <c r="AX77" s="31"/>
      <c r="AY77" s="29"/>
      <c r="AZ77" s="31"/>
      <c r="BA77" s="17"/>
      <c r="BC77" s="22"/>
      <c r="BD77" s="22"/>
      <c r="BE77" s="22"/>
      <c r="BF77" s="22"/>
      <c r="BG77" s="22"/>
      <c r="BH77" s="22"/>
      <c r="BI77" s="22"/>
      <c r="BJ77" s="33"/>
      <c r="BK77" s="6"/>
      <c r="BL77" s="32"/>
      <c r="BM77" s="27"/>
      <c r="BN77" s="27"/>
      <c r="BO77" s="27"/>
      <c r="BP77" s="27"/>
      <c r="BQ77" s="27"/>
      <c r="BR77" s="27"/>
      <c r="BT77" s="2"/>
      <c r="BU77" s="8"/>
      <c r="BV77" s="8"/>
      <c r="BW77" s="8"/>
      <c r="BY77" s="44"/>
      <c r="BZ77" s="31"/>
      <c r="CA77" s="29"/>
      <c r="CB77" s="31"/>
      <c r="CC77" s="17"/>
      <c r="CE77" s="22"/>
      <c r="CF77" s="22"/>
      <c r="CG77" s="22"/>
      <c r="CH77" s="22"/>
      <c r="CI77" s="22"/>
      <c r="CJ77" s="22"/>
      <c r="CK77" s="22"/>
      <c r="CL77" s="33"/>
      <c r="CM77" s="6"/>
      <c r="CN77" s="32"/>
      <c r="CO77" s="27"/>
      <c r="CP77" s="27"/>
      <c r="CQ77" s="27"/>
      <c r="CR77" s="27"/>
      <c r="CS77" s="27"/>
      <c r="CT77" s="27"/>
    </row>
    <row r="78" spans="2:98">
      <c r="B78" s="86">
        <v>42471</v>
      </c>
      <c r="C78" s="53">
        <v>2041.99</v>
      </c>
      <c r="D78" s="47">
        <f t="shared" si="22"/>
        <v>-2.7397929283062613E-3</v>
      </c>
      <c r="F78" s="89">
        <f t="shared" si="29"/>
        <v>2016.2661899086243</v>
      </c>
      <c r="G78" s="96">
        <v>40</v>
      </c>
      <c r="H78" s="37">
        <v>67</v>
      </c>
      <c r="I78" s="60">
        <f t="shared" si="16"/>
        <v>1850.5689053102305</v>
      </c>
      <c r="J78" s="57">
        <f t="shared" si="17"/>
        <v>2023.8588145317708</v>
      </c>
      <c r="K78" s="60">
        <f t="shared" si="18"/>
        <v>2047.6360743710065</v>
      </c>
      <c r="L78" s="60">
        <f t="shared" si="19"/>
        <v>1672.4677378782153</v>
      </c>
      <c r="M78" s="57">
        <f t="shared" si="20"/>
        <v>1986.4082884234942</v>
      </c>
      <c r="N78" s="57">
        <f t="shared" si="21"/>
        <v>1724.0188199270112</v>
      </c>
      <c r="P78" s="49"/>
      <c r="Q78" s="41">
        <v>67</v>
      </c>
      <c r="R78" s="103">
        <f t="shared" si="30"/>
        <v>2016.2661899086243</v>
      </c>
      <c r="S78" s="57">
        <f t="shared" si="23"/>
        <v>1865.2164553307523</v>
      </c>
      <c r="T78" s="57">
        <f t="shared" si="24"/>
        <v>2085.0206359723375</v>
      </c>
      <c r="U78" s="57">
        <f t="shared" si="25"/>
        <v>2126.2136155443145</v>
      </c>
      <c r="V78" s="57">
        <f t="shared" si="26"/>
        <v>1636.2572414183219</v>
      </c>
      <c r="W78" s="57">
        <f t="shared" si="27"/>
        <v>2423.7317475972895</v>
      </c>
      <c r="X78" s="57">
        <f t="shared" si="28"/>
        <v>1435.4032490127979</v>
      </c>
      <c r="Y78" s="17"/>
      <c r="AA78" s="22"/>
      <c r="AB78" s="22"/>
      <c r="AC78" s="22"/>
      <c r="AD78" s="22"/>
      <c r="AE78" s="22"/>
      <c r="AF78" s="22"/>
      <c r="AG78" s="22"/>
      <c r="AH78" s="33"/>
      <c r="AI78" s="6"/>
      <c r="AJ78" s="32"/>
      <c r="AK78" s="27"/>
      <c r="AL78" s="27"/>
      <c r="AM78" s="27"/>
      <c r="AN78" s="27"/>
      <c r="AO78" s="27"/>
      <c r="AP78" s="27"/>
      <c r="AR78" s="2"/>
      <c r="AS78" s="8"/>
      <c r="AT78" s="8"/>
      <c r="AU78" s="8"/>
      <c r="AW78" s="44"/>
      <c r="AX78" s="31"/>
      <c r="AY78" s="29"/>
      <c r="AZ78" s="31"/>
      <c r="BA78" s="17"/>
      <c r="BC78" s="22"/>
      <c r="BD78" s="22"/>
      <c r="BE78" s="22"/>
      <c r="BF78" s="22"/>
      <c r="BG78" s="22"/>
      <c r="BH78" s="22"/>
      <c r="BI78" s="22"/>
      <c r="BJ78" s="33"/>
      <c r="BK78" s="6"/>
      <c r="BL78" s="32"/>
      <c r="BM78" s="27"/>
      <c r="BN78" s="27"/>
      <c r="BO78" s="27"/>
      <c r="BP78" s="27"/>
      <c r="BQ78" s="27"/>
      <c r="BR78" s="27"/>
      <c r="BT78" s="2"/>
      <c r="BU78" s="8"/>
      <c r="BV78" s="8"/>
      <c r="BW78" s="8"/>
      <c r="BY78" s="44"/>
      <c r="BZ78" s="31"/>
      <c r="CA78" s="29"/>
      <c r="CB78" s="31"/>
      <c r="CC78" s="17"/>
      <c r="CE78" s="22"/>
      <c r="CF78" s="22"/>
      <c r="CG78" s="22"/>
      <c r="CH78" s="22"/>
      <c r="CI78" s="22"/>
      <c r="CJ78" s="22"/>
      <c r="CK78" s="22"/>
      <c r="CL78" s="33"/>
      <c r="CM78" s="6"/>
      <c r="CN78" s="32"/>
      <c r="CO78" s="27"/>
      <c r="CP78" s="27"/>
      <c r="CQ78" s="27"/>
      <c r="CR78" s="27"/>
      <c r="CS78" s="27"/>
      <c r="CT78" s="27"/>
    </row>
    <row r="79" spans="2:98">
      <c r="B79" s="86">
        <v>42472</v>
      </c>
      <c r="C79" s="53">
        <v>2061.7199999999998</v>
      </c>
      <c r="D79" s="47">
        <f t="shared" si="22"/>
        <v>9.6621433013872691E-3</v>
      </c>
      <c r="F79" s="89">
        <f t="shared" si="29"/>
        <v>2016.2701628923351</v>
      </c>
      <c r="G79" s="96">
        <v>41</v>
      </c>
      <c r="H79" s="37">
        <v>68</v>
      </c>
      <c r="I79" s="60">
        <f t="shared" si="16"/>
        <v>1851.1093503317143</v>
      </c>
      <c r="J79" s="57">
        <f t="shared" si="17"/>
        <v>2026.4046126879532</v>
      </c>
      <c r="K79" s="60">
        <f t="shared" si="18"/>
        <v>2050.8105310330802</v>
      </c>
      <c r="L79" s="60">
        <f t="shared" si="19"/>
        <v>1670.8544134300769</v>
      </c>
      <c r="M79" s="57">
        <f t="shared" si="20"/>
        <v>1988.7376677797147</v>
      </c>
      <c r="N79" s="57">
        <f t="shared" si="21"/>
        <v>1723.005443302668</v>
      </c>
      <c r="P79" s="49"/>
      <c r="Q79" s="41">
        <v>68</v>
      </c>
      <c r="R79" s="103">
        <f t="shared" si="30"/>
        <v>2016.2701628923351</v>
      </c>
      <c r="S79" s="57">
        <f t="shared" si="23"/>
        <v>1865.7611780613572</v>
      </c>
      <c r="T79" s="57">
        <f t="shared" si="24"/>
        <v>2087.0518837265658</v>
      </c>
      <c r="U79" s="57">
        <f t="shared" si="25"/>
        <v>2128.9065438673279</v>
      </c>
      <c r="V79" s="57">
        <f t="shared" si="26"/>
        <v>1635.142126641817</v>
      </c>
      <c r="W79" s="57">
        <f t="shared" si="27"/>
        <v>2429.1657077088589</v>
      </c>
      <c r="X79" s="57">
        <f t="shared" si="28"/>
        <v>1433.0289459108885</v>
      </c>
      <c r="Y79" s="17"/>
      <c r="AA79" s="22"/>
      <c r="AB79" s="22"/>
      <c r="AC79" s="22"/>
      <c r="AD79" s="22"/>
      <c r="AE79" s="22"/>
      <c r="AF79" s="22"/>
      <c r="AG79" s="22"/>
      <c r="AH79" s="33"/>
      <c r="AI79" s="6"/>
      <c r="AJ79" s="32"/>
      <c r="AK79" s="27"/>
      <c r="AL79" s="27"/>
      <c r="AM79" s="27"/>
      <c r="AN79" s="27"/>
      <c r="AO79" s="27"/>
      <c r="AP79" s="27"/>
      <c r="AR79" s="2"/>
      <c r="AS79" s="8"/>
      <c r="AT79" s="8"/>
      <c r="AU79" s="8"/>
      <c r="AW79" s="44"/>
      <c r="AX79" s="31"/>
      <c r="AY79" s="29"/>
      <c r="AZ79" s="31"/>
      <c r="BA79" s="17"/>
      <c r="BC79" s="22"/>
      <c r="BD79" s="22"/>
      <c r="BE79" s="22"/>
      <c r="BF79" s="22"/>
      <c r="BG79" s="22"/>
      <c r="BH79" s="22"/>
      <c r="BI79" s="22"/>
      <c r="BJ79" s="33"/>
      <c r="BK79" s="6"/>
      <c r="BL79" s="32"/>
      <c r="BM79" s="27"/>
      <c r="BN79" s="27"/>
      <c r="BO79" s="27"/>
      <c r="BP79" s="27"/>
      <c r="BQ79" s="27"/>
      <c r="BR79" s="27"/>
      <c r="BT79" s="2"/>
      <c r="BU79" s="8"/>
      <c r="BV79" s="8"/>
      <c r="BW79" s="8"/>
      <c r="BY79" s="44"/>
      <c r="BZ79" s="31"/>
      <c r="CA79" s="29"/>
      <c r="CB79" s="31"/>
      <c r="CC79" s="17"/>
      <c r="CE79" s="22"/>
      <c r="CF79" s="22"/>
      <c r="CG79" s="22"/>
      <c r="CH79" s="22"/>
      <c r="CI79" s="22"/>
      <c r="CJ79" s="22"/>
      <c r="CK79" s="22"/>
      <c r="CL79" s="33"/>
      <c r="CM79" s="6"/>
      <c r="CN79" s="32"/>
      <c r="CO79" s="27"/>
      <c r="CP79" s="27"/>
      <c r="CQ79" s="27"/>
      <c r="CR79" s="27"/>
      <c r="CS79" s="27"/>
      <c r="CT79" s="27"/>
    </row>
    <row r="80" spans="2:98">
      <c r="B80" s="86">
        <v>42473</v>
      </c>
      <c r="C80" s="53">
        <v>2082.42</v>
      </c>
      <c r="D80" s="47">
        <f t="shared" si="22"/>
        <v>1.0040160642570415E-2</v>
      </c>
      <c r="F80" s="89">
        <f t="shared" si="29"/>
        <v>2016.2741358760459</v>
      </c>
      <c r="G80" s="96">
        <v>42</v>
      </c>
      <c r="H80" s="37">
        <v>69</v>
      </c>
      <c r="I80" s="60">
        <f t="shared" si="16"/>
        <v>1851.6499531861871</v>
      </c>
      <c r="J80" s="57">
        <f t="shared" si="17"/>
        <v>2028.9226935932036</v>
      </c>
      <c r="K80" s="60">
        <f t="shared" si="18"/>
        <v>2053.9586079396463</v>
      </c>
      <c r="L80" s="60">
        <f t="shared" si="19"/>
        <v>1669.2680835344054</v>
      </c>
      <c r="M80" s="57">
        <f t="shared" si="20"/>
        <v>1991.0485390627539</v>
      </c>
      <c r="N80" s="57">
        <f t="shared" si="21"/>
        <v>1722.0110318095792</v>
      </c>
      <c r="P80" s="49"/>
      <c r="Q80" s="96">
        <v>69</v>
      </c>
      <c r="R80" s="103">
        <f t="shared" si="30"/>
        <v>2016.2741358760459</v>
      </c>
      <c r="S80" s="57">
        <f t="shared" si="23"/>
        <v>1866.3060598742243</v>
      </c>
      <c r="T80" s="57">
        <f t="shared" si="24"/>
        <v>2089.0702071071255</v>
      </c>
      <c r="U80" s="57">
        <f t="shared" si="25"/>
        <v>2131.5876763327624</v>
      </c>
      <c r="V80" s="57">
        <f t="shared" si="26"/>
        <v>1634.0394288240875</v>
      </c>
      <c r="W80" s="57">
        <f t="shared" si="27"/>
        <v>2434.5771144310156</v>
      </c>
      <c r="X80" s="57">
        <f t="shared" si="28"/>
        <v>1430.6789825950063</v>
      </c>
      <c r="Y80" s="17"/>
      <c r="AA80" s="22"/>
      <c r="AB80" s="22"/>
      <c r="AC80" s="22"/>
      <c r="AD80" s="22"/>
      <c r="AE80" s="22"/>
      <c r="AF80" s="22"/>
      <c r="AG80" s="22"/>
      <c r="AH80" s="33"/>
      <c r="AI80" s="6"/>
      <c r="AJ80" s="32"/>
      <c r="AK80" s="27"/>
      <c r="AL80" s="27"/>
      <c r="AM80" s="27"/>
      <c r="AN80" s="27"/>
      <c r="AO80" s="27"/>
      <c r="AP80" s="27"/>
      <c r="AR80" s="2"/>
      <c r="AS80" s="8"/>
      <c r="AT80" s="8"/>
      <c r="AU80" s="8"/>
      <c r="AW80" s="44"/>
      <c r="AX80" s="31"/>
      <c r="AY80" s="29"/>
      <c r="AZ80" s="31"/>
      <c r="BA80" s="17"/>
      <c r="BC80" s="22"/>
      <c r="BD80" s="22"/>
      <c r="BE80" s="22"/>
      <c r="BF80" s="22"/>
      <c r="BG80" s="22"/>
      <c r="BH80" s="22"/>
      <c r="BI80" s="22"/>
      <c r="BJ80" s="33"/>
      <c r="BK80" s="6"/>
      <c r="BL80" s="32"/>
      <c r="BM80" s="27"/>
      <c r="BN80" s="27"/>
      <c r="BO80" s="27"/>
      <c r="BP80" s="27"/>
      <c r="BQ80" s="27"/>
      <c r="BR80" s="27"/>
      <c r="BT80" s="2"/>
      <c r="BU80" s="8"/>
      <c r="BV80" s="8"/>
      <c r="BW80" s="8"/>
      <c r="BY80" s="44"/>
      <c r="BZ80" s="31"/>
      <c r="CA80" s="29"/>
      <c r="CB80" s="31"/>
      <c r="CC80" s="17"/>
      <c r="CE80" s="22"/>
      <c r="CF80" s="22"/>
      <c r="CG80" s="22"/>
      <c r="CH80" s="22"/>
      <c r="CI80" s="22"/>
      <c r="CJ80" s="22"/>
      <c r="CK80" s="22"/>
      <c r="CL80" s="33"/>
      <c r="CM80" s="6"/>
      <c r="CN80" s="32"/>
      <c r="CO80" s="27"/>
      <c r="CP80" s="27"/>
      <c r="CQ80" s="27"/>
      <c r="CR80" s="27"/>
      <c r="CS80" s="27"/>
      <c r="CT80" s="27"/>
    </row>
    <row r="81" spans="2:98">
      <c r="B81" s="86">
        <v>42474</v>
      </c>
      <c r="C81" s="53">
        <v>2082.7800000000002</v>
      </c>
      <c r="D81" s="47">
        <f t="shared" si="22"/>
        <v>1.728757887458473E-4</v>
      </c>
      <c r="F81" s="89">
        <f t="shared" si="29"/>
        <v>2016.2781088597567</v>
      </c>
      <c r="G81" s="96">
        <v>43</v>
      </c>
      <c r="H81" s="37">
        <v>70</v>
      </c>
      <c r="I81" s="60">
        <f t="shared" si="16"/>
        <v>1852.1907139197419</v>
      </c>
      <c r="J81" s="57">
        <f t="shared" si="17"/>
        <v>2031.4140452827114</v>
      </c>
      <c r="K81" s="60">
        <f t="shared" si="18"/>
        <v>2057.0812817365986</v>
      </c>
      <c r="L81" s="60">
        <f t="shared" si="19"/>
        <v>1667.7077717776838</v>
      </c>
      <c r="M81" s="57">
        <f t="shared" si="20"/>
        <v>1993.3415865047398</v>
      </c>
      <c r="N81" s="57">
        <f t="shared" si="21"/>
        <v>1721.034901371816</v>
      </c>
      <c r="P81" s="49"/>
      <c r="Q81" s="96">
        <v>70</v>
      </c>
      <c r="R81" s="103">
        <f t="shared" si="30"/>
        <v>2016.2781088597567</v>
      </c>
      <c r="S81" s="57">
        <f t="shared" si="23"/>
        <v>1866.8511008158121</v>
      </c>
      <c r="T81" s="57">
        <f t="shared" si="24"/>
        <v>2091.0758879482719</v>
      </c>
      <c r="U81" s="57">
        <f t="shared" si="25"/>
        <v>2134.2572896240913</v>
      </c>
      <c r="V81" s="57">
        <f t="shared" si="26"/>
        <v>1632.9488715163527</v>
      </c>
      <c r="W81" s="57">
        <f t="shared" si="27"/>
        <v>2439.9665170527092</v>
      </c>
      <c r="X81" s="57">
        <f t="shared" si="28"/>
        <v>1428.3528106881488</v>
      </c>
      <c r="Y81" s="17"/>
      <c r="AA81" s="22"/>
      <c r="AB81" s="22"/>
      <c r="AC81" s="22"/>
      <c r="AD81" s="22"/>
      <c r="AE81" s="22"/>
      <c r="AF81" s="22"/>
      <c r="AG81" s="22"/>
      <c r="AH81" s="33"/>
      <c r="AI81" s="6"/>
      <c r="AJ81" s="32"/>
      <c r="AK81" s="27"/>
      <c r="AL81" s="27"/>
      <c r="AM81" s="27"/>
      <c r="AN81" s="27"/>
      <c r="AO81" s="27"/>
      <c r="AP81" s="27"/>
      <c r="AR81" s="2"/>
      <c r="AS81" s="8"/>
      <c r="AT81" s="8"/>
      <c r="AU81" s="8"/>
      <c r="AW81" s="44"/>
      <c r="AX81" s="31"/>
      <c r="AY81" s="29"/>
      <c r="AZ81" s="31"/>
      <c r="BA81" s="17"/>
      <c r="BC81" s="22"/>
      <c r="BD81" s="22"/>
      <c r="BE81" s="22"/>
      <c r="BF81" s="22"/>
      <c r="BG81" s="22"/>
      <c r="BH81" s="22"/>
      <c r="BI81" s="22"/>
      <c r="BJ81" s="33"/>
      <c r="BK81" s="6"/>
      <c r="BL81" s="32"/>
      <c r="BM81" s="27"/>
      <c r="BN81" s="27"/>
      <c r="BO81" s="27"/>
      <c r="BP81" s="27"/>
      <c r="BQ81" s="27"/>
      <c r="BR81" s="27"/>
      <c r="BT81" s="2"/>
      <c r="BU81" s="8"/>
      <c r="BV81" s="8"/>
      <c r="BW81" s="8"/>
      <c r="BY81" s="44"/>
      <c r="BZ81" s="31"/>
      <c r="CA81" s="29"/>
      <c r="CB81" s="31"/>
      <c r="CC81" s="17"/>
      <c r="CE81" s="22"/>
      <c r="CF81" s="22"/>
      <c r="CG81" s="22"/>
      <c r="CH81" s="22"/>
      <c r="CI81" s="22"/>
      <c r="CJ81" s="22"/>
      <c r="CK81" s="22"/>
      <c r="CL81" s="33"/>
      <c r="CM81" s="6"/>
      <c r="CN81" s="32"/>
      <c r="CO81" s="27"/>
      <c r="CP81" s="27"/>
      <c r="CQ81" s="27"/>
      <c r="CR81" s="27"/>
      <c r="CS81" s="27"/>
      <c r="CT81" s="27"/>
    </row>
    <row r="82" spans="2:98">
      <c r="B82" s="86">
        <v>42475</v>
      </c>
      <c r="C82" s="53">
        <v>2080.73</v>
      </c>
      <c r="D82" s="47">
        <f t="shared" si="22"/>
        <v>-9.8426141983319485E-4</v>
      </c>
      <c r="F82" s="89">
        <f t="shared" si="29"/>
        <v>2016.2820818434675</v>
      </c>
      <c r="G82" s="96">
        <v>44</v>
      </c>
      <c r="H82" s="37">
        <v>71</v>
      </c>
      <c r="I82" s="60">
        <f t="shared" si="16"/>
        <v>1852.7316325784877</v>
      </c>
      <c r="J82" s="57">
        <f t="shared" si="17"/>
        <v>2033.8795986264656</v>
      </c>
      <c r="K82" s="60">
        <f t="shared" si="18"/>
        <v>2060.1794723201228</v>
      </c>
      <c r="L82" s="60">
        <f t="shared" si="19"/>
        <v>1666.1725584961889</v>
      </c>
      <c r="M82" s="57">
        <f t="shared" si="20"/>
        <v>1995.6174545915051</v>
      </c>
      <c r="N82" s="57">
        <f t="shared" si="21"/>
        <v>1720.0764076597986</v>
      </c>
      <c r="P82" s="49"/>
      <c r="Q82" s="41">
        <v>71</v>
      </c>
      <c r="R82" s="103">
        <f t="shared" si="30"/>
        <v>2016.2820818434675</v>
      </c>
      <c r="S82" s="57">
        <f t="shared" si="23"/>
        <v>1867.3963009325937</v>
      </c>
      <c r="T82" s="57">
        <f t="shared" si="24"/>
        <v>2093.0691980421434</v>
      </c>
      <c r="U82" s="57">
        <f t="shared" si="25"/>
        <v>2136.9156505018091</v>
      </c>
      <c r="V82" s="57">
        <f t="shared" si="26"/>
        <v>1631.8701881928969</v>
      </c>
      <c r="W82" s="57">
        <f t="shared" si="27"/>
        <v>2445.3344451196931</v>
      </c>
      <c r="X82" s="57">
        <f t="shared" si="28"/>
        <v>1426.0499015569405</v>
      </c>
      <c r="Y82" s="17"/>
      <c r="AA82" s="22"/>
      <c r="AB82" s="22"/>
      <c r="AC82" s="22"/>
      <c r="AD82" s="22"/>
      <c r="AE82" s="22"/>
      <c r="AF82" s="22"/>
      <c r="AG82" s="22"/>
      <c r="AH82" s="33"/>
      <c r="AI82" s="6"/>
      <c r="AJ82" s="32"/>
      <c r="AK82" s="27"/>
      <c r="AL82" s="27"/>
      <c r="AM82" s="27"/>
      <c r="AN82" s="27"/>
      <c r="AO82" s="27"/>
      <c r="AP82" s="27"/>
      <c r="AR82" s="2"/>
      <c r="AS82" s="8"/>
      <c r="AT82" s="8"/>
      <c r="AU82" s="8"/>
      <c r="AW82" s="44"/>
      <c r="AX82" s="31"/>
      <c r="AY82" s="29"/>
      <c r="AZ82" s="31"/>
      <c r="BA82" s="17"/>
      <c r="BC82" s="22"/>
      <c r="BD82" s="22"/>
      <c r="BE82" s="22"/>
      <c r="BF82" s="22"/>
      <c r="BG82" s="22"/>
      <c r="BH82" s="22"/>
      <c r="BI82" s="22"/>
      <c r="BJ82" s="33"/>
      <c r="BK82" s="6"/>
      <c r="BL82" s="32"/>
      <c r="BM82" s="27"/>
      <c r="BN82" s="27"/>
      <c r="BO82" s="27"/>
      <c r="BP82" s="27"/>
      <c r="BQ82" s="27"/>
      <c r="BR82" s="27"/>
      <c r="BT82" s="2"/>
      <c r="BU82" s="8"/>
      <c r="BV82" s="8"/>
      <c r="BW82" s="8"/>
      <c r="BY82" s="44"/>
      <c r="BZ82" s="31"/>
      <c r="CA82" s="29"/>
      <c r="CB82" s="31"/>
      <c r="CC82" s="17"/>
      <c r="CE82" s="22"/>
      <c r="CF82" s="22"/>
      <c r="CG82" s="22"/>
      <c r="CH82" s="22"/>
      <c r="CI82" s="22"/>
      <c r="CJ82" s="22"/>
      <c r="CK82" s="22"/>
      <c r="CL82" s="33"/>
      <c r="CM82" s="6"/>
      <c r="CN82" s="32"/>
      <c r="CO82" s="27"/>
      <c r="CP82" s="27"/>
      <c r="CQ82" s="27"/>
      <c r="CR82" s="27"/>
      <c r="CS82" s="27"/>
      <c r="CT82" s="27"/>
    </row>
    <row r="83" spans="2:98">
      <c r="B83" s="86">
        <v>42478</v>
      </c>
      <c r="C83" s="53">
        <v>2094.34</v>
      </c>
      <c r="D83" s="47">
        <f t="shared" si="22"/>
        <v>6.5409736006113847E-3</v>
      </c>
      <c r="F83" s="89">
        <f t="shared" si="29"/>
        <v>2016.2860548271783</v>
      </c>
      <c r="G83" s="96">
        <v>45</v>
      </c>
      <c r="H83" s="37">
        <v>72</v>
      </c>
      <c r="I83" s="60">
        <f t="shared" si="16"/>
        <v>1853.2727092085438</v>
      </c>
      <c r="J83" s="57">
        <f t="shared" si="17"/>
        <v>2036.3202318534945</v>
      </c>
      <c r="K83" s="60">
        <f t="shared" si="18"/>
        <v>2063.2540473370746</v>
      </c>
      <c r="L83" s="60">
        <f t="shared" si="19"/>
        <v>1664.6615762756146</v>
      </c>
      <c r="M83" s="57">
        <f t="shared" si="20"/>
        <v>1997.8767512140894</v>
      </c>
      <c r="N83" s="57">
        <f t="shared" si="21"/>
        <v>1719.1349429387935</v>
      </c>
      <c r="P83" s="49"/>
      <c r="Q83" s="41">
        <v>72</v>
      </c>
      <c r="R83" s="103">
        <f t="shared" si="30"/>
        <v>2016.2860548271783</v>
      </c>
      <c r="S83" s="57">
        <f t="shared" si="23"/>
        <v>1867.9416602710546</v>
      </c>
      <c r="T83" s="57">
        <f t="shared" si="24"/>
        <v>2095.0503996323641</v>
      </c>
      <c r="U83" s="57">
        <f t="shared" si="25"/>
        <v>2139.5630162927887</v>
      </c>
      <c r="V83" s="57">
        <f t="shared" si="26"/>
        <v>1630.8031217617115</v>
      </c>
      <c r="W83" s="57">
        <f t="shared" si="27"/>
        <v>2450.6814094095575</v>
      </c>
      <c r="X83" s="57">
        <f t="shared" si="28"/>
        <v>1423.769745336599</v>
      </c>
      <c r="Y83" s="17"/>
      <c r="AA83" s="22"/>
      <c r="AB83" s="22"/>
      <c r="AC83" s="22"/>
      <c r="AD83" s="22"/>
      <c r="AE83" s="22"/>
      <c r="AF83" s="22"/>
      <c r="AG83" s="22"/>
      <c r="AH83" s="33"/>
      <c r="AI83" s="6"/>
      <c r="AJ83" s="32"/>
      <c r="AK83" s="27"/>
      <c r="AL83" s="27"/>
      <c r="AM83" s="27"/>
      <c r="AN83" s="27"/>
      <c r="AO83" s="27"/>
      <c r="AP83" s="27"/>
      <c r="AR83" s="2"/>
      <c r="AS83" s="8"/>
      <c r="AT83" s="8"/>
      <c r="AU83" s="8"/>
      <c r="AW83" s="44"/>
      <c r="AX83" s="31"/>
      <c r="AY83" s="29"/>
      <c r="AZ83" s="31"/>
      <c r="BA83" s="17"/>
      <c r="BC83" s="22"/>
      <c r="BD83" s="22"/>
      <c r="BE83" s="22"/>
      <c r="BF83" s="22"/>
      <c r="BG83" s="22"/>
      <c r="BH83" s="22"/>
      <c r="BI83" s="22"/>
      <c r="BJ83" s="33"/>
      <c r="BK83" s="6"/>
      <c r="BL83" s="32"/>
      <c r="BM83" s="27"/>
      <c r="BN83" s="27"/>
      <c r="BO83" s="27"/>
      <c r="BP83" s="27"/>
      <c r="BQ83" s="27"/>
      <c r="BR83" s="27"/>
      <c r="BT83" s="2"/>
      <c r="BU83" s="8"/>
      <c r="BV83" s="8"/>
      <c r="BW83" s="8"/>
      <c r="BY83" s="44"/>
      <c r="BZ83" s="31"/>
      <c r="CA83" s="29"/>
      <c r="CB83" s="31"/>
      <c r="CC83" s="17"/>
      <c r="CE83" s="22"/>
      <c r="CF83" s="22"/>
      <c r="CG83" s="22"/>
      <c r="CH83" s="22"/>
      <c r="CI83" s="22"/>
      <c r="CJ83" s="22"/>
      <c r="CK83" s="22"/>
      <c r="CL83" s="33"/>
      <c r="CM83" s="6"/>
      <c r="CN83" s="32"/>
      <c r="CO83" s="27"/>
      <c r="CP83" s="27"/>
      <c r="CQ83" s="27"/>
      <c r="CR83" s="27"/>
      <c r="CS83" s="27"/>
      <c r="CT83" s="27"/>
    </row>
    <row r="84" spans="2:98">
      <c r="B84" s="86">
        <v>42479</v>
      </c>
      <c r="C84" s="53">
        <v>2100.8000000000002</v>
      </c>
      <c r="D84" s="47">
        <f t="shared" si="22"/>
        <v>3.0845039487380444E-3</v>
      </c>
      <c r="F84" s="89">
        <f t="shared" si="29"/>
        <v>2016.2900278108891</v>
      </c>
      <c r="G84" s="96">
        <v>46</v>
      </c>
      <c r="H84" s="37">
        <v>73</v>
      </c>
      <c r="I84" s="60">
        <f t="shared" si="16"/>
        <v>1853.8139438560454</v>
      </c>
      <c r="J84" s="57">
        <f t="shared" si="17"/>
        <v>2038.736774625954</v>
      </c>
      <c r="K84" s="60">
        <f t="shared" si="18"/>
        <v>2066.3058262370669</v>
      </c>
      <c r="L84" s="60">
        <f t="shared" si="19"/>
        <v>1663.174005898981</v>
      </c>
      <c r="M84" s="57">
        <f t="shared" si="20"/>
        <v>2000.1200505063423</v>
      </c>
      <c r="N84" s="57">
        <f t="shared" si="21"/>
        <v>1718.2099332313094</v>
      </c>
      <c r="P84" s="49"/>
      <c r="Q84" s="96">
        <v>73</v>
      </c>
      <c r="R84" s="103">
        <f t="shared" si="30"/>
        <v>2016.2900278108891</v>
      </c>
      <c r="S84" s="57">
        <f t="shared" si="23"/>
        <v>1868.4871788776939</v>
      </c>
      <c r="T84" s="57">
        <f t="shared" si="24"/>
        <v>2097.0197458768798</v>
      </c>
      <c r="U84" s="57">
        <f t="shared" si="25"/>
        <v>2142.1996353490881</v>
      </c>
      <c r="V84" s="57">
        <f t="shared" si="26"/>
        <v>1629.7474241056896</v>
      </c>
      <c r="W84" s="57">
        <f t="shared" si="27"/>
        <v>2456.0079028458513</v>
      </c>
      <c r="X84" s="57">
        <f t="shared" si="28"/>
        <v>1421.5118500168148</v>
      </c>
      <c r="Y84" s="17"/>
      <c r="AA84" s="22"/>
      <c r="AB84" s="22"/>
      <c r="AC84" s="22"/>
      <c r="AD84" s="22"/>
      <c r="AE84" s="22"/>
      <c r="AF84" s="22"/>
      <c r="AG84" s="22"/>
      <c r="AH84" s="33"/>
      <c r="AI84" s="6"/>
      <c r="AJ84" s="32"/>
      <c r="AK84" s="27"/>
      <c r="AL84" s="27"/>
      <c r="AM84" s="27"/>
      <c r="AN84" s="27"/>
      <c r="AO84" s="27"/>
      <c r="AP84" s="27"/>
      <c r="AR84" s="2"/>
      <c r="AS84" s="8"/>
      <c r="AT84" s="8"/>
      <c r="AU84" s="8"/>
      <c r="AW84" s="44"/>
      <c r="AX84" s="31"/>
      <c r="AY84" s="29"/>
      <c r="AZ84" s="31"/>
      <c r="BA84" s="17"/>
      <c r="BC84" s="22"/>
      <c r="BD84" s="22"/>
      <c r="BE84" s="22"/>
      <c r="BF84" s="22"/>
      <c r="BG84" s="22"/>
      <c r="BH84" s="22"/>
      <c r="BI84" s="22"/>
      <c r="BJ84" s="33"/>
      <c r="BK84" s="6"/>
      <c r="BL84" s="32"/>
      <c r="BM84" s="27"/>
      <c r="BN84" s="27"/>
      <c r="BO84" s="27"/>
      <c r="BP84" s="27"/>
      <c r="BQ84" s="27"/>
      <c r="BR84" s="27"/>
      <c r="BT84" s="2"/>
      <c r="BU84" s="8"/>
      <c r="BV84" s="8"/>
      <c r="BW84" s="8"/>
      <c r="BY84" s="44"/>
      <c r="BZ84" s="31"/>
      <c r="CA84" s="29"/>
      <c r="CB84" s="31"/>
      <c r="CC84" s="17"/>
      <c r="CE84" s="22"/>
      <c r="CF84" s="22"/>
      <c r="CG84" s="22"/>
      <c r="CH84" s="22"/>
      <c r="CI84" s="22"/>
      <c r="CJ84" s="22"/>
      <c r="CK84" s="22"/>
      <c r="CL84" s="33"/>
      <c r="CM84" s="6"/>
      <c r="CN84" s="32"/>
      <c r="CO84" s="27"/>
      <c r="CP84" s="27"/>
      <c r="CQ84" s="27"/>
      <c r="CR84" s="27"/>
      <c r="CS84" s="27"/>
      <c r="CT84" s="27"/>
    </row>
    <row r="85" spans="2:98">
      <c r="B85" s="86">
        <v>42480</v>
      </c>
      <c r="C85" s="53">
        <v>2102.4</v>
      </c>
      <c r="D85" s="47">
        <f t="shared" si="22"/>
        <v>7.6161462300071826E-4</v>
      </c>
      <c r="F85" s="89">
        <f t="shared" si="29"/>
        <v>2016.2940007945999</v>
      </c>
      <c r="G85" s="96">
        <v>47</v>
      </c>
      <c r="H85" s="37">
        <v>74</v>
      </c>
      <c r="I85" s="60">
        <f t="shared" si="16"/>
        <v>1854.3553365671405</v>
      </c>
      <c r="J85" s="57">
        <f t="shared" si="17"/>
        <v>2041.1300117166106</v>
      </c>
      <c r="K85" s="60">
        <f t="shared" si="18"/>
        <v>2069.3355839296519</v>
      </c>
      <c r="L85" s="60">
        <f t="shared" si="19"/>
        <v>1661.7090726894548</v>
      </c>
      <c r="M85" s="57">
        <f t="shared" si="20"/>
        <v>2002.3478954060049</v>
      </c>
      <c r="N85" s="57">
        <f t="shared" si="21"/>
        <v>1717.300835756017</v>
      </c>
      <c r="P85" s="49"/>
      <c r="Q85" s="41">
        <v>74</v>
      </c>
      <c r="R85" s="103">
        <f t="shared" si="30"/>
        <v>2016.2940007945999</v>
      </c>
      <c r="S85" s="57">
        <f t="shared" si="23"/>
        <v>1869.0328567990257</v>
      </c>
      <c r="T85" s="57">
        <f t="shared" si="24"/>
        <v>2098.977481282358</v>
      </c>
      <c r="U85" s="57">
        <f t="shared" si="25"/>
        <v>2144.8257474785078</v>
      </c>
      <c r="V85" s="57">
        <f t="shared" si="26"/>
        <v>1628.7028556520681</v>
      </c>
      <c r="W85" s="57">
        <f t="shared" si="27"/>
        <v>2461.3144013558667</v>
      </c>
      <c r="X85" s="57">
        <f t="shared" si="28"/>
        <v>1419.2757405839652</v>
      </c>
      <c r="Y85" s="17"/>
      <c r="AA85" s="22"/>
      <c r="AB85" s="22"/>
      <c r="AC85" s="22"/>
      <c r="AD85" s="22"/>
      <c r="AE85" s="22"/>
      <c r="AF85" s="22"/>
      <c r="AG85" s="22"/>
      <c r="AH85" s="33"/>
      <c r="AI85" s="6"/>
      <c r="AJ85" s="32"/>
      <c r="AK85" s="27"/>
      <c r="AL85" s="27"/>
      <c r="AM85" s="27"/>
      <c r="AN85" s="27"/>
      <c r="AO85" s="27"/>
      <c r="AP85" s="27"/>
      <c r="AR85" s="2"/>
      <c r="AS85" s="8"/>
      <c r="AT85" s="8"/>
      <c r="AU85" s="8"/>
      <c r="AW85" s="44"/>
      <c r="AX85" s="31"/>
      <c r="AY85" s="29"/>
      <c r="AZ85" s="31"/>
      <c r="BA85" s="17"/>
      <c r="BC85" s="22"/>
      <c r="BD85" s="22"/>
      <c r="BE85" s="22"/>
      <c r="BF85" s="22"/>
      <c r="BG85" s="22"/>
      <c r="BH85" s="22"/>
      <c r="BI85" s="22"/>
      <c r="BJ85" s="33"/>
      <c r="BK85" s="6"/>
      <c r="BL85" s="32"/>
      <c r="BM85" s="27"/>
      <c r="BN85" s="27"/>
      <c r="BO85" s="27"/>
      <c r="BP85" s="27"/>
      <c r="BQ85" s="27"/>
      <c r="BR85" s="27"/>
      <c r="BT85" s="2"/>
      <c r="BU85" s="8"/>
      <c r="BV85" s="8"/>
      <c r="BW85" s="8"/>
      <c r="BY85" s="44"/>
      <c r="BZ85" s="31"/>
      <c r="CA85" s="29"/>
      <c r="CB85" s="31"/>
      <c r="CC85" s="17"/>
      <c r="CE85" s="22"/>
      <c r="CF85" s="22"/>
      <c r="CG85" s="22"/>
      <c r="CH85" s="22"/>
      <c r="CI85" s="22"/>
      <c r="CJ85" s="22"/>
      <c r="CK85" s="22"/>
      <c r="CL85" s="33"/>
      <c r="CM85" s="6"/>
      <c r="CN85" s="32"/>
      <c r="CO85" s="27"/>
      <c r="CP85" s="27"/>
      <c r="CQ85" s="27"/>
      <c r="CR85" s="27"/>
      <c r="CS85" s="27"/>
      <c r="CT85" s="27"/>
    </row>
    <row r="86" spans="2:98">
      <c r="B86" s="86">
        <v>42481</v>
      </c>
      <c r="C86" s="53">
        <v>2091.48</v>
      </c>
      <c r="D86" s="47">
        <f t="shared" si="22"/>
        <v>-5.194063926940674E-3</v>
      </c>
      <c r="F86" s="89">
        <f t="shared" si="29"/>
        <v>2016.2979737783107</v>
      </c>
      <c r="G86" s="96">
        <v>48</v>
      </c>
      <c r="H86" s="37">
        <v>75</v>
      </c>
      <c r="I86" s="60">
        <f t="shared" si="16"/>
        <v>1854.8968873879901</v>
      </c>
      <c r="J86" s="57">
        <f t="shared" si="17"/>
        <v>2043.5006863359174</v>
      </c>
      <c r="K86" s="60">
        <f t="shared" si="18"/>
        <v>2072.3440540926122</v>
      </c>
      <c r="L86" s="60">
        <f t="shared" si="19"/>
        <v>1660.2660432020589</v>
      </c>
      <c r="M86" s="57">
        <f t="shared" si="20"/>
        <v>2004.560799971485</v>
      </c>
      <c r="N86" s="57">
        <f t="shared" si="21"/>
        <v>1716.4071366109708</v>
      </c>
      <c r="P86" s="49"/>
      <c r="Q86" s="41">
        <v>75</v>
      </c>
      <c r="R86" s="103">
        <f t="shared" si="30"/>
        <v>2016.2979737783107</v>
      </c>
      <c r="S86" s="57">
        <f t="shared" si="23"/>
        <v>1869.5786940815758</v>
      </c>
      <c r="T86" s="57">
        <f t="shared" si="24"/>
        <v>2100.9238421122432</v>
      </c>
      <c r="U86" s="57">
        <f t="shared" si="25"/>
        <v>2147.4415843489924</v>
      </c>
      <c r="V86" s="57">
        <f t="shared" si="26"/>
        <v>1627.669184968026</v>
      </c>
      <c r="W86" s="57">
        <f t="shared" si="27"/>
        <v>2466.6013646762785</v>
      </c>
      <c r="X86" s="57">
        <f t="shared" si="28"/>
        <v>1417.0609582154771</v>
      </c>
      <c r="Y86" s="17"/>
      <c r="AA86" s="22"/>
      <c r="AB86" s="22"/>
      <c r="AC86" s="22"/>
      <c r="AD86" s="22"/>
      <c r="AE86" s="22"/>
      <c r="AF86" s="22"/>
      <c r="AG86" s="22"/>
      <c r="AH86" s="33"/>
      <c r="AI86" s="6"/>
      <c r="AJ86" s="32"/>
      <c r="AK86" s="27"/>
      <c r="AL86" s="27"/>
      <c r="AM86" s="27"/>
      <c r="AN86" s="27"/>
      <c r="AO86" s="27"/>
      <c r="AP86" s="27"/>
      <c r="AR86" s="2"/>
      <c r="AS86" s="8"/>
      <c r="AT86" s="8"/>
      <c r="AU86" s="8"/>
      <c r="AW86" s="44"/>
      <c r="AX86" s="31"/>
      <c r="AY86" s="29"/>
      <c r="AZ86" s="31"/>
      <c r="BA86" s="17"/>
      <c r="BC86" s="22"/>
      <c r="BD86" s="22"/>
      <c r="BE86" s="22"/>
      <c r="BF86" s="22"/>
      <c r="BG86" s="22"/>
      <c r="BH86" s="22"/>
      <c r="BI86" s="22"/>
      <c r="BJ86" s="33"/>
      <c r="BK86" s="6"/>
      <c r="BL86" s="32"/>
      <c r="BM86" s="27"/>
      <c r="BN86" s="27"/>
      <c r="BO86" s="27"/>
      <c r="BP86" s="27"/>
      <c r="BQ86" s="27"/>
      <c r="BR86" s="27"/>
      <c r="BT86" s="2"/>
      <c r="BU86" s="8"/>
      <c r="BV86" s="8"/>
      <c r="BW86" s="8"/>
      <c r="BY86" s="44"/>
      <c r="BZ86" s="31"/>
      <c r="CA86" s="29"/>
      <c r="CB86" s="31"/>
      <c r="CC86" s="17"/>
      <c r="CE86" s="22"/>
      <c r="CF86" s="22"/>
      <c r="CG86" s="22"/>
      <c r="CH86" s="22"/>
      <c r="CI86" s="22"/>
      <c r="CJ86" s="22"/>
      <c r="CK86" s="22"/>
      <c r="CL86" s="33"/>
      <c r="CM86" s="6"/>
      <c r="CN86" s="32"/>
      <c r="CO86" s="27"/>
      <c r="CP86" s="27"/>
      <c r="CQ86" s="27"/>
      <c r="CR86" s="27"/>
      <c r="CS86" s="27"/>
      <c r="CT86" s="27"/>
    </row>
    <row r="87" spans="2:98">
      <c r="B87" s="86">
        <v>42482</v>
      </c>
      <c r="C87" s="53">
        <v>2091.58</v>
      </c>
      <c r="D87" s="47">
        <f t="shared" si="22"/>
        <v>4.7813031919936622E-5</v>
      </c>
      <c r="F87" s="89">
        <f t="shared" si="29"/>
        <v>2016.3019467620215</v>
      </c>
      <c r="G87" s="96">
        <v>49</v>
      </c>
      <c r="H87" s="37">
        <v>76</v>
      </c>
      <c r="I87" s="60">
        <f t="shared" si="16"/>
        <v>1855.4385963647692</v>
      </c>
      <c r="J87" s="57">
        <f t="shared" si="17"/>
        <v>2045.8495031486391</v>
      </c>
      <c r="K87" s="60">
        <f t="shared" si="18"/>
        <v>2075.3319321711851</v>
      </c>
      <c r="L87" s="60">
        <f t="shared" si="19"/>
        <v>1658.844222224445</v>
      </c>
      <c r="M87" s="57">
        <f t="shared" si="20"/>
        <v>2006.7592514822222</v>
      </c>
      <c r="N87" s="57">
        <f t="shared" si="21"/>
        <v>1715.5283486732501</v>
      </c>
      <c r="P87" s="49"/>
      <c r="Q87" s="96">
        <v>76</v>
      </c>
      <c r="R87" s="103">
        <f t="shared" si="30"/>
        <v>2016.3019467620215</v>
      </c>
      <c r="S87" s="57">
        <f t="shared" si="23"/>
        <v>1870.1246907718851</v>
      </c>
      <c r="T87" s="57">
        <f t="shared" si="24"/>
        <v>2102.8590567704032</v>
      </c>
      <c r="U87" s="57">
        <f t="shared" si="25"/>
        <v>2150.0473698687915</v>
      </c>
      <c r="V87" s="57">
        <f t="shared" si="26"/>
        <v>1626.6461883805234</v>
      </c>
      <c r="W87" s="57">
        <f t="shared" si="27"/>
        <v>2471.8692371104453</v>
      </c>
      <c r="X87" s="57">
        <f t="shared" si="28"/>
        <v>1414.8670595225233</v>
      </c>
      <c r="Y87" s="17"/>
      <c r="AA87" s="22"/>
      <c r="AB87" s="22"/>
      <c r="AC87" s="22"/>
      <c r="AD87" s="22"/>
      <c r="AE87" s="22"/>
      <c r="AF87" s="22"/>
      <c r="AG87" s="22"/>
      <c r="AH87" s="33"/>
      <c r="AI87" s="6"/>
      <c r="AJ87" s="32"/>
      <c r="AK87" s="27"/>
      <c r="AL87" s="27"/>
      <c r="AM87" s="27"/>
      <c r="AN87" s="27"/>
      <c r="AO87" s="27"/>
      <c r="AP87" s="27"/>
      <c r="AR87" s="2"/>
      <c r="AS87" s="8"/>
      <c r="AT87" s="8"/>
      <c r="AU87" s="8"/>
      <c r="AW87" s="44"/>
      <c r="AX87" s="31"/>
      <c r="AY87" s="29"/>
      <c r="AZ87" s="31"/>
      <c r="BA87" s="17"/>
      <c r="BC87" s="22"/>
      <c r="BD87" s="22"/>
      <c r="BE87" s="22"/>
      <c r="BF87" s="22"/>
      <c r="BG87" s="22"/>
      <c r="BH87" s="22"/>
      <c r="BI87" s="22"/>
      <c r="BJ87" s="33"/>
      <c r="BK87" s="6"/>
      <c r="BL87" s="32"/>
      <c r="BM87" s="27"/>
      <c r="BN87" s="27"/>
      <c r="BO87" s="27"/>
      <c r="BP87" s="27"/>
      <c r="BQ87" s="27"/>
      <c r="BR87" s="27"/>
      <c r="BT87" s="2"/>
      <c r="BU87" s="8"/>
      <c r="BV87" s="8"/>
      <c r="BW87" s="8"/>
      <c r="BY87" s="44"/>
      <c r="BZ87" s="31"/>
      <c r="CA87" s="29"/>
      <c r="CB87" s="31"/>
      <c r="CC87" s="17"/>
      <c r="CE87" s="22"/>
      <c r="CF87" s="22"/>
      <c r="CG87" s="22"/>
      <c r="CH87" s="22"/>
      <c r="CI87" s="22"/>
      <c r="CJ87" s="22"/>
      <c r="CK87" s="22"/>
      <c r="CL87" s="33"/>
      <c r="CM87" s="6"/>
      <c r="CN87" s="32"/>
      <c r="CO87" s="27"/>
      <c r="CP87" s="27"/>
      <c r="CQ87" s="27"/>
      <c r="CR87" s="27"/>
      <c r="CS87" s="27"/>
      <c r="CT87" s="27"/>
    </row>
    <row r="88" spans="2:98">
      <c r="B88" s="86">
        <v>42485</v>
      </c>
      <c r="C88" s="53">
        <v>2089.37</v>
      </c>
      <c r="D88" s="47">
        <f t="shared" si="22"/>
        <v>-1.0566174853460237E-3</v>
      </c>
      <c r="F88" s="89">
        <f t="shared" si="29"/>
        <v>2016.3059197457324</v>
      </c>
      <c r="G88" s="96">
        <v>50</v>
      </c>
      <c r="H88" s="37">
        <v>77</v>
      </c>
      <c r="I88" s="60">
        <f t="shared" si="16"/>
        <v>1855.9804635436653</v>
      </c>
      <c r="J88" s="57">
        <f t="shared" si="17"/>
        <v>2048.1771310147165</v>
      </c>
      <c r="K88" s="60">
        <f t="shared" si="18"/>
        <v>2078.2998781027773</v>
      </c>
      <c r="L88" s="60">
        <f t="shared" si="19"/>
        <v>1657.4429500521828</v>
      </c>
      <c r="M88" s="57">
        <f t="shared" si="20"/>
        <v>2008.9437123468203</v>
      </c>
      <c r="N88" s="57">
        <f t="shared" si="21"/>
        <v>1714.6640096908197</v>
      </c>
      <c r="P88" s="49"/>
      <c r="Q88" s="96">
        <v>77</v>
      </c>
      <c r="R88" s="103">
        <f t="shared" si="30"/>
        <v>2016.3059197457324</v>
      </c>
      <c r="S88" s="57">
        <f t="shared" si="23"/>
        <v>1870.6708469165067</v>
      </c>
      <c r="T88" s="57">
        <f t="shared" si="24"/>
        <v>2104.7833461621258</v>
      </c>
      <c r="U88" s="57">
        <f t="shared" si="25"/>
        <v>2152.6433205441335</v>
      </c>
      <c r="V88" s="57">
        <f t="shared" si="26"/>
        <v>1625.6336496186277</v>
      </c>
      <c r="W88" s="57">
        <f t="shared" si="27"/>
        <v>2477.1184482408812</v>
      </c>
      <c r="X88" s="57">
        <f t="shared" si="28"/>
        <v>1412.693615837554</v>
      </c>
      <c r="Y88" s="17"/>
      <c r="AA88" s="22"/>
      <c r="AB88" s="22"/>
      <c r="AC88" s="22"/>
      <c r="AD88" s="22"/>
      <c r="AE88" s="22"/>
      <c r="AF88" s="22"/>
      <c r="AG88" s="22"/>
      <c r="AH88" s="33"/>
      <c r="AI88" s="6"/>
      <c r="AJ88" s="32"/>
      <c r="AK88" s="27"/>
      <c r="AL88" s="27"/>
      <c r="AM88" s="27"/>
      <c r="AN88" s="27"/>
      <c r="AO88" s="27"/>
      <c r="AP88" s="27"/>
      <c r="AR88" s="2"/>
      <c r="AS88" s="8"/>
      <c r="AT88" s="8"/>
      <c r="AU88" s="8"/>
      <c r="AW88" s="44"/>
      <c r="AX88" s="31"/>
      <c r="AY88" s="29"/>
      <c r="AZ88" s="31"/>
      <c r="BA88" s="17"/>
      <c r="BC88" s="22"/>
      <c r="BD88" s="22"/>
      <c r="BE88" s="22"/>
      <c r="BF88" s="22"/>
      <c r="BG88" s="22"/>
      <c r="BH88" s="22"/>
      <c r="BI88" s="22"/>
      <c r="BJ88" s="33"/>
      <c r="BK88" s="6"/>
      <c r="BL88" s="32"/>
      <c r="BM88" s="27"/>
      <c r="BN88" s="27"/>
      <c r="BO88" s="27"/>
      <c r="BP88" s="27"/>
      <c r="BQ88" s="27"/>
      <c r="BR88" s="27"/>
      <c r="BT88" s="2"/>
      <c r="BU88" s="8"/>
      <c r="BV88" s="8"/>
      <c r="BW88" s="8"/>
      <c r="BY88" s="44"/>
      <c r="BZ88" s="31"/>
      <c r="CA88" s="29"/>
      <c r="CB88" s="31"/>
      <c r="CC88" s="17"/>
      <c r="CE88" s="22"/>
      <c r="CF88" s="22"/>
      <c r="CG88" s="22"/>
      <c r="CH88" s="22"/>
      <c r="CI88" s="22"/>
      <c r="CJ88" s="22"/>
      <c r="CK88" s="22"/>
      <c r="CL88" s="33"/>
      <c r="CM88" s="6"/>
      <c r="CN88" s="32"/>
      <c r="CO88" s="27"/>
      <c r="CP88" s="27"/>
      <c r="CQ88" s="27"/>
      <c r="CR88" s="27"/>
      <c r="CS88" s="27"/>
      <c r="CT88" s="27"/>
    </row>
    <row r="89" spans="2:98">
      <c r="B89" s="86">
        <v>42486</v>
      </c>
      <c r="C89" s="53">
        <v>2096.87</v>
      </c>
      <c r="D89" s="47">
        <f t="shared" si="22"/>
        <v>3.5895987785791892E-3</v>
      </c>
      <c r="F89" s="89">
        <f t="shared" si="29"/>
        <v>2016.3098927294432</v>
      </c>
      <c r="G89" s="96">
        <v>51</v>
      </c>
      <c r="H89" s="37">
        <v>78</v>
      </c>
      <c r="I89" s="60">
        <f t="shared" si="16"/>
        <v>1856.5224889708811</v>
      </c>
      <c r="J89" s="57">
        <f t="shared" si="17"/>
        <v>2050.4842054845617</v>
      </c>
      <c r="K89" s="60">
        <f t="shared" si="18"/>
        <v>2081.248518797252</v>
      </c>
      <c r="L89" s="60">
        <f t="shared" si="19"/>
        <v>1656.0616000084704</v>
      </c>
      <c r="M89" s="57">
        <f t="shared" si="20"/>
        <v>2011.1146218400295</v>
      </c>
      <c r="N89" s="57">
        <f t="shared" si="21"/>
        <v>1713.8136805455517</v>
      </c>
      <c r="P89" s="49"/>
      <c r="Q89" s="41">
        <v>78</v>
      </c>
      <c r="R89" s="103">
        <f t="shared" si="30"/>
        <v>2016.3098927294432</v>
      </c>
      <c r="S89" s="57">
        <f t="shared" si="23"/>
        <v>1871.217162562009</v>
      </c>
      <c r="T89" s="57">
        <f t="shared" si="24"/>
        <v>2106.6969240340727</v>
      </c>
      <c r="U89" s="57">
        <f t="shared" si="25"/>
        <v>2155.2296458160113</v>
      </c>
      <c r="V89" s="57">
        <f t="shared" si="26"/>
        <v>1624.6313594767291</v>
      </c>
      <c r="W89" s="57">
        <f t="shared" si="27"/>
        <v>2482.3494136000804</v>
      </c>
      <c r="X89" s="57">
        <f t="shared" si="28"/>
        <v>1410.5402125434705</v>
      </c>
      <c r="Y89" s="17"/>
      <c r="AA89" s="22"/>
      <c r="AB89" s="22"/>
      <c r="AC89" s="22"/>
      <c r="AD89" s="22"/>
      <c r="AE89" s="22"/>
      <c r="AF89" s="22"/>
      <c r="AG89" s="22"/>
      <c r="AH89" s="33"/>
      <c r="AI89" s="6"/>
      <c r="AJ89" s="32"/>
      <c r="AK89" s="27"/>
      <c r="AL89" s="27"/>
      <c r="AM89" s="27"/>
      <c r="AN89" s="27"/>
      <c r="AO89" s="27"/>
      <c r="AP89" s="27"/>
      <c r="AR89" s="2"/>
      <c r="AS89" s="8"/>
      <c r="AT89" s="8"/>
      <c r="AU89" s="8"/>
      <c r="AW89" s="44"/>
      <c r="AX89" s="31"/>
      <c r="AY89" s="29"/>
      <c r="AZ89" s="31"/>
      <c r="BA89" s="17"/>
      <c r="BC89" s="22"/>
      <c r="BD89" s="22"/>
      <c r="BE89" s="22"/>
      <c r="BF89" s="22"/>
      <c r="BG89" s="22"/>
      <c r="BH89" s="22"/>
      <c r="BI89" s="22"/>
      <c r="BJ89" s="33"/>
      <c r="BK89" s="6"/>
      <c r="BL89" s="32"/>
      <c r="BM89" s="27"/>
      <c r="BN89" s="27"/>
      <c r="BO89" s="27"/>
      <c r="BP89" s="27"/>
      <c r="BQ89" s="27"/>
      <c r="BR89" s="27"/>
      <c r="BT89" s="2"/>
      <c r="BU89" s="8"/>
      <c r="BV89" s="8"/>
      <c r="BW89" s="8"/>
      <c r="BY89" s="44"/>
      <c r="BZ89" s="31"/>
      <c r="CA89" s="29"/>
      <c r="CB89" s="31"/>
      <c r="CC89" s="17"/>
      <c r="CE89" s="22"/>
      <c r="CF89" s="22"/>
      <c r="CG89" s="22"/>
      <c r="CH89" s="22"/>
      <c r="CI89" s="22"/>
      <c r="CJ89" s="22"/>
      <c r="CK89" s="22"/>
      <c r="CL89" s="33"/>
      <c r="CM89" s="6"/>
      <c r="CN89" s="32"/>
      <c r="CO89" s="27"/>
      <c r="CP89" s="27"/>
      <c r="CQ89" s="27"/>
      <c r="CR89" s="27"/>
      <c r="CS89" s="27"/>
      <c r="CT89" s="27"/>
    </row>
    <row r="90" spans="2:98">
      <c r="B90" s="86">
        <v>42487</v>
      </c>
      <c r="C90" s="53">
        <v>2099.89</v>
      </c>
      <c r="D90" s="47">
        <f t="shared" si="22"/>
        <v>1.4402418843323535E-3</v>
      </c>
      <c r="F90" s="89">
        <f t="shared" si="29"/>
        <v>2016.313865713154</v>
      </c>
      <c r="G90" s="96">
        <v>52</v>
      </c>
      <c r="H90" s="37">
        <v>79</v>
      </c>
      <c r="I90" s="60">
        <f t="shared" si="16"/>
        <v>1857.0646726926318</v>
      </c>
      <c r="J90" s="57">
        <f t="shared" si="17"/>
        <v>2052.7713310751551</v>
      </c>
      <c r="K90" s="60">
        <f t="shared" si="18"/>
        <v>2084.1784503990539</v>
      </c>
      <c r="L90" s="60">
        <f t="shared" si="19"/>
        <v>1654.6995761820097</v>
      </c>
      <c r="M90" s="57">
        <f t="shared" si="20"/>
        <v>2013.2723976869579</v>
      </c>
      <c r="N90" s="57">
        <f t="shared" si="21"/>
        <v>1712.9769436690137</v>
      </c>
      <c r="P90" s="49"/>
      <c r="Q90" s="41">
        <v>79</v>
      </c>
      <c r="R90" s="103">
        <f t="shared" si="30"/>
        <v>2016.313865713154</v>
      </c>
      <c r="S90" s="57">
        <f t="shared" si="23"/>
        <v>1871.7636377549723</v>
      </c>
      <c r="T90" s="57">
        <f t="shared" si="24"/>
        <v>2108.5999972946815</v>
      </c>
      <c r="U90" s="57">
        <f t="shared" si="25"/>
        <v>2157.8065483775549</v>
      </c>
      <c r="V90" s="57">
        <f t="shared" si="26"/>
        <v>1623.6391154971666</v>
      </c>
      <c r="W90" s="57">
        <f t="shared" si="27"/>
        <v>2487.5625353026435</v>
      </c>
      <c r="X90" s="57">
        <f t="shared" si="28"/>
        <v>1408.4064484414992</v>
      </c>
      <c r="Y90" s="17"/>
      <c r="AA90" s="22"/>
      <c r="AB90" s="22"/>
      <c r="AC90" s="22"/>
      <c r="AD90" s="22"/>
      <c r="AE90" s="22"/>
      <c r="AF90" s="22"/>
      <c r="AG90" s="22"/>
      <c r="AH90" s="33"/>
      <c r="AI90" s="6"/>
      <c r="AJ90" s="32"/>
      <c r="AK90" s="27"/>
      <c r="AL90" s="27"/>
      <c r="AM90" s="27"/>
      <c r="AN90" s="27"/>
      <c r="AO90" s="27"/>
      <c r="AP90" s="27"/>
      <c r="AR90" s="2"/>
      <c r="AS90" s="8"/>
      <c r="AT90" s="8"/>
      <c r="AU90" s="8"/>
      <c r="AW90" s="44"/>
      <c r="AX90" s="31"/>
      <c r="AY90" s="29"/>
      <c r="AZ90" s="31"/>
      <c r="BA90" s="17"/>
      <c r="BC90" s="22"/>
      <c r="BD90" s="22"/>
      <c r="BE90" s="22"/>
      <c r="BF90" s="22"/>
      <c r="BG90" s="22"/>
      <c r="BH90" s="22"/>
      <c r="BI90" s="22"/>
      <c r="BJ90" s="33"/>
      <c r="BK90" s="6"/>
      <c r="BL90" s="32"/>
      <c r="BM90" s="27"/>
      <c r="BN90" s="27"/>
      <c r="BO90" s="27"/>
      <c r="BP90" s="27"/>
      <c r="BQ90" s="27"/>
      <c r="BR90" s="27"/>
      <c r="BT90" s="2"/>
      <c r="BU90" s="8"/>
      <c r="BV90" s="8"/>
      <c r="BW90" s="8"/>
      <c r="BY90" s="44"/>
      <c r="BZ90" s="31"/>
      <c r="CA90" s="29"/>
      <c r="CB90" s="31"/>
      <c r="CC90" s="17"/>
      <c r="CE90" s="22"/>
      <c r="CF90" s="22"/>
      <c r="CG90" s="22"/>
      <c r="CH90" s="22"/>
      <c r="CI90" s="22"/>
      <c r="CJ90" s="22"/>
      <c r="CK90" s="22"/>
      <c r="CL90" s="33"/>
      <c r="CM90" s="6"/>
      <c r="CN90" s="32"/>
      <c r="CO90" s="27"/>
      <c r="CP90" s="27"/>
      <c r="CQ90" s="27"/>
      <c r="CR90" s="27"/>
      <c r="CS90" s="27"/>
      <c r="CT90" s="27"/>
    </row>
    <row r="91" spans="2:98">
      <c r="B91" s="86">
        <v>42488</v>
      </c>
      <c r="C91" s="53">
        <v>2075.81</v>
      </c>
      <c r="D91" s="47">
        <f>(C91-C90)/C90</f>
        <v>-1.1467267333050745E-2</v>
      </c>
      <c r="F91" s="89">
        <f t="shared" si="29"/>
        <v>2016.3178386968648</v>
      </c>
      <c r="G91" s="96">
        <v>53</v>
      </c>
      <c r="H91" s="37">
        <v>80</v>
      </c>
      <c r="I91" s="60">
        <f t="shared" si="16"/>
        <v>1857.6070147551457</v>
      </c>
      <c r="J91" s="57">
        <f t="shared" si="17"/>
        <v>2055.0390833500255</v>
      </c>
      <c r="K91" s="60">
        <f t="shared" si="18"/>
        <v>2087.0902403541631</v>
      </c>
      <c r="L91" s="60">
        <f t="shared" si="19"/>
        <v>1653.3563113600524</v>
      </c>
      <c r="M91" s="57">
        <f t="shared" si="20"/>
        <v>2015.4174375106145</v>
      </c>
      <c r="N91" s="57">
        <f t="shared" si="21"/>
        <v>1712.1534015949242</v>
      </c>
      <c r="P91" s="49"/>
      <c r="Q91" s="96">
        <v>80</v>
      </c>
      <c r="R91" s="103">
        <f t="shared" si="30"/>
        <v>2016.3178386968648</v>
      </c>
      <c r="S91" s="57">
        <f t="shared" si="23"/>
        <v>1872.3102725419915</v>
      </c>
      <c r="T91" s="57">
        <f t="shared" si="24"/>
        <v>2110.4927663163639</v>
      </c>
      <c r="U91" s="57">
        <f t="shared" si="25"/>
        <v>2160.3742244733385</v>
      </c>
      <c r="V91" s="57">
        <f t="shared" si="26"/>
        <v>1622.656721670922</v>
      </c>
      <c r="W91" s="57">
        <f t="shared" si="27"/>
        <v>2492.7582026413852</v>
      </c>
      <c r="X91" s="57">
        <f t="shared" si="28"/>
        <v>1406.2919351550859</v>
      </c>
      <c r="Y91" s="17"/>
      <c r="AA91" s="22"/>
      <c r="AB91" s="22"/>
      <c r="AC91" s="22"/>
      <c r="AD91" s="22"/>
      <c r="AE91" s="22"/>
      <c r="AF91" s="22"/>
      <c r="AG91" s="22"/>
      <c r="AH91" s="33"/>
      <c r="AI91" s="6"/>
      <c r="AJ91" s="32"/>
      <c r="AK91" s="27"/>
      <c r="AL91" s="27"/>
      <c r="AM91" s="27"/>
      <c r="AN91" s="27"/>
      <c r="AO91" s="27"/>
      <c r="AP91" s="27"/>
      <c r="AR91" s="2"/>
      <c r="AS91" s="8"/>
      <c r="AT91" s="8"/>
      <c r="AU91" s="8"/>
      <c r="AW91" s="44"/>
      <c r="AX91" s="31"/>
      <c r="AY91" s="29"/>
      <c r="AZ91" s="31"/>
      <c r="BA91" s="17"/>
      <c r="BC91" s="22"/>
      <c r="BD91" s="22"/>
      <c r="BE91" s="22"/>
      <c r="BF91" s="22"/>
      <c r="BG91" s="22"/>
      <c r="BH91" s="22"/>
      <c r="BI91" s="22"/>
      <c r="BJ91" s="33"/>
      <c r="BK91" s="6"/>
      <c r="BL91" s="32"/>
      <c r="BM91" s="27"/>
      <c r="BN91" s="27"/>
      <c r="BO91" s="27"/>
      <c r="BP91" s="27"/>
      <c r="BQ91" s="27"/>
      <c r="BR91" s="27"/>
      <c r="BT91" s="2"/>
      <c r="BU91" s="8"/>
      <c r="BV91" s="8"/>
      <c r="BW91" s="8"/>
      <c r="BY91" s="44"/>
      <c r="BZ91" s="31"/>
      <c r="CA91" s="29"/>
      <c r="CB91" s="31"/>
      <c r="CC91" s="17"/>
      <c r="CE91" s="22"/>
      <c r="CF91" s="22"/>
      <c r="CG91" s="22"/>
      <c r="CH91" s="22"/>
      <c r="CI91" s="22"/>
      <c r="CJ91" s="22"/>
      <c r="CK91" s="22"/>
      <c r="CL91" s="33"/>
      <c r="CM91" s="6"/>
      <c r="CN91" s="32"/>
      <c r="CO91" s="27"/>
      <c r="CP91" s="27"/>
      <c r="CQ91" s="27"/>
      <c r="CR91" s="27"/>
      <c r="CS91" s="27"/>
      <c r="CT91" s="27"/>
    </row>
    <row r="92" spans="2:98">
      <c r="B92" s="86">
        <v>42489</v>
      </c>
      <c r="C92" s="53">
        <v>2065.3000000000002</v>
      </c>
      <c r="D92" s="47">
        <f>(C92-C91)/C91</f>
        <v>-5.0630838082482326E-3</v>
      </c>
      <c r="F92" s="89">
        <f t="shared" si="29"/>
        <v>2016.3218116805756</v>
      </c>
      <c r="G92" s="96">
        <v>54</v>
      </c>
      <c r="H92" s="37">
        <v>81</v>
      </c>
      <c r="I92" s="60">
        <f t="shared" si="16"/>
        <v>1858.149515204665</v>
      </c>
      <c r="J92" s="57">
        <f t="shared" si="17"/>
        <v>2057.2880108233753</v>
      </c>
      <c r="K92" s="60">
        <f t="shared" si="18"/>
        <v>2089.9844293020669</v>
      </c>
      <c r="L92" s="60">
        <f t="shared" si="19"/>
        <v>1652.0312651364295</v>
      </c>
      <c r="M92" s="57">
        <f t="shared" si="20"/>
        <v>2017.5501201569198</v>
      </c>
      <c r="N92" s="57">
        <f t="shared" si="21"/>
        <v>1711.3426756341441</v>
      </c>
      <c r="P92" s="49"/>
      <c r="Q92" s="41">
        <v>81</v>
      </c>
      <c r="R92" s="103">
        <f t="shared" si="30"/>
        <v>2016.3218116805756</v>
      </c>
      <c r="S92" s="57">
        <f t="shared" si="23"/>
        <v>1872.8570669696753</v>
      </c>
      <c r="T92" s="57">
        <f t="shared" si="24"/>
        <v>2112.3754252207491</v>
      </c>
      <c r="U92" s="57">
        <f t="shared" si="25"/>
        <v>2162.9328641818579</v>
      </c>
      <c r="V92" s="57">
        <f t="shared" si="26"/>
        <v>1621.6839881551398</v>
      </c>
      <c r="W92" s="57">
        <f t="shared" si="27"/>
        <v>2497.9367926499031</v>
      </c>
      <c r="X92" s="57">
        <f t="shared" si="28"/>
        <v>1404.1962965673245</v>
      </c>
      <c r="Y92" s="17"/>
      <c r="AA92" s="22"/>
      <c r="AB92" s="22"/>
      <c r="AC92" s="22"/>
      <c r="AD92" s="22"/>
      <c r="AE92" s="22"/>
      <c r="AF92" s="22"/>
      <c r="AG92" s="22"/>
      <c r="AH92" s="33"/>
      <c r="AI92" s="6"/>
      <c r="AJ92" s="32"/>
      <c r="AK92" s="27"/>
      <c r="AL92" s="27"/>
      <c r="AM92" s="27"/>
      <c r="AN92" s="27"/>
      <c r="AO92" s="27"/>
      <c r="AP92" s="27"/>
      <c r="AR92" s="2"/>
      <c r="AS92" s="8"/>
      <c r="AT92" s="8"/>
      <c r="AU92" s="8"/>
      <c r="AW92" s="44"/>
      <c r="AX92" s="31"/>
      <c r="AY92" s="29"/>
      <c r="AZ92" s="31"/>
      <c r="BA92" s="17"/>
      <c r="BC92" s="22"/>
      <c r="BD92" s="22"/>
      <c r="BE92" s="22"/>
      <c r="BF92" s="22"/>
      <c r="BG92" s="22"/>
      <c r="BH92" s="22"/>
      <c r="BI92" s="22"/>
      <c r="BJ92" s="33"/>
      <c r="BK92" s="6"/>
      <c r="BL92" s="32"/>
      <c r="BM92" s="27"/>
      <c r="BN92" s="27"/>
      <c r="BO92" s="27"/>
      <c r="BP92" s="27"/>
      <c r="BQ92" s="27"/>
      <c r="BR92" s="27"/>
      <c r="BT92" s="2"/>
      <c r="BU92" s="8"/>
      <c r="BV92" s="8"/>
      <c r="BW92" s="8"/>
      <c r="BY92" s="44"/>
      <c r="BZ92" s="31"/>
      <c r="CA92" s="29"/>
      <c r="CB92" s="31"/>
      <c r="CC92" s="17"/>
      <c r="CE92" s="22"/>
      <c r="CF92" s="22"/>
      <c r="CG92" s="22"/>
      <c r="CH92" s="22"/>
      <c r="CI92" s="22"/>
      <c r="CJ92" s="22"/>
      <c r="CK92" s="22"/>
      <c r="CL92" s="33"/>
      <c r="CM92" s="6"/>
      <c r="CN92" s="32"/>
      <c r="CO92" s="27"/>
      <c r="CP92" s="27"/>
      <c r="CQ92" s="27"/>
      <c r="CR92" s="27"/>
      <c r="CS92" s="27"/>
      <c r="CT92" s="27"/>
    </row>
    <row r="93" spans="2:98">
      <c r="B93" s="86">
        <v>42492</v>
      </c>
      <c r="C93" s="53">
        <v>2081.4299999999998</v>
      </c>
      <c r="D93" s="47">
        <f>(C93-C92)/C92</f>
        <v>7.8100033893379424E-3</v>
      </c>
      <c r="F93" s="89">
        <f t="shared" si="29"/>
        <v>2016.3257846642864</v>
      </c>
      <c r="G93" s="96">
        <v>55</v>
      </c>
      <c r="H93" s="37">
        <v>82</v>
      </c>
      <c r="I93" s="60">
        <f t="shared" si="16"/>
        <v>1858.6921740874461</v>
      </c>
      <c r="J93" s="57">
        <f t="shared" si="17"/>
        <v>2059.5186367061892</v>
      </c>
      <c r="K93" s="60">
        <f t="shared" si="18"/>
        <v>2092.8615328105061</v>
      </c>
      <c r="L93" s="60">
        <f t="shared" si="19"/>
        <v>1650.7239221768043</v>
      </c>
      <c r="M93" s="57">
        <f t="shared" si="20"/>
        <v>2019.6708069096164</v>
      </c>
      <c r="N93" s="57">
        <f t="shared" si="21"/>
        <v>1710.544404659765</v>
      </c>
      <c r="P93" s="49"/>
      <c r="Q93" s="41">
        <v>82</v>
      </c>
      <c r="R93" s="103">
        <f t="shared" si="30"/>
        <v>2016.3257846642864</v>
      </c>
      <c r="S93" s="57">
        <f t="shared" si="23"/>
        <v>1873.4040210846447</v>
      </c>
      <c r="T93" s="57">
        <f t="shared" si="24"/>
        <v>2114.248162148127</v>
      </c>
      <c r="U93" s="57">
        <f t="shared" si="25"/>
        <v>2165.4826516823327</v>
      </c>
      <c r="V93" s="57">
        <f t="shared" si="26"/>
        <v>1620.7207310063302</v>
      </c>
      <c r="W93" s="57">
        <f t="shared" si="27"/>
        <v>2503.098670633884</v>
      </c>
      <c r="X93" s="57">
        <f t="shared" si="28"/>
        <v>1402.1191682896526</v>
      </c>
      <c r="Y93" s="17"/>
      <c r="AA93" s="22"/>
      <c r="AB93" s="22"/>
      <c r="AC93" s="22"/>
      <c r="AD93" s="22"/>
      <c r="AE93" s="22"/>
      <c r="AF93" s="22"/>
      <c r="AG93" s="22"/>
      <c r="AH93" s="33"/>
      <c r="AI93" s="6"/>
      <c r="AJ93" s="32"/>
      <c r="AK93" s="27"/>
      <c r="AL93" s="27"/>
      <c r="AM93" s="27"/>
      <c r="AN93" s="27"/>
      <c r="AO93" s="27"/>
      <c r="AP93" s="27"/>
      <c r="AR93" s="2"/>
      <c r="AS93" s="8"/>
      <c r="AT93" s="8"/>
      <c r="AU93" s="8"/>
      <c r="AW93" s="44"/>
      <c r="AX93" s="31"/>
      <c r="AY93" s="29"/>
      <c r="AZ93" s="31"/>
      <c r="BA93" s="17"/>
      <c r="BC93" s="22"/>
      <c r="BD93" s="22"/>
      <c r="BE93" s="22"/>
      <c r="BF93" s="22"/>
      <c r="BG93" s="22"/>
      <c r="BH93" s="22"/>
      <c r="BI93" s="22"/>
      <c r="BJ93" s="33"/>
      <c r="BK93" s="6"/>
      <c r="BL93" s="32"/>
      <c r="BM93" s="27"/>
      <c r="BN93" s="27"/>
      <c r="BO93" s="27"/>
      <c r="BP93" s="27"/>
      <c r="BQ93" s="27"/>
      <c r="BR93" s="27"/>
      <c r="BT93" s="2"/>
      <c r="BU93" s="8"/>
      <c r="BV93" s="8"/>
      <c r="BW93" s="8"/>
      <c r="BY93" s="44"/>
      <c r="BZ93" s="31"/>
      <c r="CA93" s="29"/>
      <c r="CB93" s="31"/>
      <c r="CC93" s="17"/>
      <c r="CE93" s="22"/>
      <c r="CF93" s="22"/>
      <c r="CG93" s="22"/>
      <c r="CH93" s="22"/>
      <c r="CI93" s="22"/>
      <c r="CJ93" s="22"/>
      <c r="CK93" s="22"/>
      <c r="CL93" s="33"/>
      <c r="CM93" s="6"/>
      <c r="CN93" s="32"/>
      <c r="CO93" s="27"/>
      <c r="CP93" s="27"/>
      <c r="CQ93" s="27"/>
      <c r="CR93" s="27"/>
      <c r="CS93" s="27"/>
      <c r="CT93" s="27"/>
    </row>
    <row r="94" spans="2:98">
      <c r="B94" s="86">
        <v>42493</v>
      </c>
      <c r="C94" s="53">
        <v>2063.37</v>
      </c>
      <c r="D94" s="47">
        <f t="shared" ref="D94:D101" si="31">(C94-C93)/C93</f>
        <v>-8.6767270578400179E-3</v>
      </c>
      <c r="F94" s="89">
        <f t="shared" si="29"/>
        <v>2016.3297576479972</v>
      </c>
      <c r="G94" s="96">
        <v>56</v>
      </c>
      <c r="H94" s="37">
        <v>83</v>
      </c>
      <c r="I94" s="60">
        <f t="shared" si="16"/>
        <v>1859.2349914497577</v>
      </c>
      <c r="J94" s="57">
        <f t="shared" si="17"/>
        <v>2061.7314605100692</v>
      </c>
      <c r="K94" s="60">
        <f t="shared" si="18"/>
        <v>2095.7220429686699</v>
      </c>
      <c r="L94" s="60">
        <f t="shared" si="19"/>
        <v>1649.4337906254759</v>
      </c>
      <c r="M94" s="57">
        <f t="shared" si="20"/>
        <v>2021.7798426060576</v>
      </c>
      <c r="N94" s="57">
        <f t="shared" si="21"/>
        <v>1709.7582439913199</v>
      </c>
      <c r="P94" s="49"/>
      <c r="Q94" s="96">
        <v>83</v>
      </c>
      <c r="R94" s="103">
        <f t="shared" si="30"/>
        <v>2016.3297576479972</v>
      </c>
      <c r="S94" s="57">
        <f t="shared" si="23"/>
        <v>1873.951134933536</v>
      </c>
      <c r="T94" s="57">
        <f t="shared" si="24"/>
        <v>2116.1111595121401</v>
      </c>
      <c r="U94" s="57">
        <f t="shared" si="25"/>
        <v>2168.0237655068649</v>
      </c>
      <c r="V94" s="57">
        <f t="shared" si="26"/>
        <v>1619.7667719282058</v>
      </c>
      <c r="W94" s="57">
        <f t="shared" si="27"/>
        <v>2508.2441906732392</v>
      </c>
      <c r="X94" s="57">
        <f t="shared" si="28"/>
        <v>1400.0601971597162</v>
      </c>
      <c r="Y94" s="17"/>
      <c r="AA94" s="22"/>
      <c r="AB94" s="22"/>
      <c r="AC94" s="22"/>
      <c r="AD94" s="22"/>
      <c r="AE94" s="22"/>
      <c r="AF94" s="22"/>
      <c r="AG94" s="22"/>
      <c r="AH94" s="33"/>
      <c r="AI94" s="6"/>
      <c r="AJ94" s="32"/>
      <c r="AK94" s="27"/>
      <c r="AL94" s="27"/>
      <c r="AM94" s="27"/>
      <c r="AN94" s="27"/>
      <c r="AO94" s="27"/>
      <c r="AP94" s="27"/>
      <c r="AR94" s="2"/>
      <c r="AS94" s="8"/>
      <c r="AT94" s="8"/>
      <c r="AU94" s="8"/>
      <c r="AW94" s="44"/>
      <c r="AX94" s="31"/>
      <c r="AY94" s="29"/>
      <c r="AZ94" s="31"/>
      <c r="BA94" s="17"/>
      <c r="BC94" s="22"/>
      <c r="BD94" s="22"/>
      <c r="BE94" s="22"/>
      <c r="BF94" s="22"/>
      <c r="BG94" s="22"/>
      <c r="BH94" s="22"/>
      <c r="BI94" s="22"/>
      <c r="BJ94" s="33"/>
      <c r="BK94" s="6"/>
      <c r="BL94" s="32"/>
      <c r="BM94" s="27"/>
      <c r="BN94" s="27"/>
      <c r="BO94" s="27"/>
      <c r="BP94" s="27"/>
      <c r="BQ94" s="27"/>
      <c r="BR94" s="27"/>
      <c r="BT94" s="2"/>
      <c r="BU94" s="8"/>
      <c r="BV94" s="8"/>
      <c r="BW94" s="8"/>
      <c r="BY94" s="44"/>
      <c r="BZ94" s="31"/>
      <c r="CA94" s="29"/>
      <c r="CB94" s="31"/>
      <c r="CC94" s="17"/>
      <c r="CE94" s="22"/>
      <c r="CF94" s="22"/>
      <c r="CG94" s="22"/>
      <c r="CH94" s="22"/>
      <c r="CI94" s="22"/>
      <c r="CJ94" s="22"/>
      <c r="CK94" s="22"/>
      <c r="CL94" s="33"/>
      <c r="CM94" s="6"/>
      <c r="CN94" s="32"/>
      <c r="CO94" s="27"/>
      <c r="CP94" s="27"/>
      <c r="CQ94" s="27"/>
      <c r="CR94" s="27"/>
      <c r="CS94" s="27"/>
      <c r="CT94" s="27"/>
    </row>
    <row r="95" spans="2:98">
      <c r="B95" s="86">
        <v>42494</v>
      </c>
      <c r="C95" s="53">
        <v>2051.12</v>
      </c>
      <c r="D95" s="47">
        <f t="shared" si="31"/>
        <v>-5.9368896513955329E-3</v>
      </c>
      <c r="F95" s="89">
        <f t="shared" si="29"/>
        <v>2016.333730631708</v>
      </c>
      <c r="G95" s="96">
        <v>57</v>
      </c>
      <c r="H95" s="37">
        <v>84</v>
      </c>
      <c r="I95" s="60">
        <f t="shared" si="16"/>
        <v>1859.7779673378825</v>
      </c>
      <c r="J95" s="57">
        <f t="shared" si="17"/>
        <v>2063.9269595226979</v>
      </c>
      <c r="K95" s="60">
        <f t="shared" si="18"/>
        <v>2098.5664298527017</v>
      </c>
      <c r="L95" s="60">
        <f t="shared" si="19"/>
        <v>1648.1604006398775</v>
      </c>
      <c r="M95" s="57">
        <f t="shared" si="20"/>
        <v>2023.8775566635768</v>
      </c>
      <c r="N95" s="57">
        <f t="shared" si="21"/>
        <v>1708.9838643684154</v>
      </c>
      <c r="P95" s="49"/>
      <c r="Q95" s="96">
        <v>84</v>
      </c>
      <c r="R95" s="103">
        <f t="shared" si="30"/>
        <v>2016.333730631708</v>
      </c>
      <c r="S95" s="57">
        <f t="shared" si="23"/>
        <v>1874.4984085629983</v>
      </c>
      <c r="T95" s="57">
        <f t="shared" si="24"/>
        <v>2117.9645942407046</v>
      </c>
      <c r="U95" s="57">
        <f t="shared" si="25"/>
        <v>2170.5563787789365</v>
      </c>
      <c r="V95" s="57">
        <f t="shared" si="26"/>
        <v>1618.8219380331861</v>
      </c>
      <c r="W95" s="57">
        <f t="shared" si="27"/>
        <v>2513.3736960970018</v>
      </c>
      <c r="X95" s="57">
        <f t="shared" si="28"/>
        <v>1398.0190407664718</v>
      </c>
      <c r="Y95" s="17"/>
      <c r="AA95" s="22"/>
      <c r="AB95" s="22"/>
      <c r="AC95" s="22"/>
      <c r="AD95" s="22"/>
      <c r="AE95" s="22"/>
      <c r="AF95" s="22"/>
      <c r="AG95" s="22"/>
      <c r="AH95" s="33"/>
      <c r="AI95" s="6"/>
      <c r="AJ95" s="32"/>
      <c r="AK95" s="27"/>
      <c r="AL95" s="27"/>
      <c r="AM95" s="27"/>
      <c r="AN95" s="27"/>
      <c r="AO95" s="27"/>
      <c r="AP95" s="27"/>
      <c r="AR95" s="2"/>
      <c r="AS95" s="8"/>
      <c r="AT95" s="8"/>
      <c r="AU95" s="8"/>
      <c r="AW95" s="44"/>
      <c r="AX95" s="31"/>
      <c r="AY95" s="29"/>
      <c r="AZ95" s="31"/>
      <c r="BA95" s="17"/>
      <c r="BC95" s="22"/>
      <c r="BD95" s="22"/>
      <c r="BE95" s="22"/>
      <c r="BF95" s="22"/>
      <c r="BG95" s="22"/>
      <c r="BH95" s="22"/>
      <c r="BI95" s="22"/>
      <c r="BJ95" s="33"/>
      <c r="BK95" s="6"/>
      <c r="BL95" s="32"/>
      <c r="BM95" s="27"/>
      <c r="BN95" s="27"/>
      <c r="BO95" s="27"/>
      <c r="BP95" s="27"/>
      <c r="BQ95" s="27"/>
      <c r="BR95" s="27"/>
      <c r="BT95" s="2"/>
      <c r="BU95" s="8"/>
      <c r="BV95" s="8"/>
      <c r="BW95" s="8"/>
      <c r="BY95" s="44"/>
      <c r="BZ95" s="31"/>
      <c r="CA95" s="29"/>
      <c r="CB95" s="31"/>
      <c r="CC95" s="17"/>
      <c r="CE95" s="22"/>
      <c r="CF95" s="22"/>
      <c r="CG95" s="22"/>
      <c r="CH95" s="22"/>
      <c r="CI95" s="22"/>
      <c r="CJ95" s="22"/>
      <c r="CK95" s="22"/>
      <c r="CL95" s="33"/>
      <c r="CM95" s="6"/>
      <c r="CN95" s="32"/>
      <c r="CO95" s="27"/>
      <c r="CP95" s="27"/>
      <c r="CQ95" s="27"/>
      <c r="CR95" s="27"/>
      <c r="CS95" s="27"/>
      <c r="CT95" s="27"/>
    </row>
    <row r="96" spans="2:98">
      <c r="B96" s="86">
        <v>42495</v>
      </c>
      <c r="C96" s="53">
        <v>2050.63</v>
      </c>
      <c r="D96" s="47">
        <f t="shared" si="31"/>
        <v>-2.3889387261583024E-4</v>
      </c>
      <c r="F96" s="89">
        <f t="shared" si="29"/>
        <v>2016.3377036154188</v>
      </c>
      <c r="G96" s="96">
        <v>58</v>
      </c>
      <c r="H96" s="37">
        <v>85</v>
      </c>
      <c r="I96" s="60">
        <f t="shared" si="16"/>
        <v>1860.3211017981173</v>
      </c>
      <c r="J96" s="57">
        <f t="shared" si="17"/>
        <v>2066.1055901672826</v>
      </c>
      <c r="K96" s="60">
        <f t="shared" si="18"/>
        <v>2101.3951428757896</v>
      </c>
      <c r="L96" s="60">
        <f t="shared" si="19"/>
        <v>1646.9033030404812</v>
      </c>
      <c r="M96" s="57">
        <f t="shared" si="20"/>
        <v>2025.9642640250361</v>
      </c>
      <c r="N96" s="57">
        <f t="shared" si="21"/>
        <v>1708.2209510051821</v>
      </c>
      <c r="P96" s="49"/>
      <c r="Q96" s="41">
        <v>85</v>
      </c>
      <c r="R96" s="103">
        <f t="shared" si="30"/>
        <v>2016.3377036154188</v>
      </c>
      <c r="S96" s="57">
        <f t="shared" si="23"/>
        <v>1875.0458420196935</v>
      </c>
      <c r="T96" s="57">
        <f t="shared" si="24"/>
        <v>2119.8086380040568</v>
      </c>
      <c r="U96" s="57">
        <f t="shared" si="25"/>
        <v>2173.080659439137</v>
      </c>
      <c r="V96" s="57">
        <f t="shared" si="26"/>
        <v>1617.8860616166701</v>
      </c>
      <c r="W96" s="57">
        <f t="shared" si="27"/>
        <v>2518.4875199327712</v>
      </c>
      <c r="X96" s="57">
        <f t="shared" si="28"/>
        <v>1395.9953670007433</v>
      </c>
      <c r="Y96" s="17"/>
      <c r="AA96" s="22"/>
      <c r="AB96" s="22"/>
      <c r="AC96" s="22"/>
      <c r="AD96" s="22"/>
      <c r="AE96" s="22"/>
      <c r="AF96" s="22"/>
      <c r="AG96" s="22"/>
      <c r="AH96" s="33"/>
      <c r="AI96" s="6"/>
      <c r="AJ96" s="32"/>
      <c r="AK96" s="27"/>
      <c r="AL96" s="27"/>
      <c r="AM96" s="27"/>
      <c r="AN96" s="27"/>
      <c r="AO96" s="27"/>
      <c r="AP96" s="27"/>
      <c r="AR96" s="2"/>
      <c r="AS96" s="8"/>
      <c r="AT96" s="8"/>
      <c r="AU96" s="8"/>
      <c r="AW96" s="44"/>
      <c r="AX96" s="31"/>
      <c r="AY96" s="29"/>
      <c r="AZ96" s="31"/>
      <c r="BA96" s="17"/>
      <c r="BC96" s="22"/>
      <c r="BD96" s="22"/>
      <c r="BE96" s="22"/>
      <c r="BF96" s="22"/>
      <c r="BG96" s="22"/>
      <c r="BH96" s="22"/>
      <c r="BI96" s="22"/>
      <c r="BJ96" s="33"/>
      <c r="BK96" s="6"/>
      <c r="BL96" s="32"/>
      <c r="BM96" s="27"/>
      <c r="BN96" s="27"/>
      <c r="BO96" s="27"/>
      <c r="BP96" s="27"/>
      <c r="BQ96" s="27"/>
      <c r="BR96" s="27"/>
      <c r="BT96" s="2"/>
      <c r="BU96" s="8"/>
      <c r="BV96" s="8"/>
      <c r="BW96" s="8"/>
      <c r="BY96" s="44"/>
      <c r="BZ96" s="31"/>
      <c r="CA96" s="29"/>
      <c r="CB96" s="31"/>
      <c r="CC96" s="17"/>
      <c r="CE96" s="22"/>
      <c r="CF96" s="22"/>
      <c r="CG96" s="22"/>
      <c r="CH96" s="22"/>
      <c r="CI96" s="22"/>
      <c r="CJ96" s="22"/>
      <c r="CK96" s="22"/>
      <c r="CL96" s="33"/>
      <c r="CM96" s="6"/>
      <c r="CN96" s="32"/>
      <c r="CO96" s="27"/>
      <c r="CP96" s="27"/>
      <c r="CQ96" s="27"/>
      <c r="CR96" s="27"/>
      <c r="CS96" s="27"/>
      <c r="CT96" s="27"/>
    </row>
    <row r="97" spans="2:98">
      <c r="B97" s="86">
        <v>42496</v>
      </c>
      <c r="C97" s="53">
        <v>2057.14</v>
      </c>
      <c r="D97" s="47">
        <f t="shared" si="31"/>
        <v>3.1746341368261281E-3</v>
      </c>
      <c r="F97" s="89">
        <f t="shared" si="29"/>
        <v>2016.3416765991296</v>
      </c>
      <c r="G97" s="96">
        <v>59</v>
      </c>
      <c r="H97" s="37">
        <v>86</v>
      </c>
      <c r="I97" s="60">
        <f t="shared" si="16"/>
        <v>1860.8643948767715</v>
      </c>
      <c r="J97" s="57">
        <f t="shared" si="17"/>
        <v>2068.2677892569304</v>
      </c>
      <c r="K97" s="60">
        <f t="shared" si="18"/>
        <v>2104.2086120337631</v>
      </c>
      <c r="L97" s="60">
        <f t="shared" si="19"/>
        <v>1645.6620680652029</v>
      </c>
      <c r="M97" s="57">
        <f t="shared" si="20"/>
        <v>2028.0402660312006</v>
      </c>
      <c r="N97" s="57">
        <f t="shared" si="21"/>
        <v>1707.4692027179008</v>
      </c>
      <c r="P97" s="49"/>
      <c r="Q97" s="41">
        <v>86</v>
      </c>
      <c r="R97" s="103">
        <f t="shared" si="30"/>
        <v>2016.3416765991296</v>
      </c>
      <c r="S97" s="57">
        <f t="shared" si="23"/>
        <v>1875.5934353502985</v>
      </c>
      <c r="T97" s="57">
        <f t="shared" si="24"/>
        <v>2121.6434574307546</v>
      </c>
      <c r="U97" s="57">
        <f t="shared" si="25"/>
        <v>2175.596770458938</v>
      </c>
      <c r="V97" s="57">
        <f t="shared" si="26"/>
        <v>1616.9589799432597</v>
      </c>
      <c r="W97" s="57">
        <f t="shared" si="27"/>
        <v>2523.5859853323445</v>
      </c>
      <c r="X97" s="57">
        <f t="shared" si="28"/>
        <v>1393.98885362959</v>
      </c>
      <c r="Y97" s="17"/>
      <c r="AA97" s="22"/>
      <c r="AB97" s="22"/>
      <c r="AC97" s="22"/>
      <c r="AD97" s="22"/>
      <c r="AE97" s="22"/>
      <c r="AF97" s="22"/>
      <c r="AG97" s="22"/>
      <c r="AH97" s="33"/>
      <c r="AI97" s="6"/>
      <c r="AJ97" s="32"/>
      <c r="AK97" s="27"/>
      <c r="AL97" s="27"/>
      <c r="AM97" s="27"/>
      <c r="AN97" s="27"/>
      <c r="AO97" s="27"/>
      <c r="AP97" s="27"/>
      <c r="AR97" s="2"/>
      <c r="AS97" s="8"/>
      <c r="AT97" s="8"/>
      <c r="AU97" s="8"/>
      <c r="AW97" s="44"/>
      <c r="AX97" s="31"/>
      <c r="AY97" s="29"/>
      <c r="AZ97" s="31"/>
      <c r="BA97" s="17"/>
      <c r="BC97" s="22"/>
      <c r="BD97" s="22"/>
      <c r="BE97" s="22"/>
      <c r="BF97" s="22"/>
      <c r="BG97" s="22"/>
      <c r="BH97" s="22"/>
      <c r="BI97" s="22"/>
      <c r="BJ97" s="33"/>
      <c r="BK97" s="6"/>
      <c r="BL97" s="32"/>
      <c r="BM97" s="27"/>
      <c r="BN97" s="27"/>
      <c r="BO97" s="27"/>
      <c r="BP97" s="27"/>
      <c r="BQ97" s="27"/>
      <c r="BR97" s="27"/>
      <c r="BT97" s="2"/>
      <c r="BU97" s="8"/>
      <c r="BV97" s="8"/>
      <c r="BW97" s="8"/>
      <c r="BY97" s="44"/>
      <c r="BZ97" s="31"/>
      <c r="CA97" s="29"/>
      <c r="CB97" s="31"/>
      <c r="CC97" s="17"/>
      <c r="CE97" s="22"/>
      <c r="CF97" s="22"/>
      <c r="CG97" s="22"/>
      <c r="CH97" s="22"/>
      <c r="CI97" s="22"/>
      <c r="CJ97" s="22"/>
      <c r="CK97" s="22"/>
      <c r="CL97" s="33"/>
      <c r="CM97" s="6"/>
      <c r="CN97" s="32"/>
      <c r="CO97" s="27"/>
      <c r="CP97" s="27"/>
      <c r="CQ97" s="27"/>
      <c r="CR97" s="27"/>
      <c r="CS97" s="27"/>
      <c r="CT97" s="27"/>
    </row>
    <row r="98" spans="2:98">
      <c r="B98" s="86">
        <v>42499</v>
      </c>
      <c r="C98" s="53">
        <v>2058.69</v>
      </c>
      <c r="D98" s="47">
        <f t="shared" si="31"/>
        <v>7.5347326871296166E-4</v>
      </c>
      <c r="F98" s="89">
        <f t="shared" si="29"/>
        <v>2016.3456495828405</v>
      </c>
      <c r="G98" s="96">
        <v>60</v>
      </c>
      <c r="H98" s="37">
        <v>87</v>
      </c>
      <c r="I98" s="60">
        <f t="shared" si="16"/>
        <v>1861.4078466201688</v>
      </c>
      <c r="J98" s="57">
        <f t="shared" si="17"/>
        <v>2070.4139751537141</v>
      </c>
      <c r="K98" s="60">
        <f t="shared" si="18"/>
        <v>2107.0072490559073</v>
      </c>
      <c r="L98" s="60">
        <f t="shared" si="19"/>
        <v>1644.4362842185919</v>
      </c>
      <c r="M98" s="57">
        <f t="shared" si="20"/>
        <v>2030.1058512267302</v>
      </c>
      <c r="N98" s="57">
        <f t="shared" si="21"/>
        <v>1706.7283311190097</v>
      </c>
      <c r="P98" s="49"/>
      <c r="Q98" s="96">
        <v>87</v>
      </c>
      <c r="R98" s="103">
        <f t="shared" si="30"/>
        <v>2016.3456495828405</v>
      </c>
      <c r="S98" s="57">
        <f t="shared" si="23"/>
        <v>1876.1411886015037</v>
      </c>
      <c r="T98" s="57">
        <f t="shared" si="24"/>
        <v>2123.4692143124107</v>
      </c>
      <c r="U98" s="57">
        <f t="shared" si="25"/>
        <v>2178.1048700432939</v>
      </c>
      <c r="V98" s="57">
        <f t="shared" si="26"/>
        <v>1616.0405350441636</v>
      </c>
      <c r="W98" s="57">
        <f t="shared" si="27"/>
        <v>2528.6694059750635</v>
      </c>
      <c r="X98" s="57">
        <f t="shared" si="28"/>
        <v>1391.9991878929602</v>
      </c>
      <c r="Y98" s="17"/>
      <c r="AA98" s="22"/>
      <c r="AB98" s="22"/>
      <c r="AC98" s="22"/>
      <c r="AD98" s="22"/>
      <c r="AE98" s="22"/>
      <c r="AF98" s="22"/>
      <c r="AG98" s="22"/>
      <c r="AH98" s="33"/>
      <c r="AI98" s="6"/>
      <c r="AJ98" s="32"/>
      <c r="AK98" s="27"/>
      <c r="AL98" s="27"/>
      <c r="AM98" s="27"/>
      <c r="AN98" s="27"/>
      <c r="AO98" s="27"/>
      <c r="AP98" s="27"/>
      <c r="AR98" s="2"/>
      <c r="AS98" s="8"/>
      <c r="AT98" s="8"/>
      <c r="AU98" s="8"/>
      <c r="AW98" s="44"/>
      <c r="AX98" s="31"/>
      <c r="AY98" s="29"/>
      <c r="AZ98" s="31"/>
      <c r="BA98" s="17"/>
      <c r="BC98" s="22"/>
      <c r="BD98" s="22"/>
      <c r="BE98" s="22"/>
      <c r="BF98" s="22"/>
      <c r="BG98" s="22"/>
      <c r="BH98" s="22"/>
      <c r="BI98" s="22"/>
      <c r="BJ98" s="33"/>
      <c r="BK98" s="6"/>
      <c r="BL98" s="32"/>
      <c r="BM98" s="27"/>
      <c r="BN98" s="27"/>
      <c r="BO98" s="27"/>
      <c r="BP98" s="27"/>
      <c r="BQ98" s="27"/>
      <c r="BR98" s="27"/>
      <c r="BT98" s="2"/>
      <c r="BU98" s="8"/>
      <c r="BV98" s="8"/>
      <c r="BW98" s="8"/>
      <c r="BY98" s="44"/>
      <c r="BZ98" s="31"/>
      <c r="CA98" s="29"/>
      <c r="CB98" s="31"/>
      <c r="CC98" s="17"/>
      <c r="CE98" s="22"/>
      <c r="CF98" s="22"/>
      <c r="CG98" s="22"/>
      <c r="CH98" s="22"/>
      <c r="CI98" s="22"/>
      <c r="CJ98" s="22"/>
      <c r="CK98" s="22"/>
      <c r="CL98" s="33"/>
      <c r="CM98" s="6"/>
      <c r="CN98" s="32"/>
      <c r="CO98" s="27"/>
      <c r="CP98" s="27"/>
      <c r="CQ98" s="27"/>
      <c r="CR98" s="27"/>
      <c r="CS98" s="27"/>
      <c r="CT98" s="27"/>
    </row>
    <row r="99" spans="2:98">
      <c r="B99" s="86">
        <v>42500</v>
      </c>
      <c r="C99" s="53">
        <v>2084.39</v>
      </c>
      <c r="D99" s="47">
        <f t="shared" si="31"/>
        <v>1.2483666797817941E-2</v>
      </c>
      <c r="F99" s="89">
        <f t="shared" si="29"/>
        <v>2016.3496225665513</v>
      </c>
      <c r="G99" s="96">
        <v>61</v>
      </c>
      <c r="H99" s="37">
        <v>88</v>
      </c>
      <c r="I99" s="60">
        <f t="shared" si="16"/>
        <v>1861.9514570746458</v>
      </c>
      <c r="J99" s="57">
        <f t="shared" si="17"/>
        <v>2072.5445488411337</v>
      </c>
      <c r="K99" s="60">
        <f t="shared" si="18"/>
        <v>2109.791448469648</v>
      </c>
      <c r="L99" s="60">
        <f t="shared" si="19"/>
        <v>1643.2255572071397</v>
      </c>
      <c r="M99" s="57">
        <f t="shared" si="20"/>
        <v>2032.1612961058681</v>
      </c>
      <c r="N99" s="57">
        <f t="shared" si="21"/>
        <v>1705.9980598714174</v>
      </c>
      <c r="P99" s="49"/>
      <c r="Q99" s="41">
        <v>88</v>
      </c>
      <c r="R99" s="103">
        <f t="shared" si="30"/>
        <v>2016.3496225665513</v>
      </c>
      <c r="S99" s="57">
        <f t="shared" si="23"/>
        <v>1876.6891018200122</v>
      </c>
      <c r="T99" s="57">
        <f t="shared" si="24"/>
        <v>2125.2860657978558</v>
      </c>
      <c r="U99" s="57">
        <f t="shared" si="25"/>
        <v>2180.6051118227551</v>
      </c>
      <c r="V99" s="57">
        <f t="shared" si="26"/>
        <v>1615.1305735250778</v>
      </c>
      <c r="W99" s="57">
        <f t="shared" si="27"/>
        <v>2533.7380864502793</v>
      </c>
      <c r="X99" s="57">
        <f t="shared" si="28"/>
        <v>1390.0260661212255</v>
      </c>
      <c r="Y99" s="17"/>
      <c r="AA99" s="22"/>
      <c r="AB99" s="22"/>
      <c r="AC99" s="22"/>
      <c r="AD99" s="22"/>
      <c r="AE99" s="22"/>
      <c r="AF99" s="22"/>
      <c r="AG99" s="22"/>
      <c r="AH99" s="33"/>
      <c r="AI99" s="6"/>
      <c r="AJ99" s="32"/>
      <c r="AK99" s="27"/>
      <c r="AL99" s="27"/>
      <c r="AM99" s="27"/>
      <c r="AN99" s="27"/>
      <c r="AO99" s="27"/>
      <c r="AP99" s="27"/>
      <c r="AR99" s="2"/>
      <c r="AS99" s="8"/>
      <c r="AT99" s="8"/>
      <c r="AU99" s="8"/>
      <c r="AW99" s="44"/>
      <c r="AX99" s="31"/>
      <c r="AY99" s="29"/>
      <c r="AZ99" s="31"/>
      <c r="BA99" s="17"/>
      <c r="BC99" s="22"/>
      <c r="BD99" s="22"/>
      <c r="BE99" s="22"/>
      <c r="BF99" s="22"/>
      <c r="BG99" s="22"/>
      <c r="BH99" s="22"/>
      <c r="BI99" s="22"/>
      <c r="BJ99" s="33"/>
      <c r="BK99" s="6"/>
      <c r="BL99" s="32"/>
      <c r="BM99" s="27"/>
      <c r="BN99" s="27"/>
      <c r="BO99" s="27"/>
      <c r="BP99" s="27"/>
      <c r="BQ99" s="27"/>
      <c r="BR99" s="27"/>
      <c r="BT99" s="2"/>
      <c r="BU99" s="8"/>
      <c r="BV99" s="8"/>
      <c r="BW99" s="8"/>
      <c r="BY99" s="44"/>
      <c r="BZ99" s="31"/>
      <c r="CA99" s="29"/>
      <c r="CB99" s="31"/>
      <c r="CC99" s="17"/>
      <c r="CE99" s="22"/>
      <c r="CF99" s="22"/>
      <c r="CG99" s="22"/>
      <c r="CH99" s="22"/>
      <c r="CI99" s="22"/>
      <c r="CJ99" s="22"/>
      <c r="CK99" s="22"/>
      <c r="CL99" s="33"/>
      <c r="CM99" s="6"/>
      <c r="CN99" s="32"/>
      <c r="CO99" s="27"/>
      <c r="CP99" s="27"/>
      <c r="CQ99" s="27"/>
      <c r="CR99" s="27"/>
      <c r="CS99" s="27"/>
      <c r="CT99" s="27"/>
    </row>
    <row r="100" spans="2:98">
      <c r="B100" s="86">
        <v>42501</v>
      </c>
      <c r="C100" s="53">
        <v>2064.46</v>
      </c>
      <c r="D100" s="47">
        <f t="shared" si="31"/>
        <v>-9.5615503816463502E-3</v>
      </c>
      <c r="F100" s="89">
        <f t="shared" si="29"/>
        <v>2016.3535955502621</v>
      </c>
      <c r="G100" s="96">
        <v>62</v>
      </c>
      <c r="H100" s="37">
        <v>89</v>
      </c>
      <c r="I100" s="60">
        <f t="shared" si="16"/>
        <v>1862.4952262865527</v>
      </c>
      <c r="J100" s="57">
        <f t="shared" si="17"/>
        <v>2074.6598949177483</v>
      </c>
      <c r="K100" s="60">
        <f t="shared" si="18"/>
        <v>2112.5615885868679</v>
      </c>
      <c r="L100" s="60">
        <f t="shared" si="19"/>
        <v>1642.0295089529684</v>
      </c>
      <c r="M100" s="57">
        <f t="shared" si="20"/>
        <v>2034.2068658032383</v>
      </c>
      <c r="N100" s="57">
        <f t="shared" si="21"/>
        <v>1705.2781239977048</v>
      </c>
      <c r="P100" s="49"/>
      <c r="Q100" s="41">
        <v>89</v>
      </c>
      <c r="R100" s="103">
        <f t="shared" si="30"/>
        <v>2016.3535955502621</v>
      </c>
      <c r="S100" s="57">
        <f t="shared" si="23"/>
        <v>1877.237175052541</v>
      </c>
      <c r="T100" s="57">
        <f t="shared" si="24"/>
        <v>2127.0941645773992</v>
      </c>
      <c r="U100" s="57">
        <f t="shared" si="25"/>
        <v>2183.0976450357675</v>
      </c>
      <c r="V100" s="57">
        <f t="shared" si="26"/>
        <v>1614.2289463838931</v>
      </c>
      <c r="W100" s="57">
        <f t="shared" si="27"/>
        <v>2538.7923226202474</v>
      </c>
      <c r="X100" s="57">
        <f t="shared" si="28"/>
        <v>1388.0691933722883</v>
      </c>
      <c r="Y100" s="17"/>
      <c r="AA100" s="22"/>
      <c r="AB100" s="22"/>
      <c r="AC100" s="22"/>
      <c r="AD100" s="22"/>
      <c r="AE100" s="22"/>
      <c r="AF100" s="22"/>
      <c r="AG100" s="22"/>
      <c r="AH100" s="33"/>
      <c r="AI100" s="6"/>
      <c r="AJ100" s="32"/>
      <c r="AK100" s="27"/>
      <c r="AL100" s="27"/>
      <c r="AM100" s="27"/>
      <c r="AN100" s="27"/>
      <c r="AO100" s="27"/>
      <c r="AP100" s="27"/>
      <c r="AR100" s="2"/>
      <c r="AS100" s="8"/>
      <c r="AT100" s="8"/>
      <c r="AU100" s="8"/>
      <c r="AW100" s="44"/>
      <c r="AX100" s="31"/>
      <c r="AY100" s="29"/>
      <c r="AZ100" s="31"/>
      <c r="BA100" s="17"/>
      <c r="BC100" s="22"/>
      <c r="BD100" s="22"/>
      <c r="BE100" s="22"/>
      <c r="BF100" s="22"/>
      <c r="BG100" s="22"/>
      <c r="BH100" s="22"/>
      <c r="BI100" s="22"/>
      <c r="BJ100" s="33"/>
      <c r="BK100" s="6"/>
      <c r="BL100" s="32"/>
      <c r="BM100" s="27"/>
      <c r="BN100" s="27"/>
      <c r="BO100" s="27"/>
      <c r="BP100" s="27"/>
      <c r="BQ100" s="27"/>
      <c r="BR100" s="27"/>
      <c r="BT100" s="2"/>
      <c r="BU100" s="8"/>
      <c r="BV100" s="8"/>
      <c r="BW100" s="8"/>
      <c r="BY100" s="44"/>
      <c r="BZ100" s="31"/>
      <c r="CA100" s="29"/>
      <c r="CB100" s="31"/>
      <c r="CC100" s="17"/>
      <c r="CE100" s="22"/>
      <c r="CF100" s="22"/>
      <c r="CG100" s="22"/>
      <c r="CH100" s="22"/>
      <c r="CI100" s="22"/>
      <c r="CJ100" s="22"/>
      <c r="CK100" s="22"/>
      <c r="CL100" s="33"/>
      <c r="CM100" s="6"/>
      <c r="CN100" s="32"/>
      <c r="CO100" s="27"/>
      <c r="CP100" s="27"/>
      <c r="CQ100" s="27"/>
      <c r="CR100" s="27"/>
      <c r="CS100" s="27"/>
      <c r="CT100" s="27"/>
    </row>
    <row r="101" spans="2:98">
      <c r="B101" s="86">
        <v>42502</v>
      </c>
      <c r="C101" s="53">
        <v>2064.11</v>
      </c>
      <c r="D101" s="47">
        <f t="shared" si="31"/>
        <v>-1.6953585925612947E-4</v>
      </c>
      <c r="F101" s="89">
        <f t="shared" si="29"/>
        <v>2016.3575685339729</v>
      </c>
      <c r="G101" s="96">
        <v>63</v>
      </c>
      <c r="H101" s="37">
        <v>90</v>
      </c>
      <c r="I101" s="60">
        <f t="shared" si="16"/>
        <v>1863.0391543022538</v>
      </c>
      <c r="J101" s="57">
        <f t="shared" si="17"/>
        <v>2076.7603825189517</v>
      </c>
      <c r="K101" s="60">
        <f t="shared" si="18"/>
        <v>2115.3180324187747</v>
      </c>
      <c r="L101" s="60">
        <f t="shared" si="19"/>
        <v>1640.847776678959</v>
      </c>
      <c r="M101" s="57">
        <f t="shared" si="20"/>
        <v>2036.2428147346116</v>
      </c>
      <c r="N101" s="57">
        <f t="shared" si="21"/>
        <v>1704.5682692393589</v>
      </c>
      <c r="P101" s="49"/>
      <c r="Q101" s="96">
        <v>90</v>
      </c>
      <c r="R101" s="103">
        <f t="shared" si="30"/>
        <v>2016.3575685339729</v>
      </c>
      <c r="S101" s="57">
        <f t="shared" si="23"/>
        <v>1877.7854083458219</v>
      </c>
      <c r="T101" s="57">
        <f t="shared" si="24"/>
        <v>2128.8936590577941</v>
      </c>
      <c r="U101" s="57">
        <f t="shared" si="25"/>
        <v>2185.5826147017469</v>
      </c>
      <c r="V101" s="57">
        <f t="shared" si="26"/>
        <v>1613.3355088376138</v>
      </c>
      <c r="W101" s="57">
        <f t="shared" si="27"/>
        <v>2543.8324019646502</v>
      </c>
      <c r="X101" s="57">
        <f t="shared" si="28"/>
        <v>1386.1282830870571</v>
      </c>
      <c r="Y101" s="17"/>
      <c r="AA101" s="22"/>
      <c r="AB101" s="22"/>
      <c r="AC101" s="22"/>
      <c r="AD101" s="22"/>
      <c r="AE101" s="22"/>
      <c r="AF101" s="22"/>
      <c r="AG101" s="22"/>
      <c r="AH101" s="33"/>
      <c r="AI101" s="6"/>
      <c r="AJ101" s="32"/>
      <c r="AK101" s="27"/>
      <c r="AL101" s="27"/>
      <c r="AM101" s="27"/>
      <c r="AN101" s="27"/>
      <c r="AO101" s="27"/>
      <c r="AP101" s="27"/>
      <c r="AR101" s="2"/>
      <c r="AS101" s="8"/>
      <c r="AT101" s="8"/>
      <c r="AU101" s="8"/>
      <c r="AW101" s="44"/>
      <c r="AX101" s="31"/>
      <c r="AY101" s="29"/>
      <c r="AZ101" s="31"/>
      <c r="BA101" s="17"/>
      <c r="BC101" s="22"/>
      <c r="BD101" s="22"/>
      <c r="BE101" s="22"/>
      <c r="BF101" s="22"/>
      <c r="BG101" s="22"/>
      <c r="BH101" s="22"/>
      <c r="BI101" s="22"/>
      <c r="BJ101" s="33"/>
      <c r="BK101" s="6"/>
      <c r="BL101" s="32"/>
      <c r="BM101" s="27"/>
      <c r="BN101" s="27"/>
      <c r="BO101" s="27"/>
      <c r="BP101" s="27"/>
      <c r="BQ101" s="27"/>
      <c r="BR101" s="27"/>
      <c r="BT101" s="2"/>
      <c r="BU101" s="8"/>
      <c r="BV101" s="8"/>
      <c r="BW101" s="8"/>
      <c r="BY101" s="44"/>
      <c r="BZ101" s="31"/>
      <c r="CA101" s="29"/>
      <c r="CB101" s="31"/>
      <c r="CC101" s="17"/>
      <c r="CE101" s="22"/>
      <c r="CF101" s="22"/>
      <c r="CG101" s="22"/>
      <c r="CH101" s="22"/>
      <c r="CI101" s="22"/>
      <c r="CJ101" s="22"/>
      <c r="CK101" s="22"/>
      <c r="CL101" s="33"/>
      <c r="CM101" s="6"/>
      <c r="CN101" s="32"/>
      <c r="CO101" s="27"/>
      <c r="CP101" s="27"/>
      <c r="CQ101" s="27"/>
      <c r="CR101" s="27"/>
      <c r="CS101" s="27"/>
      <c r="CT101" s="27"/>
    </row>
    <row r="102" spans="2:98">
      <c r="B102" s="86">
        <v>42503</v>
      </c>
      <c r="C102" s="53">
        <v>2046.61</v>
      </c>
      <c r="D102" s="47">
        <f>(C102-C101)/C101</f>
        <v>-8.4782303268722235E-3</v>
      </c>
      <c r="F102" s="89">
        <f t="shared" si="29"/>
        <v>2016.3615415176837</v>
      </c>
      <c r="G102" s="96">
        <v>64</v>
      </c>
      <c r="H102" s="37">
        <v>91</v>
      </c>
      <c r="I102" s="60">
        <f t="shared" ref="I102:I165" si="32">$C$38*EXP($J$4*G102)</f>
        <v>1863.5832411681265</v>
      </c>
      <c r="J102" s="57">
        <f t="shared" ref="J102:J165" si="33">$C$38*EXP($J$3*SQRT(G102))</f>
        <v>2078.8463661731389</v>
      </c>
      <c r="K102" s="60">
        <f t="shared" ref="K102:K165" si="34">$C$38*EXP($J$4*G102+$J$3*SQRT(G102))</f>
        <v>2118.0611285255541</v>
      </c>
      <c r="L102" s="60">
        <f t="shared" ref="L102:L165" si="35">$C$38*EXP($J$4*G102-$J$3*SQRT(G102))</f>
        <v>1639.680012059104</v>
      </c>
      <c r="M102" s="57">
        <f t="shared" ref="M102:M165" si="36">$C$38*EXP($J$4*G102+0.7*$J$3*SQRT(G102))</f>
        <v>2038.269387191998</v>
      </c>
      <c r="N102" s="57">
        <f t="shared" ref="N102:N165" si="37">$C$38*EXP($J$4*G102-0.7*$J$3*SQRT(G102))</f>
        <v>1703.8682514616803</v>
      </c>
      <c r="P102" s="49"/>
      <c r="Q102" s="96">
        <v>91</v>
      </c>
      <c r="R102" s="103">
        <f t="shared" si="30"/>
        <v>2016.3615415176837</v>
      </c>
      <c r="S102" s="57">
        <f t="shared" si="23"/>
        <v>1878.3338017465987</v>
      </c>
      <c r="T102" s="57">
        <f t="shared" si="24"/>
        <v>2130.6846935284793</v>
      </c>
      <c r="U102" s="57">
        <f t="shared" si="25"/>
        <v>2188.0601617855073</v>
      </c>
      <c r="V102" s="57">
        <f t="shared" si="26"/>
        <v>1612.4501201579349</v>
      </c>
      <c r="W102" s="57">
        <f t="shared" si="27"/>
        <v>2548.8586039078823</v>
      </c>
      <c r="X102" s="57">
        <f t="shared" si="28"/>
        <v>1384.2030567621639</v>
      </c>
      <c r="Y102" s="17"/>
      <c r="AA102" s="22"/>
      <c r="AB102" s="22"/>
      <c r="AC102" s="22"/>
      <c r="AD102" s="22"/>
      <c r="AE102" s="22"/>
      <c r="AF102" s="22"/>
      <c r="AG102" s="22"/>
      <c r="AH102" s="33"/>
      <c r="AI102" s="6"/>
      <c r="AJ102" s="32"/>
      <c r="AK102" s="27"/>
      <c r="AL102" s="27"/>
      <c r="AM102" s="27"/>
      <c r="AN102" s="27"/>
      <c r="AO102" s="27"/>
      <c r="AP102" s="27"/>
      <c r="AR102" s="2"/>
      <c r="AS102" s="8"/>
      <c r="AT102" s="8"/>
      <c r="AU102" s="8"/>
      <c r="AW102" s="44"/>
      <c r="AX102" s="31"/>
      <c r="AY102" s="29"/>
      <c r="AZ102" s="31"/>
      <c r="BA102" s="17"/>
      <c r="BC102" s="22"/>
      <c r="BD102" s="22"/>
      <c r="BE102" s="22"/>
      <c r="BF102" s="22"/>
      <c r="BG102" s="22"/>
      <c r="BH102" s="22"/>
      <c r="BI102" s="22"/>
      <c r="BJ102" s="33"/>
      <c r="BK102" s="6"/>
      <c r="BL102" s="32"/>
      <c r="BM102" s="27"/>
      <c r="BN102" s="27"/>
      <c r="BO102" s="27"/>
      <c r="BP102" s="27"/>
      <c r="BQ102" s="27"/>
      <c r="BR102" s="27"/>
      <c r="BT102" s="2"/>
      <c r="BU102" s="8"/>
      <c r="BV102" s="8"/>
      <c r="BW102" s="8"/>
      <c r="BY102" s="44"/>
      <c r="BZ102" s="31"/>
      <c r="CA102" s="29"/>
      <c r="CB102" s="31"/>
      <c r="CC102" s="17"/>
      <c r="CE102" s="22"/>
      <c r="CF102" s="22"/>
      <c r="CG102" s="22"/>
      <c r="CH102" s="22"/>
      <c r="CI102" s="22"/>
      <c r="CJ102" s="22"/>
      <c r="CK102" s="22"/>
      <c r="CL102" s="33"/>
      <c r="CM102" s="6"/>
      <c r="CN102" s="32"/>
      <c r="CO102" s="27"/>
      <c r="CP102" s="27"/>
      <c r="CQ102" s="27"/>
      <c r="CR102" s="27"/>
      <c r="CS102" s="27"/>
      <c r="CT102" s="27"/>
    </row>
    <row r="103" spans="2:98">
      <c r="B103" s="86">
        <v>42506</v>
      </c>
      <c r="C103" s="53">
        <v>2066.66</v>
      </c>
      <c r="D103" s="47">
        <f>(C103-C102)/C102</f>
        <v>9.7966881819203239E-3</v>
      </c>
      <c r="F103" s="89">
        <f t="shared" si="29"/>
        <v>2016.3655145013945</v>
      </c>
      <c r="G103" s="96">
        <v>65</v>
      </c>
      <c r="H103" s="37">
        <v>92</v>
      </c>
      <c r="I103" s="60">
        <f t="shared" si="32"/>
        <v>1864.1274869305621</v>
      </c>
      <c r="J103" s="57">
        <f t="shared" si="33"/>
        <v>2080.918186597884</v>
      </c>
      <c r="K103" s="60">
        <f t="shared" si="34"/>
        <v>2120.7912118063814</v>
      </c>
      <c r="L103" s="60">
        <f t="shared" si="35"/>
        <v>1638.5258804284886</v>
      </c>
      <c r="M103" s="57">
        <f t="shared" si="36"/>
        <v>2040.286817896977</v>
      </c>
      <c r="N103" s="57">
        <f t="shared" si="37"/>
        <v>1703.1778361004533</v>
      </c>
      <c r="P103" s="49"/>
      <c r="Q103" s="41">
        <v>92</v>
      </c>
      <c r="R103" s="103">
        <f t="shared" si="30"/>
        <v>2016.3655145013945</v>
      </c>
      <c r="S103" s="57">
        <f t="shared" si="23"/>
        <v>1878.8823553016302</v>
      </c>
      <c r="T103" s="57">
        <f t="shared" si="24"/>
        <v>2132.4674083196119</v>
      </c>
      <c r="U103" s="57">
        <f t="shared" si="25"/>
        <v>2190.5304233535526</v>
      </c>
      <c r="V103" s="57">
        <f t="shared" si="26"/>
        <v>1611.5726435149475</v>
      </c>
      <c r="W103" s="57">
        <f t="shared" si="27"/>
        <v>2553.8712001301269</v>
      </c>
      <c r="X103" s="57">
        <f t="shared" si="28"/>
        <v>1382.2932436388835</v>
      </c>
      <c r="Y103" s="17"/>
      <c r="AA103" s="22"/>
      <c r="AB103" s="22"/>
      <c r="AC103" s="22"/>
      <c r="AD103" s="22"/>
      <c r="AE103" s="22"/>
      <c r="AF103" s="22"/>
      <c r="AG103" s="22"/>
      <c r="AH103" s="33"/>
      <c r="AI103" s="6"/>
      <c r="AJ103" s="32"/>
      <c r="AK103" s="27"/>
      <c r="AL103" s="27"/>
      <c r="AM103" s="27"/>
      <c r="AN103" s="27"/>
      <c r="AO103" s="27"/>
      <c r="AP103" s="27"/>
      <c r="AR103" s="2"/>
      <c r="AS103" s="8"/>
      <c r="AT103" s="8"/>
      <c r="AU103" s="8"/>
      <c r="AW103" s="44"/>
      <c r="AX103" s="31"/>
      <c r="AY103" s="29"/>
      <c r="AZ103" s="31"/>
      <c r="BA103" s="17"/>
      <c r="BC103" s="22"/>
      <c r="BD103" s="22"/>
      <c r="BE103" s="22"/>
      <c r="BF103" s="22"/>
      <c r="BG103" s="22"/>
      <c r="BH103" s="22"/>
      <c r="BI103" s="22"/>
      <c r="BJ103" s="33"/>
      <c r="BK103" s="6"/>
      <c r="BL103" s="32"/>
      <c r="BM103" s="27"/>
      <c r="BN103" s="27"/>
      <c r="BO103" s="27"/>
      <c r="BP103" s="27"/>
      <c r="BQ103" s="27"/>
      <c r="BR103" s="27"/>
      <c r="BT103" s="2"/>
      <c r="BU103" s="8"/>
      <c r="BV103" s="8"/>
      <c r="BW103" s="8"/>
      <c r="BY103" s="44"/>
      <c r="BZ103" s="31"/>
      <c r="CA103" s="29"/>
      <c r="CB103" s="31"/>
      <c r="CC103" s="17"/>
      <c r="CE103" s="22"/>
      <c r="CF103" s="22"/>
      <c r="CG103" s="22"/>
      <c r="CH103" s="22"/>
      <c r="CI103" s="22"/>
      <c r="CJ103" s="22"/>
      <c r="CK103" s="22"/>
      <c r="CL103" s="33"/>
      <c r="CM103" s="6"/>
      <c r="CN103" s="32"/>
      <c r="CO103" s="27"/>
      <c r="CP103" s="27"/>
      <c r="CQ103" s="27"/>
      <c r="CR103" s="27"/>
      <c r="CS103" s="27"/>
      <c r="CT103" s="27"/>
    </row>
    <row r="104" spans="2:98">
      <c r="B104" s="86">
        <v>42507</v>
      </c>
      <c r="C104" s="53">
        <v>2047.21</v>
      </c>
      <c r="D104" s="47">
        <f t="shared" ref="D104:D119" si="38">(C104-C103)/C103</f>
        <v>-9.4113206816795313E-3</v>
      </c>
      <c r="F104" s="89">
        <f t="shared" si="29"/>
        <v>2016.3694874851053</v>
      </c>
      <c r="G104" s="96">
        <v>66</v>
      </c>
      <c r="H104" s="37">
        <v>93</v>
      </c>
      <c r="I104" s="60">
        <f t="shared" si="32"/>
        <v>1864.6718916359644</v>
      </c>
      <c r="J104" s="57">
        <f t="shared" si="33"/>
        <v>2082.9761714411852</v>
      </c>
      <c r="K104" s="60">
        <f t="shared" si="34"/>
        <v>2123.5086042348471</v>
      </c>
      <c r="L104" s="60">
        <f t="shared" si="35"/>
        <v>1637.3850600478715</v>
      </c>
      <c r="M104" s="57">
        <f t="shared" si="36"/>
        <v>2042.2953325157944</v>
      </c>
      <c r="N104" s="57">
        <f t="shared" si="37"/>
        <v>1702.4967976468488</v>
      </c>
      <c r="P104" s="49"/>
      <c r="Q104" s="41">
        <v>93</v>
      </c>
      <c r="R104" s="103">
        <f t="shared" si="30"/>
        <v>2016.3694874851053</v>
      </c>
      <c r="S104" s="57">
        <f t="shared" si="23"/>
        <v>1879.4310690576879</v>
      </c>
      <c r="T104" s="57">
        <f t="shared" si="24"/>
        <v>2134.2419399523933</v>
      </c>
      <c r="U104" s="57">
        <f t="shared" si="25"/>
        <v>2192.993532722724</v>
      </c>
      <c r="V104" s="57">
        <f t="shared" si="26"/>
        <v>1610.7029458284921</v>
      </c>
      <c r="W104" s="57">
        <f t="shared" si="27"/>
        <v>2558.8704548632099</v>
      </c>
      <c r="X104" s="57">
        <f t="shared" si="28"/>
        <v>1380.3985804072872</v>
      </c>
      <c r="Y104" s="17"/>
      <c r="AA104" s="22"/>
      <c r="AB104" s="22"/>
      <c r="AC104" s="22"/>
      <c r="AD104" s="22"/>
      <c r="AE104" s="22"/>
      <c r="AF104" s="22"/>
      <c r="AG104" s="22"/>
      <c r="AH104" s="33"/>
      <c r="AI104" s="6"/>
      <c r="AJ104" s="32"/>
      <c r="AK104" s="27"/>
      <c r="AL104" s="27"/>
      <c r="AM104" s="27"/>
      <c r="AN104" s="27"/>
      <c r="AO104" s="27"/>
      <c r="AP104" s="27"/>
      <c r="AR104" s="2"/>
      <c r="AS104" s="8"/>
      <c r="AT104" s="8"/>
      <c r="AU104" s="8"/>
      <c r="AW104" s="44"/>
      <c r="AX104" s="31"/>
      <c r="AY104" s="29"/>
      <c r="AZ104" s="31"/>
      <c r="BA104" s="17"/>
      <c r="BC104" s="22"/>
      <c r="BD104" s="22"/>
      <c r="BE104" s="22"/>
      <c r="BF104" s="22"/>
      <c r="BG104" s="22"/>
      <c r="BH104" s="22"/>
      <c r="BI104" s="22"/>
      <c r="BJ104" s="33"/>
      <c r="BK104" s="6"/>
      <c r="BL104" s="32"/>
      <c r="BM104" s="27"/>
      <c r="BN104" s="27"/>
      <c r="BO104" s="27"/>
      <c r="BP104" s="27"/>
      <c r="BQ104" s="27"/>
      <c r="BR104" s="27"/>
      <c r="BT104" s="2"/>
      <c r="BU104" s="8"/>
      <c r="BV104" s="8"/>
      <c r="BW104" s="8"/>
      <c r="BY104" s="44"/>
      <c r="BZ104" s="31"/>
      <c r="CA104" s="29"/>
      <c r="CB104" s="31"/>
      <c r="CC104" s="17"/>
      <c r="CE104" s="22"/>
      <c r="CF104" s="22"/>
      <c r="CG104" s="22"/>
      <c r="CH104" s="22"/>
      <c r="CI104" s="22"/>
      <c r="CJ104" s="22"/>
      <c r="CK104" s="22"/>
      <c r="CL104" s="33"/>
      <c r="CM104" s="6"/>
      <c r="CN104" s="32"/>
      <c r="CO104" s="27"/>
      <c r="CP104" s="27"/>
      <c r="CQ104" s="27"/>
      <c r="CR104" s="27"/>
      <c r="CS104" s="27"/>
      <c r="CT104" s="27"/>
    </row>
    <row r="105" spans="2:98">
      <c r="B105" s="86">
        <v>42508</v>
      </c>
      <c r="C105" s="53">
        <v>2047.63</v>
      </c>
      <c r="D105" s="47">
        <f t="shared" si="38"/>
        <v>2.051572628113739E-4</v>
      </c>
      <c r="F105" s="89">
        <f t="shared" si="29"/>
        <v>2016.3734604688161</v>
      </c>
      <c r="G105" s="96">
        <v>67</v>
      </c>
      <c r="H105" s="37">
        <v>94</v>
      </c>
      <c r="I105" s="60">
        <f t="shared" si="32"/>
        <v>1865.2164553307523</v>
      </c>
      <c r="J105" s="57">
        <f t="shared" si="33"/>
        <v>2085.0206359723375</v>
      </c>
      <c r="K105" s="60">
        <f t="shared" si="34"/>
        <v>2126.2136155443145</v>
      </c>
      <c r="L105" s="60">
        <f t="shared" si="35"/>
        <v>1636.2572414183219</v>
      </c>
      <c r="M105" s="57">
        <f t="shared" si="36"/>
        <v>2044.2951481394018</v>
      </c>
      <c r="N105" s="57">
        <f t="shared" si="37"/>
        <v>1701.824919167386</v>
      </c>
      <c r="P105" s="49"/>
      <c r="Q105" s="96">
        <v>94</v>
      </c>
      <c r="R105" s="103">
        <f t="shared" si="30"/>
        <v>2016.3734604688161</v>
      </c>
      <c r="S105" s="57">
        <f t="shared" si="23"/>
        <v>1879.9799430615576</v>
      </c>
      <c r="T105" s="57">
        <f t="shared" si="24"/>
        <v>2136.0084212821353</v>
      </c>
      <c r="U105" s="57">
        <f t="shared" si="25"/>
        <v>2195.4496196016557</v>
      </c>
      <c r="V105" s="57">
        <f t="shared" si="26"/>
        <v>1609.8408976267049</v>
      </c>
      <c r="W105" s="57">
        <f t="shared" si="27"/>
        <v>2563.8566251721063</v>
      </c>
      <c r="X105" s="57">
        <f t="shared" si="28"/>
        <v>1378.5188109247274</v>
      </c>
      <c r="Y105" s="17"/>
      <c r="AA105" s="22"/>
      <c r="AB105" s="22"/>
      <c r="AC105" s="22"/>
      <c r="AD105" s="22"/>
      <c r="AE105" s="22"/>
      <c r="AF105" s="22"/>
      <c r="AG105" s="22"/>
      <c r="AH105" s="33"/>
      <c r="AI105" s="6"/>
      <c r="AJ105" s="32"/>
      <c r="AK105" s="27"/>
      <c r="AL105" s="27"/>
      <c r="AM105" s="27"/>
      <c r="AN105" s="27"/>
      <c r="AO105" s="27"/>
      <c r="AP105" s="27"/>
      <c r="AR105" s="2"/>
      <c r="AS105" s="8"/>
      <c r="AT105" s="8"/>
      <c r="AU105" s="8"/>
      <c r="AW105" s="44"/>
      <c r="AX105" s="31"/>
      <c r="AY105" s="29"/>
      <c r="AZ105" s="31"/>
      <c r="BA105" s="17"/>
      <c r="BC105" s="22"/>
      <c r="BD105" s="22"/>
      <c r="BE105" s="22"/>
      <c r="BF105" s="22"/>
      <c r="BG105" s="22"/>
      <c r="BH105" s="22"/>
      <c r="BI105" s="22"/>
      <c r="BJ105" s="33"/>
      <c r="BK105" s="6"/>
      <c r="BL105" s="32"/>
      <c r="BM105" s="27"/>
      <c r="BN105" s="27"/>
      <c r="BO105" s="27"/>
      <c r="BP105" s="27"/>
      <c r="BQ105" s="27"/>
      <c r="BR105" s="27"/>
      <c r="BT105" s="2"/>
      <c r="BU105" s="8"/>
      <c r="BV105" s="8"/>
      <c r="BW105" s="8"/>
      <c r="BY105" s="44"/>
      <c r="BZ105" s="31"/>
      <c r="CA105" s="29"/>
      <c r="CB105" s="31"/>
      <c r="CC105" s="17"/>
      <c r="CE105" s="22"/>
      <c r="CF105" s="22"/>
      <c r="CG105" s="22"/>
      <c r="CH105" s="22"/>
      <c r="CI105" s="22"/>
      <c r="CJ105" s="22"/>
      <c r="CK105" s="22"/>
      <c r="CL105" s="33"/>
      <c r="CM105" s="6"/>
      <c r="CN105" s="32"/>
      <c r="CO105" s="27"/>
      <c r="CP105" s="27"/>
      <c r="CQ105" s="27"/>
      <c r="CR105" s="27"/>
      <c r="CS105" s="27"/>
      <c r="CT105" s="27"/>
    </row>
    <row r="106" spans="2:98">
      <c r="B106" s="86">
        <v>42509</v>
      </c>
      <c r="C106" s="53">
        <v>2040.04</v>
      </c>
      <c r="D106" s="47">
        <f t="shared" si="38"/>
        <v>-3.7067243593814046E-3</v>
      </c>
      <c r="F106" s="89">
        <f t="shared" si="29"/>
        <v>2016.3774334525269</v>
      </c>
      <c r="G106" s="96">
        <v>68</v>
      </c>
      <c r="H106" s="37">
        <v>95</v>
      </c>
      <c r="I106" s="60">
        <f t="shared" si="32"/>
        <v>1865.7611780613572</v>
      </c>
      <c r="J106" s="57">
        <f t="shared" si="33"/>
        <v>2087.0518837265658</v>
      </c>
      <c r="K106" s="60">
        <f t="shared" si="34"/>
        <v>2128.9065438673279</v>
      </c>
      <c r="L106" s="60">
        <f t="shared" si="35"/>
        <v>1635.142126641817</v>
      </c>
      <c r="M106" s="57">
        <f t="shared" si="36"/>
        <v>2046.2864737313059</v>
      </c>
      <c r="N106" s="57">
        <f t="shared" si="37"/>
        <v>1701.1619918560802</v>
      </c>
      <c r="P106" s="49"/>
      <c r="Q106" s="41">
        <v>95</v>
      </c>
      <c r="R106" s="103">
        <f t="shared" si="30"/>
        <v>2016.3774334525269</v>
      </c>
      <c r="S106" s="57">
        <f t="shared" si="23"/>
        <v>1880.5289773600382</v>
      </c>
      <c r="T106" s="57">
        <f t="shared" si="24"/>
        <v>2137.7669816344928</v>
      </c>
      <c r="U106" s="57">
        <f t="shared" si="25"/>
        <v>2197.8988102254507</v>
      </c>
      <c r="V106" s="57">
        <f t="shared" si="26"/>
        <v>1608.9863729113365</v>
      </c>
      <c r="W106" s="57">
        <f t="shared" si="27"/>
        <v>2568.8299612229675</v>
      </c>
      <c r="X106" s="57">
        <f t="shared" si="28"/>
        <v>1376.6536859478185</v>
      </c>
      <c r="Y106" s="17"/>
      <c r="AA106" s="22"/>
      <c r="AB106" s="22"/>
      <c r="AC106" s="22"/>
      <c r="AD106" s="22"/>
      <c r="AE106" s="22"/>
      <c r="AF106" s="22"/>
      <c r="AG106" s="22"/>
      <c r="AH106" s="33"/>
      <c r="AI106" s="6"/>
      <c r="AJ106" s="32"/>
      <c r="AK106" s="27"/>
      <c r="AL106" s="27"/>
      <c r="AM106" s="27"/>
      <c r="AN106" s="27"/>
      <c r="AO106" s="27"/>
      <c r="AP106" s="27"/>
      <c r="AR106" s="2"/>
      <c r="AS106" s="8"/>
      <c r="AT106" s="8"/>
      <c r="AU106" s="8"/>
      <c r="AW106" s="44"/>
      <c r="AX106" s="31"/>
      <c r="AY106" s="29"/>
      <c r="AZ106" s="31"/>
      <c r="BA106" s="17"/>
      <c r="BC106" s="22"/>
      <c r="BD106" s="22"/>
      <c r="BE106" s="22"/>
      <c r="BF106" s="22"/>
      <c r="BG106" s="22"/>
      <c r="BH106" s="22"/>
      <c r="BI106" s="22"/>
      <c r="BJ106" s="33"/>
      <c r="BK106" s="6"/>
      <c r="BL106" s="32"/>
      <c r="BM106" s="27"/>
      <c r="BN106" s="27"/>
      <c r="BO106" s="27"/>
      <c r="BP106" s="27"/>
      <c r="BQ106" s="27"/>
      <c r="BR106" s="27"/>
      <c r="BT106" s="2"/>
      <c r="BU106" s="8"/>
      <c r="BV106" s="8"/>
      <c r="BW106" s="8"/>
      <c r="BY106" s="44"/>
      <c r="BZ106" s="31"/>
      <c r="CA106" s="29"/>
      <c r="CB106" s="31"/>
      <c r="CC106" s="17"/>
      <c r="CE106" s="22"/>
      <c r="CF106" s="22"/>
      <c r="CG106" s="22"/>
      <c r="CH106" s="22"/>
      <c r="CI106" s="22"/>
      <c r="CJ106" s="22"/>
      <c r="CK106" s="22"/>
      <c r="CL106" s="33"/>
      <c r="CM106" s="6"/>
      <c r="CN106" s="32"/>
      <c r="CO106" s="27"/>
      <c r="CP106" s="27"/>
      <c r="CQ106" s="27"/>
      <c r="CR106" s="27"/>
      <c r="CS106" s="27"/>
      <c r="CT106" s="27"/>
    </row>
    <row r="107" spans="2:98">
      <c r="B107" s="86">
        <v>42510</v>
      </c>
      <c r="C107" s="53">
        <v>2052.3200000000002</v>
      </c>
      <c r="D107" s="47">
        <f t="shared" si="38"/>
        <v>6.0194898139253154E-3</v>
      </c>
      <c r="F107" s="89">
        <f t="shared" si="29"/>
        <v>2016.3814064362377</v>
      </c>
      <c r="G107" s="96">
        <v>69</v>
      </c>
      <c r="H107" s="37">
        <v>96</v>
      </c>
      <c r="I107" s="60">
        <f t="shared" si="32"/>
        <v>1866.3060598742243</v>
      </c>
      <c r="J107" s="57">
        <f t="shared" si="33"/>
        <v>2089.0702071071255</v>
      </c>
      <c r="K107" s="60">
        <f t="shared" si="34"/>
        <v>2131.5876763327624</v>
      </c>
      <c r="L107" s="60">
        <f t="shared" si="35"/>
        <v>1634.0394288240875</v>
      </c>
      <c r="M107" s="57">
        <f t="shared" si="36"/>
        <v>2048.2695105458374</v>
      </c>
      <c r="N107" s="57">
        <f t="shared" si="37"/>
        <v>1700.5078146161782</v>
      </c>
      <c r="P107" s="49"/>
      <c r="Q107" s="41">
        <v>96</v>
      </c>
      <c r="R107" s="103">
        <f t="shared" si="30"/>
        <v>2016.3814064362377</v>
      </c>
      <c r="S107" s="57">
        <f t="shared" si="23"/>
        <v>1881.0781719999422</v>
      </c>
      <c r="T107" s="57">
        <f t="shared" si="24"/>
        <v>2139.5177469352589</v>
      </c>
      <c r="U107" s="57">
        <f t="shared" si="25"/>
        <v>2200.341227483987</v>
      </c>
      <c r="V107" s="57">
        <f t="shared" si="26"/>
        <v>1608.1392490294531</v>
      </c>
      <c r="W107" s="57">
        <f t="shared" si="27"/>
        <v>2573.7907065384247</v>
      </c>
      <c r="X107" s="57">
        <f t="shared" si="28"/>
        <v>1374.8029628771287</v>
      </c>
      <c r="Y107" s="17"/>
      <c r="AA107" s="22"/>
      <c r="AB107" s="22"/>
      <c r="AC107" s="22"/>
      <c r="AD107" s="22"/>
      <c r="AE107" s="22"/>
      <c r="AF107" s="22"/>
      <c r="AG107" s="22"/>
      <c r="AH107" s="33"/>
      <c r="AI107" s="6"/>
      <c r="AJ107" s="32"/>
      <c r="AK107" s="27"/>
      <c r="AL107" s="27"/>
      <c r="AM107" s="27"/>
      <c r="AN107" s="27"/>
      <c r="AO107" s="27"/>
      <c r="AP107" s="27"/>
      <c r="AR107" s="2"/>
      <c r="AS107" s="8"/>
      <c r="AT107" s="8"/>
      <c r="AU107" s="8"/>
      <c r="AW107" s="44"/>
      <c r="AX107" s="31"/>
      <c r="AY107" s="29"/>
      <c r="AZ107" s="31"/>
      <c r="BA107" s="17"/>
      <c r="BC107" s="22"/>
      <c r="BD107" s="22"/>
      <c r="BE107" s="22"/>
      <c r="BF107" s="22"/>
      <c r="BG107" s="22"/>
      <c r="BH107" s="22"/>
      <c r="BI107" s="22"/>
      <c r="BJ107" s="33"/>
      <c r="BK107" s="6"/>
      <c r="BL107" s="32"/>
      <c r="BM107" s="27"/>
      <c r="BN107" s="27"/>
      <c r="BO107" s="27"/>
      <c r="BP107" s="27"/>
      <c r="BQ107" s="27"/>
      <c r="BR107" s="27"/>
      <c r="BT107" s="2"/>
      <c r="BU107" s="8"/>
      <c r="BV107" s="8"/>
      <c r="BW107" s="8"/>
      <c r="BY107" s="44"/>
      <c r="BZ107" s="31"/>
      <c r="CA107" s="29"/>
      <c r="CB107" s="31"/>
      <c r="CC107" s="17"/>
      <c r="CE107" s="22"/>
      <c r="CF107" s="22"/>
      <c r="CG107" s="22"/>
      <c r="CH107" s="22"/>
      <c r="CI107" s="22"/>
      <c r="CJ107" s="22"/>
      <c r="CK107" s="22"/>
      <c r="CL107" s="33"/>
      <c r="CM107" s="6"/>
      <c r="CN107" s="32"/>
      <c r="CO107" s="27"/>
      <c r="CP107" s="27"/>
      <c r="CQ107" s="27"/>
      <c r="CR107" s="27"/>
      <c r="CS107" s="27"/>
      <c r="CT107" s="27"/>
    </row>
    <row r="108" spans="2:98">
      <c r="B108" s="86">
        <v>42513</v>
      </c>
      <c r="C108" s="53">
        <v>2048.04</v>
      </c>
      <c r="D108" s="47">
        <f t="shared" si="38"/>
        <v>-2.085444764949033E-3</v>
      </c>
      <c r="F108" s="89">
        <f t="shared" si="29"/>
        <v>2016.3853794199485</v>
      </c>
      <c r="G108" s="96">
        <v>70</v>
      </c>
      <c r="H108" s="37">
        <v>97</v>
      </c>
      <c r="I108" s="60">
        <f t="shared" si="32"/>
        <v>1866.8511008158121</v>
      </c>
      <c r="J108" s="57">
        <f t="shared" si="33"/>
        <v>2091.0758879482719</v>
      </c>
      <c r="K108" s="60">
        <f t="shared" si="34"/>
        <v>2134.2572896240913</v>
      </c>
      <c r="L108" s="60">
        <f t="shared" si="35"/>
        <v>1632.9488715163527</v>
      </c>
      <c r="M108" s="57">
        <f t="shared" si="36"/>
        <v>2050.2444525191759</v>
      </c>
      <c r="N108" s="57">
        <f t="shared" si="37"/>
        <v>1699.8621936691297</v>
      </c>
      <c r="P108" s="49"/>
      <c r="Q108" s="96">
        <v>97</v>
      </c>
      <c r="R108" s="103">
        <f t="shared" si="30"/>
        <v>2016.3853794199485</v>
      </c>
      <c r="S108" s="57">
        <f t="shared" si="23"/>
        <v>1881.6275270280973</v>
      </c>
      <c r="T108" s="57">
        <f t="shared" si="24"/>
        <v>2141.2608398340844</v>
      </c>
      <c r="U108" s="57">
        <f t="shared" si="25"/>
        <v>2202.7769910441943</v>
      </c>
      <c r="V108" s="57">
        <f t="shared" si="26"/>
        <v>1607.2994065511548</v>
      </c>
      <c r="W108" s="57">
        <f t="shared" si="27"/>
        <v>2578.7390982409138</v>
      </c>
      <c r="X108" s="57">
        <f t="shared" si="28"/>
        <v>1372.9664055138571</v>
      </c>
      <c r="Y108" s="17"/>
      <c r="AA108" s="22"/>
      <c r="AB108" s="22"/>
      <c r="AC108" s="22"/>
      <c r="AD108" s="22"/>
      <c r="AE108" s="22"/>
      <c r="AF108" s="22"/>
      <c r="AG108" s="22"/>
      <c r="AH108" s="33"/>
      <c r="AI108" s="6"/>
      <c r="AJ108" s="32"/>
      <c r="AK108" s="27"/>
      <c r="AL108" s="27"/>
      <c r="AM108" s="27"/>
      <c r="AN108" s="27"/>
      <c r="AO108" s="27"/>
      <c r="AP108" s="27"/>
      <c r="AR108" s="2"/>
      <c r="AS108" s="8"/>
      <c r="AT108" s="8"/>
      <c r="AU108" s="8"/>
      <c r="AW108" s="44"/>
      <c r="AX108" s="31"/>
      <c r="AY108" s="29"/>
      <c r="AZ108" s="31"/>
      <c r="BA108" s="17"/>
      <c r="BC108" s="22"/>
      <c r="BD108" s="22"/>
      <c r="BE108" s="22"/>
      <c r="BF108" s="22"/>
      <c r="BG108" s="22"/>
      <c r="BH108" s="22"/>
      <c r="BI108" s="22"/>
      <c r="BJ108" s="33"/>
      <c r="BK108" s="6"/>
      <c r="BL108" s="32"/>
      <c r="BM108" s="27"/>
      <c r="BN108" s="27"/>
      <c r="BO108" s="27"/>
      <c r="BP108" s="27"/>
      <c r="BQ108" s="27"/>
      <c r="BR108" s="27"/>
      <c r="BT108" s="2"/>
      <c r="BU108" s="8"/>
      <c r="BV108" s="8"/>
      <c r="BW108" s="8"/>
      <c r="BY108" s="44"/>
      <c r="BZ108" s="31"/>
      <c r="CA108" s="29"/>
      <c r="CB108" s="31"/>
      <c r="CC108" s="17"/>
      <c r="CE108" s="22"/>
      <c r="CF108" s="22"/>
      <c r="CG108" s="22"/>
      <c r="CH108" s="22"/>
      <c r="CI108" s="22"/>
      <c r="CJ108" s="22"/>
      <c r="CK108" s="22"/>
      <c r="CL108" s="33"/>
      <c r="CM108" s="6"/>
      <c r="CN108" s="32"/>
      <c r="CO108" s="27"/>
      <c r="CP108" s="27"/>
      <c r="CQ108" s="27"/>
      <c r="CR108" s="27"/>
      <c r="CS108" s="27"/>
      <c r="CT108" s="27"/>
    </row>
    <row r="109" spans="2:98">
      <c r="B109" s="86">
        <v>42514</v>
      </c>
      <c r="C109" s="53">
        <v>2076.06</v>
      </c>
      <c r="D109" s="47">
        <f t="shared" si="38"/>
        <v>1.3681373410675565E-2</v>
      </c>
      <c r="F109" s="89">
        <f t="shared" si="29"/>
        <v>2016.3893524036594</v>
      </c>
      <c r="G109" s="96">
        <v>71</v>
      </c>
      <c r="H109" s="37">
        <v>98</v>
      </c>
      <c r="I109" s="60">
        <f t="shared" si="32"/>
        <v>1867.3963009325937</v>
      </c>
      <c r="J109" s="57">
        <f t="shared" si="33"/>
        <v>2093.0691980421434</v>
      </c>
      <c r="K109" s="60">
        <f t="shared" si="34"/>
        <v>2136.9156505018091</v>
      </c>
      <c r="L109" s="60">
        <f t="shared" si="35"/>
        <v>1631.8701881928969</v>
      </c>
      <c r="M109" s="57">
        <f t="shared" si="36"/>
        <v>2052.211486635279</v>
      </c>
      <c r="N109" s="57">
        <f t="shared" si="37"/>
        <v>1699.224942188659</v>
      </c>
      <c r="P109" s="49"/>
      <c r="Q109" s="96">
        <v>98</v>
      </c>
      <c r="R109" s="103">
        <f t="shared" si="30"/>
        <v>2016.3893524036594</v>
      </c>
      <c r="S109" s="57">
        <f t="shared" si="23"/>
        <v>1882.1770424913425</v>
      </c>
      <c r="T109" s="57">
        <f t="shared" si="24"/>
        <v>2142.996379822479</v>
      </c>
      <c r="U109" s="57">
        <f t="shared" si="25"/>
        <v>2205.2062174666644</v>
      </c>
      <c r="V109" s="57">
        <f t="shared" si="26"/>
        <v>1606.4667291529659</v>
      </c>
      <c r="W109" s="57">
        <f t="shared" si="27"/>
        <v>2583.6753672846921</v>
      </c>
      <c r="X109" s="57">
        <f t="shared" si="28"/>
        <v>1371.1437838278166</v>
      </c>
      <c r="Y109" s="17"/>
      <c r="AA109" s="22"/>
      <c r="AB109" s="22"/>
      <c r="AC109" s="22"/>
      <c r="AD109" s="22"/>
      <c r="AE109" s="22"/>
      <c r="AF109" s="22"/>
      <c r="AG109" s="22"/>
      <c r="AH109" s="33"/>
      <c r="AI109" s="6"/>
      <c r="AJ109" s="32"/>
      <c r="AK109" s="27"/>
      <c r="AL109" s="27"/>
      <c r="AM109" s="27"/>
      <c r="AN109" s="27"/>
      <c r="AO109" s="27"/>
      <c r="AP109" s="27"/>
      <c r="AR109" s="2"/>
      <c r="AS109" s="8"/>
      <c r="AT109" s="8"/>
      <c r="AU109" s="8"/>
      <c r="AW109" s="44"/>
      <c r="AX109" s="31"/>
      <c r="AY109" s="29"/>
      <c r="AZ109" s="31"/>
      <c r="BA109" s="17"/>
      <c r="BC109" s="22"/>
      <c r="BD109" s="22"/>
      <c r="BE109" s="22"/>
      <c r="BF109" s="22"/>
      <c r="BG109" s="22"/>
      <c r="BH109" s="22"/>
      <c r="BI109" s="22"/>
      <c r="BJ109" s="33"/>
      <c r="BK109" s="6"/>
      <c r="BL109" s="32"/>
      <c r="BM109" s="27"/>
      <c r="BN109" s="27"/>
      <c r="BO109" s="27"/>
      <c r="BP109" s="27"/>
      <c r="BQ109" s="27"/>
      <c r="BR109" s="27"/>
      <c r="BT109" s="2"/>
      <c r="BU109" s="8"/>
      <c r="BV109" s="8"/>
      <c r="BW109" s="8"/>
      <c r="BY109" s="44"/>
      <c r="BZ109" s="31"/>
      <c r="CA109" s="29"/>
      <c r="CB109" s="31"/>
      <c r="CC109" s="17"/>
      <c r="CE109" s="22"/>
      <c r="CF109" s="22"/>
      <c r="CG109" s="22"/>
      <c r="CH109" s="22"/>
      <c r="CI109" s="22"/>
      <c r="CJ109" s="22"/>
      <c r="CK109" s="22"/>
      <c r="CL109" s="33"/>
      <c r="CM109" s="6"/>
      <c r="CN109" s="32"/>
      <c r="CO109" s="27"/>
      <c r="CP109" s="27"/>
      <c r="CQ109" s="27"/>
      <c r="CR109" s="27"/>
      <c r="CS109" s="27"/>
      <c r="CT109" s="27"/>
    </row>
    <row r="110" spans="2:98">
      <c r="B110" s="86">
        <v>42515</v>
      </c>
      <c r="C110" s="53">
        <v>2090.5639999999999</v>
      </c>
      <c r="D110" s="47">
        <f t="shared" si="38"/>
        <v>6.986310607593184E-3</v>
      </c>
      <c r="F110" s="89">
        <f t="shared" si="29"/>
        <v>2016.3933253873702</v>
      </c>
      <c r="G110" s="96">
        <v>72</v>
      </c>
      <c r="H110" s="37">
        <v>99</v>
      </c>
      <c r="I110" s="60">
        <f t="shared" si="32"/>
        <v>1867.9416602710546</v>
      </c>
      <c r="J110" s="57">
        <f t="shared" si="33"/>
        <v>2095.0503996323641</v>
      </c>
      <c r="K110" s="60">
        <f t="shared" si="34"/>
        <v>2139.5630162927887</v>
      </c>
      <c r="L110" s="60">
        <f t="shared" si="35"/>
        <v>1630.8031217617115</v>
      </c>
      <c r="M110" s="57">
        <f t="shared" si="36"/>
        <v>2054.1707932686513</v>
      </c>
      <c r="N110" s="57">
        <f t="shared" si="37"/>
        <v>1698.5958799579978</v>
      </c>
      <c r="P110" s="49"/>
      <c r="Q110" s="41">
        <v>99</v>
      </c>
      <c r="R110" s="103">
        <f t="shared" si="30"/>
        <v>2016.3933253873702</v>
      </c>
      <c r="S110" s="57">
        <f t="shared" si="23"/>
        <v>1882.7267184365323</v>
      </c>
      <c r="T110" s="57">
        <f t="shared" si="24"/>
        <v>2144.7244833463919</v>
      </c>
      <c r="U110" s="57">
        <f t="shared" si="25"/>
        <v>2207.6290203169024</v>
      </c>
      <c r="V110" s="57">
        <f t="shared" si="26"/>
        <v>1605.6411035065855</v>
      </c>
      <c r="W110" s="57">
        <f t="shared" si="27"/>
        <v>2588.5997386771874</v>
      </c>
      <c r="X110" s="57">
        <f t="shared" si="28"/>
        <v>1369.3348737360866</v>
      </c>
      <c r="Y110" s="17"/>
      <c r="AA110" s="22"/>
      <c r="AB110" s="22"/>
      <c r="AC110" s="22"/>
      <c r="AD110" s="22"/>
      <c r="AE110" s="22"/>
      <c r="AF110" s="22"/>
      <c r="AG110" s="22"/>
      <c r="AH110" s="33"/>
      <c r="AI110" s="6"/>
      <c r="AJ110" s="32"/>
      <c r="AK110" s="27"/>
      <c r="AL110" s="27"/>
      <c r="AM110" s="27"/>
      <c r="AN110" s="27"/>
      <c r="AO110" s="27"/>
      <c r="AP110" s="27"/>
      <c r="AR110" s="2"/>
      <c r="AS110" s="8"/>
      <c r="AT110" s="8"/>
      <c r="AU110" s="8"/>
      <c r="AW110" s="44"/>
      <c r="AX110" s="31"/>
      <c r="AY110" s="29"/>
      <c r="AZ110" s="31"/>
      <c r="BA110" s="17"/>
      <c r="BC110" s="22"/>
      <c r="BD110" s="22"/>
      <c r="BE110" s="22"/>
      <c r="BF110" s="22"/>
      <c r="BG110" s="22"/>
      <c r="BH110" s="22"/>
      <c r="BI110" s="22"/>
      <c r="BJ110" s="33"/>
      <c r="BK110" s="6"/>
      <c r="BL110" s="32"/>
      <c r="BM110" s="27"/>
      <c r="BN110" s="27"/>
      <c r="BO110" s="27"/>
      <c r="BP110" s="27"/>
      <c r="BQ110" s="27"/>
      <c r="BR110" s="27"/>
      <c r="BT110" s="2"/>
      <c r="BU110" s="8"/>
      <c r="BV110" s="8"/>
      <c r="BW110" s="8"/>
      <c r="BY110" s="44"/>
      <c r="BZ110" s="31"/>
      <c r="CA110" s="29"/>
      <c r="CB110" s="31"/>
      <c r="CC110" s="17"/>
      <c r="CE110" s="22"/>
      <c r="CF110" s="22"/>
      <c r="CG110" s="22"/>
      <c r="CH110" s="22"/>
      <c r="CI110" s="22"/>
      <c r="CJ110" s="22"/>
      <c r="CK110" s="22"/>
      <c r="CL110" s="33"/>
      <c r="CM110" s="6"/>
      <c r="CN110" s="32"/>
      <c r="CO110" s="27"/>
      <c r="CP110" s="27"/>
      <c r="CQ110" s="27"/>
      <c r="CR110" s="27"/>
      <c r="CS110" s="27"/>
      <c r="CT110" s="27"/>
    </row>
    <row r="111" spans="2:98">
      <c r="B111" s="86">
        <v>42516</v>
      </c>
      <c r="C111" s="53">
        <v>2090.1</v>
      </c>
      <c r="D111" s="47">
        <f t="shared" si="38"/>
        <v>-2.2194967482456497E-4</v>
      </c>
      <c r="F111" s="89">
        <f t="shared" si="29"/>
        <v>2016.397298371081</v>
      </c>
      <c r="G111" s="96">
        <v>73</v>
      </c>
      <c r="H111" s="37">
        <v>100</v>
      </c>
      <c r="I111" s="60">
        <f t="shared" si="32"/>
        <v>1868.4871788776939</v>
      </c>
      <c r="J111" s="57">
        <f t="shared" si="33"/>
        <v>2097.0197458768798</v>
      </c>
      <c r="K111" s="60">
        <f t="shared" si="34"/>
        <v>2142.1996353490881</v>
      </c>
      <c r="L111" s="60">
        <f t="shared" si="35"/>
        <v>1629.7474241056896</v>
      </c>
      <c r="M111" s="57">
        <f t="shared" si="36"/>
        <v>2056.1225465057187</v>
      </c>
      <c r="N111" s="57">
        <f t="shared" si="37"/>
        <v>1697.9748330485093</v>
      </c>
      <c r="P111" s="49"/>
      <c r="Q111" s="41">
        <v>100</v>
      </c>
      <c r="R111" s="103">
        <f t="shared" si="30"/>
        <v>2016.397298371081</v>
      </c>
      <c r="S111" s="57">
        <f t="shared" si="23"/>
        <v>1883.2765549105341</v>
      </c>
      <c r="T111" s="57">
        <f t="shared" si="24"/>
        <v>2146.4452639137003</v>
      </c>
      <c r="U111" s="57">
        <f t="shared" si="25"/>
        <v>2210.0455102715168</v>
      </c>
      <c r="V111" s="57">
        <f t="shared" si="26"/>
        <v>1604.8224191726958</v>
      </c>
      <c r="W111" s="57">
        <f t="shared" si="27"/>
        <v>2593.512431690267</v>
      </c>
      <c r="X111" s="57">
        <f t="shared" si="28"/>
        <v>1367.5394568917422</v>
      </c>
      <c r="Y111" s="17"/>
      <c r="AA111" s="22"/>
      <c r="AB111" s="22"/>
      <c r="AC111" s="22"/>
      <c r="AD111" s="22"/>
      <c r="AE111" s="22"/>
      <c r="AF111" s="22"/>
      <c r="AG111" s="22"/>
      <c r="AH111" s="33"/>
      <c r="AI111" s="6"/>
      <c r="AJ111" s="32"/>
      <c r="AK111" s="27"/>
      <c r="AL111" s="27"/>
      <c r="AM111" s="27"/>
      <c r="AN111" s="27"/>
      <c r="AO111" s="27"/>
      <c r="AP111" s="27"/>
      <c r="AR111" s="2"/>
      <c r="AS111" s="8"/>
      <c r="AT111" s="8"/>
      <c r="AU111" s="8"/>
      <c r="AW111" s="44"/>
      <c r="AX111" s="31"/>
      <c r="AY111" s="29"/>
      <c r="AZ111" s="31"/>
      <c r="BA111" s="17"/>
      <c r="BC111" s="22"/>
      <c r="BD111" s="22"/>
      <c r="BE111" s="22"/>
      <c r="BF111" s="22"/>
      <c r="BG111" s="22"/>
      <c r="BH111" s="22"/>
      <c r="BI111" s="22"/>
      <c r="BJ111" s="33"/>
      <c r="BK111" s="6"/>
      <c r="BL111" s="32"/>
      <c r="BM111" s="27"/>
      <c r="BN111" s="27"/>
      <c r="BO111" s="27"/>
      <c r="BP111" s="27"/>
      <c r="BQ111" s="27"/>
      <c r="BR111" s="27"/>
      <c r="BT111" s="2"/>
      <c r="BU111" s="8"/>
      <c r="BV111" s="8"/>
      <c r="BW111" s="8"/>
      <c r="BY111" s="44"/>
      <c r="BZ111" s="31"/>
      <c r="CA111" s="29"/>
      <c r="CB111" s="31"/>
      <c r="CC111" s="17"/>
      <c r="CE111" s="22"/>
      <c r="CF111" s="22"/>
      <c r="CG111" s="22"/>
      <c r="CH111" s="22"/>
      <c r="CI111" s="22"/>
      <c r="CJ111" s="22"/>
      <c r="CK111" s="22"/>
      <c r="CL111" s="33"/>
      <c r="CM111" s="6"/>
      <c r="CN111" s="32"/>
      <c r="CO111" s="27"/>
      <c r="CP111" s="27"/>
      <c r="CQ111" s="27"/>
      <c r="CR111" s="27"/>
      <c r="CS111" s="27"/>
      <c r="CT111" s="27"/>
    </row>
    <row r="112" spans="2:98">
      <c r="B112" s="86">
        <v>42517</v>
      </c>
      <c r="C112" s="53">
        <v>2099.06</v>
      </c>
      <c r="D112" s="47">
        <f t="shared" si="38"/>
        <v>4.2868762260179112E-3</v>
      </c>
      <c r="F112" s="89">
        <f t="shared" si="29"/>
        <v>2016.4012713547918</v>
      </c>
      <c r="G112" s="96">
        <v>74</v>
      </c>
      <c r="H112" s="37">
        <v>101</v>
      </c>
      <c r="I112" s="60">
        <f t="shared" si="32"/>
        <v>1869.0328567990257</v>
      </c>
      <c r="J112" s="57">
        <f t="shared" si="33"/>
        <v>2098.977481282358</v>
      </c>
      <c r="K112" s="60">
        <f t="shared" si="34"/>
        <v>2144.8257474785078</v>
      </c>
      <c r="L112" s="60">
        <f t="shared" si="35"/>
        <v>1628.7028556520681</v>
      </c>
      <c r="M112" s="57">
        <f t="shared" si="36"/>
        <v>2058.0669144464159</v>
      </c>
      <c r="N112" s="57">
        <f t="shared" si="37"/>
        <v>1697.3616335181009</v>
      </c>
      <c r="P112" s="49"/>
      <c r="Q112" s="96">
        <v>101</v>
      </c>
      <c r="R112" s="103">
        <f t="shared" si="30"/>
        <v>2016.4012713547918</v>
      </c>
      <c r="S112" s="57">
        <f t="shared" si="23"/>
        <v>1883.8265519602294</v>
      </c>
      <c r="T112" s="57">
        <f t="shared" si="24"/>
        <v>2148.1588321968584</v>
      </c>
      <c r="U112" s="57">
        <f t="shared" si="25"/>
        <v>2212.4557952196305</v>
      </c>
      <c r="V112" s="57">
        <f t="shared" si="26"/>
        <v>1604.0105684995517</v>
      </c>
      <c r="W112" s="57">
        <f t="shared" si="27"/>
        <v>2598.413660061984</v>
      </c>
      <c r="X112" s="57">
        <f t="shared" si="28"/>
        <v>1365.7573204821099</v>
      </c>
      <c r="Y112" s="17"/>
      <c r="AA112" s="22"/>
      <c r="AB112" s="22"/>
      <c r="AC112" s="22"/>
      <c r="AD112" s="22"/>
      <c r="AE112" s="22"/>
      <c r="AF112" s="22"/>
      <c r="AG112" s="22"/>
      <c r="AH112" s="33"/>
      <c r="AI112" s="6"/>
      <c r="AJ112" s="32"/>
      <c r="AK112" s="27"/>
      <c r="AL112" s="27"/>
      <c r="AM112" s="27"/>
      <c r="AN112" s="27"/>
      <c r="AO112" s="27"/>
      <c r="AP112" s="27"/>
      <c r="AR112" s="2"/>
      <c r="AS112" s="8"/>
      <c r="AT112" s="8"/>
      <c r="AU112" s="8"/>
      <c r="AW112" s="44"/>
      <c r="AX112" s="31"/>
      <c r="AY112" s="29"/>
      <c r="AZ112" s="31"/>
      <c r="BA112" s="17"/>
      <c r="BC112" s="22"/>
      <c r="BD112" s="22"/>
      <c r="BE112" s="22"/>
      <c r="BF112" s="22"/>
      <c r="BG112" s="22"/>
      <c r="BH112" s="22"/>
      <c r="BI112" s="22"/>
      <c r="BJ112" s="33"/>
      <c r="BK112" s="6"/>
      <c r="BL112" s="32"/>
      <c r="BM112" s="27"/>
      <c r="BN112" s="27"/>
      <c r="BO112" s="27"/>
      <c r="BP112" s="27"/>
      <c r="BQ112" s="27"/>
      <c r="BR112" s="27"/>
      <c r="BT112" s="2"/>
      <c r="BU112" s="8"/>
      <c r="BV112" s="8"/>
      <c r="BW112" s="8"/>
      <c r="BY112" s="44"/>
      <c r="BZ112" s="31"/>
      <c r="CA112" s="29"/>
      <c r="CB112" s="31"/>
      <c r="CC112" s="17"/>
      <c r="CE112" s="22"/>
      <c r="CF112" s="22"/>
      <c r="CG112" s="22"/>
      <c r="CH112" s="22"/>
      <c r="CI112" s="22"/>
      <c r="CJ112" s="22"/>
      <c r="CK112" s="22"/>
      <c r="CL112" s="33"/>
      <c r="CM112" s="6"/>
      <c r="CN112" s="32"/>
      <c r="CO112" s="27"/>
      <c r="CP112" s="27"/>
      <c r="CQ112" s="27"/>
      <c r="CR112" s="27"/>
      <c r="CS112" s="27"/>
      <c r="CT112" s="27"/>
    </row>
    <row r="113" spans="2:98">
      <c r="B113" s="86">
        <v>42521</v>
      </c>
      <c r="C113" s="53">
        <v>2096.96</v>
      </c>
      <c r="D113" s="47">
        <f t="shared" si="38"/>
        <v>-1.0004478195001138E-3</v>
      </c>
      <c r="F113" s="89">
        <f t="shared" si="29"/>
        <v>2016.4052443385026</v>
      </c>
      <c r="G113" s="96">
        <v>75</v>
      </c>
      <c r="H113" s="37">
        <v>102</v>
      </c>
      <c r="I113" s="60">
        <f t="shared" si="32"/>
        <v>1869.5786940815758</v>
      </c>
      <c r="J113" s="57">
        <f t="shared" si="33"/>
        <v>2100.9238421122432</v>
      </c>
      <c r="K113" s="60">
        <f t="shared" si="34"/>
        <v>2147.4415843489924</v>
      </c>
      <c r="L113" s="60">
        <f t="shared" si="35"/>
        <v>1627.669184968026</v>
      </c>
      <c r="M113" s="57">
        <f t="shared" si="36"/>
        <v>2060.0040594874572</v>
      </c>
      <c r="N113" s="57">
        <f t="shared" si="37"/>
        <v>1696.7561191279549</v>
      </c>
      <c r="P113" s="49"/>
      <c r="Q113" s="41">
        <v>102</v>
      </c>
      <c r="R113" s="103">
        <f t="shared" si="30"/>
        <v>2016.4052443385026</v>
      </c>
      <c r="S113" s="57">
        <f t="shared" si="23"/>
        <v>1884.376709632513</v>
      </c>
      <c r="T113" s="57">
        <f t="shared" si="24"/>
        <v>2149.8652961309922</v>
      </c>
      <c r="U113" s="57">
        <f t="shared" si="25"/>
        <v>2214.8599803597695</v>
      </c>
      <c r="V113" s="57">
        <f t="shared" si="26"/>
        <v>1603.2054465260921</v>
      </c>
      <c r="W113" s="57">
        <f t="shared" si="27"/>
        <v>2603.3036321893187</v>
      </c>
      <c r="X113" s="57">
        <f t="shared" si="28"/>
        <v>1363.9882570360226</v>
      </c>
      <c r="Y113" s="17"/>
      <c r="AA113" s="22"/>
      <c r="AB113" s="22"/>
      <c r="AC113" s="22"/>
      <c r="AD113" s="22"/>
      <c r="AE113" s="22"/>
      <c r="AF113" s="22"/>
      <c r="AG113" s="22"/>
      <c r="AH113" s="33"/>
      <c r="AI113" s="6"/>
      <c r="AJ113" s="32"/>
      <c r="AK113" s="27"/>
      <c r="AL113" s="27"/>
      <c r="AM113" s="27"/>
      <c r="AN113" s="27"/>
      <c r="AO113" s="27"/>
      <c r="AP113" s="27"/>
      <c r="AR113" s="2"/>
      <c r="AS113" s="8"/>
      <c r="AT113" s="8"/>
      <c r="AU113" s="8"/>
      <c r="AW113" s="44"/>
      <c r="AX113" s="31"/>
      <c r="AY113" s="29"/>
      <c r="AZ113" s="31"/>
      <c r="BA113" s="17"/>
      <c r="BC113" s="22"/>
      <c r="BD113" s="22"/>
      <c r="BE113" s="22"/>
      <c r="BF113" s="22"/>
      <c r="BG113" s="22"/>
      <c r="BH113" s="22"/>
      <c r="BI113" s="22"/>
      <c r="BJ113" s="33"/>
      <c r="BK113" s="6"/>
      <c r="BL113" s="32"/>
      <c r="BM113" s="27"/>
      <c r="BN113" s="27"/>
      <c r="BO113" s="27"/>
      <c r="BP113" s="27"/>
      <c r="BQ113" s="27"/>
      <c r="BR113" s="27"/>
      <c r="BT113" s="2"/>
      <c r="BU113" s="8"/>
      <c r="BV113" s="8"/>
      <c r="BW113" s="8"/>
      <c r="BY113" s="44"/>
      <c r="BZ113" s="31"/>
      <c r="CA113" s="29"/>
      <c r="CB113" s="31"/>
      <c r="CC113" s="17"/>
      <c r="CE113" s="22"/>
      <c r="CF113" s="22"/>
      <c r="CG113" s="22"/>
      <c r="CH113" s="22"/>
      <c r="CI113" s="22"/>
      <c r="CJ113" s="22"/>
      <c r="CK113" s="22"/>
      <c r="CL113" s="33"/>
      <c r="CM113" s="6"/>
      <c r="CN113" s="32"/>
      <c r="CO113" s="27"/>
      <c r="CP113" s="27"/>
      <c r="CQ113" s="27"/>
      <c r="CR113" s="27"/>
      <c r="CS113" s="27"/>
      <c r="CT113" s="27"/>
    </row>
    <row r="114" spans="2:98">
      <c r="B114" s="86">
        <v>42522</v>
      </c>
      <c r="C114" s="53">
        <v>2099.33</v>
      </c>
      <c r="D114" s="47">
        <f t="shared" si="38"/>
        <v>1.1302075385319181E-3</v>
      </c>
      <c r="F114" s="89">
        <f t="shared" si="29"/>
        <v>2016.4092173222134</v>
      </c>
      <c r="G114" s="96">
        <v>76</v>
      </c>
      <c r="H114" s="37">
        <v>103</v>
      </c>
      <c r="I114" s="60">
        <f t="shared" si="32"/>
        <v>1870.1246907718851</v>
      </c>
      <c r="J114" s="57">
        <f t="shared" si="33"/>
        <v>2102.8590567704032</v>
      </c>
      <c r="K114" s="60">
        <f t="shared" si="34"/>
        <v>2150.0473698687915</v>
      </c>
      <c r="L114" s="60">
        <f t="shared" si="35"/>
        <v>1626.6461883805234</v>
      </c>
      <c r="M114" s="57">
        <f t="shared" si="36"/>
        <v>2061.9341385886282</v>
      </c>
      <c r="N114" s="57">
        <f t="shared" si="37"/>
        <v>1696.1581330762328</v>
      </c>
      <c r="P114" s="49"/>
      <c r="Q114" s="41">
        <v>103</v>
      </c>
      <c r="R114" s="103">
        <f t="shared" si="30"/>
        <v>2016.4092173222134</v>
      </c>
      <c r="S114" s="57">
        <f t="shared" si="23"/>
        <v>1884.9270279742932</v>
      </c>
      <c r="T114" s="57">
        <f t="shared" si="24"/>
        <v>2151.5647610076658</v>
      </c>
      <c r="U114" s="57">
        <f t="shared" si="25"/>
        <v>2217.2581682924751</v>
      </c>
      <c r="V114" s="57">
        <f t="shared" si="26"/>
        <v>1602.4069508893281</v>
      </c>
      <c r="W114" s="57">
        <f t="shared" si="27"/>
        <v>2608.1825513124054</v>
      </c>
      <c r="X114" s="57">
        <f t="shared" si="28"/>
        <v>1362.2320642395989</v>
      </c>
      <c r="Y114" s="17"/>
      <c r="AA114" s="22"/>
      <c r="AB114" s="22"/>
      <c r="AC114" s="22"/>
      <c r="AD114" s="22"/>
      <c r="AE114" s="22"/>
      <c r="AF114" s="22"/>
      <c r="AG114" s="22"/>
      <c r="AH114" s="33"/>
      <c r="AI114" s="6"/>
      <c r="AJ114" s="32"/>
      <c r="AK114" s="27"/>
      <c r="AL114" s="27"/>
      <c r="AM114" s="27"/>
      <c r="AN114" s="27"/>
      <c r="AO114" s="27"/>
      <c r="AP114" s="27"/>
      <c r="AR114" s="2"/>
      <c r="AS114" s="8"/>
      <c r="AT114" s="8"/>
      <c r="AU114" s="8"/>
      <c r="AW114" s="44"/>
      <c r="AX114" s="31"/>
      <c r="AY114" s="29"/>
      <c r="AZ114" s="31"/>
      <c r="BA114" s="17"/>
      <c r="BC114" s="22"/>
      <c r="BD114" s="22"/>
      <c r="BE114" s="22"/>
      <c r="BF114" s="22"/>
      <c r="BG114" s="22"/>
      <c r="BH114" s="22"/>
      <c r="BI114" s="22"/>
      <c r="BJ114" s="33"/>
      <c r="BK114" s="6"/>
      <c r="BL114" s="32"/>
      <c r="BM114" s="27"/>
      <c r="BN114" s="27"/>
      <c r="BO114" s="27"/>
      <c r="BP114" s="27"/>
      <c r="BQ114" s="27"/>
      <c r="BR114" s="27"/>
      <c r="BT114" s="2"/>
      <c r="BU114" s="8"/>
      <c r="BV114" s="8"/>
      <c r="BW114" s="8"/>
      <c r="BY114" s="44"/>
      <c r="BZ114" s="31"/>
      <c r="CA114" s="29"/>
      <c r="CB114" s="31"/>
      <c r="CC114" s="17"/>
      <c r="CE114" s="22"/>
      <c r="CF114" s="22"/>
      <c r="CG114" s="22"/>
      <c r="CH114" s="22"/>
      <c r="CI114" s="22"/>
      <c r="CJ114" s="22"/>
      <c r="CK114" s="22"/>
      <c r="CL114" s="33"/>
      <c r="CM114" s="6"/>
      <c r="CN114" s="32"/>
      <c r="CO114" s="27"/>
      <c r="CP114" s="27"/>
      <c r="CQ114" s="27"/>
      <c r="CR114" s="27"/>
      <c r="CS114" s="27"/>
      <c r="CT114" s="27"/>
    </row>
    <row r="115" spans="2:98">
      <c r="B115" s="86">
        <v>42523</v>
      </c>
      <c r="C115" s="53">
        <v>2105.2600000000002</v>
      </c>
      <c r="D115" s="47">
        <f t="shared" si="38"/>
        <v>2.8247107410460915E-3</v>
      </c>
      <c r="F115" s="89">
        <f t="shared" si="29"/>
        <v>2016.4131903059242</v>
      </c>
      <c r="G115" s="96">
        <v>77</v>
      </c>
      <c r="H115" s="37">
        <v>104</v>
      </c>
      <c r="I115" s="60">
        <f t="shared" si="32"/>
        <v>1870.6708469165067</v>
      </c>
      <c r="J115" s="57">
        <f t="shared" si="33"/>
        <v>2104.7833461621258</v>
      </c>
      <c r="K115" s="60">
        <f t="shared" si="34"/>
        <v>2152.6433205441335</v>
      </c>
      <c r="L115" s="60">
        <f t="shared" si="35"/>
        <v>1625.6336496186277</v>
      </c>
      <c r="M115" s="57">
        <f t="shared" si="36"/>
        <v>2063.8573035233321</v>
      </c>
      <c r="N115" s="57">
        <f t="shared" si="37"/>
        <v>1695.5675237475352</v>
      </c>
      <c r="P115" s="49"/>
      <c r="Q115" s="96">
        <v>104</v>
      </c>
      <c r="R115" s="103">
        <f t="shared" si="30"/>
        <v>2016.4131903059242</v>
      </c>
      <c r="S115" s="57">
        <f t="shared" si="23"/>
        <v>1885.4775070324927</v>
      </c>
      <c r="T115" s="57">
        <f t="shared" si="24"/>
        <v>2153.257329564568</v>
      </c>
      <c r="U115" s="57">
        <f t="shared" si="25"/>
        <v>2219.650459108866</v>
      </c>
      <c r="V115" s="57">
        <f t="shared" si="26"/>
        <v>1601.6149817357812</v>
      </c>
      <c r="W115" s="57">
        <f t="shared" si="27"/>
        <v>2613.0506156906881</v>
      </c>
      <c r="X115" s="57">
        <f t="shared" si="28"/>
        <v>1360.4885447600834</v>
      </c>
      <c r="Y115" s="17"/>
      <c r="AA115" s="22"/>
      <c r="AB115" s="22"/>
      <c r="AC115" s="22"/>
      <c r="AD115" s="22"/>
      <c r="AE115" s="22"/>
      <c r="AF115" s="22"/>
      <c r="AG115" s="22"/>
      <c r="AH115" s="33"/>
      <c r="AI115" s="6"/>
      <c r="AJ115" s="32"/>
      <c r="AK115" s="27"/>
      <c r="AL115" s="27"/>
      <c r="AM115" s="27"/>
      <c r="AN115" s="27"/>
      <c r="AO115" s="27"/>
      <c r="AP115" s="27"/>
      <c r="AR115" s="2"/>
      <c r="AS115" s="8"/>
      <c r="AT115" s="8"/>
      <c r="AU115" s="8"/>
      <c r="AW115" s="44"/>
      <c r="AX115" s="31"/>
      <c r="AY115" s="29"/>
      <c r="AZ115" s="31"/>
      <c r="BA115" s="17"/>
      <c r="BC115" s="22"/>
      <c r="BD115" s="22"/>
      <c r="BE115" s="22"/>
      <c r="BF115" s="22"/>
      <c r="BG115" s="22"/>
      <c r="BH115" s="22"/>
      <c r="BI115" s="22"/>
      <c r="BJ115" s="33"/>
      <c r="BK115" s="6"/>
      <c r="BL115" s="32"/>
      <c r="BM115" s="27"/>
      <c r="BN115" s="27"/>
      <c r="BO115" s="27"/>
      <c r="BP115" s="27"/>
      <c r="BQ115" s="27"/>
      <c r="BR115" s="27"/>
      <c r="BT115" s="2"/>
      <c r="BU115" s="8"/>
      <c r="BV115" s="8"/>
      <c r="BW115" s="8"/>
      <c r="BY115" s="44"/>
      <c r="BZ115" s="31"/>
      <c r="CA115" s="29"/>
      <c r="CB115" s="31"/>
      <c r="CC115" s="17"/>
      <c r="CE115" s="22"/>
      <c r="CF115" s="22"/>
      <c r="CG115" s="22"/>
      <c r="CH115" s="22"/>
      <c r="CI115" s="22"/>
      <c r="CJ115" s="22"/>
      <c r="CK115" s="22"/>
      <c r="CL115" s="33"/>
      <c r="CM115" s="6"/>
      <c r="CN115" s="32"/>
      <c r="CO115" s="27"/>
      <c r="CP115" s="27"/>
      <c r="CQ115" s="27"/>
      <c r="CR115" s="27"/>
      <c r="CS115" s="27"/>
      <c r="CT115" s="27"/>
    </row>
    <row r="116" spans="2:98">
      <c r="B116" s="86">
        <v>42524</v>
      </c>
      <c r="C116" s="53">
        <v>2099.13</v>
      </c>
      <c r="D116" s="47">
        <f t="shared" si="38"/>
        <v>-2.911754367631603E-3</v>
      </c>
      <c r="F116" s="89">
        <f t="shared" si="29"/>
        <v>2016.417163289635</v>
      </c>
      <c r="G116" s="96">
        <v>78</v>
      </c>
      <c r="H116" s="37">
        <v>105</v>
      </c>
      <c r="I116" s="60">
        <f t="shared" si="32"/>
        <v>1871.217162562009</v>
      </c>
      <c r="J116" s="57">
        <f t="shared" si="33"/>
        <v>2106.6969240340727</v>
      </c>
      <c r="K116" s="60">
        <f t="shared" si="34"/>
        <v>2155.2296458160113</v>
      </c>
      <c r="L116" s="60">
        <f t="shared" si="35"/>
        <v>1624.6313594767291</v>
      </c>
      <c r="M116" s="57">
        <f t="shared" si="36"/>
        <v>2065.7737011144991</v>
      </c>
      <c r="N116" s="57">
        <f t="shared" si="37"/>
        <v>1694.9841444769859</v>
      </c>
      <c r="P116" s="49"/>
      <c r="Q116" s="96">
        <v>105</v>
      </c>
      <c r="R116" s="103">
        <f t="shared" si="30"/>
        <v>2016.417163289635</v>
      </c>
      <c r="S116" s="57">
        <f t="shared" si="23"/>
        <v>1886.0281468540479</v>
      </c>
      <c r="T116" s="57">
        <f t="shared" si="24"/>
        <v>2154.9431020713178</v>
      </c>
      <c r="U116" s="57">
        <f t="shared" si="25"/>
        <v>2222.0369504753653</v>
      </c>
      <c r="V116" s="57">
        <f t="shared" si="26"/>
        <v>1600.8294416367539</v>
      </c>
      <c r="W116" s="57">
        <f t="shared" si="27"/>
        <v>2617.9080187714453</v>
      </c>
      <c r="X116" s="57">
        <f t="shared" si="28"/>
        <v>1358.7575060773229</v>
      </c>
      <c r="Y116" s="17"/>
      <c r="AA116" s="22"/>
      <c r="AB116" s="22"/>
      <c r="AC116" s="22"/>
      <c r="AD116" s="22"/>
      <c r="AE116" s="22"/>
      <c r="AF116" s="22"/>
      <c r="AG116" s="22"/>
      <c r="AH116" s="33"/>
      <c r="AI116" s="6"/>
      <c r="AJ116" s="32"/>
      <c r="AK116" s="27"/>
      <c r="AL116" s="27"/>
      <c r="AM116" s="27"/>
      <c r="AN116" s="27"/>
      <c r="AO116" s="27"/>
      <c r="AP116" s="27"/>
      <c r="AR116" s="2"/>
      <c r="AS116" s="8"/>
      <c r="AT116" s="8"/>
      <c r="AU116" s="8"/>
      <c r="AW116" s="44"/>
      <c r="AX116" s="31"/>
      <c r="AY116" s="29"/>
      <c r="AZ116" s="31"/>
      <c r="BA116" s="17"/>
      <c r="BC116" s="22"/>
      <c r="BD116" s="22"/>
      <c r="BE116" s="22"/>
      <c r="BF116" s="22"/>
      <c r="BG116" s="22"/>
      <c r="BH116" s="22"/>
      <c r="BI116" s="22"/>
      <c r="BJ116" s="33"/>
      <c r="BK116" s="6"/>
      <c r="BL116" s="32"/>
      <c r="BM116" s="27"/>
      <c r="BN116" s="27"/>
      <c r="BO116" s="27"/>
      <c r="BP116" s="27"/>
      <c r="BQ116" s="27"/>
      <c r="BR116" s="27"/>
      <c r="BT116" s="2"/>
      <c r="BU116" s="8"/>
      <c r="BV116" s="8"/>
      <c r="BW116" s="8"/>
      <c r="BY116" s="44"/>
      <c r="BZ116" s="31"/>
      <c r="CA116" s="29"/>
      <c r="CB116" s="31"/>
      <c r="CC116" s="17"/>
      <c r="CE116" s="22"/>
      <c r="CF116" s="22"/>
      <c r="CG116" s="22"/>
      <c r="CH116" s="22"/>
      <c r="CI116" s="22"/>
      <c r="CJ116" s="22"/>
      <c r="CK116" s="22"/>
      <c r="CL116" s="33"/>
      <c r="CM116" s="6"/>
      <c r="CN116" s="32"/>
      <c r="CO116" s="27"/>
      <c r="CP116" s="27"/>
      <c r="CQ116" s="27"/>
      <c r="CR116" s="27"/>
      <c r="CS116" s="27"/>
      <c r="CT116" s="27"/>
    </row>
    <row r="117" spans="2:98">
      <c r="B117" s="86">
        <v>42527</v>
      </c>
      <c r="C117" s="53">
        <v>2109.41</v>
      </c>
      <c r="D117" s="47">
        <f t="shared" si="38"/>
        <v>4.8972669629797792E-3</v>
      </c>
      <c r="F117" s="89">
        <f t="shared" si="29"/>
        <v>2016.4211362733458</v>
      </c>
      <c r="G117" s="96">
        <v>79</v>
      </c>
      <c r="H117" s="37">
        <v>106</v>
      </c>
      <c r="I117" s="60">
        <f t="shared" si="32"/>
        <v>1871.7636377549723</v>
      </c>
      <c r="J117" s="57">
        <f t="shared" si="33"/>
        <v>2108.5999972946815</v>
      </c>
      <c r="K117" s="60">
        <f t="shared" si="34"/>
        <v>2157.8065483775549</v>
      </c>
      <c r="L117" s="60">
        <f t="shared" si="35"/>
        <v>1623.6391154971666</v>
      </c>
      <c r="M117" s="57">
        <f t="shared" si="36"/>
        <v>2067.6834734569074</v>
      </c>
      <c r="N117" s="57">
        <f t="shared" si="37"/>
        <v>1694.407853327916</v>
      </c>
      <c r="P117" s="49"/>
      <c r="Q117" s="41">
        <v>106</v>
      </c>
      <c r="R117" s="103">
        <f t="shared" si="30"/>
        <v>2016.4211362733458</v>
      </c>
      <c r="S117" s="57">
        <f t="shared" si="23"/>
        <v>1886.5789474859077</v>
      </c>
      <c r="T117" s="57">
        <f t="shared" si="24"/>
        <v>2156.6221764116067</v>
      </c>
      <c r="U117" s="57">
        <f t="shared" si="25"/>
        <v>2224.4177377147944</v>
      </c>
      <c r="V117" s="57">
        <f t="shared" si="26"/>
        <v>1600.0502355072385</v>
      </c>
      <c r="W117" s="57">
        <f t="shared" si="27"/>
        <v>2622.7549493510742</v>
      </c>
      <c r="X117" s="57">
        <f t="shared" si="28"/>
        <v>1357.0387603224819</v>
      </c>
      <c r="Y117" s="17"/>
      <c r="AA117" s="22"/>
      <c r="AB117" s="22"/>
      <c r="AC117" s="22"/>
      <c r="AD117" s="22"/>
      <c r="AE117" s="22"/>
      <c r="AF117" s="22"/>
      <c r="AG117" s="22"/>
      <c r="AH117" s="33"/>
      <c r="AI117" s="6"/>
      <c r="AJ117" s="32"/>
      <c r="AK117" s="27"/>
      <c r="AL117" s="27"/>
      <c r="AM117" s="27"/>
      <c r="AN117" s="27"/>
      <c r="AO117" s="27"/>
      <c r="AP117" s="27"/>
      <c r="AR117" s="2"/>
      <c r="AS117" s="8"/>
      <c r="AT117" s="8"/>
      <c r="AU117" s="8"/>
      <c r="AW117" s="44"/>
      <c r="AX117" s="31"/>
      <c r="AY117" s="29"/>
      <c r="AZ117" s="31"/>
      <c r="BA117" s="17"/>
      <c r="BC117" s="22"/>
      <c r="BD117" s="22"/>
      <c r="BE117" s="22"/>
      <c r="BF117" s="22"/>
      <c r="BG117" s="22"/>
      <c r="BH117" s="22"/>
      <c r="BI117" s="22"/>
      <c r="BJ117" s="33"/>
      <c r="BK117" s="6"/>
      <c r="BL117" s="32"/>
      <c r="BM117" s="27"/>
      <c r="BN117" s="27"/>
      <c r="BO117" s="27"/>
      <c r="BP117" s="27"/>
      <c r="BQ117" s="27"/>
      <c r="BR117" s="27"/>
      <c r="BT117" s="2"/>
      <c r="BU117" s="8"/>
      <c r="BV117" s="8"/>
      <c r="BW117" s="8"/>
      <c r="BY117" s="44"/>
      <c r="BZ117" s="31"/>
      <c r="CA117" s="29"/>
      <c r="CB117" s="31"/>
      <c r="CC117" s="17"/>
      <c r="CE117" s="22"/>
      <c r="CF117" s="22"/>
      <c r="CG117" s="22"/>
      <c r="CH117" s="22"/>
      <c r="CI117" s="22"/>
      <c r="CJ117" s="22"/>
      <c r="CK117" s="22"/>
      <c r="CL117" s="33"/>
      <c r="CM117" s="6"/>
      <c r="CN117" s="32"/>
      <c r="CO117" s="27"/>
      <c r="CP117" s="27"/>
      <c r="CQ117" s="27"/>
      <c r="CR117" s="27"/>
      <c r="CS117" s="27"/>
      <c r="CT117" s="27"/>
    </row>
    <row r="118" spans="2:98">
      <c r="B118" s="86">
        <v>42528</v>
      </c>
      <c r="C118" s="53">
        <v>2112.13</v>
      </c>
      <c r="D118" s="47">
        <f t="shared" si="38"/>
        <v>1.289460085995731E-3</v>
      </c>
      <c r="F118" s="89">
        <f t="shared" si="29"/>
        <v>2016.4251092570566</v>
      </c>
      <c r="G118" s="96">
        <v>80</v>
      </c>
      <c r="H118" s="37">
        <v>107</v>
      </c>
      <c r="I118" s="60">
        <f t="shared" si="32"/>
        <v>1872.3102725419915</v>
      </c>
      <c r="J118" s="57">
        <f t="shared" si="33"/>
        <v>2110.4927663163639</v>
      </c>
      <c r="K118" s="60">
        <f t="shared" si="34"/>
        <v>2160.3742244733385</v>
      </c>
      <c r="L118" s="60">
        <f t="shared" si="35"/>
        <v>1622.656721670922</v>
      </c>
      <c r="M118" s="57">
        <f t="shared" si="36"/>
        <v>2069.5867581268467</v>
      </c>
      <c r="N118" s="57">
        <f t="shared" si="37"/>
        <v>1693.8385128821978</v>
      </c>
      <c r="P118" s="49"/>
      <c r="Q118" s="41">
        <v>107</v>
      </c>
      <c r="R118" s="103">
        <f t="shared" si="30"/>
        <v>2016.4251092570566</v>
      </c>
      <c r="S118" s="57">
        <f t="shared" si="23"/>
        <v>1887.1299089750364</v>
      </c>
      <c r="T118" s="57">
        <f t="shared" si="24"/>
        <v>2158.2946481618533</v>
      </c>
      <c r="U118" s="57">
        <f t="shared" si="25"/>
        <v>2226.7929138840218</v>
      </c>
      <c r="V118" s="57">
        <f t="shared" si="26"/>
        <v>1599.2772705282689</v>
      </c>
      <c r="W118" s="57">
        <f t="shared" si="27"/>
        <v>2627.591591729516</v>
      </c>
      <c r="X118" s="57">
        <f t="shared" si="28"/>
        <v>1355.3321241236201</v>
      </c>
      <c r="Y118" s="17"/>
      <c r="AA118" s="22"/>
      <c r="AB118" s="22"/>
      <c r="AC118" s="22"/>
      <c r="AD118" s="22"/>
      <c r="AE118" s="22"/>
      <c r="AF118" s="22"/>
      <c r="AG118" s="22"/>
      <c r="AH118" s="33"/>
      <c r="AI118" s="6"/>
      <c r="AJ118" s="32"/>
      <c r="AK118" s="27"/>
      <c r="AL118" s="27"/>
      <c r="AM118" s="27"/>
      <c r="AN118" s="27"/>
      <c r="AO118" s="27"/>
      <c r="AP118" s="27"/>
      <c r="AR118" s="2"/>
      <c r="AS118" s="8"/>
      <c r="AT118" s="8"/>
      <c r="AU118" s="8"/>
      <c r="AW118" s="44"/>
      <c r="AX118" s="31"/>
      <c r="AY118" s="29"/>
      <c r="AZ118" s="31"/>
      <c r="BA118" s="17"/>
      <c r="BC118" s="22"/>
      <c r="BD118" s="22"/>
      <c r="BE118" s="22"/>
      <c r="BF118" s="22"/>
      <c r="BG118" s="22"/>
      <c r="BH118" s="22"/>
      <c r="BI118" s="22"/>
      <c r="BJ118" s="33"/>
      <c r="BK118" s="6"/>
      <c r="BL118" s="32"/>
      <c r="BM118" s="27"/>
      <c r="BN118" s="27"/>
      <c r="BO118" s="27"/>
      <c r="BP118" s="27"/>
      <c r="BQ118" s="27"/>
      <c r="BR118" s="27"/>
      <c r="BT118" s="2"/>
      <c r="BU118" s="8"/>
      <c r="BV118" s="8"/>
      <c r="BW118" s="8"/>
      <c r="BY118" s="44"/>
      <c r="BZ118" s="31"/>
      <c r="CA118" s="29"/>
      <c r="CB118" s="31"/>
      <c r="CC118" s="17"/>
      <c r="CE118" s="22"/>
      <c r="CF118" s="22"/>
      <c r="CG118" s="22"/>
      <c r="CH118" s="22"/>
      <c r="CI118" s="22"/>
      <c r="CJ118" s="22"/>
      <c r="CK118" s="22"/>
      <c r="CL118" s="33"/>
      <c r="CM118" s="6"/>
      <c r="CN118" s="32"/>
      <c r="CO118" s="27"/>
      <c r="CP118" s="27"/>
      <c r="CQ118" s="27"/>
      <c r="CR118" s="27"/>
      <c r="CS118" s="27"/>
      <c r="CT118" s="27"/>
    </row>
    <row r="119" spans="2:98">
      <c r="B119" s="86">
        <v>42529</v>
      </c>
      <c r="C119" s="53">
        <v>2119.12</v>
      </c>
      <c r="D119" s="47">
        <f t="shared" si="38"/>
        <v>3.3094553839014555E-3</v>
      </c>
      <c r="F119" s="89">
        <f t="shared" si="29"/>
        <v>2016.4290822407675</v>
      </c>
      <c r="G119" s="96">
        <v>81</v>
      </c>
      <c r="H119" s="37">
        <v>108</v>
      </c>
      <c r="I119" s="60">
        <f t="shared" si="32"/>
        <v>1872.8570669696753</v>
      </c>
      <c r="J119" s="57">
        <f t="shared" si="33"/>
        <v>2112.3754252207491</v>
      </c>
      <c r="K119" s="60">
        <f t="shared" si="34"/>
        <v>2162.9328641818579</v>
      </c>
      <c r="L119" s="60">
        <f t="shared" si="35"/>
        <v>1621.6839881551398</v>
      </c>
      <c r="M119" s="57">
        <f t="shared" si="36"/>
        <v>2071.4836883799958</v>
      </c>
      <c r="N119" s="57">
        <f t="shared" si="37"/>
        <v>1693.2759900423687</v>
      </c>
      <c r="P119" s="49"/>
      <c r="Q119" s="96">
        <v>108</v>
      </c>
      <c r="R119" s="103">
        <f t="shared" si="30"/>
        <v>2016.4290822407675</v>
      </c>
      <c r="S119" s="57">
        <f t="shared" si="23"/>
        <v>1887.6810313684109</v>
      </c>
      <c r="T119" s="57">
        <f t="shared" si="24"/>
        <v>2159.9606106665633</v>
      </c>
      <c r="U119" s="57">
        <f t="shared" si="25"/>
        <v>2229.1625698483394</v>
      </c>
      <c r="V119" s="57">
        <f t="shared" si="26"/>
        <v>1598.510456072541</v>
      </c>
      <c r="W119" s="57">
        <f t="shared" si="27"/>
        <v>2632.4181258581716</v>
      </c>
      <c r="X119" s="57">
        <f t="shared" si="28"/>
        <v>1353.6374184577737</v>
      </c>
      <c r="Y119" s="17"/>
      <c r="AA119" s="22"/>
      <c r="AB119" s="22"/>
      <c r="AC119" s="22"/>
      <c r="AD119" s="22"/>
      <c r="AE119" s="22"/>
      <c r="AF119" s="22"/>
      <c r="AG119" s="22"/>
      <c r="AH119" s="33"/>
      <c r="AI119" s="6"/>
      <c r="AJ119" s="32"/>
      <c r="AK119" s="27"/>
      <c r="AL119" s="27"/>
      <c r="AM119" s="27"/>
      <c r="AN119" s="27"/>
      <c r="AO119" s="27"/>
      <c r="AP119" s="27"/>
      <c r="AR119" s="2"/>
      <c r="AS119" s="8"/>
      <c r="AT119" s="8"/>
      <c r="AU119" s="8"/>
      <c r="AW119" s="44"/>
      <c r="AX119" s="31"/>
      <c r="AY119" s="29"/>
      <c r="AZ119" s="31"/>
      <c r="BA119" s="17"/>
      <c r="BC119" s="22"/>
      <c r="BD119" s="22"/>
      <c r="BE119" s="22"/>
      <c r="BF119" s="22"/>
      <c r="BG119" s="22"/>
      <c r="BH119" s="22"/>
      <c r="BI119" s="22"/>
      <c r="BJ119" s="33"/>
      <c r="BK119" s="6"/>
      <c r="BL119" s="32"/>
      <c r="BM119" s="27"/>
      <c r="BN119" s="27"/>
      <c r="BO119" s="27"/>
      <c r="BP119" s="27"/>
      <c r="BQ119" s="27"/>
      <c r="BR119" s="27"/>
      <c r="BT119" s="2"/>
      <c r="BU119" s="8"/>
      <c r="BV119" s="8"/>
      <c r="BW119" s="8"/>
      <c r="BY119" s="44"/>
      <c r="BZ119" s="31"/>
      <c r="CA119" s="29"/>
      <c r="CB119" s="31"/>
      <c r="CC119" s="17"/>
      <c r="CE119" s="22"/>
      <c r="CF119" s="22"/>
      <c r="CG119" s="22"/>
      <c r="CH119" s="22"/>
      <c r="CI119" s="22"/>
      <c r="CJ119" s="22"/>
      <c r="CK119" s="22"/>
      <c r="CL119" s="33"/>
      <c r="CM119" s="6"/>
      <c r="CN119" s="32"/>
      <c r="CO119" s="27"/>
      <c r="CP119" s="27"/>
      <c r="CQ119" s="27"/>
      <c r="CR119" s="27"/>
      <c r="CS119" s="27"/>
      <c r="CT119" s="27"/>
    </row>
    <row r="120" spans="2:98">
      <c r="B120" s="86">
        <v>42530</v>
      </c>
      <c r="C120" s="53">
        <v>2115.48</v>
      </c>
      <c r="D120" s="47">
        <f>(C120-C119)/C119</f>
        <v>-1.7176941371889619E-3</v>
      </c>
      <c r="F120" s="89">
        <f t="shared" si="29"/>
        <v>2016.4330552244783</v>
      </c>
      <c r="G120" s="96">
        <v>82</v>
      </c>
      <c r="H120" s="37">
        <v>109</v>
      </c>
      <c r="I120" s="60">
        <f t="shared" si="32"/>
        <v>1873.4040210846447</v>
      </c>
      <c r="J120" s="57">
        <f t="shared" si="33"/>
        <v>2114.248162148127</v>
      </c>
      <c r="K120" s="60">
        <f t="shared" si="34"/>
        <v>2165.4826516823327</v>
      </c>
      <c r="L120" s="60">
        <f t="shared" si="35"/>
        <v>1620.7207310063302</v>
      </c>
      <c r="M120" s="57">
        <f t="shared" si="36"/>
        <v>2073.3743933383171</v>
      </c>
      <c r="N120" s="57">
        <f t="shared" si="37"/>
        <v>1692.7201558447339</v>
      </c>
      <c r="P120" s="49"/>
      <c r="Q120" s="41">
        <v>109</v>
      </c>
      <c r="R120" s="103">
        <f t="shared" si="30"/>
        <v>2016.4330552244783</v>
      </c>
      <c r="S120" s="57">
        <f t="shared" si="23"/>
        <v>1888.2323147130214</v>
      </c>
      <c r="T120" s="57">
        <f t="shared" si="24"/>
        <v>2161.6201551105491</v>
      </c>
      <c r="U120" s="57">
        <f t="shared" si="25"/>
        <v>2231.5267943527415</v>
      </c>
      <c r="V120" s="57">
        <f t="shared" si="26"/>
        <v>1597.7497036331361</v>
      </c>
      <c r="W120" s="57">
        <f t="shared" si="27"/>
        <v>2637.2347274816411</v>
      </c>
      <c r="X120" s="57">
        <f t="shared" si="28"/>
        <v>1351.9544685092183</v>
      </c>
      <c r="Y120" s="17"/>
      <c r="AA120" s="22"/>
      <c r="AB120" s="22"/>
      <c r="AC120" s="22"/>
      <c r="AD120" s="22"/>
      <c r="AE120" s="22"/>
      <c r="AF120" s="22"/>
      <c r="AG120" s="22"/>
      <c r="AH120" s="33"/>
      <c r="AI120" s="6"/>
      <c r="AJ120" s="32"/>
      <c r="AK120" s="27"/>
      <c r="AL120" s="27"/>
      <c r="AM120" s="27"/>
      <c r="AN120" s="27"/>
      <c r="AO120" s="27"/>
      <c r="AP120" s="27"/>
      <c r="AR120" s="2"/>
      <c r="AS120" s="8"/>
      <c r="AT120" s="8"/>
      <c r="AU120" s="8"/>
      <c r="AW120" s="44"/>
      <c r="AX120" s="31"/>
      <c r="AY120" s="29"/>
      <c r="AZ120" s="31"/>
      <c r="BA120" s="17"/>
      <c r="BC120" s="22"/>
      <c r="BD120" s="22"/>
      <c r="BE120" s="22"/>
      <c r="BF120" s="22"/>
      <c r="BG120" s="22"/>
      <c r="BH120" s="22"/>
      <c r="BI120" s="22"/>
      <c r="BJ120" s="33"/>
      <c r="BK120" s="6"/>
      <c r="BL120" s="32"/>
      <c r="BM120" s="27"/>
      <c r="BN120" s="27"/>
      <c r="BO120" s="27"/>
      <c r="BP120" s="27"/>
      <c r="BQ120" s="27"/>
      <c r="BR120" s="27"/>
      <c r="BT120" s="2"/>
      <c r="BU120" s="8"/>
      <c r="BV120" s="8"/>
      <c r="BW120" s="8"/>
      <c r="BY120" s="44"/>
      <c r="BZ120" s="31"/>
      <c r="CA120" s="29"/>
      <c r="CB120" s="31"/>
      <c r="CC120" s="17"/>
      <c r="CE120" s="22"/>
      <c r="CF120" s="22"/>
      <c r="CG120" s="22"/>
      <c r="CH120" s="22"/>
      <c r="CI120" s="22"/>
      <c r="CJ120" s="22"/>
      <c r="CK120" s="22"/>
      <c r="CL120" s="33"/>
      <c r="CM120" s="6"/>
      <c r="CN120" s="32"/>
      <c r="CO120" s="27"/>
      <c r="CP120" s="27"/>
      <c r="CQ120" s="27"/>
      <c r="CR120" s="27"/>
      <c r="CS120" s="27"/>
      <c r="CT120" s="27"/>
    </row>
    <row r="121" spans="2:98">
      <c r="B121" s="86">
        <v>42531</v>
      </c>
      <c r="C121" s="53">
        <v>2096.0700000000002</v>
      </c>
      <c r="D121" s="47">
        <f>(C121-C120)/C120</f>
        <v>-9.1752226445061431E-3</v>
      </c>
      <c r="F121" s="89">
        <f t="shared" si="29"/>
        <v>2016.4370282081891</v>
      </c>
      <c r="G121" s="96">
        <v>83</v>
      </c>
      <c r="H121" s="37">
        <v>110</v>
      </c>
      <c r="I121" s="60">
        <f t="shared" si="32"/>
        <v>1873.951134933536</v>
      </c>
      <c r="J121" s="57">
        <f t="shared" si="33"/>
        <v>2116.1111595121401</v>
      </c>
      <c r="K121" s="60">
        <f t="shared" si="34"/>
        <v>2168.0237655068649</v>
      </c>
      <c r="L121" s="60">
        <f t="shared" si="35"/>
        <v>1619.7667719282058</v>
      </c>
      <c r="M121" s="57">
        <f t="shared" si="36"/>
        <v>2075.2589981667038</v>
      </c>
      <c r="N121" s="57">
        <f t="shared" si="37"/>
        <v>1692.170885282723</v>
      </c>
      <c r="P121" s="49"/>
      <c r="Q121" s="41">
        <v>110</v>
      </c>
      <c r="R121" s="103">
        <f t="shared" si="30"/>
        <v>2016.4370282081891</v>
      </c>
      <c r="S121" s="57">
        <f t="shared" si="23"/>
        <v>1888.7837590558734</v>
      </c>
      <c r="T121" s="57">
        <f t="shared" si="24"/>
        <v>2163.2733705881765</v>
      </c>
      <c r="U121" s="57">
        <f t="shared" si="25"/>
        <v>2233.8856740902565</v>
      </c>
      <c r="V121" s="57">
        <f t="shared" si="26"/>
        <v>1596.9949267551892</v>
      </c>
      <c r="W121" s="57">
        <f t="shared" si="27"/>
        <v>2642.041568273597</v>
      </c>
      <c r="X121" s="57">
        <f t="shared" si="28"/>
        <v>1350.2831035335937</v>
      </c>
      <c r="Y121" s="17"/>
      <c r="AA121" s="22"/>
      <c r="AB121" s="22"/>
      <c r="AC121" s="22"/>
      <c r="AD121" s="22"/>
      <c r="AE121" s="22"/>
      <c r="AF121" s="22"/>
      <c r="AG121" s="22"/>
      <c r="AH121" s="33"/>
      <c r="AI121" s="6"/>
      <c r="AJ121" s="32"/>
      <c r="AK121" s="27"/>
      <c r="AL121" s="27"/>
      <c r="AM121" s="27"/>
      <c r="AN121" s="27"/>
      <c r="AO121" s="27"/>
      <c r="AP121" s="27"/>
      <c r="AR121" s="2"/>
      <c r="AS121" s="8"/>
      <c r="AT121" s="8"/>
      <c r="AU121" s="8"/>
      <c r="AW121" s="44"/>
      <c r="AX121" s="31"/>
      <c r="AY121" s="29"/>
      <c r="AZ121" s="31"/>
      <c r="BA121" s="17"/>
      <c r="BC121" s="22"/>
      <c r="BD121" s="22"/>
      <c r="BE121" s="22"/>
      <c r="BF121" s="22"/>
      <c r="BG121" s="22"/>
      <c r="BH121" s="22"/>
      <c r="BI121" s="22"/>
      <c r="BJ121" s="33"/>
      <c r="BK121" s="6"/>
      <c r="BL121" s="32"/>
      <c r="BM121" s="27"/>
      <c r="BN121" s="27"/>
      <c r="BO121" s="27"/>
      <c r="BP121" s="27"/>
      <c r="BQ121" s="27"/>
      <c r="BR121" s="27"/>
      <c r="BT121" s="2"/>
      <c r="BU121" s="8"/>
      <c r="BV121" s="8"/>
      <c r="BW121" s="8"/>
      <c r="BY121" s="44"/>
      <c r="BZ121" s="31"/>
      <c r="CA121" s="29"/>
      <c r="CB121" s="31"/>
      <c r="CC121" s="17"/>
      <c r="CE121" s="22"/>
      <c r="CF121" s="22"/>
      <c r="CG121" s="22"/>
      <c r="CH121" s="22"/>
      <c r="CI121" s="22"/>
      <c r="CJ121" s="22"/>
      <c r="CK121" s="22"/>
      <c r="CL121" s="33"/>
      <c r="CM121" s="6"/>
      <c r="CN121" s="32"/>
      <c r="CO121" s="27"/>
      <c r="CP121" s="27"/>
      <c r="CQ121" s="27"/>
      <c r="CR121" s="27"/>
      <c r="CS121" s="27"/>
      <c r="CT121" s="27"/>
    </row>
    <row r="122" spans="2:98">
      <c r="B122" s="86">
        <v>42534</v>
      </c>
      <c r="C122" s="53">
        <v>2079.06</v>
      </c>
      <c r="D122" s="47">
        <f t="shared" ref="D122:D170" si="39">(C122-C121)/C121</f>
        <v>-8.1151869928009161E-3</v>
      </c>
      <c r="F122" s="89">
        <f t="shared" si="29"/>
        <v>2016.4410011918999</v>
      </c>
      <c r="G122" s="96">
        <v>84</v>
      </c>
      <c r="H122" s="37">
        <v>111</v>
      </c>
      <c r="I122" s="60">
        <f t="shared" si="32"/>
        <v>1874.4984085629983</v>
      </c>
      <c r="J122" s="57">
        <f t="shared" si="33"/>
        <v>2117.9645942407046</v>
      </c>
      <c r="K122" s="60">
        <f t="shared" si="34"/>
        <v>2170.5563787789365</v>
      </c>
      <c r="L122" s="60">
        <f t="shared" si="35"/>
        <v>1618.8219380331861</v>
      </c>
      <c r="M122" s="57">
        <f t="shared" si="36"/>
        <v>2077.1376242400502</v>
      </c>
      <c r="N122" s="57">
        <f t="shared" si="37"/>
        <v>1691.6280571398177</v>
      </c>
      <c r="P122" s="49"/>
      <c r="Q122" s="96">
        <v>111</v>
      </c>
      <c r="R122" s="103">
        <f t="shared" si="30"/>
        <v>2016.4410011918999</v>
      </c>
      <c r="S122" s="57">
        <f t="shared" si="23"/>
        <v>1889.3353644439849</v>
      </c>
      <c r="T122" s="57">
        <f t="shared" si="24"/>
        <v>2164.9203441697841</v>
      </c>
      <c r="U122" s="57">
        <f t="shared" si="25"/>
        <v>2236.2392937674776</v>
      </c>
      <c r="V122" s="57">
        <f t="shared" si="26"/>
        <v>1596.2460409703585</v>
      </c>
      <c r="W122" s="57">
        <f t="shared" si="27"/>
        <v>2646.838815967089</v>
      </c>
      <c r="X122" s="57">
        <f t="shared" si="28"/>
        <v>1348.6231567276029</v>
      </c>
      <c r="Y122" s="17"/>
      <c r="AA122" s="22"/>
      <c r="AB122" s="22"/>
      <c r="AC122" s="22"/>
      <c r="AD122" s="22"/>
      <c r="AE122" s="22"/>
      <c r="AF122" s="22"/>
      <c r="AG122" s="22"/>
      <c r="AH122" s="33"/>
      <c r="AI122" s="6"/>
      <c r="AJ122" s="32"/>
      <c r="AK122" s="27"/>
      <c r="AL122" s="27"/>
      <c r="AM122" s="27"/>
      <c r="AN122" s="27"/>
      <c r="AO122" s="27"/>
      <c r="AP122" s="27"/>
      <c r="AR122" s="2"/>
      <c r="AS122" s="8"/>
      <c r="AT122" s="8"/>
      <c r="AU122" s="8"/>
      <c r="AW122" s="44"/>
      <c r="AX122" s="31"/>
      <c r="AY122" s="29"/>
      <c r="AZ122" s="31"/>
      <c r="BA122" s="17"/>
      <c r="BC122" s="22"/>
      <c r="BD122" s="22"/>
      <c r="BE122" s="22"/>
      <c r="BF122" s="22"/>
      <c r="BG122" s="22"/>
      <c r="BH122" s="22"/>
      <c r="BI122" s="22"/>
      <c r="BJ122" s="33"/>
      <c r="BK122" s="6"/>
      <c r="BL122" s="32"/>
      <c r="BM122" s="27"/>
      <c r="BN122" s="27"/>
      <c r="BO122" s="27"/>
      <c r="BP122" s="27"/>
      <c r="BQ122" s="27"/>
      <c r="BR122" s="27"/>
      <c r="BT122" s="2"/>
      <c r="BU122" s="8"/>
      <c r="BV122" s="8"/>
      <c r="BW122" s="8"/>
      <c r="BY122" s="44"/>
      <c r="BZ122" s="31"/>
      <c r="CA122" s="29"/>
      <c r="CB122" s="31"/>
      <c r="CC122" s="17"/>
      <c r="CE122" s="22"/>
      <c r="CF122" s="22"/>
      <c r="CG122" s="22"/>
      <c r="CH122" s="22"/>
      <c r="CI122" s="22"/>
      <c r="CJ122" s="22"/>
      <c r="CK122" s="22"/>
      <c r="CL122" s="33"/>
      <c r="CM122" s="6"/>
      <c r="CN122" s="32"/>
      <c r="CO122" s="27"/>
      <c r="CP122" s="27"/>
      <c r="CQ122" s="27"/>
      <c r="CR122" s="27"/>
      <c r="CS122" s="27"/>
      <c r="CT122" s="27"/>
    </row>
    <row r="123" spans="2:98">
      <c r="B123" s="86">
        <v>42535</v>
      </c>
      <c r="C123" s="53">
        <v>2075.3200000000002</v>
      </c>
      <c r="D123" s="47">
        <f t="shared" si="39"/>
        <v>-1.7988898829277566E-3</v>
      </c>
      <c r="F123" s="89">
        <f t="shared" si="29"/>
        <v>2016.4449741756107</v>
      </c>
      <c r="G123" s="96">
        <v>85</v>
      </c>
      <c r="H123" s="37">
        <v>112</v>
      </c>
      <c r="I123" s="60">
        <f t="shared" si="32"/>
        <v>1875.0458420196935</v>
      </c>
      <c r="J123" s="57">
        <f t="shared" si="33"/>
        <v>2119.8086380040568</v>
      </c>
      <c r="K123" s="60">
        <f t="shared" si="34"/>
        <v>2173.080659439137</v>
      </c>
      <c r="L123" s="60">
        <f t="shared" si="35"/>
        <v>1617.8860616166701</v>
      </c>
      <c r="M123" s="57">
        <f t="shared" si="36"/>
        <v>2079.0103893013797</v>
      </c>
      <c r="N123" s="57">
        <f t="shared" si="37"/>
        <v>1691.0915538314227</v>
      </c>
      <c r="P123" s="49"/>
      <c r="Q123" s="96">
        <v>112</v>
      </c>
      <c r="R123" s="103">
        <f t="shared" si="30"/>
        <v>2016.4449741756107</v>
      </c>
      <c r="S123" s="57">
        <f t="shared" si="23"/>
        <v>1889.8871309243887</v>
      </c>
      <c r="T123" s="57">
        <f t="shared" si="24"/>
        <v>2166.561160965412</v>
      </c>
      <c r="U123" s="57">
        <f t="shared" si="25"/>
        <v>2238.5877361674361</v>
      </c>
      <c r="V123" s="57">
        <f t="shared" si="26"/>
        <v>1595.5029637339492</v>
      </c>
      <c r="W123" s="57">
        <f t="shared" si="27"/>
        <v>2651.626634479549</v>
      </c>
      <c r="X123" s="57">
        <f t="shared" si="28"/>
        <v>1346.9744651040025</v>
      </c>
      <c r="Y123" s="17"/>
      <c r="AA123" s="22"/>
      <c r="AB123" s="22"/>
      <c r="AC123" s="22"/>
      <c r="AD123" s="22"/>
      <c r="AE123" s="22"/>
      <c r="AF123" s="22"/>
      <c r="AG123" s="22"/>
      <c r="AH123" s="33"/>
      <c r="AI123" s="6"/>
      <c r="AJ123" s="32"/>
      <c r="AK123" s="27"/>
      <c r="AL123" s="27"/>
      <c r="AM123" s="27"/>
      <c r="AN123" s="27"/>
      <c r="AO123" s="27"/>
      <c r="AP123" s="27"/>
      <c r="AR123" s="2"/>
      <c r="AS123" s="8"/>
      <c r="AT123" s="8"/>
      <c r="AU123" s="8"/>
      <c r="AW123" s="44"/>
      <c r="AX123" s="31"/>
      <c r="AY123" s="29"/>
      <c r="AZ123" s="31"/>
      <c r="BA123" s="17"/>
      <c r="BC123" s="22"/>
      <c r="BD123" s="22"/>
      <c r="BE123" s="22"/>
      <c r="BF123" s="22"/>
      <c r="BG123" s="22"/>
      <c r="BH123" s="22"/>
      <c r="BI123" s="22"/>
      <c r="BJ123" s="33"/>
      <c r="BK123" s="6"/>
      <c r="BL123" s="32"/>
      <c r="BM123" s="27"/>
      <c r="BN123" s="27"/>
      <c r="BO123" s="27"/>
      <c r="BP123" s="27"/>
      <c r="BQ123" s="27"/>
      <c r="BR123" s="27"/>
      <c r="BT123" s="2"/>
      <c r="BU123" s="8"/>
      <c r="BV123" s="8"/>
      <c r="BW123" s="8"/>
      <c r="BY123" s="44"/>
      <c r="BZ123" s="31"/>
      <c r="CA123" s="29"/>
      <c r="CB123" s="31"/>
      <c r="CC123" s="17"/>
      <c r="CE123" s="22"/>
      <c r="CF123" s="22"/>
      <c r="CG123" s="22"/>
      <c r="CH123" s="22"/>
      <c r="CI123" s="22"/>
      <c r="CJ123" s="22"/>
      <c r="CK123" s="22"/>
      <c r="CL123" s="33"/>
      <c r="CM123" s="6"/>
      <c r="CN123" s="32"/>
      <c r="CO123" s="27"/>
      <c r="CP123" s="27"/>
      <c r="CQ123" s="27"/>
      <c r="CR123" s="27"/>
      <c r="CS123" s="27"/>
      <c r="CT123" s="27"/>
    </row>
    <row r="124" spans="2:98">
      <c r="B124" s="86">
        <v>42536</v>
      </c>
      <c r="C124" s="53">
        <v>2071.5</v>
      </c>
      <c r="D124" s="47">
        <f t="shared" si="39"/>
        <v>-1.8406799915194588E-3</v>
      </c>
      <c r="F124" s="89">
        <f t="shared" si="29"/>
        <v>2016.4489471593215</v>
      </c>
      <c r="G124" s="96">
        <v>86</v>
      </c>
      <c r="H124" s="37">
        <v>113</v>
      </c>
      <c r="I124" s="60">
        <f t="shared" si="32"/>
        <v>1875.5934353502985</v>
      </c>
      <c r="J124" s="57">
        <f t="shared" si="33"/>
        <v>2121.6434574307546</v>
      </c>
      <c r="K124" s="60">
        <f t="shared" si="34"/>
        <v>2175.596770458938</v>
      </c>
      <c r="L124" s="60">
        <f t="shared" si="35"/>
        <v>1616.9589799432597</v>
      </c>
      <c r="M124" s="57">
        <f t="shared" si="36"/>
        <v>2080.8774076116069</v>
      </c>
      <c r="N124" s="57">
        <f t="shared" si="37"/>
        <v>1690.561261255107</v>
      </c>
      <c r="P124" s="49"/>
      <c r="Q124" s="41">
        <v>113</v>
      </c>
      <c r="R124" s="103">
        <f t="shared" si="30"/>
        <v>2016.4489471593215</v>
      </c>
      <c r="S124" s="57">
        <f t="shared" si="23"/>
        <v>1890.439058544129</v>
      </c>
      <c r="T124" s="57">
        <f t="shared" si="24"/>
        <v>2168.1959041859755</v>
      </c>
      <c r="U124" s="57">
        <f t="shared" si="25"/>
        <v>2240.9310822099483</v>
      </c>
      <c r="V124" s="57">
        <f t="shared" si="26"/>
        <v>1594.7656143645722</v>
      </c>
      <c r="W124" s="57">
        <f t="shared" si="27"/>
        <v>2656.4051840327675</v>
      </c>
      <c r="X124" s="57">
        <f t="shared" si="28"/>
        <v>1345.3368693716307</v>
      </c>
      <c r="Y124" s="17"/>
      <c r="AA124" s="22"/>
      <c r="AB124" s="22"/>
      <c r="AC124" s="22"/>
      <c r="AD124" s="22"/>
      <c r="AE124" s="22"/>
      <c r="AF124" s="22"/>
      <c r="AG124" s="22"/>
      <c r="AH124" s="33"/>
      <c r="AI124" s="6"/>
      <c r="AJ124" s="32"/>
      <c r="AK124" s="27"/>
      <c r="AL124" s="27"/>
      <c r="AM124" s="27"/>
      <c r="AN124" s="27"/>
      <c r="AO124" s="27"/>
      <c r="AP124" s="27"/>
      <c r="AR124" s="2"/>
      <c r="AS124" s="8"/>
      <c r="AT124" s="8"/>
      <c r="AU124" s="8"/>
      <c r="AW124" s="44"/>
      <c r="AX124" s="31"/>
      <c r="AY124" s="29"/>
      <c r="AZ124" s="31"/>
      <c r="BA124" s="17"/>
      <c r="BC124" s="22"/>
      <c r="BD124" s="22"/>
      <c r="BE124" s="22"/>
      <c r="BF124" s="22"/>
      <c r="BG124" s="22"/>
      <c r="BH124" s="22"/>
      <c r="BI124" s="22"/>
      <c r="BJ124" s="33"/>
      <c r="BK124" s="6"/>
      <c r="BL124" s="32"/>
      <c r="BM124" s="27"/>
      <c r="BN124" s="27"/>
      <c r="BO124" s="27"/>
      <c r="BP124" s="27"/>
      <c r="BQ124" s="27"/>
      <c r="BR124" s="27"/>
      <c r="BT124" s="2"/>
      <c r="BU124" s="8"/>
      <c r="BV124" s="8"/>
      <c r="BW124" s="8"/>
      <c r="BY124" s="44"/>
      <c r="BZ124" s="31"/>
      <c r="CA124" s="29"/>
      <c r="CB124" s="31"/>
      <c r="CC124" s="17"/>
      <c r="CE124" s="22"/>
      <c r="CF124" s="22"/>
      <c r="CG124" s="22"/>
      <c r="CH124" s="22"/>
      <c r="CI124" s="22"/>
      <c r="CJ124" s="22"/>
      <c r="CK124" s="22"/>
      <c r="CL124" s="33"/>
      <c r="CM124" s="6"/>
      <c r="CN124" s="32"/>
      <c r="CO124" s="27"/>
      <c r="CP124" s="27"/>
      <c r="CQ124" s="27"/>
      <c r="CR124" s="27"/>
      <c r="CS124" s="27"/>
      <c r="CT124" s="27"/>
    </row>
    <row r="125" spans="2:98">
      <c r="B125" s="86">
        <v>42537</v>
      </c>
      <c r="C125" s="53">
        <v>2077.9899999999998</v>
      </c>
      <c r="D125" s="47">
        <f t="shared" si="39"/>
        <v>3.1329954139511377E-3</v>
      </c>
      <c r="F125" s="89">
        <f t="shared" si="29"/>
        <v>2016.4529201430323</v>
      </c>
      <c r="G125" s="96">
        <v>87</v>
      </c>
      <c r="H125" s="37">
        <v>114</v>
      </c>
      <c r="I125" s="60">
        <f t="shared" si="32"/>
        <v>1876.1411886015037</v>
      </c>
      <c r="J125" s="57">
        <f t="shared" si="33"/>
        <v>2123.4692143124107</v>
      </c>
      <c r="K125" s="60">
        <f t="shared" si="34"/>
        <v>2178.1048700432939</v>
      </c>
      <c r="L125" s="60">
        <f t="shared" si="35"/>
        <v>1616.0405350441636</v>
      </c>
      <c r="M125" s="57">
        <f t="shared" si="36"/>
        <v>2082.7387900914614</v>
      </c>
      <c r="N125" s="57">
        <f t="shared" si="37"/>
        <v>1690.0370686486758</v>
      </c>
      <c r="P125" s="49"/>
      <c r="Q125" s="41">
        <v>114</v>
      </c>
      <c r="R125" s="103">
        <f t="shared" si="30"/>
        <v>2016.4529201430323</v>
      </c>
      <c r="S125" s="57">
        <f t="shared" si="23"/>
        <v>1890.9911473502671</v>
      </c>
      <c r="T125" s="57">
        <f t="shared" si="24"/>
        <v>2169.8246552020091</v>
      </c>
      <c r="U125" s="57">
        <f t="shared" si="25"/>
        <v>2243.269411009549</v>
      </c>
      <c r="V125" s="57">
        <f t="shared" si="26"/>
        <v>1594.0339139862049</v>
      </c>
      <c r="W125" s="57">
        <f t="shared" si="27"/>
        <v>2661.1746212680741</v>
      </c>
      <c r="X125" s="57">
        <f t="shared" si="28"/>
        <v>1343.7102138202247</v>
      </c>
      <c r="Y125" s="17"/>
      <c r="AA125" s="22"/>
      <c r="AB125" s="22"/>
      <c r="AC125" s="22"/>
      <c r="AD125" s="22"/>
      <c r="AE125" s="22"/>
      <c r="AF125" s="22"/>
      <c r="AG125" s="22"/>
      <c r="AH125" s="33"/>
      <c r="AI125" s="6"/>
      <c r="AJ125" s="32"/>
      <c r="AK125" s="27"/>
      <c r="AL125" s="27"/>
      <c r="AM125" s="27"/>
      <c r="AN125" s="27"/>
      <c r="AO125" s="27"/>
      <c r="AP125" s="27"/>
      <c r="AR125" s="2"/>
      <c r="AS125" s="8"/>
      <c r="AT125" s="8"/>
      <c r="AU125" s="8"/>
      <c r="AW125" s="44"/>
      <c r="AX125" s="31"/>
      <c r="AY125" s="29"/>
      <c r="AZ125" s="31"/>
      <c r="BA125" s="17"/>
      <c r="BC125" s="22"/>
      <c r="BD125" s="22"/>
      <c r="BE125" s="22"/>
      <c r="BF125" s="22"/>
      <c r="BG125" s="22"/>
      <c r="BH125" s="22"/>
      <c r="BI125" s="22"/>
      <c r="BJ125" s="33"/>
      <c r="BK125" s="6"/>
      <c r="BL125" s="32"/>
      <c r="BM125" s="27"/>
      <c r="BN125" s="27"/>
      <c r="BO125" s="27"/>
      <c r="BP125" s="27"/>
      <c r="BQ125" s="27"/>
      <c r="BR125" s="27"/>
      <c r="BT125" s="2"/>
      <c r="BU125" s="8"/>
      <c r="BV125" s="8"/>
      <c r="BW125" s="8"/>
      <c r="BY125" s="44"/>
      <c r="BZ125" s="31"/>
      <c r="CA125" s="29"/>
      <c r="CB125" s="31"/>
      <c r="CC125" s="17"/>
      <c r="CE125" s="22"/>
      <c r="CF125" s="22"/>
      <c r="CG125" s="22"/>
      <c r="CH125" s="22"/>
      <c r="CI125" s="22"/>
      <c r="CJ125" s="22"/>
      <c r="CK125" s="22"/>
      <c r="CL125" s="33"/>
      <c r="CM125" s="6"/>
      <c r="CN125" s="32"/>
      <c r="CO125" s="27"/>
      <c r="CP125" s="27"/>
      <c r="CQ125" s="27"/>
      <c r="CR125" s="27"/>
      <c r="CS125" s="27"/>
      <c r="CT125" s="27"/>
    </row>
    <row r="126" spans="2:98">
      <c r="B126" s="86">
        <v>42538</v>
      </c>
      <c r="C126" s="53">
        <v>2071.2199999999998</v>
      </c>
      <c r="D126" s="47">
        <f t="shared" si="39"/>
        <v>-3.2579560055630598E-3</v>
      </c>
      <c r="F126" s="89">
        <f t="shared" si="29"/>
        <v>2016.4568931267431</v>
      </c>
      <c r="G126" s="96">
        <v>88</v>
      </c>
      <c r="H126" s="37">
        <v>115</v>
      </c>
      <c r="I126" s="60">
        <f t="shared" si="32"/>
        <v>1876.6891018200122</v>
      </c>
      <c r="J126" s="57">
        <f t="shared" si="33"/>
        <v>2125.2860657978558</v>
      </c>
      <c r="K126" s="60">
        <f t="shared" si="34"/>
        <v>2180.6051118227551</v>
      </c>
      <c r="L126" s="60">
        <f t="shared" si="35"/>
        <v>1615.1305735250778</v>
      </c>
      <c r="M126" s="57">
        <f t="shared" si="36"/>
        <v>2084.5946444560791</v>
      </c>
      <c r="N126" s="57">
        <f t="shared" si="37"/>
        <v>1689.5188684555833</v>
      </c>
      <c r="P126" s="49"/>
      <c r="Q126" s="96">
        <v>115</v>
      </c>
      <c r="R126" s="103">
        <f t="shared" si="30"/>
        <v>2016.4568931267431</v>
      </c>
      <c r="S126" s="57">
        <f t="shared" si="23"/>
        <v>1891.5433973898751</v>
      </c>
      <c r="T126" s="57">
        <f t="shared" si="24"/>
        <v>2171.4474936000952</v>
      </c>
      <c r="U126" s="57">
        <f t="shared" si="25"/>
        <v>2245.6027999311418</v>
      </c>
      <c r="V126" s="57">
        <f t="shared" si="26"/>
        <v>1593.3077854725434</v>
      </c>
      <c r="W126" s="57">
        <f t="shared" si="27"/>
        <v>2665.9350993569633</v>
      </c>
      <c r="X126" s="57">
        <f t="shared" si="28"/>
        <v>1342.094346209796</v>
      </c>
      <c r="Y126" s="17"/>
      <c r="AA126" s="22"/>
      <c r="AB126" s="22"/>
      <c r="AC126" s="22"/>
      <c r="AD126" s="22"/>
      <c r="AE126" s="22"/>
      <c r="AF126" s="22"/>
      <c r="AG126" s="22"/>
      <c r="AH126" s="33"/>
      <c r="AI126" s="6"/>
      <c r="AJ126" s="32"/>
      <c r="AK126" s="27"/>
      <c r="AL126" s="27"/>
      <c r="AM126" s="27"/>
      <c r="AN126" s="27"/>
      <c r="AO126" s="27"/>
      <c r="AP126" s="27"/>
      <c r="AR126" s="2"/>
      <c r="AS126" s="8"/>
      <c r="AT126" s="8"/>
      <c r="AU126" s="8"/>
      <c r="AW126" s="44"/>
      <c r="AX126" s="31"/>
      <c r="AY126" s="29"/>
      <c r="AZ126" s="31"/>
      <c r="BA126" s="17"/>
      <c r="BC126" s="22"/>
      <c r="BD126" s="22"/>
      <c r="BE126" s="22"/>
      <c r="BF126" s="22"/>
      <c r="BG126" s="22"/>
      <c r="BH126" s="22"/>
      <c r="BI126" s="22"/>
      <c r="BJ126" s="33"/>
      <c r="BK126" s="6"/>
      <c r="BL126" s="32"/>
      <c r="BM126" s="27"/>
      <c r="BN126" s="27"/>
      <c r="BO126" s="27"/>
      <c r="BP126" s="27"/>
      <c r="BQ126" s="27"/>
      <c r="BR126" s="27"/>
      <c r="BT126" s="2"/>
      <c r="BU126" s="8"/>
      <c r="BV126" s="8"/>
      <c r="BW126" s="8"/>
      <c r="BY126" s="44"/>
      <c r="BZ126" s="31"/>
      <c r="CA126" s="29"/>
      <c r="CB126" s="31"/>
      <c r="CC126" s="17"/>
      <c r="CE126" s="22"/>
      <c r="CF126" s="22"/>
      <c r="CG126" s="22"/>
      <c r="CH126" s="22"/>
      <c r="CI126" s="22"/>
      <c r="CJ126" s="22"/>
      <c r="CK126" s="22"/>
      <c r="CL126" s="33"/>
      <c r="CM126" s="6"/>
      <c r="CN126" s="32"/>
      <c r="CO126" s="27"/>
      <c r="CP126" s="27"/>
      <c r="CQ126" s="27"/>
      <c r="CR126" s="27"/>
      <c r="CS126" s="27"/>
      <c r="CT126" s="27"/>
    </row>
    <row r="127" spans="2:98">
      <c r="B127" s="86">
        <v>42541</v>
      </c>
      <c r="C127" s="53">
        <v>2083.25</v>
      </c>
      <c r="D127" s="47">
        <f t="shared" si="39"/>
        <v>5.808171029634805E-3</v>
      </c>
      <c r="F127" s="89">
        <f t="shared" si="29"/>
        <v>2016.4608661104539</v>
      </c>
      <c r="G127" s="96">
        <v>89</v>
      </c>
      <c r="H127" s="37">
        <v>116</v>
      </c>
      <c r="I127" s="60">
        <f t="shared" si="32"/>
        <v>1877.237175052541</v>
      </c>
      <c r="J127" s="57">
        <f t="shared" si="33"/>
        <v>2127.0941645773992</v>
      </c>
      <c r="K127" s="60">
        <f t="shared" si="34"/>
        <v>2183.0976450357675</v>
      </c>
      <c r="L127" s="60">
        <f t="shared" si="35"/>
        <v>1614.2289463838931</v>
      </c>
      <c r="M127" s="57">
        <f t="shared" si="36"/>
        <v>2086.4450753427091</v>
      </c>
      <c r="N127" s="57">
        <f t="shared" si="37"/>
        <v>1689.0065561972233</v>
      </c>
      <c r="P127" s="49"/>
      <c r="Q127" s="41">
        <v>116</v>
      </c>
      <c r="R127" s="103">
        <f t="shared" si="30"/>
        <v>2016.4608661104539</v>
      </c>
      <c r="S127" s="57">
        <f t="shared" si="23"/>
        <v>1892.0958087100405</v>
      </c>
      <c r="T127" s="57">
        <f t="shared" si="24"/>
        <v>2173.0644972370819</v>
      </c>
      <c r="U127" s="57">
        <f t="shared" si="25"/>
        <v>2247.9313246434681</v>
      </c>
      <c r="V127" s="57">
        <f t="shared" si="26"/>
        <v>1592.5871533935367</v>
      </c>
      <c r="W127" s="57">
        <f t="shared" si="27"/>
        <v>2670.6867681073795</v>
      </c>
      <c r="X127" s="57">
        <f t="shared" si="28"/>
        <v>1340.4891176643453</v>
      </c>
      <c r="Y127" s="17"/>
      <c r="AA127" s="22"/>
      <c r="AB127" s="22"/>
      <c r="AC127" s="22"/>
      <c r="AD127" s="22"/>
      <c r="AE127" s="22"/>
      <c r="AF127" s="22"/>
      <c r="AG127" s="22"/>
      <c r="AH127" s="33"/>
      <c r="AI127" s="6"/>
      <c r="AJ127" s="32"/>
      <c r="AK127" s="27"/>
      <c r="AL127" s="27"/>
      <c r="AM127" s="27"/>
      <c r="AN127" s="27"/>
      <c r="AO127" s="27"/>
      <c r="AP127" s="27"/>
      <c r="AR127" s="2"/>
      <c r="AS127" s="8"/>
      <c r="AT127" s="8"/>
      <c r="AU127" s="8"/>
      <c r="AW127" s="44"/>
      <c r="AX127" s="31"/>
      <c r="AY127" s="29"/>
      <c r="AZ127" s="31"/>
      <c r="BA127" s="17"/>
      <c r="BC127" s="22"/>
      <c r="BD127" s="22"/>
      <c r="BE127" s="22"/>
      <c r="BF127" s="22"/>
      <c r="BG127" s="22"/>
      <c r="BH127" s="22"/>
      <c r="BI127" s="22"/>
      <c r="BJ127" s="33"/>
      <c r="BK127" s="6"/>
      <c r="BL127" s="32"/>
      <c r="BM127" s="27"/>
      <c r="BN127" s="27"/>
      <c r="BO127" s="27"/>
      <c r="BP127" s="27"/>
      <c r="BQ127" s="27"/>
      <c r="BR127" s="27"/>
      <c r="BT127" s="2"/>
      <c r="BU127" s="8"/>
      <c r="BV127" s="8"/>
      <c r="BW127" s="8"/>
      <c r="BY127" s="44"/>
      <c r="BZ127" s="31"/>
      <c r="CA127" s="29"/>
      <c r="CB127" s="31"/>
      <c r="CC127" s="17"/>
      <c r="CE127" s="22"/>
      <c r="CF127" s="22"/>
      <c r="CG127" s="22"/>
      <c r="CH127" s="22"/>
      <c r="CI127" s="22"/>
      <c r="CJ127" s="22"/>
      <c r="CK127" s="22"/>
      <c r="CL127" s="33"/>
      <c r="CM127" s="6"/>
      <c r="CN127" s="32"/>
      <c r="CO127" s="27"/>
      <c r="CP127" s="27"/>
      <c r="CQ127" s="27"/>
      <c r="CR127" s="27"/>
      <c r="CS127" s="27"/>
      <c r="CT127" s="27"/>
    </row>
    <row r="128" spans="2:98">
      <c r="B128" s="86">
        <v>42542</v>
      </c>
      <c r="C128" s="53">
        <v>2088.9</v>
      </c>
      <c r="D128" s="47">
        <f t="shared" si="39"/>
        <v>2.7121084843394171E-3</v>
      </c>
      <c r="F128" s="89">
        <f t="shared" si="29"/>
        <v>2016.4648390941647</v>
      </c>
      <c r="G128" s="96">
        <v>90</v>
      </c>
      <c r="H128" s="37">
        <v>117</v>
      </c>
      <c r="I128" s="60">
        <f t="shared" si="32"/>
        <v>1877.7854083458219</v>
      </c>
      <c r="J128" s="57">
        <f t="shared" si="33"/>
        <v>2128.8936590577941</v>
      </c>
      <c r="K128" s="60">
        <f t="shared" si="34"/>
        <v>2185.5826147017469</v>
      </c>
      <c r="L128" s="60">
        <f t="shared" si="35"/>
        <v>1613.3355088376138</v>
      </c>
      <c r="M128" s="57">
        <f t="shared" si="36"/>
        <v>2088.2901844319658</v>
      </c>
      <c r="N128" s="57">
        <f t="shared" si="37"/>
        <v>1688.5000303516779</v>
      </c>
      <c r="P128" s="49"/>
      <c r="Q128" s="41">
        <v>117</v>
      </c>
      <c r="R128" s="103">
        <f t="shared" si="30"/>
        <v>2016.4648390941647</v>
      </c>
      <c r="S128" s="57">
        <f t="shared" si="23"/>
        <v>1892.6483813578645</v>
      </c>
      <c r="T128" s="57">
        <f t="shared" si="24"/>
        <v>2174.675742292211</v>
      </c>
      <c r="U128" s="57">
        <f t="shared" si="25"/>
        <v>2250.2550591704935</v>
      </c>
      <c r="V128" s="57">
        <f t="shared" si="26"/>
        <v>1591.8719439639933</v>
      </c>
      <c r="W128" s="57">
        <f t="shared" si="27"/>
        <v>2675.4297740658676</v>
      </c>
      <c r="X128" s="57">
        <f t="shared" si="28"/>
        <v>1338.8943825697122</v>
      </c>
      <c r="Y128" s="17"/>
      <c r="AA128" s="22"/>
      <c r="AB128" s="22"/>
      <c r="AC128" s="22"/>
      <c r="AD128" s="22"/>
      <c r="AE128" s="22"/>
      <c r="AF128" s="22"/>
      <c r="AG128" s="22"/>
      <c r="AH128" s="33"/>
      <c r="AI128" s="6"/>
      <c r="AJ128" s="32"/>
      <c r="AK128" s="27"/>
      <c r="AL128" s="27"/>
      <c r="AM128" s="27"/>
      <c r="AN128" s="27"/>
      <c r="AO128" s="27"/>
      <c r="AP128" s="27"/>
      <c r="AR128" s="2"/>
      <c r="AS128" s="8"/>
      <c r="AT128" s="8"/>
      <c r="AU128" s="8"/>
      <c r="AW128" s="44"/>
      <c r="AX128" s="31"/>
      <c r="AY128" s="29"/>
      <c r="AZ128" s="31"/>
      <c r="BA128" s="17"/>
      <c r="BC128" s="22"/>
      <c r="BD128" s="22"/>
      <c r="BE128" s="22"/>
      <c r="BF128" s="22"/>
      <c r="BG128" s="22"/>
      <c r="BH128" s="22"/>
      <c r="BI128" s="22"/>
      <c r="BJ128" s="33"/>
      <c r="BK128" s="6"/>
      <c r="BL128" s="32"/>
      <c r="BM128" s="27"/>
      <c r="BN128" s="27"/>
      <c r="BO128" s="27"/>
      <c r="BP128" s="27"/>
      <c r="BQ128" s="27"/>
      <c r="BR128" s="27"/>
      <c r="BT128" s="2"/>
      <c r="BU128" s="8"/>
      <c r="BV128" s="8"/>
      <c r="BW128" s="8"/>
      <c r="BY128" s="44"/>
      <c r="BZ128" s="31"/>
      <c r="CA128" s="29"/>
      <c r="CB128" s="31"/>
      <c r="CC128" s="17"/>
      <c r="CE128" s="22"/>
      <c r="CF128" s="22"/>
      <c r="CG128" s="22"/>
      <c r="CH128" s="22"/>
      <c r="CI128" s="22"/>
      <c r="CJ128" s="22"/>
      <c r="CK128" s="22"/>
      <c r="CL128" s="33"/>
      <c r="CM128" s="6"/>
      <c r="CN128" s="32"/>
      <c r="CO128" s="27"/>
      <c r="CP128" s="27"/>
      <c r="CQ128" s="27"/>
      <c r="CR128" s="27"/>
      <c r="CS128" s="27"/>
      <c r="CT128" s="27"/>
    </row>
    <row r="129" spans="2:98">
      <c r="B129" s="86">
        <v>42543</v>
      </c>
      <c r="C129" s="53">
        <v>2085.4499999999998</v>
      </c>
      <c r="D129" s="47">
        <f t="shared" si="39"/>
        <v>-1.6515869596439622E-3</v>
      </c>
      <c r="F129" s="89">
        <f t="shared" si="29"/>
        <v>2016.4688120778756</v>
      </c>
      <c r="G129" s="96">
        <v>91</v>
      </c>
      <c r="H129" s="37">
        <v>118</v>
      </c>
      <c r="I129" s="60">
        <f t="shared" si="32"/>
        <v>1878.3338017465987</v>
      </c>
      <c r="J129" s="57">
        <f t="shared" si="33"/>
        <v>2130.6846935284793</v>
      </c>
      <c r="K129" s="60">
        <f t="shared" si="34"/>
        <v>2188.0601617855073</v>
      </c>
      <c r="L129" s="60">
        <f t="shared" si="35"/>
        <v>1612.4501201579349</v>
      </c>
      <c r="M129" s="57">
        <f t="shared" si="36"/>
        <v>2090.1300705630197</v>
      </c>
      <c r="N129" s="57">
        <f t="shared" si="37"/>
        <v>1687.9991922385266</v>
      </c>
      <c r="P129" s="49"/>
      <c r="Q129" s="96">
        <v>118</v>
      </c>
      <c r="R129" s="103">
        <f t="shared" si="30"/>
        <v>2016.4688120778756</v>
      </c>
      <c r="S129" s="57">
        <f t="shared" si="23"/>
        <v>1893.201115380461</v>
      </c>
      <c r="T129" s="57">
        <f t="shared" si="24"/>
        <v>2176.2813033172374</v>
      </c>
      <c r="U129" s="57">
        <f t="shared" si="25"/>
        <v>2252.5740759408209</v>
      </c>
      <c r="V129" s="57">
        <f t="shared" si="26"/>
        <v>1591.1620849941735</v>
      </c>
      <c r="W129" s="57">
        <f t="shared" si="27"/>
        <v>2680.1642606157811</v>
      </c>
      <c r="X129" s="57">
        <f t="shared" si="28"/>
        <v>1337.3099984753662</v>
      </c>
      <c r="Y129" s="17"/>
      <c r="AA129" s="22"/>
      <c r="AB129" s="22"/>
      <c r="AC129" s="22"/>
      <c r="AD129" s="22"/>
      <c r="AE129" s="22"/>
      <c r="AF129" s="22"/>
      <c r="AG129" s="22"/>
      <c r="AH129" s="33"/>
      <c r="AI129" s="6"/>
      <c r="AJ129" s="32"/>
      <c r="AK129" s="27"/>
      <c r="AL129" s="27"/>
      <c r="AM129" s="27"/>
      <c r="AN129" s="27"/>
      <c r="AO129" s="27"/>
      <c r="AP129" s="27"/>
      <c r="AR129" s="2"/>
      <c r="AS129" s="8"/>
      <c r="AT129" s="8"/>
      <c r="AU129" s="8"/>
      <c r="AW129" s="44"/>
      <c r="AX129" s="31"/>
      <c r="AY129" s="29"/>
      <c r="AZ129" s="31"/>
      <c r="BA129" s="17"/>
      <c r="BC129" s="22"/>
      <c r="BD129" s="22"/>
      <c r="BE129" s="22"/>
      <c r="BF129" s="22"/>
      <c r="BG129" s="22"/>
      <c r="BH129" s="22"/>
      <c r="BI129" s="22"/>
      <c r="BJ129" s="33"/>
      <c r="BK129" s="6"/>
      <c r="BL129" s="32"/>
      <c r="BM129" s="27"/>
      <c r="BN129" s="27"/>
      <c r="BO129" s="27"/>
      <c r="BP129" s="27"/>
      <c r="BQ129" s="27"/>
      <c r="BR129" s="27"/>
      <c r="BT129" s="2"/>
      <c r="BU129" s="8"/>
      <c r="BV129" s="8"/>
      <c r="BW129" s="8"/>
      <c r="BY129" s="44"/>
      <c r="BZ129" s="31"/>
      <c r="CA129" s="29"/>
      <c r="CB129" s="31"/>
      <c r="CC129" s="17"/>
      <c r="CE129" s="22"/>
      <c r="CF129" s="22"/>
      <c r="CG129" s="22"/>
      <c r="CH129" s="22"/>
      <c r="CI129" s="22"/>
      <c r="CJ129" s="22"/>
      <c r="CK129" s="22"/>
      <c r="CL129" s="33"/>
      <c r="CM129" s="6"/>
      <c r="CN129" s="32"/>
      <c r="CO129" s="27"/>
      <c r="CP129" s="27"/>
      <c r="CQ129" s="27"/>
      <c r="CR129" s="27"/>
      <c r="CS129" s="27"/>
      <c r="CT129" s="27"/>
    </row>
    <row r="130" spans="2:98">
      <c r="B130" s="86">
        <v>42544</v>
      </c>
      <c r="C130" s="53">
        <v>2113.3200000000002</v>
      </c>
      <c r="D130" s="47">
        <f t="shared" si="39"/>
        <v>1.3364022153492219E-2</v>
      </c>
      <c r="F130" s="89">
        <f t="shared" si="29"/>
        <v>2016.4727850615864</v>
      </c>
      <c r="G130" s="96">
        <v>92</v>
      </c>
      <c r="H130" s="37">
        <v>119</v>
      </c>
      <c r="I130" s="60">
        <f t="shared" si="32"/>
        <v>1878.8823553016302</v>
      </c>
      <c r="J130" s="57">
        <f t="shared" si="33"/>
        <v>2132.4674083196119</v>
      </c>
      <c r="K130" s="60">
        <f t="shared" si="34"/>
        <v>2190.5304233535526</v>
      </c>
      <c r="L130" s="60">
        <f t="shared" si="35"/>
        <v>1611.5726435149475</v>
      </c>
      <c r="M130" s="57">
        <f t="shared" si="36"/>
        <v>2091.9648298430948</v>
      </c>
      <c r="N130" s="57">
        <f t="shared" si="37"/>
        <v>1687.5039459093489</v>
      </c>
      <c r="P130" s="49"/>
      <c r="Q130" s="96">
        <v>119</v>
      </c>
      <c r="R130" s="103">
        <f t="shared" si="30"/>
        <v>2016.4727850615864</v>
      </c>
      <c r="S130" s="57">
        <f t="shared" si="23"/>
        <v>1893.7540108249584</v>
      </c>
      <c r="T130" s="57">
        <f t="shared" si="24"/>
        <v>2177.8812532846428</v>
      </c>
      <c r="U130" s="57">
        <f t="shared" si="25"/>
        <v>2254.8884458352172</v>
      </c>
      <c r="V130" s="57">
        <f t="shared" si="26"/>
        <v>1590.4575058422631</v>
      </c>
      <c r="W130" s="57">
        <f t="shared" si="27"/>
        <v>2684.8903680717422</v>
      </c>
      <c r="X130" s="57">
        <f t="shared" si="28"/>
        <v>1335.7358259999492</v>
      </c>
      <c r="Y130" s="17"/>
      <c r="AA130" s="22"/>
      <c r="AB130" s="22"/>
      <c r="AC130" s="22"/>
      <c r="AD130" s="22"/>
      <c r="AE130" s="22"/>
      <c r="AF130" s="22"/>
      <c r="AG130" s="22"/>
      <c r="AH130" s="33"/>
      <c r="AI130" s="6"/>
      <c r="AJ130" s="32"/>
      <c r="AK130" s="27"/>
      <c r="AL130" s="27"/>
      <c r="AM130" s="27"/>
      <c r="AN130" s="27"/>
      <c r="AO130" s="27"/>
      <c r="AP130" s="27"/>
      <c r="AR130" s="2"/>
      <c r="AS130" s="8"/>
      <c r="AT130" s="8"/>
      <c r="AU130" s="8"/>
      <c r="AW130" s="44"/>
      <c r="AX130" s="31"/>
      <c r="AY130" s="29"/>
      <c r="AZ130" s="31"/>
      <c r="BA130" s="17"/>
      <c r="BC130" s="22"/>
      <c r="BD130" s="22"/>
      <c r="BE130" s="22"/>
      <c r="BF130" s="22"/>
      <c r="BG130" s="22"/>
      <c r="BH130" s="22"/>
      <c r="BI130" s="22"/>
      <c r="BJ130" s="33"/>
      <c r="BK130" s="6"/>
      <c r="BL130" s="32"/>
      <c r="BM130" s="27"/>
      <c r="BN130" s="27"/>
      <c r="BO130" s="27"/>
      <c r="BP130" s="27"/>
      <c r="BQ130" s="27"/>
      <c r="BR130" s="27"/>
      <c r="BT130" s="2"/>
      <c r="BU130" s="8"/>
      <c r="BV130" s="8"/>
      <c r="BW130" s="8"/>
      <c r="BY130" s="44"/>
      <c r="BZ130" s="31"/>
      <c r="CA130" s="29"/>
      <c r="CB130" s="31"/>
      <c r="CC130" s="17"/>
      <c r="CE130" s="22"/>
      <c r="CF130" s="22"/>
      <c r="CG130" s="22"/>
      <c r="CH130" s="22"/>
      <c r="CI130" s="22"/>
      <c r="CJ130" s="22"/>
      <c r="CK130" s="22"/>
      <c r="CL130" s="33"/>
      <c r="CM130" s="6"/>
      <c r="CN130" s="32"/>
      <c r="CO130" s="27"/>
      <c r="CP130" s="27"/>
      <c r="CQ130" s="27"/>
      <c r="CR130" s="27"/>
      <c r="CS130" s="27"/>
      <c r="CT130" s="27"/>
    </row>
    <row r="131" spans="2:98">
      <c r="B131" s="86">
        <v>42545</v>
      </c>
      <c r="C131" s="53">
        <v>2037.41</v>
      </c>
      <c r="D131" s="47">
        <f t="shared" si="39"/>
        <v>-3.5919784982870594E-2</v>
      </c>
      <c r="F131" s="89">
        <f t="shared" si="29"/>
        <v>2016.4767580452972</v>
      </c>
      <c r="G131" s="96">
        <v>93</v>
      </c>
      <c r="H131" s="37">
        <v>120</v>
      </c>
      <c r="I131" s="60">
        <f t="shared" si="32"/>
        <v>1879.4310690576879</v>
      </c>
      <c r="J131" s="57">
        <f t="shared" si="33"/>
        <v>2134.2419399523933</v>
      </c>
      <c r="K131" s="60">
        <f t="shared" si="34"/>
        <v>2192.993532722724</v>
      </c>
      <c r="L131" s="60">
        <f t="shared" si="35"/>
        <v>1610.7029458284921</v>
      </c>
      <c r="M131" s="57">
        <f t="shared" si="36"/>
        <v>2093.794555751605</v>
      </c>
      <c r="N131" s="57">
        <f t="shared" si="37"/>
        <v>1687.0141980435881</v>
      </c>
      <c r="P131" s="49"/>
      <c r="Q131" s="41">
        <v>120</v>
      </c>
      <c r="R131" s="103">
        <f t="shared" si="30"/>
        <v>2016.4767580452972</v>
      </c>
      <c r="S131" s="57">
        <f t="shared" si="23"/>
        <v>1894.307067738499</v>
      </c>
      <c r="T131" s="57">
        <f t="shared" si="24"/>
        <v>2179.4756636340267</v>
      </c>
      <c r="U131" s="57">
        <f t="shared" si="25"/>
        <v>2257.1982382323313</v>
      </c>
      <c r="V131" s="57">
        <f t="shared" si="26"/>
        <v>1589.7581373686503</v>
      </c>
      <c r="W131" s="57">
        <f t="shared" si="27"/>
        <v>2689.6082337705116</v>
      </c>
      <c r="X131" s="57">
        <f t="shared" si="28"/>
        <v>1334.1717287404049</v>
      </c>
      <c r="Y131" s="17"/>
      <c r="AA131" s="22"/>
      <c r="AB131" s="22"/>
      <c r="AC131" s="22"/>
      <c r="AD131" s="22"/>
      <c r="AE131" s="22"/>
      <c r="AF131" s="22"/>
      <c r="AG131" s="22"/>
      <c r="AH131" s="33"/>
      <c r="AI131" s="6"/>
      <c r="AJ131" s="32"/>
      <c r="AK131" s="27"/>
      <c r="AL131" s="27"/>
      <c r="AM131" s="27"/>
      <c r="AN131" s="27"/>
      <c r="AO131" s="27"/>
      <c r="AP131" s="27"/>
      <c r="AR131" s="2"/>
      <c r="AS131" s="8"/>
      <c r="AT131" s="8"/>
      <c r="AU131" s="8"/>
      <c r="AW131" s="44"/>
      <c r="AX131" s="31"/>
      <c r="AY131" s="29"/>
      <c r="AZ131" s="31"/>
      <c r="BA131" s="17"/>
      <c r="BC131" s="22"/>
      <c r="BD131" s="22"/>
      <c r="BE131" s="22"/>
      <c r="BF131" s="22"/>
      <c r="BG131" s="22"/>
      <c r="BH131" s="22"/>
      <c r="BI131" s="22"/>
      <c r="BJ131" s="33"/>
      <c r="BK131" s="6"/>
      <c r="BL131" s="32"/>
      <c r="BM131" s="27"/>
      <c r="BN131" s="27"/>
      <c r="BO131" s="27"/>
      <c r="BP131" s="27"/>
      <c r="BQ131" s="27"/>
      <c r="BR131" s="27"/>
      <c r="BT131" s="2"/>
      <c r="BU131" s="8"/>
      <c r="BV131" s="8"/>
      <c r="BW131" s="8"/>
      <c r="BY131" s="44"/>
      <c r="BZ131" s="31"/>
      <c r="CA131" s="29"/>
      <c r="CB131" s="31"/>
      <c r="CC131" s="17"/>
      <c r="CE131" s="22"/>
      <c r="CF131" s="22"/>
      <c r="CG131" s="22"/>
      <c r="CH131" s="22"/>
      <c r="CI131" s="22"/>
      <c r="CJ131" s="22"/>
      <c r="CK131" s="22"/>
      <c r="CL131" s="33"/>
      <c r="CM131" s="6"/>
      <c r="CN131" s="32"/>
      <c r="CO131" s="27"/>
      <c r="CP131" s="27"/>
      <c r="CQ131" s="27"/>
      <c r="CR131" s="27"/>
      <c r="CS131" s="27"/>
      <c r="CT131" s="27"/>
    </row>
    <row r="132" spans="2:98">
      <c r="B132" s="86">
        <v>42548</v>
      </c>
      <c r="C132" s="53">
        <v>2000.54</v>
      </c>
      <c r="D132" s="47">
        <f t="shared" si="39"/>
        <v>-1.8096504876289072E-2</v>
      </c>
      <c r="F132" s="89">
        <f t="shared" si="29"/>
        <v>2016.480731029008</v>
      </c>
      <c r="G132" s="96">
        <v>94</v>
      </c>
      <c r="H132" s="37">
        <v>121</v>
      </c>
      <c r="I132" s="60">
        <f t="shared" si="32"/>
        <v>1879.9799430615576</v>
      </c>
      <c r="J132" s="57">
        <f t="shared" si="33"/>
        <v>2136.0084212821353</v>
      </c>
      <c r="K132" s="60">
        <f t="shared" si="34"/>
        <v>2195.4496196016557</v>
      </c>
      <c r="L132" s="60">
        <f t="shared" si="35"/>
        <v>1609.8408976267049</v>
      </c>
      <c r="M132" s="57">
        <f t="shared" si="36"/>
        <v>2095.6193392392574</v>
      </c>
      <c r="N132" s="57">
        <f t="shared" si="37"/>
        <v>1686.5298578494469</v>
      </c>
      <c r="P132" s="49"/>
      <c r="Q132" s="41">
        <v>121</v>
      </c>
      <c r="R132" s="103">
        <f t="shared" si="30"/>
        <v>2016.480731029008</v>
      </c>
      <c r="S132" s="57">
        <f t="shared" si="23"/>
        <v>1894.8602861682386</v>
      </c>
      <c r="T132" s="57">
        <f t="shared" si="24"/>
        <v>2181.0646043167667</v>
      </c>
      <c r="U132" s="57">
        <f t="shared" si="25"/>
        <v>2259.5035210527062</v>
      </c>
      <c r="V132" s="57">
        <f t="shared" si="26"/>
        <v>1589.0639118919191</v>
      </c>
      <c r="W132" s="57">
        <f t="shared" si="27"/>
        <v>2694.3179921584415</v>
      </c>
      <c r="X132" s="57">
        <f t="shared" si="28"/>
        <v>1332.6175731845233</v>
      </c>
      <c r="Y132" s="17"/>
      <c r="AA132" s="22"/>
      <c r="AB132" s="22"/>
      <c r="AC132" s="22"/>
      <c r="AD132" s="22"/>
      <c r="AE132" s="22"/>
      <c r="AF132" s="22"/>
      <c r="AG132" s="22"/>
      <c r="AH132" s="33"/>
      <c r="AI132" s="6"/>
      <c r="AJ132" s="32"/>
      <c r="AK132" s="27"/>
      <c r="AL132" s="27"/>
      <c r="AM132" s="27"/>
      <c r="AN132" s="27"/>
      <c r="AO132" s="27"/>
      <c r="AP132" s="27"/>
      <c r="AR132" s="2"/>
      <c r="AS132" s="8"/>
      <c r="AT132" s="8"/>
      <c r="AU132" s="8"/>
      <c r="AW132" s="44"/>
      <c r="AX132" s="31"/>
      <c r="AY132" s="29"/>
      <c r="AZ132" s="31"/>
      <c r="BA132" s="17"/>
      <c r="BC132" s="22"/>
      <c r="BD132" s="22"/>
      <c r="BE132" s="22"/>
      <c r="BF132" s="22"/>
      <c r="BG132" s="22"/>
      <c r="BH132" s="22"/>
      <c r="BI132" s="22"/>
      <c r="BJ132" s="33"/>
      <c r="BK132" s="6"/>
      <c r="BL132" s="32"/>
      <c r="BM132" s="27"/>
      <c r="BN132" s="27"/>
      <c r="BO132" s="27"/>
      <c r="BP132" s="27"/>
      <c r="BQ132" s="27"/>
      <c r="BR132" s="27"/>
      <c r="BT132" s="2"/>
      <c r="BU132" s="8"/>
      <c r="BV132" s="8"/>
      <c r="BW132" s="8"/>
      <c r="BY132" s="44"/>
      <c r="BZ132" s="31"/>
      <c r="CA132" s="29"/>
      <c r="CB132" s="31"/>
      <c r="CC132" s="17"/>
      <c r="CE132" s="22"/>
      <c r="CF132" s="22"/>
      <c r="CG132" s="22"/>
      <c r="CH132" s="22"/>
      <c r="CI132" s="22"/>
      <c r="CJ132" s="22"/>
      <c r="CK132" s="22"/>
      <c r="CL132" s="33"/>
      <c r="CM132" s="6"/>
      <c r="CN132" s="32"/>
      <c r="CO132" s="27"/>
      <c r="CP132" s="27"/>
      <c r="CQ132" s="27"/>
      <c r="CR132" s="27"/>
      <c r="CS132" s="27"/>
      <c r="CT132" s="27"/>
    </row>
    <row r="133" spans="2:98">
      <c r="B133" s="86">
        <v>42549</v>
      </c>
      <c r="C133" s="53">
        <v>2036.09</v>
      </c>
      <c r="D133" s="47">
        <f t="shared" si="39"/>
        <v>1.7770202045447707E-2</v>
      </c>
      <c r="F133" s="89">
        <f t="shared" si="29"/>
        <v>2016.4847040127188</v>
      </c>
      <c r="G133" s="96">
        <v>95</v>
      </c>
      <c r="H133" s="37">
        <v>122</v>
      </c>
      <c r="I133" s="60">
        <f t="shared" si="32"/>
        <v>1880.5289773600382</v>
      </c>
      <c r="J133" s="57">
        <f t="shared" si="33"/>
        <v>2137.7669816344928</v>
      </c>
      <c r="K133" s="60">
        <f t="shared" si="34"/>
        <v>2197.8988102254507</v>
      </c>
      <c r="L133" s="60">
        <f t="shared" si="35"/>
        <v>1608.9863729113365</v>
      </c>
      <c r="M133" s="57">
        <f t="shared" si="36"/>
        <v>2097.4392688224098</v>
      </c>
      <c r="N133" s="57">
        <f t="shared" si="37"/>
        <v>1686.0508369695335</v>
      </c>
      <c r="P133" s="49"/>
      <c r="Q133" s="96">
        <v>122</v>
      </c>
      <c r="R133" s="103">
        <f t="shared" si="30"/>
        <v>2016.4847040127188</v>
      </c>
      <c r="S133" s="57">
        <f t="shared" si="23"/>
        <v>1895.4136661613466</v>
      </c>
      <c r="T133" s="57">
        <f t="shared" si="24"/>
        <v>2182.6481438390106</v>
      </c>
      <c r="U133" s="57">
        <f t="shared" si="25"/>
        <v>2261.8043608011444</v>
      </c>
      <c r="V133" s="57">
        <f t="shared" si="26"/>
        <v>1588.3747631464817</v>
      </c>
      <c r="W133" s="57">
        <f t="shared" si="27"/>
        <v>2699.0197748756741</v>
      </c>
      <c r="X133" s="57">
        <f t="shared" si="28"/>
        <v>1331.0732286267462</v>
      </c>
      <c r="Y133" s="17"/>
      <c r="AA133" s="22"/>
      <c r="AB133" s="22"/>
      <c r="AC133" s="22"/>
      <c r="AD133" s="22"/>
      <c r="AE133" s="22"/>
      <c r="AF133" s="22"/>
      <c r="AG133" s="22"/>
      <c r="AH133" s="33"/>
      <c r="AI133" s="6"/>
      <c r="AJ133" s="32"/>
      <c r="AK133" s="27"/>
      <c r="AL133" s="27"/>
      <c r="AM133" s="27"/>
      <c r="AN133" s="27"/>
      <c r="AO133" s="27"/>
      <c r="AP133" s="27"/>
      <c r="AR133" s="2"/>
      <c r="AS133" s="8"/>
      <c r="AT133" s="8"/>
      <c r="AU133" s="8"/>
      <c r="AW133" s="44"/>
      <c r="AX133" s="31"/>
      <c r="AY133" s="29"/>
      <c r="AZ133" s="31"/>
      <c r="BA133" s="17"/>
      <c r="BC133" s="22"/>
      <c r="BD133" s="22"/>
      <c r="BE133" s="22"/>
      <c r="BF133" s="22"/>
      <c r="BG133" s="22"/>
      <c r="BH133" s="22"/>
      <c r="BI133" s="22"/>
      <c r="BJ133" s="33"/>
      <c r="BK133" s="6"/>
      <c r="BL133" s="32"/>
      <c r="BM133" s="27"/>
      <c r="BN133" s="27"/>
      <c r="BO133" s="27"/>
      <c r="BP133" s="27"/>
      <c r="BQ133" s="27"/>
      <c r="BR133" s="27"/>
      <c r="BT133" s="2"/>
      <c r="BU133" s="8"/>
      <c r="BV133" s="8"/>
      <c r="BW133" s="8"/>
      <c r="BY133" s="44"/>
      <c r="BZ133" s="31"/>
      <c r="CA133" s="29"/>
      <c r="CB133" s="31"/>
      <c r="CC133" s="17"/>
      <c r="CE133" s="22"/>
      <c r="CF133" s="22"/>
      <c r="CG133" s="22"/>
      <c r="CH133" s="22"/>
      <c r="CI133" s="22"/>
      <c r="CJ133" s="22"/>
      <c r="CK133" s="22"/>
      <c r="CL133" s="33"/>
      <c r="CM133" s="6"/>
      <c r="CN133" s="32"/>
      <c r="CO133" s="27"/>
      <c r="CP133" s="27"/>
      <c r="CQ133" s="27"/>
      <c r="CR133" s="27"/>
      <c r="CS133" s="27"/>
      <c r="CT133" s="27"/>
    </row>
    <row r="134" spans="2:98">
      <c r="B134" s="86">
        <v>42550</v>
      </c>
      <c r="C134" s="53">
        <v>2070.77</v>
      </c>
      <c r="D134" s="47">
        <f t="shared" si="39"/>
        <v>1.7032645904650614E-2</v>
      </c>
      <c r="F134" s="89">
        <f t="shared" si="29"/>
        <v>2016.4886769964296</v>
      </c>
      <c r="G134" s="96">
        <v>96</v>
      </c>
      <c r="H134" s="37">
        <v>123</v>
      </c>
      <c r="I134" s="60">
        <f t="shared" si="32"/>
        <v>1881.0781719999422</v>
      </c>
      <c r="J134" s="57">
        <f t="shared" si="33"/>
        <v>2139.5177469352589</v>
      </c>
      <c r="K134" s="60">
        <f t="shared" si="34"/>
        <v>2200.341227483987</v>
      </c>
      <c r="L134" s="60">
        <f t="shared" si="35"/>
        <v>1608.1392490294531</v>
      </c>
      <c r="M134" s="57">
        <f t="shared" si="36"/>
        <v>2099.2544306729528</v>
      </c>
      <c r="N134" s="57">
        <f t="shared" si="37"/>
        <v>1685.5770493909738</v>
      </c>
      <c r="P134" s="49"/>
      <c r="Q134" s="41">
        <v>123</v>
      </c>
      <c r="R134" s="103">
        <f t="shared" si="30"/>
        <v>2016.4886769964296</v>
      </c>
      <c r="S134" s="57">
        <f t="shared" si="23"/>
        <v>1895.9672077650068</v>
      </c>
      <c r="T134" s="57">
        <f t="shared" si="24"/>
        <v>2184.2263493030946</v>
      </c>
      <c r="U134" s="57">
        <f t="shared" si="25"/>
        <v>2264.1008226075091</v>
      </c>
      <c r="V134" s="57">
        <f t="shared" si="26"/>
        <v>1587.6906262417758</v>
      </c>
      <c r="W134" s="57">
        <f t="shared" si="27"/>
        <v>2703.7137108372153</v>
      </c>
      <c r="X134" s="57">
        <f t="shared" si="28"/>
        <v>1329.5385670870924</v>
      </c>
      <c r="Y134" s="17"/>
      <c r="AA134" s="22"/>
      <c r="AB134" s="22"/>
      <c r="AC134" s="22"/>
      <c r="AD134" s="22"/>
      <c r="AE134" s="22"/>
      <c r="AF134" s="22"/>
      <c r="AG134" s="22"/>
      <c r="AH134" s="33"/>
      <c r="AI134" s="6"/>
      <c r="AJ134" s="32"/>
      <c r="AK134" s="27"/>
      <c r="AL134" s="27"/>
      <c r="AM134" s="27"/>
      <c r="AN134" s="27"/>
      <c r="AO134" s="27"/>
      <c r="AP134" s="27"/>
      <c r="AR134" s="2"/>
      <c r="AS134" s="8"/>
      <c r="AT134" s="8"/>
      <c r="AU134" s="8"/>
      <c r="AW134" s="44"/>
      <c r="AX134" s="31"/>
      <c r="AY134" s="29"/>
      <c r="AZ134" s="31"/>
      <c r="BA134" s="17"/>
      <c r="BC134" s="22"/>
      <c r="BD134" s="22"/>
      <c r="BE134" s="22"/>
      <c r="BF134" s="22"/>
      <c r="BG134" s="22"/>
      <c r="BH134" s="22"/>
      <c r="BI134" s="22"/>
      <c r="BJ134" s="33"/>
      <c r="BK134" s="6"/>
      <c r="BL134" s="32"/>
      <c r="BM134" s="27"/>
      <c r="BN134" s="27"/>
      <c r="BO134" s="27"/>
      <c r="BP134" s="27"/>
      <c r="BQ134" s="27"/>
      <c r="BR134" s="27"/>
      <c r="BT134" s="2"/>
      <c r="BU134" s="8"/>
      <c r="BV134" s="8"/>
      <c r="BW134" s="8"/>
      <c r="BY134" s="44"/>
      <c r="BZ134" s="31"/>
      <c r="CA134" s="29"/>
      <c r="CB134" s="31"/>
      <c r="CC134" s="17"/>
      <c r="CE134" s="22"/>
      <c r="CF134" s="22"/>
      <c r="CG134" s="22"/>
      <c r="CH134" s="22"/>
      <c r="CI134" s="22"/>
      <c r="CJ134" s="22"/>
      <c r="CK134" s="22"/>
      <c r="CL134" s="33"/>
      <c r="CM134" s="6"/>
      <c r="CN134" s="32"/>
      <c r="CO134" s="27"/>
      <c r="CP134" s="27"/>
      <c r="CQ134" s="27"/>
      <c r="CR134" s="27"/>
      <c r="CS134" s="27"/>
      <c r="CT134" s="27"/>
    </row>
    <row r="135" spans="2:98">
      <c r="B135" s="86">
        <v>42551</v>
      </c>
      <c r="C135" s="53">
        <v>2098.86</v>
      </c>
      <c r="D135" s="47">
        <f t="shared" si="39"/>
        <v>1.3565002390415229E-2</v>
      </c>
      <c r="F135" s="89">
        <f t="shared" si="29"/>
        <v>2016.4926499801404</v>
      </c>
      <c r="G135" s="96">
        <v>97</v>
      </c>
      <c r="H135" s="37">
        <v>124</v>
      </c>
      <c r="I135" s="60">
        <f t="shared" si="32"/>
        <v>1881.6275270280973</v>
      </c>
      <c r="J135" s="57">
        <f t="shared" si="33"/>
        <v>2141.2608398340844</v>
      </c>
      <c r="K135" s="60">
        <f t="shared" si="34"/>
        <v>2202.7769910441943</v>
      </c>
      <c r="L135" s="60">
        <f t="shared" si="35"/>
        <v>1607.2994065511548</v>
      </c>
      <c r="M135" s="57">
        <f t="shared" si="36"/>
        <v>2101.0649087039869</v>
      </c>
      <c r="N135" s="57">
        <f t="shared" si="37"/>
        <v>1685.1084113597396</v>
      </c>
      <c r="P135" s="49"/>
      <c r="Q135" s="41">
        <v>124</v>
      </c>
      <c r="R135" s="103">
        <f t="shared" si="30"/>
        <v>2016.4926499801404</v>
      </c>
      <c r="S135" s="57">
        <f t="shared" si="23"/>
        <v>1896.5209110264161</v>
      </c>
      <c r="T135" s="57">
        <f t="shared" si="24"/>
        <v>2185.7992864474436</v>
      </c>
      <c r="U135" s="57">
        <f t="shared" si="25"/>
        <v>2266.3929702660334</v>
      </c>
      <c r="V135" s="57">
        <f t="shared" si="26"/>
        <v>1587.0114376229596</v>
      </c>
      <c r="W135" s="57">
        <f t="shared" si="27"/>
        <v>2708.3999263110409</v>
      </c>
      <c r="X135" s="57">
        <f t="shared" si="28"/>
        <v>1328.0134632330517</v>
      </c>
      <c r="Y135" s="17"/>
      <c r="AA135" s="22"/>
      <c r="AB135" s="22"/>
      <c r="AC135" s="22"/>
      <c r="AD135" s="22"/>
      <c r="AE135" s="22"/>
      <c r="AF135" s="22"/>
      <c r="AG135" s="22"/>
      <c r="AH135" s="33"/>
      <c r="AI135" s="6"/>
      <c r="AJ135" s="32"/>
      <c r="AK135" s="27"/>
      <c r="AL135" s="27"/>
      <c r="AM135" s="27"/>
      <c r="AN135" s="27"/>
      <c r="AO135" s="27"/>
      <c r="AP135" s="27"/>
      <c r="AR135" s="2"/>
      <c r="AS135" s="8"/>
      <c r="AT135" s="8"/>
      <c r="AU135" s="8"/>
      <c r="AW135" s="44"/>
      <c r="AX135" s="31"/>
      <c r="AY135" s="29"/>
      <c r="AZ135" s="31"/>
      <c r="BA135" s="17"/>
      <c r="BC135" s="22"/>
      <c r="BD135" s="22"/>
      <c r="BE135" s="22"/>
      <c r="BF135" s="22"/>
      <c r="BG135" s="22"/>
      <c r="BH135" s="22"/>
      <c r="BI135" s="22"/>
      <c r="BJ135" s="33"/>
      <c r="BK135" s="6"/>
      <c r="BL135" s="32"/>
      <c r="BM135" s="27"/>
      <c r="BN135" s="27"/>
      <c r="BO135" s="27"/>
      <c r="BP135" s="27"/>
      <c r="BQ135" s="27"/>
      <c r="BR135" s="27"/>
      <c r="BT135" s="2"/>
      <c r="BU135" s="8"/>
      <c r="BV135" s="8"/>
      <c r="BW135" s="8"/>
      <c r="BY135" s="44"/>
      <c r="BZ135" s="31"/>
      <c r="CA135" s="29"/>
      <c r="CB135" s="31"/>
      <c r="CC135" s="17"/>
      <c r="CE135" s="22"/>
      <c r="CF135" s="22"/>
      <c r="CG135" s="22"/>
      <c r="CH135" s="22"/>
      <c r="CI135" s="22"/>
      <c r="CJ135" s="22"/>
      <c r="CK135" s="22"/>
      <c r="CL135" s="33"/>
      <c r="CM135" s="6"/>
      <c r="CN135" s="32"/>
      <c r="CO135" s="27"/>
      <c r="CP135" s="27"/>
      <c r="CQ135" s="27"/>
      <c r="CR135" s="27"/>
      <c r="CS135" s="27"/>
      <c r="CT135" s="27"/>
    </row>
    <row r="136" spans="2:98">
      <c r="B136" s="86">
        <v>42552</v>
      </c>
      <c r="C136" s="53">
        <v>2102.9499999999998</v>
      </c>
      <c r="D136" s="47">
        <f t="shared" si="39"/>
        <v>1.9486769007936169E-3</v>
      </c>
      <c r="F136" s="89">
        <f t="shared" si="29"/>
        <v>2016.4966229638512</v>
      </c>
      <c r="G136" s="96">
        <v>98</v>
      </c>
      <c r="H136" s="37">
        <v>125</v>
      </c>
      <c r="I136" s="60">
        <f t="shared" si="32"/>
        <v>1882.1770424913425</v>
      </c>
      <c r="J136" s="57">
        <f t="shared" si="33"/>
        <v>2142.996379822479</v>
      </c>
      <c r="K136" s="60">
        <f t="shared" si="34"/>
        <v>2205.2062174666644</v>
      </c>
      <c r="L136" s="60">
        <f t="shared" si="35"/>
        <v>1606.4667291529659</v>
      </c>
      <c r="M136" s="57">
        <f t="shared" si="36"/>
        <v>2102.8707846515163</v>
      </c>
      <c r="N136" s="57">
        <f t="shared" si="37"/>
        <v>1684.6448412989519</v>
      </c>
      <c r="P136" s="49"/>
      <c r="Q136" s="96">
        <v>125</v>
      </c>
      <c r="R136" s="103">
        <f t="shared" si="30"/>
        <v>2016.4966229638512</v>
      </c>
      <c r="S136" s="57">
        <f t="shared" si="23"/>
        <v>1897.0747759927856</v>
      </c>
      <c r="T136" s="57">
        <f t="shared" si="24"/>
        <v>2187.3670196850248</v>
      </c>
      <c r="U136" s="57">
        <f t="shared" si="25"/>
        <v>2268.6808662731951</v>
      </c>
      <c r="V136" s="57">
        <f t="shared" si="26"/>
        <v>1586.3371350330317</v>
      </c>
      <c r="W136" s="57">
        <f t="shared" si="27"/>
        <v>2713.0785449933528</v>
      </c>
      <c r="X136" s="57">
        <f t="shared" si="28"/>
        <v>1326.4977943043282</v>
      </c>
      <c r="Y136" s="17"/>
      <c r="AA136" s="22"/>
      <c r="AB136" s="22"/>
      <c r="AC136" s="22"/>
      <c r="AD136" s="22"/>
      <c r="AE136" s="22"/>
      <c r="AF136" s="22"/>
      <c r="AG136" s="22"/>
      <c r="AH136" s="33"/>
      <c r="AI136" s="6"/>
      <c r="AJ136" s="32"/>
      <c r="AK136" s="27"/>
      <c r="AL136" s="27"/>
      <c r="AM136" s="27"/>
      <c r="AN136" s="27"/>
      <c r="AO136" s="27"/>
      <c r="AP136" s="27"/>
      <c r="AR136" s="2"/>
      <c r="AS136" s="8"/>
      <c r="AT136" s="8"/>
      <c r="AU136" s="8"/>
      <c r="AW136" s="44"/>
      <c r="AX136" s="31"/>
      <c r="AY136" s="29"/>
      <c r="AZ136" s="31"/>
      <c r="BA136" s="17"/>
      <c r="BC136" s="22"/>
      <c r="BD136" s="22"/>
      <c r="BE136" s="22"/>
      <c r="BF136" s="22"/>
      <c r="BG136" s="22"/>
      <c r="BH136" s="22"/>
      <c r="BI136" s="22"/>
      <c r="BJ136" s="33"/>
      <c r="BK136" s="6"/>
      <c r="BL136" s="32"/>
      <c r="BM136" s="27"/>
      <c r="BN136" s="27"/>
      <c r="BO136" s="27"/>
      <c r="BP136" s="27"/>
      <c r="BQ136" s="27"/>
      <c r="BR136" s="27"/>
      <c r="BT136" s="2"/>
      <c r="BU136" s="8"/>
      <c r="BV136" s="8"/>
      <c r="BW136" s="8"/>
      <c r="BY136" s="44"/>
      <c r="BZ136" s="31"/>
      <c r="CA136" s="29"/>
      <c r="CB136" s="31"/>
      <c r="CC136" s="17"/>
      <c r="CE136" s="22"/>
      <c r="CF136" s="22"/>
      <c r="CG136" s="22"/>
      <c r="CH136" s="22"/>
      <c r="CI136" s="22"/>
      <c r="CJ136" s="22"/>
      <c r="CK136" s="22"/>
      <c r="CL136" s="33"/>
      <c r="CM136" s="6"/>
      <c r="CN136" s="32"/>
      <c r="CO136" s="27"/>
      <c r="CP136" s="27"/>
      <c r="CQ136" s="27"/>
      <c r="CR136" s="27"/>
      <c r="CS136" s="27"/>
      <c r="CT136" s="27"/>
    </row>
    <row r="137" spans="2:98">
      <c r="B137" s="86">
        <v>42556</v>
      </c>
      <c r="C137" s="53">
        <v>2088.5500000000002</v>
      </c>
      <c r="D137" s="47">
        <f t="shared" si="39"/>
        <v>-6.847523716683534E-3</v>
      </c>
      <c r="F137" s="89">
        <f t="shared" si="29"/>
        <v>2016.500595947562</v>
      </c>
      <c r="G137" s="96">
        <v>99</v>
      </c>
      <c r="H137" s="37">
        <v>126</v>
      </c>
      <c r="I137" s="60">
        <f t="shared" si="32"/>
        <v>1882.7267184365323</v>
      </c>
      <c r="J137" s="57">
        <f t="shared" si="33"/>
        <v>2144.7244833463919</v>
      </c>
      <c r="K137" s="60">
        <f t="shared" si="34"/>
        <v>2207.6290203169024</v>
      </c>
      <c r="L137" s="60">
        <f t="shared" si="35"/>
        <v>1605.6411035065855</v>
      </c>
      <c r="M137" s="57">
        <f t="shared" si="36"/>
        <v>2104.6721381523948</v>
      </c>
      <c r="N137" s="57">
        <f t="shared" si="37"/>
        <v>1684.1862597309355</v>
      </c>
      <c r="P137" s="49"/>
      <c r="Q137" s="96">
        <v>126</v>
      </c>
      <c r="R137" s="103">
        <f t="shared" si="30"/>
        <v>2016.500595947562</v>
      </c>
      <c r="S137" s="57">
        <f t="shared" si="23"/>
        <v>1897.6288027113396</v>
      </c>
      <c r="T137" s="57">
        <f t="shared" si="24"/>
        <v>2188.9296121404236</v>
      </c>
      <c r="U137" s="57">
        <f t="shared" si="25"/>
        <v>2270.9645718642319</v>
      </c>
      <c r="V137" s="57">
        <f t="shared" si="26"/>
        <v>1585.667657476321</v>
      </c>
      <c r="W137" s="57">
        <f t="shared" si="27"/>
        <v>2717.7496880811213</v>
      </c>
      <c r="X137" s="57">
        <f t="shared" si="28"/>
        <v>1324.991440040297</v>
      </c>
      <c r="Y137" s="17"/>
      <c r="AA137" s="22"/>
      <c r="AB137" s="22"/>
      <c r="AC137" s="22"/>
      <c r="AD137" s="22"/>
      <c r="AE137" s="22"/>
      <c r="AF137" s="22"/>
      <c r="AG137" s="22"/>
      <c r="AH137" s="33"/>
      <c r="AI137" s="6"/>
      <c r="AJ137" s="32"/>
      <c r="AK137" s="27"/>
      <c r="AL137" s="27"/>
      <c r="AM137" s="27"/>
      <c r="AN137" s="27"/>
      <c r="AO137" s="27"/>
      <c r="AP137" s="27"/>
      <c r="AR137" s="2"/>
      <c r="AS137" s="8"/>
      <c r="AT137" s="8"/>
      <c r="AU137" s="8"/>
      <c r="AW137" s="44"/>
      <c r="AX137" s="31"/>
      <c r="AY137" s="29"/>
      <c r="AZ137" s="31"/>
      <c r="BA137" s="17"/>
      <c r="BC137" s="22"/>
      <c r="BD137" s="22"/>
      <c r="BE137" s="22"/>
      <c r="BF137" s="22"/>
      <c r="BG137" s="22"/>
      <c r="BH137" s="22"/>
      <c r="BI137" s="22"/>
      <c r="BJ137" s="33"/>
      <c r="BK137" s="6"/>
      <c r="BL137" s="32"/>
      <c r="BM137" s="27"/>
      <c r="BN137" s="27"/>
      <c r="BO137" s="27"/>
      <c r="BP137" s="27"/>
      <c r="BQ137" s="27"/>
      <c r="BR137" s="27"/>
      <c r="BT137" s="2"/>
      <c r="BU137" s="8"/>
      <c r="BV137" s="8"/>
      <c r="BW137" s="8"/>
      <c r="BY137" s="44"/>
      <c r="BZ137" s="31"/>
      <c r="CA137" s="29"/>
      <c r="CB137" s="31"/>
      <c r="CC137" s="17"/>
      <c r="CE137" s="22"/>
      <c r="CF137" s="22"/>
      <c r="CG137" s="22"/>
      <c r="CH137" s="22"/>
      <c r="CI137" s="22"/>
      <c r="CJ137" s="22"/>
      <c r="CK137" s="22"/>
      <c r="CL137" s="33"/>
      <c r="CM137" s="6"/>
      <c r="CN137" s="32"/>
      <c r="CO137" s="27"/>
      <c r="CP137" s="27"/>
      <c r="CQ137" s="27"/>
      <c r="CR137" s="27"/>
      <c r="CS137" s="27"/>
      <c r="CT137" s="27"/>
    </row>
    <row r="138" spans="2:98">
      <c r="B138" s="86">
        <v>42557</v>
      </c>
      <c r="C138" s="53">
        <v>2099.73</v>
      </c>
      <c r="D138" s="47">
        <f t="shared" si="39"/>
        <v>5.3529960977711025E-3</v>
      </c>
      <c r="F138" s="89">
        <f t="shared" si="29"/>
        <v>2016.5045689312728</v>
      </c>
      <c r="G138" s="96">
        <v>100</v>
      </c>
      <c r="H138" s="37">
        <v>127</v>
      </c>
      <c r="I138" s="60">
        <f t="shared" si="32"/>
        <v>1883.2765549105341</v>
      </c>
      <c r="J138" s="57">
        <f t="shared" si="33"/>
        <v>2146.4452639137003</v>
      </c>
      <c r="K138" s="60">
        <f t="shared" si="34"/>
        <v>2210.0455102715168</v>
      </c>
      <c r="L138" s="60">
        <f t="shared" si="35"/>
        <v>1604.8224191726958</v>
      </c>
      <c r="M138" s="57">
        <f t="shared" si="36"/>
        <v>2106.4690468187273</v>
      </c>
      <c r="N138" s="57">
        <f t="shared" si="37"/>
        <v>1683.7325892028191</v>
      </c>
      <c r="P138" s="49"/>
      <c r="Q138" s="41">
        <v>127</v>
      </c>
      <c r="R138" s="103">
        <f t="shared" si="30"/>
        <v>2016.5045689312728</v>
      </c>
      <c r="S138" s="57">
        <f t="shared" si="23"/>
        <v>1898.1829912293174</v>
      </c>
      <c r="T138" s="57">
        <f t="shared" si="24"/>
        <v>2190.4871256855909</v>
      </c>
      <c r="U138" s="57">
        <f t="shared" si="25"/>
        <v>2273.2441470483441</v>
      </c>
      <c r="V138" s="57">
        <f t="shared" si="26"/>
        <v>1585.0029451832804</v>
      </c>
      <c r="W138" s="57">
        <f t="shared" si="27"/>
        <v>2722.4134743420295</v>
      </c>
      <c r="X138" s="57">
        <f t="shared" si="28"/>
        <v>1323.4942826100648</v>
      </c>
      <c r="Y138" s="17"/>
      <c r="AA138" s="22"/>
      <c r="AB138" s="22"/>
      <c r="AC138" s="22"/>
      <c r="AD138" s="22"/>
      <c r="AE138" s="22"/>
      <c r="AF138" s="22"/>
      <c r="AG138" s="22"/>
      <c r="AH138" s="33"/>
      <c r="AI138" s="6"/>
      <c r="AJ138" s="32"/>
      <c r="AK138" s="27"/>
      <c r="AL138" s="27"/>
      <c r="AM138" s="27"/>
      <c r="AN138" s="27"/>
      <c r="AO138" s="27"/>
      <c r="AP138" s="27"/>
      <c r="AR138" s="2"/>
      <c r="AS138" s="8"/>
      <c r="AT138" s="8"/>
      <c r="AU138" s="8"/>
      <c r="AW138" s="44"/>
      <c r="AX138" s="31"/>
      <c r="AY138" s="29"/>
      <c r="AZ138" s="31"/>
      <c r="BA138" s="17"/>
      <c r="BC138" s="22"/>
      <c r="BD138" s="22"/>
      <c r="BE138" s="22"/>
      <c r="BF138" s="22"/>
      <c r="BG138" s="22"/>
      <c r="BH138" s="22"/>
      <c r="BI138" s="22"/>
      <c r="BJ138" s="33"/>
      <c r="BK138" s="6"/>
      <c r="BL138" s="32"/>
      <c r="BM138" s="27"/>
      <c r="BN138" s="27"/>
      <c r="BO138" s="27"/>
      <c r="BP138" s="27"/>
      <c r="BQ138" s="27"/>
      <c r="BR138" s="27"/>
      <c r="BT138" s="2"/>
      <c r="BU138" s="8"/>
      <c r="BV138" s="8"/>
      <c r="BW138" s="8"/>
      <c r="BY138" s="44"/>
      <c r="BZ138" s="31"/>
      <c r="CA138" s="29"/>
      <c r="CB138" s="31"/>
      <c r="CC138" s="17"/>
      <c r="CE138" s="22"/>
      <c r="CF138" s="22"/>
      <c r="CG138" s="22"/>
      <c r="CH138" s="22"/>
      <c r="CI138" s="22"/>
      <c r="CJ138" s="22"/>
      <c r="CK138" s="22"/>
      <c r="CL138" s="33"/>
      <c r="CM138" s="6"/>
      <c r="CN138" s="32"/>
      <c r="CO138" s="27"/>
      <c r="CP138" s="27"/>
      <c r="CQ138" s="27"/>
      <c r="CR138" s="27"/>
      <c r="CS138" s="27"/>
      <c r="CT138" s="27"/>
    </row>
    <row r="139" spans="2:98">
      <c r="B139" s="86">
        <v>42558</v>
      </c>
      <c r="C139" s="53">
        <v>2097.9</v>
      </c>
      <c r="D139" s="47">
        <f t="shared" si="39"/>
        <v>-8.7154062665196347E-4</v>
      </c>
      <c r="F139" s="89">
        <f t="shared" si="29"/>
        <v>2016.5085419149837</v>
      </c>
      <c r="G139" s="96">
        <v>101</v>
      </c>
      <c r="H139" s="37">
        <v>128</v>
      </c>
      <c r="I139" s="60">
        <f t="shared" si="32"/>
        <v>1883.8265519602294</v>
      </c>
      <c r="J139" s="57">
        <f t="shared" si="33"/>
        <v>2148.1588321968584</v>
      </c>
      <c r="K139" s="60">
        <f t="shared" si="34"/>
        <v>2212.4557952196305</v>
      </c>
      <c r="L139" s="60">
        <f t="shared" si="35"/>
        <v>1604.0105684995517</v>
      </c>
      <c r="M139" s="57">
        <f t="shared" si="36"/>
        <v>2108.2615863089168</v>
      </c>
      <c r="N139" s="57">
        <f t="shared" si="37"/>
        <v>1683.2837542154848</v>
      </c>
      <c r="P139" s="49"/>
      <c r="Q139" s="41">
        <v>128</v>
      </c>
      <c r="R139" s="103">
        <f t="shared" si="30"/>
        <v>2016.5085419149837</v>
      </c>
      <c r="S139" s="57">
        <f t="shared" ref="S139:S202" si="40">$C$38*EXP($J$4*Q139)</f>
        <v>1898.7373415939708</v>
      </c>
      <c r="T139" s="57">
        <f t="shared" ref="T139:T202" si="41">$C$38*EXP($J$3*SQRT(Q139))</f>
        <v>2192.0396209743321</v>
      </c>
      <c r="U139" s="57">
        <f t="shared" ref="U139:U202" si="42">$C$38*EXP($J$4*Q139+$J$3*SQRT(Q139))</f>
        <v>2275.5196506426505</v>
      </c>
      <c r="V139" s="57">
        <f t="shared" ref="V139:V202" si="43">$C$38*EXP($J$4*Q139-$J$3*SQRT(Q139))</f>
        <v>1584.342939576532</v>
      </c>
      <c r="W139" s="57">
        <f t="shared" ref="W139:W202" si="44">$C$38*EXP($J$4*Q139+2*$J$3*SQRT(Q139))</f>
        <v>2727.0700201819277</v>
      </c>
      <c r="X139" s="57">
        <f t="shared" ref="X139:X202" si="45">$C$38*EXP($J$4*Q139-2*$J$3*SQRT(Q139))</f>
        <v>1322.006206545012</v>
      </c>
      <c r="Y139" s="17"/>
      <c r="AA139" s="22"/>
      <c r="AB139" s="22"/>
      <c r="AC139" s="22"/>
      <c r="AD139" s="22"/>
      <c r="AE139" s="22"/>
      <c r="AF139" s="22"/>
      <c r="AG139" s="22"/>
      <c r="AH139" s="33"/>
      <c r="AI139" s="6"/>
      <c r="AJ139" s="32"/>
      <c r="AK139" s="27"/>
      <c r="AL139" s="27"/>
      <c r="AM139" s="27"/>
      <c r="AN139" s="27"/>
      <c r="AO139" s="27"/>
      <c r="AP139" s="27"/>
      <c r="AR139" s="2"/>
      <c r="AS139" s="8"/>
      <c r="AT139" s="8"/>
      <c r="AU139" s="8"/>
      <c r="AW139" s="44"/>
      <c r="AX139" s="31"/>
      <c r="AY139" s="29"/>
      <c r="AZ139" s="31"/>
      <c r="BA139" s="17"/>
      <c r="BC139" s="22"/>
      <c r="BD139" s="22"/>
      <c r="BE139" s="22"/>
      <c r="BF139" s="22"/>
      <c r="BG139" s="22"/>
      <c r="BH139" s="22"/>
      <c r="BI139" s="22"/>
      <c r="BJ139" s="33"/>
      <c r="BK139" s="6"/>
      <c r="BL139" s="32"/>
      <c r="BM139" s="27"/>
      <c r="BN139" s="27"/>
      <c r="BO139" s="27"/>
      <c r="BP139" s="27"/>
      <c r="BQ139" s="27"/>
      <c r="BR139" s="27"/>
      <c r="BT139" s="2"/>
      <c r="BU139" s="8"/>
      <c r="BV139" s="8"/>
      <c r="BW139" s="8"/>
      <c r="BY139" s="44"/>
      <c r="BZ139" s="31"/>
      <c r="CA139" s="29"/>
      <c r="CB139" s="31"/>
      <c r="CC139" s="17"/>
      <c r="CE139" s="22"/>
      <c r="CF139" s="22"/>
      <c r="CG139" s="22"/>
      <c r="CH139" s="22"/>
      <c r="CI139" s="22"/>
      <c r="CJ139" s="22"/>
      <c r="CK139" s="22"/>
      <c r="CL139" s="33"/>
      <c r="CM139" s="6"/>
      <c r="CN139" s="32"/>
      <c r="CO139" s="27"/>
      <c r="CP139" s="27"/>
      <c r="CQ139" s="27"/>
      <c r="CR139" s="27"/>
      <c r="CS139" s="27"/>
      <c r="CT139" s="27"/>
    </row>
    <row r="140" spans="2:98">
      <c r="B140" s="86">
        <v>42559</v>
      </c>
      <c r="C140" s="53">
        <v>2129.9</v>
      </c>
      <c r="D140" s="47">
        <f t="shared" si="39"/>
        <v>1.525334858668192E-2</v>
      </c>
      <c r="F140" s="89">
        <f t="shared" ref="F140:F203" si="46">F139+1/$F$10</f>
        <v>2016.5125148986945</v>
      </c>
      <c r="G140" s="96">
        <v>102</v>
      </c>
      <c r="H140" s="37">
        <v>129</v>
      </c>
      <c r="I140" s="60">
        <f t="shared" si="32"/>
        <v>1884.376709632513</v>
      </c>
      <c r="J140" s="57">
        <f t="shared" si="33"/>
        <v>2149.8652961309922</v>
      </c>
      <c r="K140" s="60">
        <f t="shared" si="34"/>
        <v>2214.8599803597695</v>
      </c>
      <c r="L140" s="60">
        <f t="shared" si="35"/>
        <v>1603.2054465260921</v>
      </c>
      <c r="M140" s="57">
        <f t="shared" si="36"/>
        <v>2110.0498303955546</v>
      </c>
      <c r="N140" s="57">
        <f t="shared" si="37"/>
        <v>1682.8396811556818</v>
      </c>
      <c r="P140" s="49"/>
      <c r="Q140" s="96">
        <v>129</v>
      </c>
      <c r="R140" s="103">
        <f t="shared" ref="R140:R203" si="47">R139+1/$F$10</f>
        <v>2016.5125148986945</v>
      </c>
      <c r="S140" s="57">
        <f t="shared" si="40"/>
        <v>1899.2918538525662</v>
      </c>
      <c r="T140" s="57">
        <f t="shared" si="41"/>
        <v>2193.5871574755806</v>
      </c>
      <c r="U140" s="57">
        <f t="shared" si="42"/>
        <v>2277.7911403049488</v>
      </c>
      <c r="V140" s="57">
        <f t="shared" si="43"/>
        <v>1583.687583238107</v>
      </c>
      <c r="W140" s="57">
        <f t="shared" si="44"/>
        <v>2731.7194397099061</v>
      </c>
      <c r="X140" s="57">
        <f t="shared" si="45"/>
        <v>1320.5270986737182</v>
      </c>
      <c r="Y140" s="17"/>
      <c r="AA140" s="22"/>
      <c r="AB140" s="22"/>
      <c r="AC140" s="22"/>
      <c r="AD140" s="22"/>
      <c r="AE140" s="22"/>
      <c r="AF140" s="22"/>
      <c r="AG140" s="22"/>
      <c r="AH140" s="33"/>
      <c r="AI140" s="6"/>
      <c r="AJ140" s="32"/>
      <c r="AK140" s="27"/>
      <c r="AL140" s="27"/>
      <c r="AM140" s="27"/>
      <c r="AN140" s="27"/>
      <c r="AO140" s="27"/>
      <c r="AP140" s="27"/>
      <c r="AR140" s="2"/>
      <c r="AS140" s="8"/>
      <c r="AT140" s="8"/>
      <c r="AU140" s="8"/>
      <c r="AW140" s="44"/>
      <c r="AX140" s="31"/>
      <c r="AY140" s="29"/>
      <c r="AZ140" s="31"/>
      <c r="BA140" s="17"/>
      <c r="BC140" s="22"/>
      <c r="BD140" s="22"/>
      <c r="BE140" s="22"/>
      <c r="BF140" s="22"/>
      <c r="BG140" s="22"/>
      <c r="BH140" s="22"/>
      <c r="BI140" s="22"/>
      <c r="BJ140" s="33"/>
      <c r="BK140" s="6"/>
      <c r="BL140" s="32"/>
      <c r="BM140" s="27"/>
      <c r="BN140" s="27"/>
      <c r="BO140" s="27"/>
      <c r="BP140" s="27"/>
      <c r="BQ140" s="27"/>
      <c r="BR140" s="27"/>
      <c r="BT140" s="2"/>
      <c r="BU140" s="8"/>
      <c r="BV140" s="8"/>
      <c r="BW140" s="8"/>
      <c r="BY140" s="44"/>
      <c r="BZ140" s="31"/>
      <c r="CA140" s="29"/>
      <c r="CB140" s="31"/>
      <c r="CC140" s="17"/>
      <c r="CE140" s="22"/>
      <c r="CF140" s="22"/>
      <c r="CG140" s="22"/>
      <c r="CH140" s="22"/>
      <c r="CI140" s="22"/>
      <c r="CJ140" s="22"/>
      <c r="CK140" s="22"/>
      <c r="CL140" s="33"/>
      <c r="CM140" s="6"/>
      <c r="CN140" s="32"/>
      <c r="CO140" s="27"/>
      <c r="CP140" s="27"/>
      <c r="CQ140" s="27"/>
      <c r="CR140" s="27"/>
      <c r="CS140" s="27"/>
      <c r="CT140" s="27"/>
    </row>
    <row r="141" spans="2:98">
      <c r="B141" s="86">
        <v>42562</v>
      </c>
      <c r="C141" s="53">
        <v>2137.16</v>
      </c>
      <c r="D141" s="47">
        <f t="shared" si="39"/>
        <v>3.408610732898147E-3</v>
      </c>
      <c r="F141" s="89">
        <f t="shared" si="46"/>
        <v>2016.5164878824053</v>
      </c>
      <c r="G141" s="96">
        <v>103</v>
      </c>
      <c r="H141" s="37">
        <v>130</v>
      </c>
      <c r="I141" s="60">
        <f t="shared" si="32"/>
        <v>1884.9270279742932</v>
      </c>
      <c r="J141" s="57">
        <f t="shared" si="33"/>
        <v>2151.5647610076658</v>
      </c>
      <c r="K141" s="60">
        <f t="shared" si="34"/>
        <v>2217.2581682924751</v>
      </c>
      <c r="L141" s="60">
        <f t="shared" si="35"/>
        <v>1602.4069508893281</v>
      </c>
      <c r="M141" s="57">
        <f t="shared" si="36"/>
        <v>2111.8338510303042</v>
      </c>
      <c r="N141" s="57">
        <f t="shared" si="37"/>
        <v>1682.4002982311406</v>
      </c>
      <c r="P141" s="49"/>
      <c r="Q141" s="41">
        <v>130</v>
      </c>
      <c r="R141" s="103">
        <f t="shared" si="47"/>
        <v>2016.5164878824053</v>
      </c>
      <c r="S141" s="57">
        <f t="shared" si="40"/>
        <v>1899.8465280523831</v>
      </c>
      <c r="T141" s="57">
        <f t="shared" si="41"/>
        <v>2195.1297935055145</v>
      </c>
      <c r="U141" s="57">
        <f t="shared" si="42"/>
        <v>2280.0586725653316</v>
      </c>
      <c r="V141" s="57">
        <f t="shared" si="43"/>
        <v>1583.0368198778324</v>
      </c>
      <c r="W141" s="57">
        <f t="shared" si="44"/>
        <v>2736.3618448010989</v>
      </c>
      <c r="X141" s="57">
        <f t="shared" si="45"/>
        <v>1319.056848059163</v>
      </c>
      <c r="Y141" s="17"/>
      <c r="AA141" s="22"/>
      <c r="AB141" s="22"/>
      <c r="AC141" s="22"/>
      <c r="AD141" s="22"/>
      <c r="AE141" s="22"/>
      <c r="AF141" s="22"/>
      <c r="AG141" s="22"/>
      <c r="AH141" s="33"/>
      <c r="AI141" s="6"/>
      <c r="AJ141" s="32"/>
      <c r="AK141" s="27"/>
      <c r="AL141" s="27"/>
      <c r="AM141" s="27"/>
      <c r="AN141" s="27"/>
      <c r="AO141" s="27"/>
      <c r="AP141" s="27"/>
      <c r="AR141" s="2"/>
      <c r="AS141" s="8"/>
      <c r="AT141" s="8"/>
      <c r="AU141" s="8"/>
      <c r="AW141" s="44"/>
      <c r="AX141" s="31"/>
      <c r="AY141" s="29"/>
      <c r="AZ141" s="31"/>
      <c r="BA141" s="17"/>
      <c r="BC141" s="22"/>
      <c r="BD141" s="22"/>
      <c r="BE141" s="22"/>
      <c r="BF141" s="22"/>
      <c r="BG141" s="22"/>
      <c r="BH141" s="22"/>
      <c r="BI141" s="22"/>
      <c r="BJ141" s="33"/>
      <c r="BK141" s="6"/>
      <c r="BL141" s="32"/>
      <c r="BM141" s="27"/>
      <c r="BN141" s="27"/>
      <c r="BO141" s="27"/>
      <c r="BP141" s="27"/>
      <c r="BQ141" s="27"/>
      <c r="BR141" s="27"/>
      <c r="BT141" s="2"/>
      <c r="BU141" s="8"/>
      <c r="BV141" s="8"/>
      <c r="BW141" s="8"/>
      <c r="BY141" s="44"/>
      <c r="BZ141" s="31"/>
      <c r="CA141" s="29"/>
      <c r="CB141" s="31"/>
      <c r="CC141" s="17"/>
      <c r="CE141" s="22"/>
      <c r="CF141" s="22"/>
      <c r="CG141" s="22"/>
      <c r="CH141" s="22"/>
      <c r="CI141" s="22"/>
      <c r="CJ141" s="22"/>
      <c r="CK141" s="22"/>
      <c r="CL141" s="33"/>
      <c r="CM141" s="6"/>
      <c r="CN141" s="32"/>
      <c r="CO141" s="27"/>
      <c r="CP141" s="27"/>
      <c r="CQ141" s="27"/>
      <c r="CR141" s="27"/>
      <c r="CS141" s="27"/>
      <c r="CT141" s="27"/>
    </row>
    <row r="142" spans="2:98">
      <c r="B142" s="86">
        <v>42563</v>
      </c>
      <c r="C142" s="53">
        <v>2152.14</v>
      </c>
      <c r="D142" s="47">
        <f t="shared" si="39"/>
        <v>7.0093020644219524E-3</v>
      </c>
      <c r="F142" s="89">
        <f t="shared" si="46"/>
        <v>2016.5204608661161</v>
      </c>
      <c r="G142" s="96">
        <v>104</v>
      </c>
      <c r="H142" s="37">
        <v>131</v>
      </c>
      <c r="I142" s="60">
        <f t="shared" si="32"/>
        <v>1885.4775070324927</v>
      </c>
      <c r="J142" s="57">
        <f t="shared" si="33"/>
        <v>2153.257329564568</v>
      </c>
      <c r="K142" s="60">
        <f t="shared" si="34"/>
        <v>2219.650459108866</v>
      </c>
      <c r="L142" s="60">
        <f t="shared" si="35"/>
        <v>1601.6149817357812</v>
      </c>
      <c r="M142" s="57">
        <f t="shared" si="36"/>
        <v>2113.613718405953</v>
      </c>
      <c r="N142" s="57">
        <f t="shared" si="37"/>
        <v>1681.9655354085214</v>
      </c>
      <c r="P142" s="49"/>
      <c r="Q142" s="41">
        <v>131</v>
      </c>
      <c r="R142" s="103">
        <f t="shared" si="47"/>
        <v>2016.5204608661161</v>
      </c>
      <c r="S142" s="57">
        <f t="shared" si="40"/>
        <v>1900.4013642407156</v>
      </c>
      <c r="T142" s="57">
        <f t="shared" si="41"/>
        <v>2196.6675862585626</v>
      </c>
      <c r="U142" s="57">
        <f t="shared" si="42"/>
        <v>2282.3223028566999</v>
      </c>
      <c r="V142" s="57">
        <f t="shared" si="43"/>
        <v>1582.3905943028108</v>
      </c>
      <c r="W142" s="57">
        <f t="shared" si="44"/>
        <v>2740.9973451572982</v>
      </c>
      <c r="X142" s="57">
        <f t="shared" si="45"/>
        <v>1317.5953459381105</v>
      </c>
      <c r="Y142" s="17"/>
      <c r="AA142" s="22"/>
      <c r="AB142" s="22"/>
      <c r="AC142" s="22"/>
      <c r="AD142" s="22"/>
      <c r="AE142" s="22"/>
      <c r="AF142" s="22"/>
      <c r="AG142" s="22"/>
      <c r="AH142" s="33"/>
      <c r="AI142" s="6"/>
      <c r="AJ142" s="32"/>
      <c r="AK142" s="27"/>
      <c r="AL142" s="27"/>
      <c r="AM142" s="27"/>
      <c r="AN142" s="27"/>
      <c r="AO142" s="27"/>
      <c r="AP142" s="27"/>
      <c r="AR142" s="2"/>
      <c r="AS142" s="8"/>
      <c r="AT142" s="8"/>
      <c r="AU142" s="8"/>
      <c r="AW142" s="44"/>
      <c r="AX142" s="31"/>
      <c r="AY142" s="29"/>
      <c r="AZ142" s="31"/>
      <c r="BA142" s="17"/>
      <c r="BC142" s="22"/>
      <c r="BD142" s="22"/>
      <c r="BE142" s="22"/>
      <c r="BF142" s="22"/>
      <c r="BG142" s="22"/>
      <c r="BH142" s="22"/>
      <c r="BI142" s="22"/>
      <c r="BJ142" s="33"/>
      <c r="BK142" s="6"/>
      <c r="BL142" s="32"/>
      <c r="BM142" s="27"/>
      <c r="BN142" s="27"/>
      <c r="BO142" s="27"/>
      <c r="BP142" s="27"/>
      <c r="BQ142" s="27"/>
      <c r="BR142" s="27"/>
      <c r="BT142" s="2"/>
      <c r="BU142" s="8"/>
      <c r="BV142" s="8"/>
      <c r="BW142" s="8"/>
      <c r="BY142" s="44"/>
      <c r="BZ142" s="31"/>
      <c r="CA142" s="29"/>
      <c r="CB142" s="31"/>
      <c r="CC142" s="17"/>
      <c r="CE142" s="22"/>
      <c r="CF142" s="22"/>
      <c r="CG142" s="22"/>
      <c r="CH142" s="22"/>
      <c r="CI142" s="22"/>
      <c r="CJ142" s="22"/>
      <c r="CK142" s="22"/>
      <c r="CL142" s="33"/>
      <c r="CM142" s="6"/>
      <c r="CN142" s="32"/>
      <c r="CO142" s="27"/>
      <c r="CP142" s="27"/>
      <c r="CQ142" s="27"/>
      <c r="CR142" s="27"/>
      <c r="CS142" s="27"/>
      <c r="CT142" s="27"/>
    </row>
    <row r="143" spans="2:98">
      <c r="B143" s="86">
        <v>42564</v>
      </c>
      <c r="C143" s="53">
        <v>2152.4299999999998</v>
      </c>
      <c r="D143" s="47">
        <f t="shared" si="39"/>
        <v>1.347495980744578E-4</v>
      </c>
      <c r="F143" s="89">
        <f t="shared" si="46"/>
        <v>2016.5244338498269</v>
      </c>
      <c r="G143" s="96">
        <v>105</v>
      </c>
      <c r="H143" s="37">
        <v>132</v>
      </c>
      <c r="I143" s="60">
        <f t="shared" si="32"/>
        <v>1886.0281468540479</v>
      </c>
      <c r="J143" s="57">
        <f t="shared" si="33"/>
        <v>2154.9431020713178</v>
      </c>
      <c r="K143" s="60">
        <f t="shared" si="34"/>
        <v>2222.0369504753653</v>
      </c>
      <c r="L143" s="60">
        <f t="shared" si="35"/>
        <v>1600.8294416367539</v>
      </c>
      <c r="M143" s="57">
        <f t="shared" si="36"/>
        <v>2115.3895010157798</v>
      </c>
      <c r="N143" s="57">
        <f t="shared" si="37"/>
        <v>1681.5353243540467</v>
      </c>
      <c r="P143" s="49"/>
      <c r="Q143" s="96">
        <v>132</v>
      </c>
      <c r="R143" s="103">
        <f t="shared" si="47"/>
        <v>2016.5244338498269</v>
      </c>
      <c r="S143" s="57">
        <f t="shared" si="40"/>
        <v>1900.9563624648708</v>
      </c>
      <c r="T143" s="57">
        <f t="shared" si="41"/>
        <v>2198.2005918373457</v>
      </c>
      <c r="U143" s="57">
        <f t="shared" si="42"/>
        <v>2284.5820855442339</v>
      </c>
      <c r="V143" s="57">
        <f t="shared" si="43"/>
        <v>1581.7488523879554</v>
      </c>
      <c r="W143" s="57">
        <f t="shared" si="44"/>
        <v>2745.6260483654805</v>
      </c>
      <c r="X143" s="57">
        <f t="shared" si="45"/>
        <v>1316.1424856625813</v>
      </c>
      <c r="Y143" s="17"/>
      <c r="AA143" s="22"/>
      <c r="AB143" s="22"/>
      <c r="AC143" s="22"/>
      <c r="AD143" s="22"/>
      <c r="AE143" s="22"/>
      <c r="AF143" s="22"/>
      <c r="AG143" s="22"/>
      <c r="AH143" s="33"/>
      <c r="AI143" s="6"/>
      <c r="AJ143" s="32"/>
      <c r="AK143" s="27"/>
      <c r="AL143" s="27"/>
      <c r="AM143" s="27"/>
      <c r="AN143" s="27"/>
      <c r="AO143" s="27"/>
      <c r="AP143" s="27"/>
      <c r="AR143" s="2"/>
      <c r="AS143" s="8"/>
      <c r="AT143" s="8"/>
      <c r="AU143" s="8"/>
      <c r="AW143" s="44"/>
      <c r="AX143" s="31"/>
      <c r="AY143" s="29"/>
      <c r="AZ143" s="31"/>
      <c r="BA143" s="17"/>
      <c r="BC143" s="22"/>
      <c r="BD143" s="22"/>
      <c r="BE143" s="22"/>
      <c r="BF143" s="22"/>
      <c r="BG143" s="22"/>
      <c r="BH143" s="22"/>
      <c r="BI143" s="22"/>
      <c r="BJ143" s="33"/>
      <c r="BK143" s="6"/>
      <c r="BL143" s="32"/>
      <c r="BM143" s="27"/>
      <c r="BN143" s="27"/>
      <c r="BO143" s="27"/>
      <c r="BP143" s="27"/>
      <c r="BQ143" s="27"/>
      <c r="BR143" s="27"/>
      <c r="BT143" s="2"/>
      <c r="BU143" s="8"/>
      <c r="BV143" s="8"/>
      <c r="BW143" s="8"/>
      <c r="BY143" s="44"/>
      <c r="BZ143" s="31"/>
      <c r="CA143" s="29"/>
      <c r="CB143" s="31"/>
      <c r="CC143" s="17"/>
      <c r="CE143" s="22"/>
      <c r="CF143" s="22"/>
      <c r="CG143" s="22"/>
      <c r="CH143" s="22"/>
      <c r="CI143" s="22"/>
      <c r="CJ143" s="22"/>
      <c r="CK143" s="22"/>
      <c r="CL143" s="33"/>
      <c r="CM143" s="6"/>
      <c r="CN143" s="32"/>
      <c r="CO143" s="27"/>
      <c r="CP143" s="27"/>
      <c r="CQ143" s="27"/>
      <c r="CR143" s="27"/>
      <c r="CS143" s="27"/>
      <c r="CT143" s="27"/>
    </row>
    <row r="144" spans="2:98">
      <c r="B144" s="86">
        <v>42565</v>
      </c>
      <c r="C144" s="53">
        <v>2163.75</v>
      </c>
      <c r="D144" s="47">
        <f t="shared" si="39"/>
        <v>5.2591721914302279E-3</v>
      </c>
      <c r="F144" s="89">
        <f t="shared" si="46"/>
        <v>2016.5284068335377</v>
      </c>
      <c r="G144" s="96">
        <v>106</v>
      </c>
      <c r="H144" s="37">
        <v>133</v>
      </c>
      <c r="I144" s="60">
        <f t="shared" si="32"/>
        <v>1886.5789474859077</v>
      </c>
      <c r="J144" s="57">
        <f t="shared" si="33"/>
        <v>2156.6221764116067</v>
      </c>
      <c r="K144" s="60">
        <f t="shared" si="34"/>
        <v>2224.4177377147944</v>
      </c>
      <c r="L144" s="60">
        <f t="shared" si="35"/>
        <v>1600.0502355072385</v>
      </c>
      <c r="M144" s="57">
        <f t="shared" si="36"/>
        <v>2117.1612657103706</v>
      </c>
      <c r="N144" s="57">
        <f t="shared" si="37"/>
        <v>1681.1095983766854</v>
      </c>
      <c r="P144" s="49"/>
      <c r="Q144" s="96">
        <v>133</v>
      </c>
      <c r="R144" s="103">
        <f t="shared" si="47"/>
        <v>2016.5284068335377</v>
      </c>
      <c r="S144" s="57">
        <f t="shared" si="40"/>
        <v>1901.5115227721712</v>
      </c>
      <c r="T144" s="57">
        <f t="shared" si="41"/>
        <v>2199.7288652816005</v>
      </c>
      <c r="U144" s="57">
        <f t="shared" si="42"/>
        <v>2286.8380739538543</v>
      </c>
      <c r="V144" s="57">
        <f t="shared" si="43"/>
        <v>1581.1115410475286</v>
      </c>
      <c r="W144" s="57">
        <f t="shared" si="44"/>
        <v>2750.2480599543337</v>
      </c>
      <c r="X144" s="57">
        <f t="shared" si="45"/>
        <v>1314.6981626433285</v>
      </c>
      <c r="Y144" s="17"/>
      <c r="AA144" s="22"/>
      <c r="AB144" s="22"/>
      <c r="AC144" s="22"/>
      <c r="AD144" s="22"/>
      <c r="AE144" s="22"/>
      <c r="AF144" s="22"/>
      <c r="AG144" s="22"/>
      <c r="AH144" s="33"/>
      <c r="AI144" s="6"/>
      <c r="AJ144" s="32"/>
      <c r="AK144" s="27"/>
      <c r="AL144" s="27"/>
      <c r="AM144" s="27"/>
      <c r="AN144" s="27"/>
      <c r="AO144" s="27"/>
      <c r="AP144" s="27"/>
      <c r="AR144" s="2"/>
      <c r="AS144" s="8"/>
      <c r="AT144" s="8"/>
      <c r="AU144" s="8"/>
      <c r="AW144" s="44"/>
      <c r="AX144" s="31"/>
      <c r="AY144" s="29"/>
      <c r="AZ144" s="31"/>
      <c r="BA144" s="17"/>
      <c r="BC144" s="22"/>
      <c r="BD144" s="22"/>
      <c r="BE144" s="22"/>
      <c r="BF144" s="22"/>
      <c r="BG144" s="22"/>
      <c r="BH144" s="22"/>
      <c r="BI144" s="22"/>
      <c r="BJ144" s="33"/>
      <c r="BK144" s="6"/>
      <c r="BL144" s="32"/>
      <c r="BM144" s="27"/>
      <c r="BN144" s="27"/>
      <c r="BO144" s="27"/>
      <c r="BP144" s="27"/>
      <c r="BQ144" s="27"/>
      <c r="BR144" s="27"/>
      <c r="BT144" s="2"/>
      <c r="BU144" s="8"/>
      <c r="BV144" s="8"/>
      <c r="BW144" s="8"/>
      <c r="BY144" s="44"/>
      <c r="BZ144" s="31"/>
      <c r="CA144" s="29"/>
      <c r="CB144" s="31"/>
      <c r="CC144" s="17"/>
      <c r="CE144" s="22"/>
      <c r="CF144" s="22"/>
      <c r="CG144" s="22"/>
      <c r="CH144" s="22"/>
      <c r="CI144" s="22"/>
      <c r="CJ144" s="22"/>
      <c r="CK144" s="22"/>
      <c r="CL144" s="33"/>
      <c r="CM144" s="6"/>
      <c r="CN144" s="32"/>
      <c r="CO144" s="27"/>
      <c r="CP144" s="27"/>
      <c r="CQ144" s="27"/>
      <c r="CR144" s="27"/>
      <c r="CS144" s="27"/>
      <c r="CT144" s="27"/>
    </row>
    <row r="145" spans="2:98">
      <c r="B145" s="86">
        <v>42566</v>
      </c>
      <c r="C145" s="53">
        <v>2161.7399999999998</v>
      </c>
      <c r="D145" s="47">
        <f t="shared" si="39"/>
        <v>-9.2894280762575077E-4</v>
      </c>
      <c r="F145" s="89">
        <f t="shared" si="46"/>
        <v>2016.5323798172485</v>
      </c>
      <c r="G145" s="96">
        <v>107</v>
      </c>
      <c r="H145" s="37">
        <v>134</v>
      </c>
      <c r="I145" s="60">
        <f t="shared" si="32"/>
        <v>1887.1299089750364</v>
      </c>
      <c r="J145" s="57">
        <f t="shared" si="33"/>
        <v>2158.2946481618533</v>
      </c>
      <c r="K145" s="60">
        <f t="shared" si="34"/>
        <v>2226.7929138840218</v>
      </c>
      <c r="L145" s="60">
        <f t="shared" si="35"/>
        <v>1599.2772705282689</v>
      </c>
      <c r="M145" s="57">
        <f t="shared" si="36"/>
        <v>2118.9290777520273</v>
      </c>
      <c r="N145" s="57">
        <f t="shared" si="37"/>
        <v>1680.6882923737453</v>
      </c>
      <c r="P145" s="49"/>
      <c r="Q145" s="41">
        <v>134</v>
      </c>
      <c r="R145" s="103">
        <f t="shared" si="47"/>
        <v>2016.5323798172485</v>
      </c>
      <c r="S145" s="57">
        <f t="shared" si="40"/>
        <v>1902.0668452099508</v>
      </c>
      <c r="T145" s="57">
        <f t="shared" si="41"/>
        <v>2201.252460596123</v>
      </c>
      <c r="U145" s="57">
        <f t="shared" si="42"/>
        <v>2289.0903203997145</v>
      </c>
      <c r="V145" s="57">
        <f t="shared" si="43"/>
        <v>1580.4786082076457</v>
      </c>
      <c r="W145" s="57">
        <f t="shared" si="44"/>
        <v>2754.8634834488594</v>
      </c>
      <c r="X145" s="57">
        <f t="shared" si="45"/>
        <v>1313.2622742952321</v>
      </c>
      <c r="Y145" s="17"/>
      <c r="AA145" s="22"/>
      <c r="AB145" s="22"/>
      <c r="AC145" s="22"/>
      <c r="AD145" s="22"/>
      <c r="AE145" s="22"/>
      <c r="AF145" s="22"/>
      <c r="AG145" s="22"/>
      <c r="AH145" s="33"/>
      <c r="AI145" s="6"/>
      <c r="AJ145" s="32"/>
      <c r="AK145" s="27"/>
      <c r="AL145" s="27"/>
      <c r="AM145" s="27"/>
      <c r="AN145" s="27"/>
      <c r="AO145" s="27"/>
      <c r="AP145" s="27"/>
      <c r="AR145" s="2"/>
      <c r="AS145" s="8"/>
      <c r="AT145" s="8"/>
      <c r="AU145" s="8"/>
      <c r="AW145" s="44"/>
      <c r="AX145" s="31"/>
      <c r="AY145" s="29"/>
      <c r="AZ145" s="31"/>
      <c r="BA145" s="17"/>
      <c r="BC145" s="22"/>
      <c r="BD145" s="22"/>
      <c r="BE145" s="22"/>
      <c r="BF145" s="22"/>
      <c r="BG145" s="22"/>
      <c r="BH145" s="22"/>
      <c r="BI145" s="22"/>
      <c r="BJ145" s="33"/>
      <c r="BK145" s="6"/>
      <c r="BL145" s="32"/>
      <c r="BM145" s="27"/>
      <c r="BN145" s="27"/>
      <c r="BO145" s="27"/>
      <c r="BP145" s="27"/>
      <c r="BQ145" s="27"/>
      <c r="BR145" s="27"/>
      <c r="BT145" s="2"/>
      <c r="BU145" s="8"/>
      <c r="BV145" s="8"/>
      <c r="BW145" s="8"/>
      <c r="BY145" s="44"/>
      <c r="BZ145" s="31"/>
      <c r="CA145" s="29"/>
      <c r="CB145" s="31"/>
      <c r="CC145" s="17"/>
      <c r="CE145" s="22"/>
      <c r="CF145" s="22"/>
      <c r="CG145" s="22"/>
      <c r="CH145" s="22"/>
      <c r="CI145" s="22"/>
      <c r="CJ145" s="22"/>
      <c r="CK145" s="22"/>
      <c r="CL145" s="33"/>
      <c r="CM145" s="6"/>
      <c r="CN145" s="32"/>
      <c r="CO145" s="27"/>
      <c r="CP145" s="27"/>
      <c r="CQ145" s="27"/>
      <c r="CR145" s="27"/>
      <c r="CS145" s="27"/>
      <c r="CT145" s="27"/>
    </row>
    <row r="146" spans="2:98">
      <c r="B146" s="86">
        <v>42569</v>
      </c>
      <c r="C146" s="53">
        <v>2166.89</v>
      </c>
      <c r="D146" s="47">
        <f t="shared" si="39"/>
        <v>2.3823401519147036E-3</v>
      </c>
      <c r="F146" s="89">
        <f t="shared" si="46"/>
        <v>2016.5363528009593</v>
      </c>
      <c r="G146" s="96">
        <v>108</v>
      </c>
      <c r="H146" s="37">
        <v>135</v>
      </c>
      <c r="I146" s="60">
        <f t="shared" si="32"/>
        <v>1887.6810313684109</v>
      </c>
      <c r="J146" s="57">
        <f t="shared" si="33"/>
        <v>2159.9606106665633</v>
      </c>
      <c r="K146" s="60">
        <f t="shared" si="34"/>
        <v>2229.1625698483394</v>
      </c>
      <c r="L146" s="60">
        <f t="shared" si="35"/>
        <v>1598.510456072541</v>
      </c>
      <c r="M146" s="57">
        <f t="shared" si="36"/>
        <v>2120.6930008668801</v>
      </c>
      <c r="N146" s="57">
        <f t="shared" si="37"/>
        <v>1680.2713427787583</v>
      </c>
      <c r="P146" s="49"/>
      <c r="Q146" s="41">
        <v>135</v>
      </c>
      <c r="R146" s="103">
        <f t="shared" si="47"/>
        <v>2016.5363528009593</v>
      </c>
      <c r="S146" s="57">
        <f t="shared" si="40"/>
        <v>1902.6223298255591</v>
      </c>
      <c r="T146" s="57">
        <f t="shared" si="41"/>
        <v>2202.7714307777815</v>
      </c>
      <c r="U146" s="57">
        <f t="shared" si="42"/>
        <v>2291.3388762107743</v>
      </c>
      <c r="V146" s="57">
        <f t="shared" si="43"/>
        <v>1579.8500027797052</v>
      </c>
      <c r="W146" s="57">
        <f t="shared" si="44"/>
        <v>2759.4724204231429</v>
      </c>
      <c r="X146" s="57">
        <f t="shared" si="45"/>
        <v>1311.8347199845341</v>
      </c>
      <c r="Y146" s="17"/>
      <c r="AA146" s="22"/>
      <c r="AB146" s="22"/>
      <c r="AC146" s="22"/>
      <c r="AD146" s="22"/>
      <c r="AE146" s="22"/>
      <c r="AF146" s="22"/>
      <c r="AG146" s="22"/>
      <c r="AH146" s="33"/>
      <c r="AI146" s="6"/>
      <c r="AJ146" s="32"/>
      <c r="AK146" s="27"/>
      <c r="AL146" s="27"/>
      <c r="AM146" s="27"/>
      <c r="AN146" s="27"/>
      <c r="AO146" s="27"/>
      <c r="AP146" s="27"/>
      <c r="AR146" s="2"/>
      <c r="AS146" s="8"/>
      <c r="AT146" s="8"/>
      <c r="AU146" s="8"/>
      <c r="AW146" s="44"/>
      <c r="AX146" s="31"/>
      <c r="AY146" s="29"/>
      <c r="AZ146" s="31"/>
      <c r="BA146" s="17"/>
      <c r="BC146" s="22"/>
      <c r="BD146" s="22"/>
      <c r="BE146" s="22"/>
      <c r="BF146" s="22"/>
      <c r="BG146" s="22"/>
      <c r="BH146" s="22"/>
      <c r="BI146" s="22"/>
      <c r="BJ146" s="33"/>
      <c r="BK146" s="6"/>
      <c r="BL146" s="32"/>
      <c r="BM146" s="27"/>
      <c r="BN146" s="27"/>
      <c r="BO146" s="27"/>
      <c r="BP146" s="27"/>
      <c r="BQ146" s="27"/>
      <c r="BR146" s="27"/>
      <c r="BT146" s="2"/>
      <c r="BU146" s="8"/>
      <c r="BV146" s="8"/>
      <c r="BW146" s="8"/>
      <c r="BY146" s="44"/>
      <c r="BZ146" s="31"/>
      <c r="CA146" s="29"/>
      <c r="CB146" s="31"/>
      <c r="CC146" s="17"/>
      <c r="CE146" s="22"/>
      <c r="CF146" s="22"/>
      <c r="CG146" s="22"/>
      <c r="CH146" s="22"/>
      <c r="CI146" s="22"/>
      <c r="CJ146" s="22"/>
      <c r="CK146" s="22"/>
      <c r="CL146" s="33"/>
      <c r="CM146" s="6"/>
      <c r="CN146" s="32"/>
      <c r="CO146" s="27"/>
      <c r="CP146" s="27"/>
      <c r="CQ146" s="27"/>
      <c r="CR146" s="27"/>
      <c r="CS146" s="27"/>
      <c r="CT146" s="27"/>
    </row>
    <row r="147" spans="2:98">
      <c r="B147" s="86">
        <v>42570</v>
      </c>
      <c r="C147" s="53">
        <v>2163.7800000000002</v>
      </c>
      <c r="D147" s="47">
        <f t="shared" si="39"/>
        <v>-1.4352366756040559E-3</v>
      </c>
      <c r="F147" s="89">
        <f t="shared" si="46"/>
        <v>2016.5403257846701</v>
      </c>
      <c r="G147" s="96">
        <v>109</v>
      </c>
      <c r="H147" s="37">
        <v>136</v>
      </c>
      <c r="I147" s="60">
        <f t="shared" si="32"/>
        <v>1888.2323147130214</v>
      </c>
      <c r="J147" s="57">
        <f t="shared" si="33"/>
        <v>2161.6201551105491</v>
      </c>
      <c r="K147" s="60">
        <f t="shared" si="34"/>
        <v>2231.5267943527415</v>
      </c>
      <c r="L147" s="60">
        <f t="shared" si="35"/>
        <v>1597.7497036331361</v>
      </c>
      <c r="M147" s="57">
        <f t="shared" si="36"/>
        <v>2122.4530972948337</v>
      </c>
      <c r="N147" s="57">
        <f t="shared" si="37"/>
        <v>1679.8586875115368</v>
      </c>
      <c r="P147" s="49"/>
      <c r="Q147" s="96">
        <v>136</v>
      </c>
      <c r="R147" s="103">
        <f t="shared" si="47"/>
        <v>2016.5403257846701</v>
      </c>
      <c r="S147" s="57">
        <f t="shared" si="40"/>
        <v>1903.1779766663585</v>
      </c>
      <c r="T147" s="57">
        <f t="shared" si="41"/>
        <v>2204.2858278416197</v>
      </c>
      <c r="U147" s="57">
        <f t="shared" si="42"/>
        <v>2293.5837917564809</v>
      </c>
      <c r="V147" s="57">
        <f t="shared" si="43"/>
        <v>1579.2256746347059</v>
      </c>
      <c r="W147" s="57">
        <f t="shared" si="44"/>
        <v>2764.0749705513463</v>
      </c>
      <c r="X147" s="57">
        <f t="shared" si="45"/>
        <v>1310.4154009778406</v>
      </c>
      <c r="Y147" s="17"/>
      <c r="AA147" s="22"/>
      <c r="AB147" s="22"/>
      <c r="AC147" s="22"/>
      <c r="AD147" s="22"/>
      <c r="AE147" s="22"/>
      <c r="AF147" s="22"/>
      <c r="AG147" s="22"/>
      <c r="AH147" s="33"/>
      <c r="AI147" s="6"/>
      <c r="AJ147" s="32"/>
      <c r="AK147" s="27"/>
      <c r="AL147" s="27"/>
      <c r="AM147" s="27"/>
      <c r="AN147" s="27"/>
      <c r="AO147" s="27"/>
      <c r="AP147" s="27"/>
      <c r="AR147" s="2"/>
      <c r="AS147" s="8"/>
      <c r="AT147" s="8"/>
      <c r="AU147" s="8"/>
      <c r="AW147" s="44"/>
      <c r="AX147" s="31"/>
      <c r="AY147" s="29"/>
      <c r="AZ147" s="31"/>
      <c r="BA147" s="17"/>
      <c r="BC147" s="22"/>
      <c r="BD147" s="22"/>
      <c r="BE147" s="22"/>
      <c r="BF147" s="22"/>
      <c r="BG147" s="22"/>
      <c r="BH147" s="22"/>
      <c r="BI147" s="22"/>
      <c r="BJ147" s="33"/>
      <c r="BK147" s="6"/>
      <c r="BL147" s="32"/>
      <c r="BM147" s="27"/>
      <c r="BN147" s="27"/>
      <c r="BO147" s="27"/>
      <c r="BP147" s="27"/>
      <c r="BQ147" s="27"/>
      <c r="BR147" s="27"/>
      <c r="BT147" s="2"/>
      <c r="BU147" s="8"/>
      <c r="BV147" s="8"/>
      <c r="BW147" s="8"/>
      <c r="BY147" s="44"/>
      <c r="BZ147" s="31"/>
      <c r="CA147" s="29"/>
      <c r="CB147" s="31"/>
      <c r="CC147" s="17"/>
      <c r="CE147" s="22"/>
      <c r="CF147" s="22"/>
      <c r="CG147" s="22"/>
      <c r="CH147" s="22"/>
      <c r="CI147" s="22"/>
      <c r="CJ147" s="22"/>
      <c r="CK147" s="22"/>
      <c r="CL147" s="33"/>
      <c r="CM147" s="6"/>
      <c r="CN147" s="32"/>
      <c r="CO147" s="27"/>
      <c r="CP147" s="27"/>
      <c r="CQ147" s="27"/>
      <c r="CR147" s="27"/>
      <c r="CS147" s="27"/>
      <c r="CT147" s="27"/>
    </row>
    <row r="148" spans="2:98">
      <c r="B148" s="86">
        <v>42571</v>
      </c>
      <c r="C148" s="53">
        <v>2173.02</v>
      </c>
      <c r="D148" s="47">
        <f t="shared" si="39"/>
        <v>4.2703047444748454E-3</v>
      </c>
      <c r="F148" s="89">
        <f t="shared" si="46"/>
        <v>2016.5442987683809</v>
      </c>
      <c r="G148" s="96">
        <v>110</v>
      </c>
      <c r="H148" s="37">
        <v>137</v>
      </c>
      <c r="I148" s="60">
        <f t="shared" si="32"/>
        <v>1888.7837590558734</v>
      </c>
      <c r="J148" s="57">
        <f t="shared" si="33"/>
        <v>2163.2733705881765</v>
      </c>
      <c r="K148" s="60">
        <f t="shared" si="34"/>
        <v>2233.8856740902565</v>
      </c>
      <c r="L148" s="60">
        <f t="shared" si="35"/>
        <v>1596.9949267551892</v>
      </c>
      <c r="M148" s="57">
        <f t="shared" si="36"/>
        <v>2124.2094278374425</v>
      </c>
      <c r="N148" s="57">
        <f t="shared" si="37"/>
        <v>1679.4502659302968</v>
      </c>
      <c r="P148" s="49"/>
      <c r="Q148" s="41">
        <v>137</v>
      </c>
      <c r="R148" s="103">
        <f t="shared" si="47"/>
        <v>2016.5442987683809</v>
      </c>
      <c r="S148" s="57">
        <f t="shared" si="40"/>
        <v>1903.7337857797268</v>
      </c>
      <c r="T148" s="57">
        <f t="shared" si="41"/>
        <v>2205.7957028461074</v>
      </c>
      <c r="U148" s="57">
        <f t="shared" si="42"/>
        <v>2295.8251164715994</v>
      </c>
      <c r="V148" s="57">
        <f t="shared" si="43"/>
        <v>1578.605574578417</v>
      </c>
      <c r="W148" s="57">
        <f t="shared" si="44"/>
        <v>2768.6712316570174</v>
      </c>
      <c r="X148" s="57">
        <f t="shared" si="45"/>
        <v>1309.0042203928153</v>
      </c>
      <c r="Y148" s="17"/>
      <c r="AA148" s="22"/>
      <c r="AB148" s="22"/>
      <c r="AC148" s="22"/>
      <c r="AD148" s="22"/>
      <c r="AE148" s="22"/>
      <c r="AF148" s="22"/>
      <c r="AG148" s="22"/>
      <c r="AH148" s="33"/>
      <c r="AI148" s="6"/>
      <c r="AJ148" s="32"/>
      <c r="AK148" s="27"/>
      <c r="AL148" s="27"/>
      <c r="AM148" s="27"/>
      <c r="AN148" s="27"/>
      <c r="AO148" s="27"/>
      <c r="AP148" s="27"/>
      <c r="AR148" s="2"/>
      <c r="AS148" s="8"/>
      <c r="AT148" s="8"/>
      <c r="AU148" s="8"/>
      <c r="AW148" s="44"/>
      <c r="AX148" s="31"/>
      <c r="AY148" s="29"/>
      <c r="AZ148" s="31"/>
      <c r="BA148" s="17"/>
      <c r="BC148" s="22"/>
      <c r="BD148" s="22"/>
      <c r="BE148" s="22"/>
      <c r="BF148" s="22"/>
      <c r="BG148" s="22"/>
      <c r="BH148" s="22"/>
      <c r="BI148" s="22"/>
      <c r="BJ148" s="33"/>
      <c r="BK148" s="6"/>
      <c r="BL148" s="32"/>
      <c r="BM148" s="27"/>
      <c r="BN148" s="27"/>
      <c r="BO148" s="27"/>
      <c r="BP148" s="27"/>
      <c r="BQ148" s="27"/>
      <c r="BR148" s="27"/>
      <c r="BT148" s="2"/>
      <c r="BU148" s="8"/>
      <c r="BV148" s="8"/>
      <c r="BW148" s="8"/>
      <c r="BY148" s="44"/>
      <c r="BZ148" s="31"/>
      <c r="CA148" s="29"/>
      <c r="CB148" s="31"/>
      <c r="CC148" s="17"/>
      <c r="CE148" s="22"/>
      <c r="CF148" s="22"/>
      <c r="CG148" s="22"/>
      <c r="CH148" s="22"/>
      <c r="CI148" s="22"/>
      <c r="CJ148" s="22"/>
      <c r="CK148" s="22"/>
      <c r="CL148" s="33"/>
      <c r="CM148" s="6"/>
      <c r="CN148" s="32"/>
      <c r="CO148" s="27"/>
      <c r="CP148" s="27"/>
      <c r="CQ148" s="27"/>
      <c r="CR148" s="27"/>
      <c r="CS148" s="27"/>
      <c r="CT148" s="27"/>
    </row>
    <row r="149" spans="2:98">
      <c r="B149" s="86">
        <v>42572</v>
      </c>
      <c r="C149" s="53">
        <v>2165.17</v>
      </c>
      <c r="D149" s="47">
        <f t="shared" si="39"/>
        <v>-3.6124840084306217E-3</v>
      </c>
      <c r="F149" s="89">
        <f t="shared" si="46"/>
        <v>2016.5482717520918</v>
      </c>
      <c r="G149" s="96">
        <v>111</v>
      </c>
      <c r="H149" s="37">
        <v>138</v>
      </c>
      <c r="I149" s="60">
        <f t="shared" si="32"/>
        <v>1889.3353644439849</v>
      </c>
      <c r="J149" s="57">
        <f t="shared" si="33"/>
        <v>2164.9203441697841</v>
      </c>
      <c r="K149" s="60">
        <f t="shared" si="34"/>
        <v>2236.2392937674776</v>
      </c>
      <c r="L149" s="60">
        <f t="shared" si="35"/>
        <v>1596.2460409703585</v>
      </c>
      <c r="M149" s="57">
        <f t="shared" si="36"/>
        <v>2125.9620519038322</v>
      </c>
      <c r="N149" s="57">
        <f t="shared" si="37"/>
        <v>1679.0460187857373</v>
      </c>
      <c r="P149" s="49"/>
      <c r="Q149" s="41">
        <v>138</v>
      </c>
      <c r="R149" s="103">
        <f t="shared" si="47"/>
        <v>2016.5482717520918</v>
      </c>
      <c r="S149" s="57">
        <f t="shared" si="40"/>
        <v>1904.2897572130535</v>
      </c>
      <c r="T149" s="57">
        <f t="shared" si="41"/>
        <v>2207.3011059175556</v>
      </c>
      <c r="U149" s="57">
        <f t="shared" si="42"/>
        <v>2298.0628988802273</v>
      </c>
      <c r="V149" s="57">
        <f t="shared" si="43"/>
        <v>1577.989654327364</v>
      </c>
      <c r="W149" s="57">
        <f t="shared" si="44"/>
        <v>2773.2612997607703</v>
      </c>
      <c r="X149" s="57">
        <f t="shared" si="45"/>
        <v>1307.6010831505009</v>
      </c>
      <c r="Y149" s="17"/>
      <c r="AA149" s="22"/>
      <c r="AB149" s="22"/>
      <c r="AC149" s="22"/>
      <c r="AD149" s="22"/>
      <c r="AE149" s="22"/>
      <c r="AF149" s="22"/>
      <c r="AG149" s="22"/>
      <c r="AH149" s="33"/>
      <c r="AI149" s="6"/>
      <c r="AJ149" s="32"/>
      <c r="AK149" s="27"/>
      <c r="AL149" s="27"/>
      <c r="AM149" s="27"/>
      <c r="AN149" s="27"/>
      <c r="AO149" s="27"/>
      <c r="AP149" s="27"/>
      <c r="AR149" s="2"/>
      <c r="AS149" s="8"/>
      <c r="AT149" s="8"/>
      <c r="AU149" s="8"/>
      <c r="AW149" s="44"/>
      <c r="AX149" s="31"/>
      <c r="AY149" s="29"/>
      <c r="AZ149" s="31"/>
      <c r="BA149" s="17"/>
      <c r="BC149" s="22"/>
      <c r="BD149" s="22"/>
      <c r="BE149" s="22"/>
      <c r="BF149" s="22"/>
      <c r="BG149" s="22"/>
      <c r="BH149" s="22"/>
      <c r="BI149" s="22"/>
      <c r="BJ149" s="33"/>
      <c r="BK149" s="6"/>
      <c r="BL149" s="32"/>
      <c r="BM149" s="27"/>
      <c r="BN149" s="27"/>
      <c r="BO149" s="27"/>
      <c r="BP149" s="27"/>
      <c r="BQ149" s="27"/>
      <c r="BR149" s="27"/>
      <c r="BT149" s="2"/>
      <c r="BU149" s="8"/>
      <c r="BV149" s="8"/>
      <c r="BW149" s="8"/>
      <c r="BY149" s="44"/>
      <c r="BZ149" s="31"/>
      <c r="CA149" s="29"/>
      <c r="CB149" s="31"/>
      <c r="CC149" s="17"/>
      <c r="CE149" s="22"/>
      <c r="CF149" s="22"/>
      <c r="CG149" s="22"/>
      <c r="CH149" s="22"/>
      <c r="CI149" s="22"/>
      <c r="CJ149" s="22"/>
      <c r="CK149" s="22"/>
      <c r="CL149" s="33"/>
      <c r="CM149" s="6"/>
      <c r="CN149" s="32"/>
      <c r="CO149" s="27"/>
      <c r="CP149" s="27"/>
      <c r="CQ149" s="27"/>
      <c r="CR149" s="27"/>
      <c r="CS149" s="27"/>
      <c r="CT149" s="27"/>
    </row>
    <row r="150" spans="2:98">
      <c r="B150" s="86">
        <v>42573</v>
      </c>
      <c r="C150" s="53">
        <v>2175.0300000000002</v>
      </c>
      <c r="D150" s="47">
        <f t="shared" si="39"/>
        <v>4.553914935085987E-3</v>
      </c>
      <c r="F150" s="89">
        <f t="shared" si="46"/>
        <v>2016.5522447358026</v>
      </c>
      <c r="G150" s="96">
        <v>112</v>
      </c>
      <c r="H150" s="37">
        <v>139</v>
      </c>
      <c r="I150" s="60">
        <f t="shared" si="32"/>
        <v>1889.8871309243887</v>
      </c>
      <c r="J150" s="57">
        <f t="shared" si="33"/>
        <v>2166.561160965412</v>
      </c>
      <c r="K150" s="60">
        <f t="shared" si="34"/>
        <v>2238.5877361674361</v>
      </c>
      <c r="L150" s="60">
        <f t="shared" si="35"/>
        <v>1595.5029637339492</v>
      </c>
      <c r="M150" s="57">
        <f t="shared" si="36"/>
        <v>2127.7110275547529</v>
      </c>
      <c r="N150" s="57">
        <f t="shared" si="37"/>
        <v>1678.6458881769863</v>
      </c>
      <c r="P150" s="49"/>
      <c r="Q150" s="96">
        <v>139</v>
      </c>
      <c r="R150" s="103">
        <f t="shared" si="47"/>
        <v>2016.5522447358026</v>
      </c>
      <c r="S150" s="57">
        <f t="shared" si="40"/>
        <v>1904.8458910137429</v>
      </c>
      <c r="T150" s="57">
        <f t="shared" si="41"/>
        <v>2208.8020862737426</v>
      </c>
      <c r="U150" s="57">
        <f t="shared" si="42"/>
        <v>2300.2971866190223</v>
      </c>
      <c r="V150" s="57">
        <f t="shared" si="43"/>
        <v>1577.3778664855993</v>
      </c>
      <c r="W150" s="57">
        <f t="shared" si="44"/>
        <v>2777.845269126401</v>
      </c>
      <c r="X150" s="57">
        <f t="shared" si="45"/>
        <v>1306.2058959291999</v>
      </c>
      <c r="Y150" s="17"/>
      <c r="AA150" s="22"/>
      <c r="AB150" s="22"/>
      <c r="AC150" s="22"/>
      <c r="AD150" s="22"/>
      <c r="AE150" s="22"/>
      <c r="AF150" s="22"/>
      <c r="AG150" s="22"/>
      <c r="AH150" s="33"/>
      <c r="AI150" s="6"/>
      <c r="AJ150" s="32"/>
      <c r="AK150" s="27"/>
      <c r="AL150" s="27"/>
      <c r="AM150" s="27"/>
      <c r="AN150" s="27"/>
      <c r="AO150" s="27"/>
      <c r="AP150" s="27"/>
      <c r="AR150" s="2"/>
      <c r="AS150" s="8"/>
      <c r="AT150" s="8"/>
      <c r="AU150" s="8"/>
      <c r="AW150" s="44"/>
      <c r="AX150" s="31"/>
      <c r="AY150" s="29"/>
      <c r="AZ150" s="31"/>
      <c r="BA150" s="17"/>
      <c r="BC150" s="22"/>
      <c r="BD150" s="22"/>
      <c r="BE150" s="22"/>
      <c r="BF150" s="22"/>
      <c r="BG150" s="22"/>
      <c r="BH150" s="22"/>
      <c r="BI150" s="22"/>
      <c r="BJ150" s="33"/>
      <c r="BK150" s="6"/>
      <c r="BL150" s="32"/>
      <c r="BM150" s="27"/>
      <c r="BN150" s="27"/>
      <c r="BO150" s="27"/>
      <c r="BP150" s="27"/>
      <c r="BQ150" s="27"/>
      <c r="BR150" s="27"/>
      <c r="BT150" s="2"/>
      <c r="BU150" s="8"/>
      <c r="BV150" s="8"/>
      <c r="BW150" s="8"/>
      <c r="BY150" s="44"/>
      <c r="BZ150" s="31"/>
      <c r="CA150" s="29"/>
      <c r="CB150" s="31"/>
      <c r="CC150" s="17"/>
      <c r="CE150" s="22"/>
      <c r="CF150" s="22"/>
      <c r="CG150" s="22"/>
      <c r="CH150" s="22"/>
      <c r="CI150" s="22"/>
      <c r="CJ150" s="22"/>
      <c r="CK150" s="22"/>
      <c r="CL150" s="33"/>
      <c r="CM150" s="6"/>
      <c r="CN150" s="32"/>
      <c r="CO150" s="27"/>
      <c r="CP150" s="27"/>
      <c r="CQ150" s="27"/>
      <c r="CR150" s="27"/>
      <c r="CS150" s="27"/>
      <c r="CT150" s="27"/>
    </row>
    <row r="151" spans="2:98">
      <c r="B151" s="86">
        <v>42576</v>
      </c>
      <c r="C151" s="53">
        <v>2168.48</v>
      </c>
      <c r="D151" s="47">
        <f t="shared" si="39"/>
        <v>-3.0114527155948108E-3</v>
      </c>
      <c r="F151" s="89">
        <f t="shared" si="46"/>
        <v>2016.5562177195134</v>
      </c>
      <c r="G151" s="96">
        <v>113</v>
      </c>
      <c r="H151" s="37">
        <v>140</v>
      </c>
      <c r="I151" s="60">
        <f t="shared" si="32"/>
        <v>1890.439058544129</v>
      </c>
      <c r="J151" s="57">
        <f t="shared" si="33"/>
        <v>2168.1959041859755</v>
      </c>
      <c r="K151" s="60">
        <f t="shared" si="34"/>
        <v>2240.9310822099483</v>
      </c>
      <c r="L151" s="60">
        <f t="shared" si="35"/>
        <v>1594.7656143645722</v>
      </c>
      <c r="M151" s="57">
        <f t="shared" si="36"/>
        <v>2129.4564115448638</v>
      </c>
      <c r="N151" s="57">
        <f t="shared" si="37"/>
        <v>1678.2498175093172</v>
      </c>
      <c r="P151" s="49"/>
      <c r="Q151" s="96">
        <v>140</v>
      </c>
      <c r="R151" s="103">
        <f t="shared" si="47"/>
        <v>2016.5562177195134</v>
      </c>
      <c r="S151" s="57">
        <f t="shared" si="40"/>
        <v>1905.4021872292135</v>
      </c>
      <c r="T151" s="57">
        <f t="shared" si="41"/>
        <v>2210.2986922467703</v>
      </c>
      <c r="U151" s="57">
        <f t="shared" si="42"/>
        <v>2302.5280264596772</v>
      </c>
      <c r="V151" s="57">
        <f t="shared" si="43"/>
        <v>1576.7701645222301</v>
      </c>
      <c r="W151" s="57">
        <f t="shared" si="44"/>
        <v>2782.4232323055103</v>
      </c>
      <c r="X151" s="57">
        <f t="shared" si="45"/>
        <v>1304.8185671198551</v>
      </c>
      <c r="Y151" s="17"/>
      <c r="AA151" s="22"/>
      <c r="AB151" s="22"/>
      <c r="AC151" s="22"/>
      <c r="AD151" s="22"/>
      <c r="AE151" s="22"/>
      <c r="AF151" s="22"/>
      <c r="AG151" s="22"/>
      <c r="AH151" s="33"/>
      <c r="AI151" s="6"/>
      <c r="AJ151" s="32"/>
      <c r="AK151" s="27"/>
      <c r="AL151" s="27"/>
      <c r="AM151" s="27"/>
      <c r="AN151" s="27"/>
      <c r="AO151" s="27"/>
      <c r="AP151" s="27"/>
      <c r="AR151" s="2"/>
      <c r="AS151" s="8"/>
      <c r="AT151" s="8"/>
      <c r="AU151" s="8"/>
      <c r="AW151" s="44"/>
      <c r="AX151" s="31"/>
      <c r="AY151" s="29"/>
      <c r="AZ151" s="31"/>
      <c r="BA151" s="17"/>
      <c r="BC151" s="22"/>
      <c r="BD151" s="22"/>
      <c r="BE151" s="22"/>
      <c r="BF151" s="22"/>
      <c r="BG151" s="22"/>
      <c r="BH151" s="22"/>
      <c r="BI151" s="22"/>
      <c r="BJ151" s="33"/>
      <c r="BK151" s="6"/>
      <c r="BL151" s="32"/>
      <c r="BM151" s="27"/>
      <c r="BN151" s="27"/>
      <c r="BO151" s="27"/>
      <c r="BP151" s="27"/>
      <c r="BQ151" s="27"/>
      <c r="BR151" s="27"/>
      <c r="BT151" s="2"/>
      <c r="BU151" s="8"/>
      <c r="BV151" s="8"/>
      <c r="BW151" s="8"/>
      <c r="BY151" s="44"/>
      <c r="BZ151" s="31"/>
      <c r="CA151" s="29"/>
      <c r="CB151" s="31"/>
      <c r="CC151" s="17"/>
      <c r="CE151" s="22"/>
      <c r="CF151" s="22"/>
      <c r="CG151" s="22"/>
      <c r="CH151" s="22"/>
      <c r="CI151" s="22"/>
      <c r="CJ151" s="22"/>
      <c r="CK151" s="22"/>
      <c r="CL151" s="33"/>
      <c r="CM151" s="6"/>
      <c r="CN151" s="32"/>
      <c r="CO151" s="27"/>
      <c r="CP151" s="27"/>
      <c r="CQ151" s="27"/>
      <c r="CR151" s="27"/>
      <c r="CS151" s="27"/>
      <c r="CT151" s="27"/>
    </row>
    <row r="152" spans="2:98">
      <c r="B152" s="86">
        <v>42577</v>
      </c>
      <c r="C152" s="53">
        <v>2169.1799999999998</v>
      </c>
      <c r="D152" s="47">
        <f t="shared" si="39"/>
        <v>3.2280675865113727E-4</v>
      </c>
      <c r="F152" s="89">
        <f t="shared" si="46"/>
        <v>2016.5601907032242</v>
      </c>
      <c r="G152" s="96">
        <v>114</v>
      </c>
      <c r="H152" s="37">
        <v>141</v>
      </c>
      <c r="I152" s="60">
        <f t="shared" si="32"/>
        <v>1890.9911473502671</v>
      </c>
      <c r="J152" s="57">
        <f t="shared" si="33"/>
        <v>2169.8246552020091</v>
      </c>
      <c r="K152" s="60">
        <f t="shared" si="34"/>
        <v>2243.269411009549</v>
      </c>
      <c r="L152" s="60">
        <f t="shared" si="35"/>
        <v>1594.0339139862049</v>
      </c>
      <c r="M152" s="57">
        <f t="shared" si="36"/>
        <v>2131.1982593633315</v>
      </c>
      <c r="N152" s="57">
        <f t="shared" si="37"/>
        <v>1677.8577514535502</v>
      </c>
      <c r="P152" s="49"/>
      <c r="Q152" s="41">
        <v>141</v>
      </c>
      <c r="R152" s="103">
        <f t="shared" si="47"/>
        <v>2016.5601907032242</v>
      </c>
      <c r="S152" s="57">
        <f t="shared" si="40"/>
        <v>1905.9586459068978</v>
      </c>
      <c r="T152" s="57">
        <f t="shared" si="41"/>
        <v>2211.7909713051899</v>
      </c>
      <c r="U152" s="57">
        <f t="shared" si="42"/>
        <v>2304.7554643306703</v>
      </c>
      <c r="V152" s="57">
        <f t="shared" si="43"/>
        <v>1576.1665027496661</v>
      </c>
      <c r="W152" s="57">
        <f t="shared" si="44"/>
        <v>2786.9952801806803</v>
      </c>
      <c r="X152" s="57">
        <f t="shared" si="45"/>
        <v>1303.439006782871</v>
      </c>
      <c r="Y152" s="17"/>
      <c r="AA152" s="22"/>
      <c r="AB152" s="22"/>
      <c r="AC152" s="22"/>
      <c r="AD152" s="22"/>
      <c r="AE152" s="22"/>
      <c r="AF152" s="22"/>
      <c r="AG152" s="22"/>
      <c r="AH152" s="33"/>
      <c r="AI152" s="6"/>
      <c r="AJ152" s="32"/>
      <c r="AK152" s="27"/>
      <c r="AL152" s="27"/>
      <c r="AM152" s="27"/>
      <c r="AN152" s="27"/>
      <c r="AO152" s="27"/>
      <c r="AP152" s="27"/>
      <c r="AR152" s="2"/>
      <c r="AS152" s="8"/>
      <c r="AT152" s="8"/>
      <c r="AU152" s="8"/>
      <c r="AW152" s="44"/>
      <c r="AX152" s="31"/>
      <c r="AY152" s="29"/>
      <c r="AZ152" s="31"/>
      <c r="BA152" s="17"/>
      <c r="BC152" s="22"/>
      <c r="BD152" s="22"/>
      <c r="BE152" s="22"/>
      <c r="BF152" s="22"/>
      <c r="BG152" s="22"/>
      <c r="BH152" s="22"/>
      <c r="BI152" s="22"/>
      <c r="BJ152" s="33"/>
      <c r="BK152" s="6"/>
      <c r="BL152" s="32"/>
      <c r="BM152" s="27"/>
      <c r="BN152" s="27"/>
      <c r="BO152" s="27"/>
      <c r="BP152" s="27"/>
      <c r="BQ152" s="27"/>
      <c r="BR152" s="27"/>
      <c r="BT152" s="2"/>
      <c r="BU152" s="8"/>
      <c r="BV152" s="8"/>
      <c r="BW152" s="8"/>
      <c r="BY152" s="44"/>
      <c r="BZ152" s="31"/>
      <c r="CA152" s="29"/>
      <c r="CB152" s="31"/>
      <c r="CC152" s="17"/>
      <c r="CE152" s="22"/>
      <c r="CF152" s="22"/>
      <c r="CG152" s="22"/>
      <c r="CH152" s="22"/>
      <c r="CI152" s="22"/>
      <c r="CJ152" s="22"/>
      <c r="CK152" s="22"/>
      <c r="CL152" s="33"/>
      <c r="CM152" s="6"/>
      <c r="CN152" s="32"/>
      <c r="CO152" s="27"/>
      <c r="CP152" s="27"/>
      <c r="CQ152" s="27"/>
      <c r="CR152" s="27"/>
      <c r="CS152" s="27"/>
      <c r="CT152" s="27"/>
    </row>
    <row r="153" spans="2:98">
      <c r="B153" s="86">
        <v>42578</v>
      </c>
      <c r="C153" s="53">
        <v>2166.58</v>
      </c>
      <c r="D153" s="47">
        <f t="shared" si="39"/>
        <v>-1.1986096128490532E-3</v>
      </c>
      <c r="F153" s="89">
        <f t="shared" si="46"/>
        <v>2016.564163686935</v>
      </c>
      <c r="G153" s="96">
        <v>115</v>
      </c>
      <c r="H153" s="37">
        <v>142</v>
      </c>
      <c r="I153" s="60">
        <f t="shared" si="32"/>
        <v>1891.5433973898751</v>
      </c>
      <c r="J153" s="57">
        <f t="shared" si="33"/>
        <v>2171.4474936000952</v>
      </c>
      <c r="K153" s="60">
        <f t="shared" si="34"/>
        <v>2245.6027999311418</v>
      </c>
      <c r="L153" s="60">
        <f t="shared" si="35"/>
        <v>1593.3077854725434</v>
      </c>
      <c r="M153" s="57">
        <f t="shared" si="36"/>
        <v>2132.9366252728209</v>
      </c>
      <c r="N153" s="57">
        <f t="shared" si="37"/>
        <v>1677.4696359070595</v>
      </c>
      <c r="P153" s="49"/>
      <c r="Q153" s="41">
        <v>142</v>
      </c>
      <c r="R153" s="103">
        <f t="shared" si="47"/>
        <v>2016.564163686935</v>
      </c>
      <c r="S153" s="57">
        <f t="shared" si="40"/>
        <v>1906.5152670942409</v>
      </c>
      <c r="T153" s="57">
        <f t="shared" si="41"/>
        <v>2213.2789700754238</v>
      </c>
      <c r="U153" s="57">
        <f t="shared" si="42"/>
        <v>2306.979545338319</v>
      </c>
      <c r="V153" s="57">
        <f t="shared" si="43"/>
        <v>1575.5668363025648</v>
      </c>
      <c r="W153" s="57">
        <f t="shared" si="44"/>
        <v>2791.5615020072737</v>
      </c>
      <c r="X153" s="57">
        <f t="shared" si="45"/>
        <v>1302.0671266063168</v>
      </c>
      <c r="Y153" s="17"/>
      <c r="AA153" s="22"/>
      <c r="AB153" s="22"/>
      <c r="AC153" s="22"/>
      <c r="AD153" s="22"/>
      <c r="AE153" s="22"/>
      <c r="AF153" s="22"/>
      <c r="AG153" s="22"/>
      <c r="AH153" s="33"/>
      <c r="AI153" s="6"/>
      <c r="AJ153" s="32"/>
      <c r="AK153" s="27"/>
      <c r="AL153" s="27"/>
      <c r="AM153" s="27"/>
      <c r="AN153" s="27"/>
      <c r="AO153" s="27"/>
      <c r="AP153" s="27"/>
      <c r="AR153" s="2"/>
      <c r="AS153" s="8"/>
      <c r="AT153" s="8"/>
      <c r="AU153" s="8"/>
      <c r="AW153" s="44"/>
      <c r="AX153" s="31"/>
      <c r="AY153" s="29"/>
      <c r="AZ153" s="31"/>
      <c r="BA153" s="17"/>
      <c r="BC153" s="22"/>
      <c r="BD153" s="22"/>
      <c r="BE153" s="22"/>
      <c r="BF153" s="22"/>
      <c r="BG153" s="22"/>
      <c r="BH153" s="22"/>
      <c r="BI153" s="22"/>
      <c r="BJ153" s="33"/>
      <c r="BK153" s="6"/>
      <c r="BL153" s="32"/>
      <c r="BM153" s="27"/>
      <c r="BN153" s="27"/>
      <c r="BO153" s="27"/>
      <c r="BP153" s="27"/>
      <c r="BQ153" s="27"/>
      <c r="BR153" s="27"/>
      <c r="BT153" s="2"/>
      <c r="BU153" s="8"/>
      <c r="BV153" s="8"/>
      <c r="BW153" s="8"/>
      <c r="BY153" s="44"/>
      <c r="BZ153" s="31"/>
      <c r="CA153" s="29"/>
      <c r="CB153" s="31"/>
      <c r="CC153" s="17"/>
      <c r="CE153" s="22"/>
      <c r="CF153" s="22"/>
      <c r="CG153" s="22"/>
      <c r="CH153" s="22"/>
      <c r="CI153" s="22"/>
      <c r="CJ153" s="22"/>
      <c r="CK153" s="22"/>
      <c r="CL153" s="33"/>
      <c r="CM153" s="6"/>
      <c r="CN153" s="32"/>
      <c r="CO153" s="27"/>
      <c r="CP153" s="27"/>
      <c r="CQ153" s="27"/>
      <c r="CR153" s="27"/>
      <c r="CS153" s="27"/>
      <c r="CT153" s="27"/>
    </row>
    <row r="154" spans="2:98">
      <c r="B154" s="86">
        <v>42579</v>
      </c>
      <c r="C154" s="53">
        <v>2172.85</v>
      </c>
      <c r="D154" s="47">
        <f t="shared" si="39"/>
        <v>2.8939619123226385E-3</v>
      </c>
      <c r="F154" s="89">
        <f t="shared" si="46"/>
        <v>2016.5681366706458</v>
      </c>
      <c r="G154" s="96">
        <v>116</v>
      </c>
      <c r="H154" s="37">
        <v>143</v>
      </c>
      <c r="I154" s="60">
        <f t="shared" si="32"/>
        <v>1892.0958087100405</v>
      </c>
      <c r="J154" s="57">
        <f t="shared" si="33"/>
        <v>2173.0644972370819</v>
      </c>
      <c r="K154" s="60">
        <f t="shared" si="34"/>
        <v>2247.9313246434681</v>
      </c>
      <c r="L154" s="60">
        <f t="shared" si="35"/>
        <v>1592.5871533935367</v>
      </c>
      <c r="M154" s="57">
        <f t="shared" si="36"/>
        <v>2134.6715623469649</v>
      </c>
      <c r="N154" s="57">
        <f t="shared" si="37"/>
        <v>1677.0854179563073</v>
      </c>
      <c r="P154" s="49"/>
      <c r="Q154" s="96">
        <v>143</v>
      </c>
      <c r="R154" s="103">
        <f t="shared" si="47"/>
        <v>2016.5681366706458</v>
      </c>
      <c r="S154" s="57">
        <f t="shared" si="40"/>
        <v>1907.0720508387028</v>
      </c>
      <c r="T154" s="57">
        <f t="shared" si="41"/>
        <v>2214.7627343625022</v>
      </c>
      <c r="U154" s="57">
        <f t="shared" si="42"/>
        <v>2309.2003137871666</v>
      </c>
      <c r="V154" s="57">
        <f t="shared" si="43"/>
        <v>1574.9711211174479</v>
      </c>
      <c r="W154" s="57">
        <f t="shared" si="44"/>
        <v>2796.1219854538972</v>
      </c>
      <c r="X154" s="57">
        <f t="shared" si="45"/>
        <v>1300.7028398654616</v>
      </c>
      <c r="Y154" s="17"/>
      <c r="AA154" s="22"/>
      <c r="AB154" s="22"/>
      <c r="AC154" s="22"/>
      <c r="AD154" s="22"/>
      <c r="AE154" s="22"/>
      <c r="AF154" s="22"/>
      <c r="AG154" s="22"/>
      <c r="AH154" s="33"/>
      <c r="AI154" s="6"/>
      <c r="AJ154" s="32"/>
      <c r="AK154" s="27"/>
      <c r="AL154" s="27"/>
      <c r="AM154" s="27"/>
      <c r="AN154" s="27"/>
      <c r="AO154" s="27"/>
      <c r="AP154" s="27"/>
      <c r="AR154" s="2"/>
      <c r="AS154" s="8"/>
      <c r="AT154" s="8"/>
      <c r="AU154" s="8"/>
      <c r="AW154" s="44"/>
      <c r="AX154" s="31"/>
      <c r="AY154" s="29"/>
      <c r="AZ154" s="31"/>
      <c r="BA154" s="17"/>
      <c r="BC154" s="22"/>
      <c r="BD154" s="22"/>
      <c r="BE154" s="22"/>
      <c r="BF154" s="22"/>
      <c r="BG154" s="22"/>
      <c r="BH154" s="22"/>
      <c r="BI154" s="22"/>
      <c r="BJ154" s="33"/>
      <c r="BK154" s="6"/>
      <c r="BL154" s="32"/>
      <c r="BM154" s="27"/>
      <c r="BN154" s="27"/>
      <c r="BO154" s="27"/>
      <c r="BP154" s="27"/>
      <c r="BQ154" s="27"/>
      <c r="BR154" s="27"/>
      <c r="BT154" s="2"/>
      <c r="BU154" s="8"/>
      <c r="BV154" s="8"/>
      <c r="BW154" s="8"/>
      <c r="BY154" s="44"/>
      <c r="BZ154" s="31"/>
      <c r="CA154" s="29"/>
      <c r="CB154" s="31"/>
      <c r="CC154" s="17"/>
      <c r="CE154" s="22"/>
      <c r="CF154" s="22"/>
      <c r="CG154" s="22"/>
      <c r="CH154" s="22"/>
      <c r="CI154" s="22"/>
      <c r="CJ154" s="22"/>
      <c r="CK154" s="22"/>
      <c r="CL154" s="33"/>
      <c r="CM154" s="6"/>
      <c r="CN154" s="32"/>
      <c r="CO154" s="27"/>
      <c r="CP154" s="27"/>
      <c r="CQ154" s="27"/>
      <c r="CR154" s="27"/>
      <c r="CS154" s="27"/>
      <c r="CT154" s="27"/>
    </row>
    <row r="155" spans="2:98">
      <c r="B155" s="86">
        <v>42580</v>
      </c>
      <c r="C155" s="53">
        <v>2177.09</v>
      </c>
      <c r="D155" s="47">
        <f t="shared" si="39"/>
        <v>1.9513542122098794E-3</v>
      </c>
      <c r="F155" s="89">
        <f t="shared" si="46"/>
        <v>2016.5721096543566</v>
      </c>
      <c r="G155" s="96">
        <v>117</v>
      </c>
      <c r="H155" s="37">
        <v>144</v>
      </c>
      <c r="I155" s="60">
        <f t="shared" si="32"/>
        <v>1892.6483813578645</v>
      </c>
      <c r="J155" s="57">
        <f t="shared" si="33"/>
        <v>2174.675742292211</v>
      </c>
      <c r="K155" s="60">
        <f t="shared" si="34"/>
        <v>2250.2550591704935</v>
      </c>
      <c r="L155" s="60">
        <f t="shared" si="35"/>
        <v>1591.8719439639933</v>
      </c>
      <c r="M155" s="57">
        <f t="shared" si="36"/>
        <v>2136.4031225063736</v>
      </c>
      <c r="N155" s="57">
        <f t="shared" si="37"/>
        <v>1676.7050458408314</v>
      </c>
      <c r="P155" s="49"/>
      <c r="Q155" s="41">
        <v>144</v>
      </c>
      <c r="R155" s="103">
        <f t="shared" si="47"/>
        <v>2016.5721096543566</v>
      </c>
      <c r="S155" s="57">
        <f t="shared" si="40"/>
        <v>1907.6289971877575</v>
      </c>
      <c r="T155" s="57">
        <f t="shared" si="41"/>
        <v>2216.2423091701598</v>
      </c>
      <c r="U155" s="57">
        <f t="shared" si="42"/>
        <v>2311.4178131997251</v>
      </c>
      <c r="V155" s="57">
        <f t="shared" si="43"/>
        <v>1574.3793139129566</v>
      </c>
      <c r="W155" s="57">
        <f t="shared" si="44"/>
        <v>2800.6768166415909</v>
      </c>
      <c r="X155" s="57">
        <f t="shared" si="45"/>
        <v>1299.3460613835857</v>
      </c>
      <c r="Y155" s="17"/>
      <c r="AA155" s="22"/>
      <c r="AB155" s="22"/>
      <c r="AC155" s="22"/>
      <c r="AD155" s="22"/>
      <c r="AE155" s="22"/>
      <c r="AF155" s="22"/>
      <c r="AG155" s="22"/>
      <c r="AH155" s="33"/>
      <c r="AI155" s="6"/>
      <c r="AJ155" s="32"/>
      <c r="AK155" s="27"/>
      <c r="AL155" s="27"/>
      <c r="AM155" s="27"/>
      <c r="AN155" s="27"/>
      <c r="AO155" s="27"/>
      <c r="AP155" s="27"/>
      <c r="AR155" s="2"/>
      <c r="AS155" s="8"/>
      <c r="AT155" s="8"/>
      <c r="AU155" s="8"/>
      <c r="AW155" s="44"/>
      <c r="AX155" s="31"/>
      <c r="AY155" s="29"/>
      <c r="AZ155" s="31"/>
      <c r="BA155" s="17"/>
      <c r="BC155" s="22"/>
      <c r="BD155" s="22"/>
      <c r="BE155" s="22"/>
      <c r="BF155" s="22"/>
      <c r="BG155" s="22"/>
      <c r="BH155" s="22"/>
      <c r="BI155" s="22"/>
      <c r="BJ155" s="33"/>
      <c r="BK155" s="6"/>
      <c r="BL155" s="32"/>
      <c r="BM155" s="27"/>
      <c r="BN155" s="27"/>
      <c r="BO155" s="27"/>
      <c r="BP155" s="27"/>
      <c r="BQ155" s="27"/>
      <c r="BR155" s="27"/>
      <c r="BT155" s="2"/>
      <c r="BU155" s="8"/>
      <c r="BV155" s="8"/>
      <c r="BW155" s="8"/>
      <c r="BY155" s="44"/>
      <c r="BZ155" s="31"/>
      <c r="CA155" s="29"/>
      <c r="CB155" s="31"/>
      <c r="CC155" s="17"/>
      <c r="CE155" s="22"/>
      <c r="CF155" s="22"/>
      <c r="CG155" s="22"/>
      <c r="CH155" s="22"/>
      <c r="CI155" s="22"/>
      <c r="CJ155" s="22"/>
      <c r="CK155" s="22"/>
      <c r="CL155" s="33"/>
      <c r="CM155" s="6"/>
      <c r="CN155" s="32"/>
      <c r="CO155" s="27"/>
      <c r="CP155" s="27"/>
      <c r="CQ155" s="27"/>
      <c r="CR155" s="27"/>
      <c r="CS155" s="27"/>
      <c r="CT155" s="27"/>
    </row>
    <row r="156" spans="2:98">
      <c r="B156" s="86">
        <v>42583</v>
      </c>
      <c r="C156" s="53">
        <v>2170.84</v>
      </c>
      <c r="D156" s="47">
        <f t="shared" si="39"/>
        <v>-2.8708046061485743E-3</v>
      </c>
      <c r="F156" s="89">
        <f t="shared" si="46"/>
        <v>2016.5760826380674</v>
      </c>
      <c r="G156" s="96">
        <v>118</v>
      </c>
      <c r="H156" s="37">
        <v>145</v>
      </c>
      <c r="I156" s="60">
        <f t="shared" si="32"/>
        <v>1893.201115380461</v>
      </c>
      <c r="J156" s="57">
        <f t="shared" si="33"/>
        <v>2176.2813033172374</v>
      </c>
      <c r="K156" s="60">
        <f t="shared" si="34"/>
        <v>2252.5740759408209</v>
      </c>
      <c r="L156" s="60">
        <f t="shared" si="35"/>
        <v>1591.1620849941735</v>
      </c>
      <c r="M156" s="57">
        <f t="shared" si="36"/>
        <v>2138.1313565532573</v>
      </c>
      <c r="N156" s="57">
        <f t="shared" si="37"/>
        <v>1676.3284689186232</v>
      </c>
      <c r="P156" s="49"/>
      <c r="Q156" s="41">
        <v>145</v>
      </c>
      <c r="R156" s="103">
        <f t="shared" si="47"/>
        <v>2016.5760826380674</v>
      </c>
      <c r="S156" s="57">
        <f t="shared" si="40"/>
        <v>1908.1861061888922</v>
      </c>
      <c r="T156" s="57">
        <f t="shared" si="41"/>
        <v>2217.7177387202946</v>
      </c>
      <c r="U156" s="57">
        <f t="shared" si="42"/>
        <v>2313.6320863355968</v>
      </c>
      <c r="V156" s="57">
        <f t="shared" si="43"/>
        <v>1573.7913721707289</v>
      </c>
      <c r="W156" s="57">
        <f t="shared" si="44"/>
        <v>2805.2260801817843</v>
      </c>
      <c r="X156" s="57">
        <f t="shared" si="45"/>
        <v>1297.996707494025</v>
      </c>
      <c r="Y156" s="17"/>
      <c r="AA156" s="22"/>
      <c r="AB156" s="22"/>
      <c r="AC156" s="22"/>
      <c r="AD156" s="22"/>
      <c r="AE156" s="22"/>
      <c r="AF156" s="22"/>
      <c r="AG156" s="22"/>
      <c r="AH156" s="33"/>
      <c r="AI156" s="6"/>
      <c r="AJ156" s="32"/>
      <c r="AK156" s="27"/>
      <c r="AL156" s="27"/>
      <c r="AM156" s="27"/>
      <c r="AN156" s="27"/>
      <c r="AO156" s="27"/>
      <c r="AP156" s="27"/>
      <c r="AR156" s="2"/>
      <c r="AS156" s="8"/>
      <c r="AT156" s="8"/>
      <c r="AU156" s="8"/>
      <c r="AW156" s="44"/>
      <c r="AX156" s="31"/>
      <c r="AY156" s="29"/>
      <c r="AZ156" s="31"/>
      <c r="BA156" s="17"/>
      <c r="BC156" s="22"/>
      <c r="BD156" s="22"/>
      <c r="BE156" s="22"/>
      <c r="BF156" s="22"/>
      <c r="BG156" s="22"/>
      <c r="BH156" s="22"/>
      <c r="BI156" s="22"/>
      <c r="BJ156" s="33"/>
      <c r="BK156" s="6"/>
      <c r="BL156" s="32"/>
      <c r="BM156" s="27"/>
      <c r="BN156" s="27"/>
      <c r="BO156" s="27"/>
      <c r="BP156" s="27"/>
      <c r="BQ156" s="27"/>
      <c r="BR156" s="27"/>
      <c r="BT156" s="2"/>
      <c r="BU156" s="8"/>
      <c r="BV156" s="8"/>
      <c r="BW156" s="8"/>
      <c r="BY156" s="44"/>
      <c r="BZ156" s="31"/>
      <c r="CA156" s="29"/>
      <c r="CB156" s="31"/>
      <c r="CC156" s="17"/>
      <c r="CE156" s="22"/>
      <c r="CF156" s="22"/>
      <c r="CG156" s="22"/>
      <c r="CH156" s="22"/>
      <c r="CI156" s="22"/>
      <c r="CJ156" s="22"/>
      <c r="CK156" s="22"/>
      <c r="CL156" s="33"/>
      <c r="CM156" s="6"/>
      <c r="CN156" s="32"/>
      <c r="CO156" s="27"/>
      <c r="CP156" s="27"/>
      <c r="CQ156" s="27"/>
      <c r="CR156" s="27"/>
      <c r="CS156" s="27"/>
      <c r="CT156" s="27"/>
    </row>
    <row r="157" spans="2:98">
      <c r="B157" s="86">
        <v>42584</v>
      </c>
      <c r="C157" s="53">
        <v>2157.0300000000002</v>
      </c>
      <c r="D157" s="47">
        <f t="shared" si="39"/>
        <v>-6.3615927475078517E-3</v>
      </c>
      <c r="F157" s="89">
        <f t="shared" si="46"/>
        <v>2016.5800556217782</v>
      </c>
      <c r="G157" s="96">
        <v>119</v>
      </c>
      <c r="H157" s="37">
        <v>146</v>
      </c>
      <c r="I157" s="60">
        <f t="shared" si="32"/>
        <v>1893.7540108249584</v>
      </c>
      <c r="J157" s="57">
        <f t="shared" si="33"/>
        <v>2177.8812532846428</v>
      </c>
      <c r="K157" s="60">
        <f t="shared" si="34"/>
        <v>2254.8884458352172</v>
      </c>
      <c r="L157" s="60">
        <f t="shared" si="35"/>
        <v>1590.4575058422631</v>
      </c>
      <c r="M157" s="57">
        <f t="shared" si="36"/>
        <v>2139.8563142047324</v>
      </c>
      <c r="N157" s="57">
        <f t="shared" si="37"/>
        <v>1675.9556376328239</v>
      </c>
      <c r="P157" s="49"/>
      <c r="Q157" s="96">
        <v>146</v>
      </c>
      <c r="R157" s="103">
        <f t="shared" si="47"/>
        <v>2016.5800556217782</v>
      </c>
      <c r="S157" s="57">
        <f t="shared" si="40"/>
        <v>1908.7433778896082</v>
      </c>
      <c r="T157" s="57">
        <f t="shared" si="41"/>
        <v>2219.1890664718262</v>
      </c>
      <c r="U157" s="57">
        <f t="shared" si="42"/>
        <v>2315.8431752100068</v>
      </c>
      <c r="V157" s="57">
        <f t="shared" si="43"/>
        <v>1573.2072541168711</v>
      </c>
      <c r="W157" s="57">
        <f t="shared" si="44"/>
        <v>2809.7698592130714</v>
      </c>
      <c r="X157" s="57">
        <f t="shared" si="45"/>
        <v>1296.6546960033963</v>
      </c>
      <c r="Y157" s="17"/>
      <c r="AA157" s="22"/>
      <c r="AB157" s="22"/>
      <c r="AC157" s="22"/>
      <c r="AD157" s="22"/>
      <c r="AE157" s="22"/>
      <c r="AF157" s="22"/>
      <c r="AG157" s="22"/>
      <c r="AH157" s="33"/>
      <c r="AI157" s="6"/>
      <c r="AJ157" s="32"/>
      <c r="AK157" s="27"/>
      <c r="AL157" s="27"/>
      <c r="AM157" s="27"/>
      <c r="AN157" s="27"/>
      <c r="AO157" s="27"/>
      <c r="AP157" s="27"/>
      <c r="AR157" s="2"/>
      <c r="AS157" s="8"/>
      <c r="AT157" s="8"/>
      <c r="AU157" s="8"/>
      <c r="AW157" s="44"/>
      <c r="AX157" s="31"/>
      <c r="AY157" s="29"/>
      <c r="AZ157" s="31"/>
      <c r="BA157" s="17"/>
      <c r="BC157" s="22"/>
      <c r="BD157" s="22"/>
      <c r="BE157" s="22"/>
      <c r="BF157" s="22"/>
      <c r="BG157" s="22"/>
      <c r="BH157" s="22"/>
      <c r="BI157" s="22"/>
      <c r="BJ157" s="33"/>
      <c r="BK157" s="6"/>
      <c r="BL157" s="32"/>
      <c r="BM157" s="27"/>
      <c r="BN157" s="27"/>
      <c r="BO157" s="27"/>
      <c r="BP157" s="27"/>
      <c r="BQ157" s="27"/>
      <c r="BR157" s="27"/>
      <c r="BT157" s="2"/>
      <c r="BU157" s="8"/>
      <c r="BV157" s="8"/>
      <c r="BW157" s="8"/>
      <c r="BY157" s="44"/>
      <c r="BZ157" s="31"/>
      <c r="CA157" s="29"/>
      <c r="CB157" s="31"/>
      <c r="CC157" s="17"/>
      <c r="CE157" s="22"/>
      <c r="CF157" s="22"/>
      <c r="CG157" s="22"/>
      <c r="CH157" s="22"/>
      <c r="CI157" s="22"/>
      <c r="CJ157" s="22"/>
      <c r="CK157" s="22"/>
      <c r="CL157" s="33"/>
      <c r="CM157" s="6"/>
      <c r="CN157" s="32"/>
      <c r="CO157" s="27"/>
      <c r="CP157" s="27"/>
      <c r="CQ157" s="27"/>
      <c r="CR157" s="27"/>
      <c r="CS157" s="27"/>
      <c r="CT157" s="27"/>
    </row>
    <row r="158" spans="2:98">
      <c r="B158" s="86">
        <v>42585</v>
      </c>
      <c r="C158" s="53">
        <v>2163.79</v>
      </c>
      <c r="D158" s="47">
        <f t="shared" si="39"/>
        <v>3.1339387954732955E-3</v>
      </c>
      <c r="F158" s="89">
        <f t="shared" si="46"/>
        <v>2016.584028605489</v>
      </c>
      <c r="G158" s="96">
        <v>120</v>
      </c>
      <c r="H158" s="37">
        <v>147</v>
      </c>
      <c r="I158" s="60">
        <f t="shared" si="32"/>
        <v>1894.307067738499</v>
      </c>
      <c r="J158" s="57">
        <f t="shared" si="33"/>
        <v>2179.4756636340267</v>
      </c>
      <c r="K158" s="60">
        <f t="shared" si="34"/>
        <v>2257.1982382323313</v>
      </c>
      <c r="L158" s="60">
        <f t="shared" si="35"/>
        <v>1589.7581373686503</v>
      </c>
      <c r="M158" s="57">
        <f t="shared" si="36"/>
        <v>2141.578044124858</v>
      </c>
      <c r="N158" s="57">
        <f t="shared" si="37"/>
        <v>1675.5865034796832</v>
      </c>
      <c r="P158" s="49"/>
      <c r="Q158" s="96">
        <v>147</v>
      </c>
      <c r="R158" s="103">
        <f t="shared" si="47"/>
        <v>2016.584028605489</v>
      </c>
      <c r="S158" s="57">
        <f t="shared" si="40"/>
        <v>1909.3008123374204</v>
      </c>
      <c r="T158" s="57">
        <f t="shared" si="41"/>
        <v>2220.6563351389773</v>
      </c>
      <c r="U158" s="57">
        <f t="shared" si="42"/>
        <v>2318.0511211117546</v>
      </c>
      <c r="V158" s="57">
        <f t="shared" si="43"/>
        <v>1572.6269187040009</v>
      </c>
      <c r="W158" s="57">
        <f t="shared" si="44"/>
        <v>2814.3082354368462</v>
      </c>
      <c r="X158" s="57">
        <f t="shared" si="45"/>
        <v>1295.3199461559609</v>
      </c>
      <c r="Y158" s="17"/>
      <c r="AA158" s="22"/>
      <c r="AB158" s="22"/>
      <c r="AC158" s="22"/>
      <c r="AD158" s="22"/>
      <c r="AE158" s="22"/>
      <c r="AF158" s="22"/>
      <c r="AG158" s="22"/>
      <c r="AH158" s="33"/>
      <c r="AI158" s="6"/>
      <c r="AJ158" s="32"/>
      <c r="AK158" s="27"/>
      <c r="AL158" s="27"/>
      <c r="AM158" s="27"/>
      <c r="AN158" s="27"/>
      <c r="AO158" s="27"/>
      <c r="AP158" s="27"/>
      <c r="AR158" s="2"/>
      <c r="AS158" s="8"/>
      <c r="AT158" s="8"/>
      <c r="AU158" s="8"/>
      <c r="AW158" s="44"/>
      <c r="AX158" s="31"/>
      <c r="AY158" s="29"/>
      <c r="AZ158" s="31"/>
      <c r="BA158" s="17"/>
      <c r="BC158" s="22"/>
      <c r="BD158" s="22"/>
      <c r="BE158" s="22"/>
      <c r="BF158" s="22"/>
      <c r="BG158" s="22"/>
      <c r="BH158" s="22"/>
      <c r="BI158" s="22"/>
      <c r="BJ158" s="33"/>
      <c r="BK158" s="6"/>
      <c r="BL158" s="32"/>
      <c r="BM158" s="27"/>
      <c r="BN158" s="27"/>
      <c r="BO158" s="27"/>
      <c r="BP158" s="27"/>
      <c r="BQ158" s="27"/>
      <c r="BR158" s="27"/>
      <c r="BT158" s="2"/>
      <c r="BU158" s="8"/>
      <c r="BV158" s="8"/>
      <c r="BW158" s="8"/>
      <c r="BY158" s="44"/>
      <c r="BZ158" s="31"/>
      <c r="CA158" s="29"/>
      <c r="CB158" s="31"/>
      <c r="CC158" s="17"/>
      <c r="CE158" s="22"/>
      <c r="CF158" s="22"/>
      <c r="CG158" s="22"/>
      <c r="CH158" s="22"/>
      <c r="CI158" s="22"/>
      <c r="CJ158" s="22"/>
      <c r="CK158" s="22"/>
      <c r="CL158" s="33"/>
      <c r="CM158" s="6"/>
      <c r="CN158" s="32"/>
      <c r="CO158" s="27"/>
      <c r="CP158" s="27"/>
      <c r="CQ158" s="27"/>
      <c r="CR158" s="27"/>
      <c r="CS158" s="27"/>
      <c r="CT158" s="27"/>
    </row>
    <row r="159" spans="2:98">
      <c r="B159" s="86">
        <v>42586</v>
      </c>
      <c r="C159" s="53">
        <v>2164.25</v>
      </c>
      <c r="D159" s="47">
        <f t="shared" si="39"/>
        <v>2.1258994634416298E-4</v>
      </c>
      <c r="F159" s="89">
        <f t="shared" si="46"/>
        <v>2016.5880015891998</v>
      </c>
      <c r="G159" s="96">
        <v>121</v>
      </c>
      <c r="H159" s="37">
        <v>148</v>
      </c>
      <c r="I159" s="60">
        <f t="shared" si="32"/>
        <v>1894.8602861682386</v>
      </c>
      <c r="J159" s="57">
        <f t="shared" si="33"/>
        <v>2181.0646043167667</v>
      </c>
      <c r="K159" s="60">
        <f t="shared" si="34"/>
        <v>2259.5035210527062</v>
      </c>
      <c r="L159" s="60">
        <f t="shared" si="35"/>
        <v>1589.0639118919191</v>
      </c>
      <c r="M159" s="57">
        <f t="shared" si="36"/>
        <v>2143.2965939554792</v>
      </c>
      <c r="N159" s="57">
        <f t="shared" si="37"/>
        <v>1675.2210189777222</v>
      </c>
      <c r="P159" s="49"/>
      <c r="Q159" s="41">
        <v>148</v>
      </c>
      <c r="R159" s="103">
        <f t="shared" si="47"/>
        <v>2016.5880015891998</v>
      </c>
      <c r="S159" s="57">
        <f t="shared" si="40"/>
        <v>1909.8584095798585</v>
      </c>
      <c r="T159" s="57">
        <f t="shared" si="41"/>
        <v>2222.1195867089928</v>
      </c>
      <c r="U159" s="57">
        <f t="shared" si="42"/>
        <v>2320.2559646206232</v>
      </c>
      <c r="V159" s="57">
        <f t="shared" si="43"/>
        <v>1572.0503255938424</v>
      </c>
      <c r="W159" s="57">
        <f t="shared" si="44"/>
        <v>2818.8412891518442</v>
      </c>
      <c r="X159" s="57">
        <f t="shared" si="45"/>
        <v>1293.992378599085</v>
      </c>
      <c r="Y159" s="17"/>
      <c r="AA159" s="22"/>
      <c r="AB159" s="22"/>
      <c r="AC159" s="22"/>
      <c r="AD159" s="22"/>
      <c r="AE159" s="22"/>
      <c r="AF159" s="22"/>
      <c r="AG159" s="22"/>
      <c r="AH159" s="33"/>
      <c r="AI159" s="6"/>
      <c r="AJ159" s="32"/>
      <c r="AK159" s="27"/>
      <c r="AL159" s="27"/>
      <c r="AM159" s="27"/>
      <c r="AN159" s="27"/>
      <c r="AO159" s="27"/>
      <c r="AP159" s="27"/>
      <c r="AR159" s="2"/>
      <c r="AS159" s="8"/>
      <c r="AT159" s="8"/>
      <c r="AU159" s="8"/>
      <c r="AW159" s="44"/>
      <c r="AX159" s="31"/>
      <c r="AY159" s="29"/>
      <c r="AZ159" s="31"/>
      <c r="BA159" s="17"/>
      <c r="BC159" s="22"/>
      <c r="BD159" s="22"/>
      <c r="BE159" s="22"/>
      <c r="BF159" s="22"/>
      <c r="BG159" s="22"/>
      <c r="BH159" s="22"/>
      <c r="BI159" s="22"/>
      <c r="BJ159" s="33"/>
      <c r="BK159" s="6"/>
      <c r="BL159" s="32"/>
      <c r="BM159" s="27"/>
      <c r="BN159" s="27"/>
      <c r="BO159" s="27"/>
      <c r="BP159" s="27"/>
      <c r="BQ159" s="27"/>
      <c r="BR159" s="27"/>
      <c r="BT159" s="2"/>
      <c r="BU159" s="8"/>
      <c r="BV159" s="8"/>
      <c r="BW159" s="8"/>
      <c r="BY159" s="44"/>
      <c r="BZ159" s="31"/>
      <c r="CA159" s="29"/>
      <c r="CB159" s="31"/>
      <c r="CC159" s="17"/>
      <c r="CE159" s="22"/>
      <c r="CF159" s="22"/>
      <c r="CG159" s="22"/>
      <c r="CH159" s="22"/>
      <c r="CI159" s="22"/>
      <c r="CJ159" s="22"/>
      <c r="CK159" s="22"/>
      <c r="CL159" s="33"/>
      <c r="CM159" s="6"/>
      <c r="CN159" s="32"/>
      <c r="CO159" s="27"/>
      <c r="CP159" s="27"/>
      <c r="CQ159" s="27"/>
      <c r="CR159" s="27"/>
      <c r="CS159" s="27"/>
      <c r="CT159" s="27"/>
    </row>
    <row r="160" spans="2:98">
      <c r="B160" s="86">
        <v>42587</v>
      </c>
      <c r="C160" s="53">
        <v>2182.87</v>
      </c>
      <c r="D160" s="47">
        <f t="shared" si="39"/>
        <v>8.6034423010280196E-3</v>
      </c>
      <c r="F160" s="89">
        <f t="shared" si="46"/>
        <v>2016.5919745729107</v>
      </c>
      <c r="G160" s="96">
        <v>122</v>
      </c>
      <c r="H160" s="37">
        <v>149</v>
      </c>
      <c r="I160" s="60">
        <f t="shared" si="32"/>
        <v>1895.4136661613466</v>
      </c>
      <c r="J160" s="57">
        <f t="shared" si="33"/>
        <v>2182.6481438390106</v>
      </c>
      <c r="K160" s="60">
        <f t="shared" si="34"/>
        <v>2261.8043608011444</v>
      </c>
      <c r="L160" s="60">
        <f t="shared" si="35"/>
        <v>1588.3747631464817</v>
      </c>
      <c r="M160" s="57">
        <f t="shared" si="36"/>
        <v>2145.0120103459108</v>
      </c>
      <c r="N160" s="57">
        <f t="shared" si="37"/>
        <v>1674.8591376380432</v>
      </c>
      <c r="P160" s="49"/>
      <c r="Q160" s="41">
        <v>149</v>
      </c>
      <c r="R160" s="103">
        <f t="shared" si="47"/>
        <v>2016.5919745729107</v>
      </c>
      <c r="S160" s="57">
        <f t="shared" si="40"/>
        <v>1910.4161696644649</v>
      </c>
      <c r="T160" s="57">
        <f t="shared" si="41"/>
        <v>2223.5788624593215</v>
      </c>
      <c r="U160" s="57">
        <f t="shared" si="42"/>
        <v>2322.4577456242509</v>
      </c>
      <c r="V160" s="57">
        <f t="shared" si="43"/>
        <v>1571.4774351403537</v>
      </c>
      <c r="W160" s="57">
        <f t="shared" si="44"/>
        <v>2823.3690992876268</v>
      </c>
      <c r="X160" s="57">
        <f t="shared" si="45"/>
        <v>1292.6719153497538</v>
      </c>
      <c r="Y160" s="17"/>
      <c r="AA160" s="22"/>
      <c r="AB160" s="22"/>
      <c r="AC160" s="22"/>
      <c r="AD160" s="22"/>
      <c r="AE160" s="22"/>
      <c r="AF160" s="22"/>
      <c r="AG160" s="22"/>
      <c r="AH160" s="33"/>
      <c r="AI160" s="6"/>
      <c r="AJ160" s="32"/>
      <c r="AK160" s="27"/>
      <c r="AL160" s="27"/>
      <c r="AM160" s="27"/>
      <c r="AN160" s="27"/>
      <c r="AO160" s="27"/>
      <c r="AP160" s="27"/>
      <c r="AR160" s="2"/>
      <c r="AS160" s="8"/>
      <c r="AT160" s="8"/>
      <c r="AU160" s="8"/>
      <c r="AW160" s="44"/>
      <c r="AX160" s="31"/>
      <c r="AY160" s="29"/>
      <c r="AZ160" s="31"/>
      <c r="BA160" s="17"/>
      <c r="BC160" s="22"/>
      <c r="BD160" s="22"/>
      <c r="BE160" s="22"/>
      <c r="BF160" s="22"/>
      <c r="BG160" s="22"/>
      <c r="BH160" s="22"/>
      <c r="BI160" s="22"/>
      <c r="BJ160" s="33"/>
      <c r="BK160" s="6"/>
      <c r="BL160" s="32"/>
      <c r="BM160" s="27"/>
      <c r="BN160" s="27"/>
      <c r="BO160" s="27"/>
      <c r="BP160" s="27"/>
      <c r="BQ160" s="27"/>
      <c r="BR160" s="27"/>
      <c r="BT160" s="2"/>
      <c r="BU160" s="8"/>
      <c r="BV160" s="8"/>
      <c r="BW160" s="8"/>
      <c r="BY160" s="44"/>
      <c r="BZ160" s="31"/>
      <c r="CA160" s="29"/>
      <c r="CB160" s="31"/>
      <c r="CC160" s="17"/>
      <c r="CE160" s="22"/>
      <c r="CF160" s="22"/>
      <c r="CG160" s="22"/>
      <c r="CH160" s="22"/>
      <c r="CI160" s="22"/>
      <c r="CJ160" s="22"/>
      <c r="CK160" s="22"/>
      <c r="CL160" s="33"/>
      <c r="CM160" s="6"/>
      <c r="CN160" s="32"/>
      <c r="CO160" s="27"/>
      <c r="CP160" s="27"/>
      <c r="CQ160" s="27"/>
      <c r="CR160" s="27"/>
      <c r="CS160" s="27"/>
      <c r="CT160" s="27"/>
    </row>
    <row r="161" spans="2:98">
      <c r="B161" s="86">
        <v>42590</v>
      </c>
      <c r="C161" s="53">
        <v>2180.89</v>
      </c>
      <c r="D161" s="47">
        <f t="shared" si="39"/>
        <v>-9.0706272018032145E-4</v>
      </c>
      <c r="F161" s="89">
        <f t="shared" si="46"/>
        <v>2016.5959475566215</v>
      </c>
      <c r="G161" s="96">
        <v>123</v>
      </c>
      <c r="H161" s="37">
        <v>150</v>
      </c>
      <c r="I161" s="60">
        <f t="shared" si="32"/>
        <v>1895.9672077650068</v>
      </c>
      <c r="J161" s="57">
        <f t="shared" si="33"/>
        <v>2184.2263493030946</v>
      </c>
      <c r="K161" s="60">
        <f t="shared" si="34"/>
        <v>2264.1008226075091</v>
      </c>
      <c r="L161" s="60">
        <f t="shared" si="35"/>
        <v>1587.6906262417758</v>
      </c>
      <c r="M161" s="57">
        <f t="shared" si="36"/>
        <v>2146.7243389815353</v>
      </c>
      <c r="N161" s="57">
        <f t="shared" si="37"/>
        <v>1674.5008139357365</v>
      </c>
      <c r="P161" s="49"/>
      <c r="Q161" s="96">
        <v>150</v>
      </c>
      <c r="R161" s="103">
        <f t="shared" si="47"/>
        <v>2016.5959475566215</v>
      </c>
      <c r="S161" s="57">
        <f t="shared" si="40"/>
        <v>1910.9740926387969</v>
      </c>
      <c r="T161" s="57">
        <f t="shared" si="41"/>
        <v>2225.0342029742774</v>
      </c>
      <c r="U161" s="57">
        <f t="shared" si="42"/>
        <v>2324.656503334495</v>
      </c>
      <c r="V161" s="57">
        <f t="shared" si="43"/>
        <v>1570.9082083733608</v>
      </c>
      <c r="W161" s="57">
        <f t="shared" si="44"/>
        <v>2827.8917434370501</v>
      </c>
      <c r="X161" s="57">
        <f t="shared" si="45"/>
        <v>1291.3584797621033</v>
      </c>
      <c r="Y161" s="17"/>
      <c r="AA161" s="22"/>
      <c r="AB161" s="22"/>
      <c r="AC161" s="22"/>
      <c r="AD161" s="22"/>
      <c r="AE161" s="22"/>
      <c r="AF161" s="22"/>
      <c r="AG161" s="22"/>
      <c r="AH161" s="33"/>
      <c r="AI161" s="6"/>
      <c r="AJ161" s="32"/>
      <c r="AK161" s="27"/>
      <c r="AL161" s="27"/>
      <c r="AM161" s="27"/>
      <c r="AN161" s="27"/>
      <c r="AO161" s="27"/>
      <c r="AP161" s="27"/>
      <c r="AR161" s="2"/>
      <c r="AS161" s="8"/>
      <c r="AT161" s="8"/>
      <c r="AU161" s="8"/>
      <c r="AW161" s="44"/>
      <c r="AX161" s="31"/>
      <c r="AY161" s="29"/>
      <c r="AZ161" s="31"/>
      <c r="BA161" s="17"/>
      <c r="BC161" s="22"/>
      <c r="BD161" s="22"/>
      <c r="BE161" s="22"/>
      <c r="BF161" s="22"/>
      <c r="BG161" s="22"/>
      <c r="BH161" s="22"/>
      <c r="BI161" s="22"/>
      <c r="BJ161" s="33"/>
      <c r="BK161" s="6"/>
      <c r="BL161" s="32"/>
      <c r="BM161" s="27"/>
      <c r="BN161" s="27"/>
      <c r="BO161" s="27"/>
      <c r="BP161" s="27"/>
      <c r="BQ161" s="27"/>
      <c r="BR161" s="27"/>
      <c r="BT161" s="2"/>
      <c r="BU161" s="8"/>
      <c r="BV161" s="8"/>
      <c r="BW161" s="8"/>
      <c r="BY161" s="44"/>
      <c r="BZ161" s="31"/>
      <c r="CA161" s="29"/>
      <c r="CB161" s="31"/>
      <c r="CC161" s="17"/>
      <c r="CE161" s="22"/>
      <c r="CF161" s="22"/>
      <c r="CG161" s="22"/>
      <c r="CH161" s="22"/>
      <c r="CI161" s="22"/>
      <c r="CJ161" s="22"/>
      <c r="CK161" s="22"/>
      <c r="CL161" s="33"/>
      <c r="CM161" s="6"/>
      <c r="CN161" s="32"/>
      <c r="CO161" s="27"/>
      <c r="CP161" s="27"/>
      <c r="CQ161" s="27"/>
      <c r="CR161" s="27"/>
      <c r="CS161" s="27"/>
      <c r="CT161" s="27"/>
    </row>
    <row r="162" spans="2:98">
      <c r="B162" s="86">
        <v>42591</v>
      </c>
      <c r="C162" s="53">
        <v>2181.7399999999998</v>
      </c>
      <c r="D162" s="47">
        <f t="shared" si="39"/>
        <v>3.8974913911288928E-4</v>
      </c>
      <c r="F162" s="89">
        <f t="shared" si="46"/>
        <v>2016.5999205403323</v>
      </c>
      <c r="G162" s="96">
        <v>124</v>
      </c>
      <c r="H162" s="37">
        <v>151</v>
      </c>
      <c r="I162" s="60">
        <f t="shared" si="32"/>
        <v>1896.5209110264161</v>
      </c>
      <c r="J162" s="57">
        <f t="shared" si="33"/>
        <v>2185.7992864474436</v>
      </c>
      <c r="K162" s="60">
        <f t="shared" si="34"/>
        <v>2266.3929702660334</v>
      </c>
      <c r="L162" s="60">
        <f t="shared" si="35"/>
        <v>1587.0114376229596</v>
      </c>
      <c r="M162" s="57">
        <f t="shared" si="36"/>
        <v>2148.4336246113457</v>
      </c>
      <c r="N162" s="57">
        <f t="shared" si="37"/>
        <v>1674.1460032823363</v>
      </c>
      <c r="P162" s="49"/>
      <c r="Q162" s="41">
        <v>151</v>
      </c>
      <c r="R162" s="103">
        <f t="shared" si="47"/>
        <v>2016.5999205403323</v>
      </c>
      <c r="S162" s="57">
        <f t="shared" si="40"/>
        <v>1911.5321785504252</v>
      </c>
      <c r="T162" s="57">
        <f t="shared" si="41"/>
        <v>2226.4856481612069</v>
      </c>
      <c r="U162" s="57">
        <f t="shared" si="42"/>
        <v>2326.8522763033038</v>
      </c>
      <c r="V162" s="57">
        <f t="shared" si="43"/>
        <v>1570.3426069826889</v>
      </c>
      <c r="W162" s="57">
        <f t="shared" si="44"/>
        <v>2832.4092978877588</v>
      </c>
      <c r="X162" s="57">
        <f t="shared" si="45"/>
        <v>1290.0519964959287</v>
      </c>
      <c r="Y162" s="17"/>
      <c r="AA162" s="22"/>
      <c r="AB162" s="22"/>
      <c r="AC162" s="22"/>
      <c r="AD162" s="22"/>
      <c r="AE162" s="22"/>
      <c r="AF162" s="22"/>
      <c r="AG162" s="22"/>
      <c r="AH162" s="33"/>
      <c r="AI162" s="6"/>
      <c r="AJ162" s="32"/>
      <c r="AK162" s="27"/>
      <c r="AL162" s="27"/>
      <c r="AM162" s="27"/>
      <c r="AN162" s="27"/>
      <c r="AO162" s="27"/>
      <c r="AP162" s="27"/>
      <c r="AR162" s="2"/>
      <c r="AS162" s="8"/>
      <c r="AT162" s="8"/>
      <c r="AU162" s="8"/>
      <c r="AW162" s="44"/>
      <c r="AX162" s="31"/>
      <c r="AY162" s="29"/>
      <c r="AZ162" s="31"/>
      <c r="BA162" s="17"/>
      <c r="BC162" s="22"/>
      <c r="BD162" s="22"/>
      <c r="BE162" s="22"/>
      <c r="BF162" s="22"/>
      <c r="BG162" s="22"/>
      <c r="BH162" s="22"/>
      <c r="BI162" s="22"/>
      <c r="BJ162" s="33"/>
      <c r="BK162" s="6"/>
      <c r="BL162" s="32"/>
      <c r="BM162" s="27"/>
      <c r="BN162" s="27"/>
      <c r="BO162" s="27"/>
      <c r="BP162" s="27"/>
      <c r="BQ162" s="27"/>
      <c r="BR162" s="27"/>
      <c r="BT162" s="2"/>
      <c r="BU162" s="8"/>
      <c r="BV162" s="8"/>
      <c r="BW162" s="8"/>
      <c r="BY162" s="44"/>
      <c r="BZ162" s="31"/>
      <c r="CA162" s="29"/>
      <c r="CB162" s="31"/>
      <c r="CC162" s="17"/>
      <c r="CE162" s="22"/>
      <c r="CF162" s="22"/>
      <c r="CG162" s="22"/>
      <c r="CH162" s="22"/>
      <c r="CI162" s="22"/>
      <c r="CJ162" s="22"/>
      <c r="CK162" s="22"/>
      <c r="CL162" s="33"/>
      <c r="CM162" s="6"/>
      <c r="CN162" s="32"/>
      <c r="CO162" s="27"/>
      <c r="CP162" s="27"/>
      <c r="CQ162" s="27"/>
      <c r="CR162" s="27"/>
      <c r="CS162" s="27"/>
      <c r="CT162" s="27"/>
    </row>
    <row r="163" spans="2:98">
      <c r="B163" s="86">
        <v>42592</v>
      </c>
      <c r="C163" s="53">
        <v>2175.4899999999998</v>
      </c>
      <c r="D163" s="47">
        <f t="shared" si="39"/>
        <v>-2.8646859845811146E-3</v>
      </c>
      <c r="F163" s="89">
        <f t="shared" si="46"/>
        <v>2016.6038935240431</v>
      </c>
      <c r="G163" s="96">
        <v>125</v>
      </c>
      <c r="H163" s="37">
        <v>152</v>
      </c>
      <c r="I163" s="60">
        <f t="shared" si="32"/>
        <v>1897.0747759927856</v>
      </c>
      <c r="J163" s="57">
        <f t="shared" si="33"/>
        <v>2187.3670196850248</v>
      </c>
      <c r="K163" s="60">
        <f t="shared" si="34"/>
        <v>2268.6808662731951</v>
      </c>
      <c r="L163" s="60">
        <f t="shared" si="35"/>
        <v>1586.3371350330317</v>
      </c>
      <c r="M163" s="57">
        <f t="shared" si="36"/>
        <v>2150.1399110744906</v>
      </c>
      <c r="N163" s="57">
        <f t="shared" si="37"/>
        <v>1673.7946619992749</v>
      </c>
      <c r="P163" s="49"/>
      <c r="Q163" s="41">
        <v>152</v>
      </c>
      <c r="R163" s="103">
        <f t="shared" si="47"/>
        <v>2016.6038935240431</v>
      </c>
      <c r="S163" s="57">
        <f t="shared" si="40"/>
        <v>1912.0904274469344</v>
      </c>
      <c r="T163" s="57">
        <f t="shared" si="41"/>
        <v>2227.9332372661684</v>
      </c>
      <c r="U163" s="57">
        <f t="shared" si="42"/>
        <v>2329.0451024381114</v>
      </c>
      <c r="V163" s="57">
        <f t="shared" si="43"/>
        <v>1569.780593302766</v>
      </c>
      <c r="W163" s="57">
        <f t="shared" si="44"/>
        <v>2836.921837652731</v>
      </c>
      <c r="X163" s="57">
        <f t="shared" si="45"/>
        <v>1288.7523914861356</v>
      </c>
      <c r="Y163" s="17"/>
      <c r="AA163" s="22"/>
      <c r="AB163" s="22"/>
      <c r="AC163" s="22"/>
      <c r="AD163" s="22"/>
      <c r="AE163" s="22"/>
      <c r="AF163" s="22"/>
      <c r="AG163" s="22"/>
      <c r="AH163" s="33"/>
      <c r="AI163" s="6"/>
      <c r="AJ163" s="32"/>
      <c r="AK163" s="27"/>
      <c r="AL163" s="27"/>
      <c r="AM163" s="27"/>
      <c r="AN163" s="27"/>
      <c r="AO163" s="27"/>
      <c r="AP163" s="27"/>
      <c r="AR163" s="2"/>
      <c r="AS163" s="8"/>
      <c r="AT163" s="8"/>
      <c r="AU163" s="8"/>
      <c r="AW163" s="44"/>
      <c r="AX163" s="31"/>
      <c r="AY163" s="29"/>
      <c r="AZ163" s="31"/>
      <c r="BA163" s="17"/>
      <c r="BC163" s="22"/>
      <c r="BD163" s="22"/>
      <c r="BE163" s="22"/>
      <c r="BF163" s="22"/>
      <c r="BG163" s="22"/>
      <c r="BH163" s="22"/>
      <c r="BI163" s="22"/>
      <c r="BJ163" s="33"/>
      <c r="BK163" s="6"/>
      <c r="BL163" s="32"/>
      <c r="BM163" s="27"/>
      <c r="BN163" s="27"/>
      <c r="BO163" s="27"/>
      <c r="BP163" s="27"/>
      <c r="BQ163" s="27"/>
      <c r="BR163" s="27"/>
      <c r="BT163" s="2"/>
      <c r="BU163" s="8"/>
      <c r="BV163" s="8"/>
      <c r="BW163" s="8"/>
      <c r="BY163" s="44"/>
      <c r="BZ163" s="31"/>
      <c r="CA163" s="29"/>
      <c r="CB163" s="31"/>
      <c r="CC163" s="17"/>
      <c r="CE163" s="22"/>
      <c r="CF163" s="22"/>
      <c r="CG163" s="22"/>
      <c r="CH163" s="22"/>
      <c r="CI163" s="22"/>
      <c r="CJ163" s="22"/>
      <c r="CK163" s="22"/>
      <c r="CL163" s="33"/>
      <c r="CM163" s="6"/>
      <c r="CN163" s="32"/>
      <c r="CO163" s="27"/>
      <c r="CP163" s="27"/>
      <c r="CQ163" s="27"/>
      <c r="CR163" s="27"/>
      <c r="CS163" s="27"/>
      <c r="CT163" s="27"/>
    </row>
    <row r="164" spans="2:98">
      <c r="B164" s="86">
        <v>42593</v>
      </c>
      <c r="C164" s="53">
        <v>2185.79</v>
      </c>
      <c r="D164" s="47">
        <f t="shared" si="39"/>
        <v>4.7345655461529046E-3</v>
      </c>
      <c r="F164" s="89">
        <f t="shared" si="46"/>
        <v>2016.6078665077539</v>
      </c>
      <c r="G164" s="96">
        <v>126</v>
      </c>
      <c r="H164" s="37">
        <v>153</v>
      </c>
      <c r="I164" s="60">
        <f t="shared" si="32"/>
        <v>1897.6288027113396</v>
      </c>
      <c r="J164" s="57">
        <f t="shared" si="33"/>
        <v>2188.9296121404236</v>
      </c>
      <c r="K164" s="60">
        <f t="shared" si="34"/>
        <v>2270.9645718642319</v>
      </c>
      <c r="L164" s="60">
        <f t="shared" si="35"/>
        <v>1585.667657476321</v>
      </c>
      <c r="M164" s="57">
        <f t="shared" si="36"/>
        <v>2151.8432413258602</v>
      </c>
      <c r="N164" s="57">
        <f t="shared" si="37"/>
        <v>1673.4467472922965</v>
      </c>
      <c r="P164" s="49"/>
      <c r="Q164" s="96">
        <v>153</v>
      </c>
      <c r="R164" s="103">
        <f t="shared" si="47"/>
        <v>2016.6078665077539</v>
      </c>
      <c r="S164" s="57">
        <f t="shared" si="40"/>
        <v>1912.6488393759228</v>
      </c>
      <c r="T164" s="57">
        <f t="shared" si="41"/>
        <v>2229.3770088891547</v>
      </c>
      <c r="U164" s="57">
        <f t="shared" si="42"/>
        <v>2331.2350190167776</v>
      </c>
      <c r="V164" s="57">
        <f t="shared" si="43"/>
        <v>1569.2221302976816</v>
      </c>
      <c r="W164" s="57">
        <f t="shared" si="44"/>
        <v>2841.4294364999209</v>
      </c>
      <c r="X164" s="57">
        <f t="shared" si="45"/>
        <v>1287.459591913102</v>
      </c>
      <c r="Y164" s="17"/>
      <c r="AA164" s="22"/>
      <c r="AB164" s="22"/>
      <c r="AC164" s="22"/>
      <c r="AD164" s="22"/>
      <c r="AE164" s="22"/>
      <c r="AF164" s="22"/>
      <c r="AG164" s="22"/>
      <c r="AH164" s="33"/>
      <c r="AI164" s="6"/>
      <c r="AJ164" s="32"/>
      <c r="AK164" s="27"/>
      <c r="AL164" s="27"/>
      <c r="AM164" s="27"/>
      <c r="AN164" s="27"/>
      <c r="AO164" s="27"/>
      <c r="AP164" s="27"/>
      <c r="AR164" s="2"/>
      <c r="AS164" s="8"/>
      <c r="AT164" s="8"/>
      <c r="AU164" s="8"/>
      <c r="AW164" s="44"/>
      <c r="AX164" s="31"/>
      <c r="AY164" s="29"/>
      <c r="AZ164" s="31"/>
      <c r="BA164" s="17"/>
      <c r="BC164" s="22"/>
      <c r="BD164" s="22"/>
      <c r="BE164" s="22"/>
      <c r="BF164" s="22"/>
      <c r="BG164" s="22"/>
      <c r="BH164" s="22"/>
      <c r="BI164" s="22"/>
      <c r="BJ164" s="33"/>
      <c r="BK164" s="6"/>
      <c r="BL164" s="32"/>
      <c r="BM164" s="27"/>
      <c r="BN164" s="27"/>
      <c r="BO164" s="27"/>
      <c r="BP164" s="27"/>
      <c r="BQ164" s="27"/>
      <c r="BR164" s="27"/>
      <c r="BT164" s="2"/>
      <c r="BU164" s="8"/>
      <c r="BV164" s="8"/>
      <c r="BW164" s="8"/>
      <c r="BY164" s="44"/>
      <c r="BZ164" s="31"/>
      <c r="CA164" s="29"/>
      <c r="CB164" s="31"/>
      <c r="CC164" s="17"/>
      <c r="CE164" s="22"/>
      <c r="CF164" s="22"/>
      <c r="CG164" s="22"/>
      <c r="CH164" s="22"/>
      <c r="CI164" s="22"/>
      <c r="CJ164" s="22"/>
      <c r="CK164" s="22"/>
      <c r="CL164" s="33"/>
      <c r="CM164" s="6"/>
      <c r="CN164" s="32"/>
      <c r="CO164" s="27"/>
      <c r="CP164" s="27"/>
      <c r="CQ164" s="27"/>
      <c r="CR164" s="27"/>
      <c r="CS164" s="27"/>
      <c r="CT164" s="27"/>
    </row>
    <row r="165" spans="2:98">
      <c r="B165" s="86">
        <v>42594</v>
      </c>
      <c r="C165" s="53">
        <v>2184.0500000000002</v>
      </c>
      <c r="D165" s="47">
        <f t="shared" si="39"/>
        <v>-7.9605085575457004E-4</v>
      </c>
      <c r="F165" s="89">
        <f t="shared" si="46"/>
        <v>2016.6118394914647</v>
      </c>
      <c r="G165" s="96">
        <v>127</v>
      </c>
      <c r="H165" s="37">
        <v>154</v>
      </c>
      <c r="I165" s="60">
        <f t="shared" si="32"/>
        <v>1898.1829912293174</v>
      </c>
      <c r="J165" s="57">
        <f t="shared" si="33"/>
        <v>2190.4871256855909</v>
      </c>
      <c r="K165" s="60">
        <f t="shared" si="34"/>
        <v>2273.2441470483441</v>
      </c>
      <c r="L165" s="60">
        <f t="shared" si="35"/>
        <v>1585.0029451832804</v>
      </c>
      <c r="M165" s="57">
        <f t="shared" si="36"/>
        <v>2153.5436574607597</v>
      </c>
      <c r="N165" s="57">
        <f t="shared" si="37"/>
        <v>1673.102217226786</v>
      </c>
      <c r="P165" s="49"/>
      <c r="Q165" s="96">
        <v>154</v>
      </c>
      <c r="R165" s="103">
        <f t="shared" si="47"/>
        <v>2016.6118394914647</v>
      </c>
      <c r="S165" s="57">
        <f t="shared" si="40"/>
        <v>1913.2074143850029</v>
      </c>
      <c r="T165" s="57">
        <f t="shared" si="41"/>
        <v>2230.8170009988598</v>
      </c>
      <c r="U165" s="57">
        <f t="shared" si="42"/>
        <v>2333.4220627020882</v>
      </c>
      <c r="V165" s="57">
        <f t="shared" si="43"/>
        <v>1568.66718154669</v>
      </c>
      <c r="W165" s="57">
        <f t="shared" si="44"/>
        <v>2845.9321669810206</v>
      </c>
      <c r="X165" s="57">
        <f t="shared" si="45"/>
        <v>1286.1735261739143</v>
      </c>
      <c r="Y165" s="17"/>
      <c r="AA165" s="22"/>
      <c r="AB165" s="22"/>
      <c r="AC165" s="22"/>
      <c r="AD165" s="22"/>
      <c r="AE165" s="22"/>
      <c r="AF165" s="22"/>
      <c r="AG165" s="22"/>
      <c r="AH165" s="33"/>
      <c r="AI165" s="6"/>
      <c r="AJ165" s="32"/>
      <c r="AK165" s="27"/>
      <c r="AL165" s="27"/>
      <c r="AM165" s="27"/>
      <c r="AN165" s="27"/>
      <c r="AO165" s="27"/>
      <c r="AP165" s="27"/>
      <c r="AR165" s="2"/>
      <c r="AS165" s="8"/>
      <c r="AT165" s="8"/>
      <c r="AU165" s="8"/>
      <c r="AW165" s="44"/>
      <c r="AX165" s="31"/>
      <c r="AY165" s="29"/>
      <c r="AZ165" s="31"/>
      <c r="BA165" s="17"/>
      <c r="BC165" s="22"/>
      <c r="BD165" s="22"/>
      <c r="BE165" s="22"/>
      <c r="BF165" s="22"/>
      <c r="BG165" s="22"/>
      <c r="BH165" s="22"/>
      <c r="BI165" s="22"/>
      <c r="BJ165" s="33"/>
      <c r="BK165" s="6"/>
      <c r="BL165" s="32"/>
      <c r="BM165" s="27"/>
      <c r="BN165" s="27"/>
      <c r="BO165" s="27"/>
      <c r="BP165" s="27"/>
      <c r="BQ165" s="27"/>
      <c r="BR165" s="27"/>
      <c r="BT165" s="2"/>
      <c r="BU165" s="8"/>
      <c r="BV165" s="8"/>
      <c r="BW165" s="8"/>
      <c r="BY165" s="44"/>
      <c r="BZ165" s="31"/>
      <c r="CA165" s="29"/>
      <c r="CB165" s="31"/>
      <c r="CC165" s="17"/>
      <c r="CE165" s="22"/>
      <c r="CF165" s="22"/>
      <c r="CG165" s="22"/>
      <c r="CH165" s="22"/>
      <c r="CI165" s="22"/>
      <c r="CJ165" s="22"/>
      <c r="CK165" s="22"/>
      <c r="CL165" s="33"/>
      <c r="CM165" s="6"/>
      <c r="CN165" s="32"/>
      <c r="CO165" s="27"/>
      <c r="CP165" s="27"/>
      <c r="CQ165" s="27"/>
      <c r="CR165" s="27"/>
      <c r="CS165" s="27"/>
      <c r="CT165" s="27"/>
    </row>
    <row r="166" spans="2:98">
      <c r="B166" s="86">
        <v>42597</v>
      </c>
      <c r="C166" s="53">
        <v>2190.15</v>
      </c>
      <c r="D166" s="47">
        <f t="shared" si="39"/>
        <v>2.7929763512739673E-3</v>
      </c>
      <c r="F166" s="89">
        <f t="shared" si="46"/>
        <v>2016.6158124751755</v>
      </c>
      <c r="G166" s="96">
        <v>128</v>
      </c>
      <c r="H166" s="37">
        <v>155</v>
      </c>
      <c r="I166" s="60">
        <f t="shared" ref="I166:I229" si="48">$C$38*EXP($J$4*G166)</f>
        <v>1898.7373415939708</v>
      </c>
      <c r="J166" s="57">
        <f t="shared" ref="J166:J229" si="49">$C$38*EXP($J$3*SQRT(G166))</f>
        <v>2192.0396209743321</v>
      </c>
      <c r="K166" s="60">
        <f t="shared" ref="K166:K229" si="50">$C$38*EXP($J$4*G166+$J$3*SQRT(G166))</f>
        <v>2275.5196506426505</v>
      </c>
      <c r="L166" s="60">
        <f t="shared" ref="L166:L229" si="51">$C$38*EXP($J$4*G166-$J$3*SQRT(G166))</f>
        <v>1584.342939576532</v>
      </c>
      <c r="M166" s="57">
        <f t="shared" ref="M166:M229" si="52">$C$38*EXP($J$4*G166+0.7*$J$3*SQRT(G166))</f>
        <v>2155.2412007387043</v>
      </c>
      <c r="N166" s="57">
        <f t="shared" ref="N166:N229" si="53">$C$38*EXP($J$4*G166-0.7*$J$3*SQRT(G166))</f>
        <v>1672.7610307039711</v>
      </c>
      <c r="P166" s="49"/>
      <c r="Q166" s="41">
        <v>155</v>
      </c>
      <c r="R166" s="103">
        <f t="shared" si="47"/>
        <v>2016.6158124751755</v>
      </c>
      <c r="S166" s="57">
        <f t="shared" si="40"/>
        <v>1913.7661525218014</v>
      </c>
      <c r="T166" s="57">
        <f t="shared" si="41"/>
        <v>2232.2532509470238</v>
      </c>
      <c r="U166" s="57">
        <f t="shared" si="42"/>
        <v>2335.6062695558253</v>
      </c>
      <c r="V166" s="57">
        <f t="shared" si="43"/>
        <v>1568.1157112301364</v>
      </c>
      <c r="W166" s="57">
        <f t="shared" si="44"/>
        <v>2850.4301004593794</v>
      </c>
      <c r="X166" s="57">
        <f t="shared" si="45"/>
        <v>1284.8941238544473</v>
      </c>
      <c r="Y166" s="17"/>
      <c r="AA166" s="22"/>
      <c r="AB166" s="22"/>
      <c r="AC166" s="22"/>
      <c r="AD166" s="22"/>
      <c r="AE166" s="22"/>
      <c r="AF166" s="22"/>
      <c r="AG166" s="22"/>
      <c r="AH166" s="33"/>
      <c r="AI166" s="6"/>
      <c r="AJ166" s="32"/>
      <c r="AK166" s="27"/>
      <c r="AL166" s="27"/>
      <c r="AM166" s="27"/>
      <c r="AN166" s="27"/>
      <c r="AO166" s="27"/>
      <c r="AP166" s="27"/>
      <c r="AR166" s="2"/>
      <c r="AS166" s="8"/>
      <c r="AT166" s="8"/>
      <c r="AU166" s="8"/>
      <c r="AW166" s="44"/>
      <c r="AX166" s="31"/>
      <c r="AY166" s="29"/>
      <c r="AZ166" s="31"/>
      <c r="BA166" s="17"/>
      <c r="BC166" s="22"/>
      <c r="BD166" s="22"/>
      <c r="BE166" s="22"/>
      <c r="BF166" s="22"/>
      <c r="BG166" s="22"/>
      <c r="BH166" s="22"/>
      <c r="BI166" s="22"/>
      <c r="BJ166" s="33"/>
      <c r="BK166" s="6"/>
      <c r="BL166" s="32"/>
      <c r="BM166" s="27"/>
      <c r="BN166" s="27"/>
      <c r="BO166" s="27"/>
      <c r="BP166" s="27"/>
      <c r="BQ166" s="27"/>
      <c r="BR166" s="27"/>
      <c r="BT166" s="2"/>
      <c r="BU166" s="8"/>
      <c r="BV166" s="8"/>
      <c r="BW166" s="8"/>
      <c r="BY166" s="44"/>
      <c r="BZ166" s="31"/>
      <c r="CA166" s="29"/>
      <c r="CB166" s="31"/>
      <c r="CC166" s="17"/>
      <c r="CE166" s="22"/>
      <c r="CF166" s="22"/>
      <c r="CG166" s="22"/>
      <c r="CH166" s="22"/>
      <c r="CI166" s="22"/>
      <c r="CJ166" s="22"/>
      <c r="CK166" s="22"/>
      <c r="CL166" s="33"/>
      <c r="CM166" s="6"/>
      <c r="CN166" s="32"/>
      <c r="CO166" s="27"/>
      <c r="CP166" s="27"/>
      <c r="CQ166" s="27"/>
      <c r="CR166" s="27"/>
      <c r="CS166" s="27"/>
      <c r="CT166" s="27"/>
    </row>
    <row r="167" spans="2:98">
      <c r="B167" s="86">
        <v>42598</v>
      </c>
      <c r="C167" s="53">
        <v>2178.15</v>
      </c>
      <c r="D167" s="47">
        <f t="shared" si="39"/>
        <v>-5.479076775563317E-3</v>
      </c>
      <c r="F167" s="89">
        <f t="shared" si="46"/>
        <v>2016.6197854588863</v>
      </c>
      <c r="G167" s="96">
        <v>129</v>
      </c>
      <c r="H167" s="37">
        <v>156</v>
      </c>
      <c r="I167" s="60">
        <f t="shared" si="48"/>
        <v>1899.2918538525662</v>
      </c>
      <c r="J167" s="57">
        <f t="shared" si="49"/>
        <v>2193.5871574755806</v>
      </c>
      <c r="K167" s="60">
        <f t="shared" si="50"/>
        <v>2277.7911403049488</v>
      </c>
      <c r="L167" s="60">
        <f t="shared" si="51"/>
        <v>1583.687583238107</v>
      </c>
      <c r="M167" s="57">
        <f t="shared" si="52"/>
        <v>2156.9359116063774</v>
      </c>
      <c r="N167" s="57">
        <f t="shared" si="53"/>
        <v>1672.423147437966</v>
      </c>
      <c r="P167" s="49"/>
      <c r="Q167" s="41">
        <v>156</v>
      </c>
      <c r="R167" s="103">
        <f t="shared" si="47"/>
        <v>2016.6197854588863</v>
      </c>
      <c r="S167" s="57">
        <f t="shared" si="40"/>
        <v>1914.3250538339582</v>
      </c>
      <c r="T167" s="57">
        <f t="shared" si="41"/>
        <v>2233.6857954823554</v>
      </c>
      <c r="U167" s="57">
        <f t="shared" si="42"/>
        <v>2337.7876750524351</v>
      </c>
      <c r="V167" s="57">
        <f t="shared" si="43"/>
        <v>1567.567684115792</v>
      </c>
      <c r="W167" s="57">
        <f t="shared" si="44"/>
        <v>2854.9233071371091</v>
      </c>
      <c r="X167" s="57">
        <f t="shared" si="45"/>
        <v>1283.621315702261</v>
      </c>
      <c r="Y167" s="17"/>
      <c r="AA167" s="22"/>
      <c r="AB167" s="22"/>
      <c r="AC167" s="22"/>
      <c r="AD167" s="22"/>
      <c r="AE167" s="22"/>
      <c r="AF167" s="22"/>
      <c r="AG167" s="22"/>
      <c r="AH167" s="33"/>
      <c r="AI167" s="6"/>
      <c r="AJ167" s="32"/>
      <c r="AK167" s="27"/>
      <c r="AL167" s="27"/>
      <c r="AM167" s="27"/>
      <c r="AN167" s="27"/>
      <c r="AO167" s="27"/>
      <c r="AP167" s="27"/>
      <c r="AR167" s="2"/>
      <c r="AS167" s="8"/>
      <c r="AT167" s="8"/>
      <c r="AU167" s="8"/>
      <c r="AW167" s="44"/>
      <c r="AX167" s="31"/>
      <c r="AY167" s="29"/>
      <c r="AZ167" s="31"/>
      <c r="BA167" s="17"/>
      <c r="BC167" s="22"/>
      <c r="BD167" s="22"/>
      <c r="BE167" s="22"/>
      <c r="BF167" s="22"/>
      <c r="BG167" s="22"/>
      <c r="BH167" s="22"/>
      <c r="BI167" s="22"/>
      <c r="BJ167" s="33"/>
      <c r="BK167" s="6"/>
      <c r="BL167" s="32"/>
      <c r="BM167" s="27"/>
      <c r="BN167" s="27"/>
      <c r="BO167" s="27"/>
      <c r="BP167" s="27"/>
      <c r="BQ167" s="27"/>
      <c r="BR167" s="27"/>
      <c r="BT167" s="2"/>
      <c r="BU167" s="8"/>
      <c r="BV167" s="8"/>
      <c r="BW167" s="8"/>
      <c r="BY167" s="44"/>
      <c r="BZ167" s="31"/>
      <c r="CA167" s="29"/>
      <c r="CB167" s="31"/>
      <c r="CC167" s="17"/>
      <c r="CE167" s="22"/>
      <c r="CF167" s="22"/>
      <c r="CG167" s="22"/>
      <c r="CH167" s="22"/>
      <c r="CI167" s="22"/>
      <c r="CJ167" s="22"/>
      <c r="CK167" s="22"/>
      <c r="CL167" s="33"/>
      <c r="CM167" s="6"/>
      <c r="CN167" s="32"/>
      <c r="CO167" s="27"/>
      <c r="CP167" s="27"/>
      <c r="CQ167" s="27"/>
      <c r="CR167" s="27"/>
      <c r="CS167" s="27"/>
      <c r="CT167" s="27"/>
    </row>
    <row r="168" spans="2:98">
      <c r="B168" s="86">
        <v>42599</v>
      </c>
      <c r="C168" s="53">
        <v>2182.2199999999998</v>
      </c>
      <c r="D168" s="47">
        <f t="shared" si="39"/>
        <v>1.8685581801068378E-3</v>
      </c>
      <c r="F168" s="89">
        <f t="shared" si="46"/>
        <v>2016.6237584425971</v>
      </c>
      <c r="G168" s="96">
        <v>130</v>
      </c>
      <c r="H168" s="37">
        <v>157</v>
      </c>
      <c r="I168" s="60">
        <f t="shared" si="48"/>
        <v>1899.8465280523831</v>
      </c>
      <c r="J168" s="57">
        <f t="shared" si="49"/>
        <v>2195.1297935055145</v>
      </c>
      <c r="K168" s="60">
        <f t="shared" si="50"/>
        <v>2280.0586725653316</v>
      </c>
      <c r="L168" s="60">
        <f t="shared" si="51"/>
        <v>1583.0368198778324</v>
      </c>
      <c r="M168" s="57">
        <f t="shared" si="52"/>
        <v>2158.6278297197878</v>
      </c>
      <c r="N168" s="57">
        <f t="shared" si="53"/>
        <v>1672.0885279336151</v>
      </c>
      <c r="P168" s="49"/>
      <c r="Q168" s="96">
        <v>157</v>
      </c>
      <c r="R168" s="103">
        <f t="shared" si="47"/>
        <v>2016.6237584425971</v>
      </c>
      <c r="S168" s="57">
        <f t="shared" si="40"/>
        <v>1914.8841183691275</v>
      </c>
      <c r="T168" s="57">
        <f t="shared" si="41"/>
        <v>2235.1146707640555</v>
      </c>
      <c r="U168" s="57">
        <f t="shared" si="42"/>
        <v>2339.966314092293</v>
      </c>
      <c r="V168" s="57">
        <f t="shared" si="43"/>
        <v>1567.023065545586</v>
      </c>
      <c r="W168" s="57">
        <f t="shared" si="44"/>
        <v>2859.4118560814049</v>
      </c>
      <c r="X168" s="57">
        <f t="shared" si="45"/>
        <v>1282.3550336002804</v>
      </c>
      <c r="Y168" s="17"/>
      <c r="AA168" s="22"/>
      <c r="AB168" s="22"/>
      <c r="AC168" s="22"/>
      <c r="AD168" s="22"/>
      <c r="AE168" s="22"/>
      <c r="AF168" s="22"/>
      <c r="AG168" s="22"/>
      <c r="AH168" s="33"/>
      <c r="AI168" s="6"/>
      <c r="AJ168" s="32"/>
      <c r="AK168" s="27"/>
      <c r="AL168" s="27"/>
      <c r="AM168" s="27"/>
      <c r="AN168" s="27"/>
      <c r="AO168" s="27"/>
      <c r="AP168" s="27"/>
      <c r="AR168" s="2"/>
      <c r="AS168" s="8"/>
      <c r="AT168" s="8"/>
      <c r="AU168" s="8"/>
      <c r="AW168" s="44"/>
      <c r="AX168" s="31"/>
      <c r="AY168" s="29"/>
      <c r="AZ168" s="31"/>
      <c r="BA168" s="17"/>
      <c r="BC168" s="22"/>
      <c r="BD168" s="22"/>
      <c r="BE168" s="22"/>
      <c r="BF168" s="22"/>
      <c r="BG168" s="22"/>
      <c r="BH168" s="22"/>
      <c r="BI168" s="22"/>
      <c r="BJ168" s="33"/>
      <c r="BK168" s="6"/>
      <c r="BL168" s="32"/>
      <c r="BM168" s="27"/>
      <c r="BN168" s="27"/>
      <c r="BO168" s="27"/>
      <c r="BP168" s="27"/>
      <c r="BQ168" s="27"/>
      <c r="BR168" s="27"/>
      <c r="BT168" s="2"/>
      <c r="BU168" s="8"/>
      <c r="BV168" s="8"/>
      <c r="BW168" s="8"/>
      <c r="BY168" s="44"/>
      <c r="BZ168" s="31"/>
      <c r="CA168" s="29"/>
      <c r="CB168" s="31"/>
      <c r="CC168" s="17"/>
      <c r="CE168" s="22"/>
      <c r="CF168" s="22"/>
      <c r="CG168" s="22"/>
      <c r="CH168" s="22"/>
      <c r="CI168" s="22"/>
      <c r="CJ168" s="22"/>
      <c r="CK168" s="22"/>
      <c r="CL168" s="33"/>
      <c r="CM168" s="6"/>
      <c r="CN168" s="32"/>
      <c r="CO168" s="27"/>
      <c r="CP168" s="27"/>
      <c r="CQ168" s="27"/>
      <c r="CR168" s="27"/>
      <c r="CS168" s="27"/>
      <c r="CT168" s="27"/>
    </row>
    <row r="169" spans="2:98">
      <c r="B169" s="86">
        <v>42600</v>
      </c>
      <c r="C169" s="53">
        <v>2187.02</v>
      </c>
      <c r="D169" s="47">
        <f t="shared" si="39"/>
        <v>2.1995949079378716E-3</v>
      </c>
      <c r="F169" s="89">
        <f t="shared" si="46"/>
        <v>2016.6277314263079</v>
      </c>
      <c r="G169" s="96">
        <v>131</v>
      </c>
      <c r="H169" s="37">
        <v>158</v>
      </c>
      <c r="I169" s="60">
        <f t="shared" si="48"/>
        <v>1900.4013642407156</v>
      </c>
      <c r="J169" s="57">
        <f t="shared" si="49"/>
        <v>2196.6675862585626</v>
      </c>
      <c r="K169" s="60">
        <f t="shared" si="50"/>
        <v>2282.3223028566999</v>
      </c>
      <c r="L169" s="60">
        <f t="shared" si="51"/>
        <v>1582.3905943028108</v>
      </c>
      <c r="M169" s="57">
        <f t="shared" si="52"/>
        <v>2160.3169939656541</v>
      </c>
      <c r="N169" s="57">
        <f t="shared" si="53"/>
        <v>1671.7571334651041</v>
      </c>
      <c r="P169" s="49"/>
      <c r="Q169" s="41">
        <v>158</v>
      </c>
      <c r="R169" s="103">
        <f t="shared" si="47"/>
        <v>2016.6277314263079</v>
      </c>
      <c r="S169" s="57">
        <f t="shared" si="40"/>
        <v>1915.4433461749773</v>
      </c>
      <c r="T169" s="57">
        <f t="shared" si="41"/>
        <v>2236.5399123749535</v>
      </c>
      <c r="U169" s="57">
        <f t="shared" si="42"/>
        <v>2342.1422210145929</v>
      </c>
      <c r="V169" s="57">
        <f t="shared" si="43"/>
        <v>1566.4818214227198</v>
      </c>
      <c r="W169" s="57">
        <f t="shared" si="44"/>
        <v>2863.8958152501023</v>
      </c>
      <c r="X169" s="57">
        <f t="shared" si="45"/>
        <v>1281.0952105412357</v>
      </c>
      <c r="Y169" s="17"/>
      <c r="AA169" s="22"/>
      <c r="AB169" s="22"/>
      <c r="AC169" s="22"/>
      <c r="AD169" s="22"/>
      <c r="AE169" s="22"/>
      <c r="AF169" s="22"/>
      <c r="AG169" s="22"/>
      <c r="AH169" s="33"/>
      <c r="AI169" s="6"/>
      <c r="AJ169" s="32"/>
      <c r="AK169" s="27"/>
      <c r="AL169" s="27"/>
      <c r="AM169" s="27"/>
      <c r="AN169" s="27"/>
      <c r="AO169" s="27"/>
      <c r="AP169" s="27"/>
      <c r="AR169" s="2"/>
      <c r="AS169" s="8"/>
      <c r="AT169" s="8"/>
      <c r="AU169" s="8"/>
      <c r="AW169" s="44"/>
      <c r="AX169" s="31"/>
      <c r="AY169" s="29"/>
      <c r="AZ169" s="31"/>
      <c r="BA169" s="17"/>
      <c r="BC169" s="22"/>
      <c r="BD169" s="22"/>
      <c r="BE169" s="22"/>
      <c r="BF169" s="22"/>
      <c r="BG169" s="22"/>
      <c r="BH169" s="22"/>
      <c r="BI169" s="22"/>
      <c r="BJ169" s="33"/>
      <c r="BK169" s="6"/>
      <c r="BL169" s="32"/>
      <c r="BM169" s="27"/>
      <c r="BN169" s="27"/>
      <c r="BO169" s="27"/>
      <c r="BP169" s="27"/>
      <c r="BQ169" s="27"/>
      <c r="BR169" s="27"/>
      <c r="BT169" s="2"/>
      <c r="BU169" s="8"/>
      <c r="BV169" s="8"/>
      <c r="BW169" s="8"/>
      <c r="BY169" s="44"/>
      <c r="BZ169" s="31"/>
      <c r="CA169" s="29"/>
      <c r="CB169" s="31"/>
      <c r="CC169" s="17"/>
      <c r="CE169" s="22"/>
      <c r="CF169" s="22"/>
      <c r="CG169" s="22"/>
      <c r="CH169" s="22"/>
      <c r="CI169" s="22"/>
      <c r="CJ169" s="22"/>
      <c r="CK169" s="22"/>
      <c r="CL169" s="33"/>
      <c r="CM169" s="6"/>
      <c r="CN169" s="32"/>
      <c r="CO169" s="27"/>
      <c r="CP169" s="27"/>
      <c r="CQ169" s="27"/>
      <c r="CR169" s="27"/>
      <c r="CS169" s="27"/>
      <c r="CT169" s="27"/>
    </row>
    <row r="170" spans="2:98">
      <c r="B170" s="86">
        <v>42601</v>
      </c>
      <c r="C170" s="53">
        <v>2183.87</v>
      </c>
      <c r="D170" s="47">
        <f t="shared" si="39"/>
        <v>-1.4403160464925291E-3</v>
      </c>
      <c r="F170" s="89">
        <f t="shared" si="46"/>
        <v>2016.6317044100188</v>
      </c>
      <c r="G170" s="96">
        <v>132</v>
      </c>
      <c r="H170" s="37">
        <v>159</v>
      </c>
      <c r="I170" s="60">
        <f t="shared" si="48"/>
        <v>1900.9563624648708</v>
      </c>
      <c r="J170" s="57">
        <f t="shared" si="49"/>
        <v>2198.2005918373457</v>
      </c>
      <c r="K170" s="60">
        <f t="shared" si="50"/>
        <v>2284.5820855442339</v>
      </c>
      <c r="L170" s="60">
        <f t="shared" si="51"/>
        <v>1581.7488523879554</v>
      </c>
      <c r="M170" s="57">
        <f t="shared" si="52"/>
        <v>2162.0034424820606</v>
      </c>
      <c r="N170" s="57">
        <f t="shared" si="53"/>
        <v>1671.4289260553101</v>
      </c>
      <c r="P170" s="49"/>
      <c r="Q170" s="41">
        <v>159</v>
      </c>
      <c r="R170" s="103">
        <f t="shared" si="47"/>
        <v>2016.6317044100188</v>
      </c>
      <c r="S170" s="57">
        <f t="shared" si="40"/>
        <v>1916.0027372991899</v>
      </c>
      <c r="T170" s="57">
        <f t="shared" si="41"/>
        <v>2237.9615553342692</v>
      </c>
      <c r="U170" s="57">
        <f t="shared" si="42"/>
        <v>2344.3154296098651</v>
      </c>
      <c r="V170" s="57">
        <f t="shared" si="43"/>
        <v>1565.9439181991468</v>
      </c>
      <c r="W170" s="57">
        <f t="shared" si="44"/>
        <v>2868.3752515165111</v>
      </c>
      <c r="X170" s="57">
        <f t="shared" si="45"/>
        <v>1279.8417806028324</v>
      </c>
      <c r="Y170" s="17"/>
      <c r="AA170" s="22"/>
      <c r="AB170" s="22"/>
      <c r="AC170" s="22"/>
      <c r="AD170" s="22"/>
      <c r="AE170" s="22"/>
      <c r="AF170" s="22"/>
      <c r="AG170" s="22"/>
      <c r="AH170" s="33"/>
      <c r="AI170" s="6"/>
      <c r="AJ170" s="32"/>
      <c r="AK170" s="27"/>
      <c r="AL170" s="27"/>
      <c r="AM170" s="27"/>
      <c r="AN170" s="27"/>
      <c r="AO170" s="27"/>
      <c r="AP170" s="27"/>
      <c r="AR170" s="2"/>
      <c r="AS170" s="8"/>
      <c r="AT170" s="8"/>
      <c r="AU170" s="8"/>
      <c r="AW170" s="44"/>
      <c r="AX170" s="31"/>
      <c r="AY170" s="29"/>
      <c r="AZ170" s="31"/>
      <c r="BA170" s="17"/>
      <c r="BC170" s="22"/>
      <c r="BD170" s="22"/>
      <c r="BE170" s="22"/>
      <c r="BF170" s="22"/>
      <c r="BG170" s="22"/>
      <c r="BH170" s="22"/>
      <c r="BI170" s="22"/>
      <c r="BJ170" s="33"/>
      <c r="BK170" s="6"/>
      <c r="BL170" s="32"/>
      <c r="BM170" s="27"/>
      <c r="BN170" s="27"/>
      <c r="BO170" s="27"/>
      <c r="BP170" s="27"/>
      <c r="BQ170" s="27"/>
      <c r="BR170" s="27"/>
      <c r="BT170" s="2"/>
      <c r="BU170" s="8"/>
      <c r="BV170" s="8"/>
      <c r="BW170" s="8"/>
      <c r="BY170" s="44"/>
      <c r="BZ170" s="31"/>
      <c r="CA170" s="29"/>
      <c r="CB170" s="31"/>
      <c r="CC170" s="17"/>
      <c r="CE170" s="22"/>
      <c r="CF170" s="22"/>
      <c r="CG170" s="22"/>
      <c r="CH170" s="22"/>
      <c r="CI170" s="22"/>
      <c r="CJ170" s="22"/>
      <c r="CK170" s="22"/>
      <c r="CL170" s="33"/>
      <c r="CM170" s="6"/>
      <c r="CN170" s="32"/>
      <c r="CO170" s="27"/>
      <c r="CP170" s="27"/>
      <c r="CQ170" s="27"/>
      <c r="CR170" s="27"/>
      <c r="CS170" s="27"/>
      <c r="CT170" s="27"/>
    </row>
    <row r="171" spans="2:98">
      <c r="B171" s="86">
        <v>42604</v>
      </c>
      <c r="C171" s="53">
        <v>2182.64</v>
      </c>
      <c r="D171" s="47">
        <f>(C171-C170)/C170</f>
        <v>-5.6322033820695291E-4</v>
      </c>
      <c r="F171" s="89">
        <f t="shared" si="46"/>
        <v>2016.6356773937296</v>
      </c>
      <c r="G171" s="96">
        <v>133</v>
      </c>
      <c r="H171" s="37">
        <v>160</v>
      </c>
      <c r="I171" s="60">
        <f t="shared" si="48"/>
        <v>1901.5115227721712</v>
      </c>
      <c r="J171" s="57">
        <f t="shared" si="49"/>
        <v>2199.7288652816005</v>
      </c>
      <c r="K171" s="60">
        <f t="shared" si="50"/>
        <v>2286.8380739538543</v>
      </c>
      <c r="L171" s="60">
        <f t="shared" si="51"/>
        <v>1581.1115410475286</v>
      </c>
      <c r="M171" s="57">
        <f t="shared" si="52"/>
        <v>2163.6872126784006</v>
      </c>
      <c r="N171" s="57">
        <f t="shared" si="53"/>
        <v>1671.1038684558548</v>
      </c>
      <c r="P171" s="49"/>
      <c r="Q171" s="96">
        <v>160</v>
      </c>
      <c r="R171" s="103">
        <f t="shared" si="47"/>
        <v>2016.6356773937296</v>
      </c>
      <c r="S171" s="57">
        <f t="shared" si="40"/>
        <v>1916.5622917894611</v>
      </c>
      <c r="T171" s="57">
        <f t="shared" si="41"/>
        <v>2239.3796341100137</v>
      </c>
      <c r="U171" s="57">
        <f t="shared" si="42"/>
        <v>2346.485973132139</v>
      </c>
      <c r="V171" s="57">
        <f t="shared" si="43"/>
        <v>1565.4093228634097</v>
      </c>
      <c r="W171" s="57">
        <f t="shared" si="44"/>
        <v>2872.8502306935347</v>
      </c>
      <c r="X171" s="57">
        <f t="shared" si="45"/>
        <v>1278.5946789236284</v>
      </c>
      <c r="Y171" s="17"/>
      <c r="AA171" s="22"/>
      <c r="AB171" s="22"/>
      <c r="AC171" s="22"/>
      <c r="AD171" s="22"/>
      <c r="AE171" s="22"/>
      <c r="AF171" s="22"/>
      <c r="AG171" s="22"/>
      <c r="AH171" s="33"/>
      <c r="AI171" s="6"/>
      <c r="AJ171" s="32"/>
      <c r="AK171" s="27"/>
      <c r="AL171" s="27"/>
      <c r="AM171" s="27"/>
      <c r="AN171" s="27"/>
      <c r="AO171" s="27"/>
      <c r="AP171" s="27"/>
      <c r="AR171" s="2"/>
      <c r="AS171" s="8"/>
      <c r="AT171" s="8"/>
      <c r="AU171" s="8"/>
      <c r="AW171" s="44"/>
      <c r="AX171" s="31"/>
      <c r="AY171" s="29"/>
      <c r="AZ171" s="31"/>
      <c r="BA171" s="17"/>
      <c r="BC171" s="22"/>
      <c r="BD171" s="22"/>
      <c r="BE171" s="22"/>
      <c r="BF171" s="22"/>
      <c r="BG171" s="22"/>
      <c r="BH171" s="22"/>
      <c r="BI171" s="22"/>
      <c r="BJ171" s="33"/>
      <c r="BK171" s="6"/>
      <c r="BL171" s="32"/>
      <c r="BM171" s="27"/>
      <c r="BN171" s="27"/>
      <c r="BO171" s="27"/>
      <c r="BP171" s="27"/>
      <c r="BQ171" s="27"/>
      <c r="BR171" s="27"/>
      <c r="BT171" s="2"/>
      <c r="BU171" s="8"/>
      <c r="BV171" s="8"/>
      <c r="BW171" s="8"/>
      <c r="BY171" s="44"/>
      <c r="BZ171" s="31"/>
      <c r="CA171" s="29"/>
      <c r="CB171" s="31"/>
      <c r="CC171" s="17"/>
      <c r="CE171" s="22"/>
      <c r="CF171" s="22"/>
      <c r="CG171" s="22"/>
      <c r="CH171" s="22"/>
      <c r="CI171" s="22"/>
      <c r="CJ171" s="22"/>
      <c r="CK171" s="22"/>
      <c r="CL171" s="33"/>
      <c r="CM171" s="6"/>
      <c r="CN171" s="32"/>
      <c r="CO171" s="27"/>
      <c r="CP171" s="27"/>
      <c r="CQ171" s="27"/>
      <c r="CR171" s="27"/>
      <c r="CS171" s="27"/>
      <c r="CT171" s="27"/>
    </row>
    <row r="172" spans="2:98">
      <c r="B172" s="86">
        <v>42605</v>
      </c>
      <c r="C172" s="53">
        <v>2186.9</v>
      </c>
      <c r="D172" s="47">
        <f>(C172-C171)/C171</f>
        <v>1.951764835245491E-3</v>
      </c>
      <c r="F172" s="89">
        <f t="shared" si="46"/>
        <v>2016.6396503774404</v>
      </c>
      <c r="G172" s="96">
        <v>134</v>
      </c>
      <c r="H172" s="37">
        <v>161</v>
      </c>
      <c r="I172" s="60">
        <f t="shared" si="48"/>
        <v>1902.0668452099508</v>
      </c>
      <c r="J172" s="57">
        <f t="shared" si="49"/>
        <v>2201.252460596123</v>
      </c>
      <c r="K172" s="60">
        <f t="shared" si="50"/>
        <v>2289.0903203997145</v>
      </c>
      <c r="L172" s="60">
        <f t="shared" si="51"/>
        <v>1580.4786082076457</v>
      </c>
      <c r="M172" s="57">
        <f t="shared" si="52"/>
        <v>2165.3683412546466</v>
      </c>
      <c r="N172" s="57">
        <f t="shared" si="53"/>
        <v>1670.7819241278339</v>
      </c>
      <c r="P172" s="49"/>
      <c r="Q172" s="96">
        <v>161</v>
      </c>
      <c r="R172" s="103">
        <f t="shared" si="47"/>
        <v>2016.6396503774404</v>
      </c>
      <c r="S172" s="57">
        <f t="shared" si="40"/>
        <v>1917.1220096935008</v>
      </c>
      <c r="T172" s="57">
        <f t="shared" si="41"/>
        <v>2240.7941826310444</v>
      </c>
      <c r="U172" s="57">
        <f t="shared" si="42"/>
        <v>2348.6538843107646</v>
      </c>
      <c r="V172" s="57">
        <f t="shared" si="43"/>
        <v>1564.8780029288209</v>
      </c>
      <c r="W172" s="57">
        <f t="shared" si="44"/>
        <v>2877.3208175571144</v>
      </c>
      <c r="X172" s="57">
        <f t="shared" si="45"/>
        <v>1277.3538416795927</v>
      </c>
      <c r="Y172" s="17"/>
      <c r="AA172" s="22"/>
      <c r="AB172" s="22"/>
      <c r="AC172" s="22"/>
      <c r="AD172" s="22"/>
      <c r="AE172" s="22"/>
      <c r="AF172" s="22"/>
      <c r="AG172" s="22"/>
      <c r="AH172" s="33"/>
      <c r="AI172" s="6"/>
      <c r="AJ172" s="32"/>
      <c r="AK172" s="27"/>
      <c r="AL172" s="27"/>
      <c r="AM172" s="27"/>
      <c r="AN172" s="27"/>
      <c r="AO172" s="27"/>
      <c r="AP172" s="27"/>
      <c r="AR172" s="2"/>
      <c r="AS172" s="8"/>
      <c r="AT172" s="8"/>
      <c r="AU172" s="8"/>
      <c r="AW172" s="44"/>
      <c r="AX172" s="31"/>
      <c r="AY172" s="29"/>
      <c r="AZ172" s="31"/>
      <c r="BA172" s="17"/>
      <c r="BC172" s="22"/>
      <c r="BD172" s="22"/>
      <c r="BE172" s="22"/>
      <c r="BF172" s="22"/>
      <c r="BG172" s="22"/>
      <c r="BH172" s="22"/>
      <c r="BI172" s="22"/>
      <c r="BJ172" s="33"/>
      <c r="BK172" s="6"/>
      <c r="BL172" s="32"/>
      <c r="BM172" s="27"/>
      <c r="BN172" s="27"/>
      <c r="BO172" s="27"/>
      <c r="BP172" s="27"/>
      <c r="BQ172" s="27"/>
      <c r="BR172" s="27"/>
      <c r="BT172" s="2"/>
      <c r="BU172" s="8"/>
      <c r="BV172" s="8"/>
      <c r="BW172" s="8"/>
      <c r="BY172" s="44"/>
      <c r="BZ172" s="31"/>
      <c r="CA172" s="29"/>
      <c r="CB172" s="31"/>
      <c r="CC172" s="17"/>
      <c r="CE172" s="22"/>
      <c r="CF172" s="22"/>
      <c r="CG172" s="22"/>
      <c r="CH172" s="22"/>
      <c r="CI172" s="22"/>
      <c r="CJ172" s="22"/>
      <c r="CK172" s="22"/>
      <c r="CL172" s="33"/>
      <c r="CM172" s="6"/>
      <c r="CN172" s="32"/>
      <c r="CO172" s="27"/>
      <c r="CP172" s="27"/>
      <c r="CQ172" s="27"/>
      <c r="CR172" s="27"/>
      <c r="CS172" s="27"/>
      <c r="CT172" s="27"/>
    </row>
    <row r="173" spans="2:98">
      <c r="B173" s="86">
        <v>42606</v>
      </c>
      <c r="C173" s="53">
        <v>2175.44</v>
      </c>
      <c r="D173" s="47">
        <f>(C173-C172)/C172</f>
        <v>-5.2402944807718854E-3</v>
      </c>
      <c r="F173" s="89">
        <f t="shared" si="46"/>
        <v>2016.6436233611512</v>
      </c>
      <c r="G173" s="96">
        <v>135</v>
      </c>
      <c r="H173" s="37">
        <v>162</v>
      </c>
      <c r="I173" s="60">
        <f t="shared" si="48"/>
        <v>1902.6223298255591</v>
      </c>
      <c r="J173" s="57">
        <f t="shared" si="49"/>
        <v>2202.7714307777815</v>
      </c>
      <c r="K173" s="60">
        <f t="shared" si="50"/>
        <v>2291.3388762107743</v>
      </c>
      <c r="L173" s="60">
        <f t="shared" si="51"/>
        <v>1579.8500027797052</v>
      </c>
      <c r="M173" s="57">
        <f t="shared" si="52"/>
        <v>2167.0468642199735</v>
      </c>
      <c r="N173" s="57">
        <f t="shared" si="53"/>
        <v>1670.4630572231965</v>
      </c>
      <c r="P173" s="49"/>
      <c r="Q173" s="41">
        <v>162</v>
      </c>
      <c r="R173" s="103">
        <f t="shared" si="47"/>
        <v>2016.6436233611512</v>
      </c>
      <c r="S173" s="57">
        <f t="shared" si="40"/>
        <v>1917.6818910590323</v>
      </c>
      <c r="T173" s="57">
        <f t="shared" si="41"/>
        <v>2242.2052342987777</v>
      </c>
      <c r="U173" s="57">
        <f t="shared" si="42"/>
        <v>2350.819195361898</v>
      </c>
      <c r="V173" s="57">
        <f t="shared" si="43"/>
        <v>1564.3499264219727</v>
      </c>
      <c r="W173" s="57">
        <f t="shared" si="44"/>
        <v>2881.7870758690101</v>
      </c>
      <c r="X173" s="57">
        <f t="shared" si="45"/>
        <v>1276.1192060613243</v>
      </c>
      <c r="Y173" s="17"/>
      <c r="AA173" s="22"/>
      <c r="AB173" s="22"/>
      <c r="AC173" s="22"/>
      <c r="AD173" s="22"/>
      <c r="AE173" s="22"/>
      <c r="AF173" s="22"/>
      <c r="AG173" s="22"/>
      <c r="AH173" s="33"/>
      <c r="AI173" s="6"/>
      <c r="AJ173" s="32"/>
      <c r="AK173" s="27"/>
      <c r="AL173" s="27"/>
      <c r="AM173" s="27"/>
      <c r="AN173" s="27"/>
      <c r="AO173" s="27"/>
      <c r="AP173" s="27"/>
      <c r="AR173" s="2"/>
      <c r="AS173" s="8"/>
      <c r="AT173" s="8"/>
      <c r="AU173" s="8"/>
      <c r="AW173" s="44"/>
      <c r="AX173" s="31"/>
      <c r="AY173" s="29"/>
      <c r="AZ173" s="31"/>
      <c r="BA173" s="17"/>
      <c r="BC173" s="22"/>
      <c r="BD173" s="22"/>
      <c r="BE173" s="22"/>
      <c r="BF173" s="22"/>
      <c r="BG173" s="22"/>
      <c r="BH173" s="22"/>
      <c r="BI173" s="22"/>
      <c r="BJ173" s="33"/>
      <c r="BK173" s="6"/>
      <c r="BL173" s="32"/>
      <c r="BM173" s="27"/>
      <c r="BN173" s="27"/>
      <c r="BO173" s="27"/>
      <c r="BP173" s="27"/>
      <c r="BQ173" s="27"/>
      <c r="BR173" s="27"/>
      <c r="BT173" s="2"/>
      <c r="BU173" s="8"/>
      <c r="BV173" s="8"/>
      <c r="BW173" s="8"/>
      <c r="BY173" s="44"/>
      <c r="BZ173" s="31"/>
      <c r="CA173" s="29"/>
      <c r="CB173" s="31"/>
      <c r="CC173" s="17"/>
      <c r="CE173" s="22"/>
      <c r="CF173" s="22"/>
      <c r="CG173" s="22"/>
      <c r="CH173" s="22"/>
      <c r="CI173" s="22"/>
      <c r="CJ173" s="22"/>
      <c r="CK173" s="22"/>
      <c r="CL173" s="33"/>
      <c r="CM173" s="6"/>
      <c r="CN173" s="32"/>
      <c r="CO173" s="27"/>
      <c r="CP173" s="27"/>
      <c r="CQ173" s="27"/>
      <c r="CR173" s="27"/>
      <c r="CS173" s="27"/>
      <c r="CT173" s="27"/>
    </row>
    <row r="174" spans="2:98">
      <c r="B174" s="86">
        <v>42607</v>
      </c>
      <c r="C174" s="53">
        <v>2172.4699999999998</v>
      </c>
      <c r="D174" s="47">
        <f t="shared" ref="D174:D199" si="54">(C174-C173)/C173</f>
        <v>-1.3652410546833075E-3</v>
      </c>
      <c r="F174" s="89">
        <f t="shared" si="46"/>
        <v>2016.647596344862</v>
      </c>
      <c r="G174" s="96">
        <v>136</v>
      </c>
      <c r="H174" s="37">
        <v>163</v>
      </c>
      <c r="I174" s="60">
        <f t="shared" si="48"/>
        <v>1903.1779766663585</v>
      </c>
      <c r="J174" s="57">
        <f t="shared" si="49"/>
        <v>2204.2858278416197</v>
      </c>
      <c r="K174" s="60">
        <f t="shared" si="50"/>
        <v>2293.5837917564809</v>
      </c>
      <c r="L174" s="60">
        <f t="shared" si="51"/>
        <v>1579.2256746347059</v>
      </c>
      <c r="M174" s="57">
        <f t="shared" si="52"/>
        <v>2168.722816910757</v>
      </c>
      <c r="N174" s="57">
        <f t="shared" si="53"/>
        <v>1670.1472325667444</v>
      </c>
      <c r="P174" s="49"/>
      <c r="Q174" s="41">
        <v>163</v>
      </c>
      <c r="R174" s="103">
        <f t="shared" si="47"/>
        <v>2016.647596344862</v>
      </c>
      <c r="S174" s="57">
        <f t="shared" si="40"/>
        <v>1918.2419359337939</v>
      </c>
      <c r="T174" s="57">
        <f t="shared" si="41"/>
        <v>2243.6128219985835</v>
      </c>
      <c r="U174" s="57">
        <f t="shared" si="42"/>
        <v>2352.9819379996748</v>
      </c>
      <c r="V174" s="57">
        <f t="shared" si="43"/>
        <v>1563.8250618715706</v>
      </c>
      <c r="W174" s="57">
        <f t="shared" si="44"/>
        <v>2886.2490683989481</v>
      </c>
      <c r="X174" s="57">
        <f t="shared" si="45"/>
        <v>1274.8907102519038</v>
      </c>
      <c r="Y174" s="17"/>
      <c r="AA174" s="22"/>
      <c r="AB174" s="22"/>
      <c r="AC174" s="22"/>
      <c r="AD174" s="22"/>
      <c r="AE174" s="22"/>
      <c r="AF174" s="22"/>
      <c r="AG174" s="22"/>
      <c r="AH174" s="33"/>
      <c r="AI174" s="6"/>
      <c r="AJ174" s="32"/>
      <c r="AK174" s="27"/>
      <c r="AL174" s="27"/>
      <c r="AM174" s="27"/>
      <c r="AN174" s="27"/>
      <c r="AO174" s="27"/>
      <c r="AP174" s="27"/>
      <c r="AR174" s="2"/>
      <c r="AS174" s="8"/>
      <c r="AT174" s="8"/>
      <c r="AU174" s="8"/>
      <c r="AW174" s="44"/>
      <c r="AX174" s="31"/>
      <c r="AY174" s="29"/>
      <c r="AZ174" s="31"/>
      <c r="BA174" s="17"/>
      <c r="BC174" s="22"/>
      <c r="BD174" s="22"/>
      <c r="BE174" s="22"/>
      <c r="BF174" s="22"/>
      <c r="BG174" s="22"/>
      <c r="BH174" s="22"/>
      <c r="BI174" s="22"/>
      <c r="BJ174" s="33"/>
      <c r="BK174" s="6"/>
      <c r="BL174" s="32"/>
      <c r="BM174" s="27"/>
      <c r="BN174" s="27"/>
      <c r="BO174" s="27"/>
      <c r="BP174" s="27"/>
      <c r="BQ174" s="27"/>
      <c r="BR174" s="27"/>
      <c r="BT174" s="2"/>
      <c r="BU174" s="8"/>
      <c r="BV174" s="8"/>
      <c r="BW174" s="8"/>
      <c r="BY174" s="44"/>
      <c r="BZ174" s="31"/>
      <c r="CA174" s="29"/>
      <c r="CB174" s="31"/>
      <c r="CC174" s="17"/>
      <c r="CE174" s="22"/>
      <c r="CF174" s="22"/>
      <c r="CG174" s="22"/>
      <c r="CH174" s="22"/>
      <c r="CI174" s="22"/>
      <c r="CJ174" s="22"/>
      <c r="CK174" s="22"/>
      <c r="CL174" s="33"/>
      <c r="CM174" s="6"/>
      <c r="CN174" s="32"/>
      <c r="CO174" s="27"/>
      <c r="CP174" s="27"/>
      <c r="CQ174" s="27"/>
      <c r="CR174" s="27"/>
      <c r="CS174" s="27"/>
      <c r="CT174" s="27"/>
    </row>
    <row r="175" spans="2:98">
      <c r="B175" s="86">
        <v>42608</v>
      </c>
      <c r="C175" s="53">
        <v>2169.04</v>
      </c>
      <c r="D175" s="47">
        <f t="shared" si="54"/>
        <v>-1.578848039328431E-3</v>
      </c>
      <c r="F175" s="89">
        <f t="shared" si="46"/>
        <v>2016.6515693285728</v>
      </c>
      <c r="G175" s="96">
        <v>137</v>
      </c>
      <c r="H175" s="37">
        <v>164</v>
      </c>
      <c r="I175" s="60">
        <f t="shared" si="48"/>
        <v>1903.7337857797268</v>
      </c>
      <c r="J175" s="57">
        <f t="shared" si="49"/>
        <v>2205.7957028461074</v>
      </c>
      <c r="K175" s="60">
        <f t="shared" si="50"/>
        <v>2295.8251164715994</v>
      </c>
      <c r="L175" s="60">
        <f t="shared" si="51"/>
        <v>1578.605574578417</v>
      </c>
      <c r="M175" s="57">
        <f t="shared" si="52"/>
        <v>2170.396234007977</v>
      </c>
      <c r="N175" s="57">
        <f t="shared" si="53"/>
        <v>1669.8344156387295</v>
      </c>
      <c r="P175" s="49"/>
      <c r="Q175" s="96">
        <v>164</v>
      </c>
      <c r="R175" s="103">
        <f t="shared" si="47"/>
        <v>2016.6515693285728</v>
      </c>
      <c r="S175" s="57">
        <f t="shared" si="40"/>
        <v>1918.8021443655373</v>
      </c>
      <c r="T175" s="57">
        <f t="shared" si="41"/>
        <v>2245.0169781108611</v>
      </c>
      <c r="U175" s="57">
        <f t="shared" si="42"/>
        <v>2355.1421434470653</v>
      </c>
      <c r="V175" s="57">
        <f t="shared" si="43"/>
        <v>1563.3033782975726</v>
      </c>
      <c r="W175" s="57">
        <f t="shared" si="44"/>
        <v>2890.7068569461517</v>
      </c>
      <c r="X175" s="57">
        <f t="shared" si="45"/>
        <v>1273.6682934053622</v>
      </c>
      <c r="Y175" s="17"/>
      <c r="AA175" s="22"/>
      <c r="AB175" s="22"/>
      <c r="AC175" s="22"/>
      <c r="AD175" s="22"/>
      <c r="AE175" s="22"/>
      <c r="AF175" s="22"/>
      <c r="AG175" s="22"/>
      <c r="AH175" s="33"/>
      <c r="AI175" s="6"/>
      <c r="AJ175" s="32"/>
      <c r="AK175" s="27"/>
      <c r="AL175" s="27"/>
      <c r="AM175" s="27"/>
      <c r="AN175" s="27"/>
      <c r="AO175" s="27"/>
      <c r="AP175" s="27"/>
      <c r="AR175" s="2"/>
      <c r="AS175" s="8"/>
      <c r="AT175" s="8"/>
      <c r="AU175" s="8"/>
      <c r="AW175" s="44"/>
      <c r="AX175" s="31"/>
      <c r="AY175" s="29"/>
      <c r="AZ175" s="31"/>
      <c r="BA175" s="17"/>
      <c r="BC175" s="22"/>
      <c r="BD175" s="22"/>
      <c r="BE175" s="22"/>
      <c r="BF175" s="22"/>
      <c r="BG175" s="22"/>
      <c r="BH175" s="22"/>
      <c r="BI175" s="22"/>
      <c r="BJ175" s="33"/>
      <c r="BK175" s="6"/>
      <c r="BL175" s="32"/>
      <c r="BM175" s="27"/>
      <c r="BN175" s="27"/>
      <c r="BO175" s="27"/>
      <c r="BP175" s="27"/>
      <c r="BQ175" s="27"/>
      <c r="BR175" s="27"/>
      <c r="BT175" s="2"/>
      <c r="BU175" s="8"/>
      <c r="BV175" s="8"/>
      <c r="BW175" s="8"/>
      <c r="BY175" s="44"/>
      <c r="BZ175" s="31"/>
      <c r="CA175" s="29"/>
      <c r="CB175" s="31"/>
      <c r="CC175" s="17"/>
      <c r="CE175" s="22"/>
      <c r="CF175" s="22"/>
      <c r="CG175" s="22"/>
      <c r="CH175" s="22"/>
      <c r="CI175" s="22"/>
      <c r="CJ175" s="22"/>
      <c r="CK175" s="22"/>
      <c r="CL175" s="33"/>
      <c r="CM175" s="6"/>
      <c r="CN175" s="32"/>
      <c r="CO175" s="27"/>
      <c r="CP175" s="27"/>
      <c r="CQ175" s="27"/>
      <c r="CR175" s="27"/>
      <c r="CS175" s="27"/>
      <c r="CT175" s="27"/>
    </row>
    <row r="176" spans="2:98">
      <c r="B176" s="86">
        <v>42611</v>
      </c>
      <c r="C176" s="53">
        <v>2180.38</v>
      </c>
      <c r="D176" s="47">
        <f t="shared" si="54"/>
        <v>5.2281193523402731E-3</v>
      </c>
      <c r="F176" s="89">
        <f t="shared" si="46"/>
        <v>2016.6555423122836</v>
      </c>
      <c r="G176" s="96">
        <v>138</v>
      </c>
      <c r="H176" s="37">
        <v>165</v>
      </c>
      <c r="I176" s="60">
        <f t="shared" si="48"/>
        <v>1904.2897572130535</v>
      </c>
      <c r="J176" s="57">
        <f t="shared" si="49"/>
        <v>2207.3011059175556</v>
      </c>
      <c r="K176" s="60">
        <f t="shared" si="50"/>
        <v>2298.0628988802273</v>
      </c>
      <c r="L176" s="60">
        <f t="shared" si="51"/>
        <v>1577.989654327364</v>
      </c>
      <c r="M176" s="57">
        <f t="shared" si="52"/>
        <v>2172.0671495540482</v>
      </c>
      <c r="N176" s="57">
        <f t="shared" si="53"/>
        <v>1669.5245725580246</v>
      </c>
      <c r="P176" s="49"/>
      <c r="Q176" s="41">
        <v>165</v>
      </c>
      <c r="R176" s="103">
        <f t="shared" si="47"/>
        <v>2016.6555423122836</v>
      </c>
      <c r="S176" s="57">
        <f t="shared" si="40"/>
        <v>1919.3625164020277</v>
      </c>
      <c r="T176" s="57">
        <f t="shared" si="41"/>
        <v>2246.4177345218113</v>
      </c>
      <c r="U176" s="57">
        <f t="shared" si="42"/>
        <v>2357.2998424464358</v>
      </c>
      <c r="V176" s="57">
        <f t="shared" si="43"/>
        <v>1562.7848452006306</v>
      </c>
      <c r="W176" s="57">
        <f t="shared" si="44"/>
        <v>2895.1605023602824</v>
      </c>
      <c r="X176" s="57">
        <f t="shared" si="45"/>
        <v>1272.4518956257443</v>
      </c>
      <c r="Y176" s="17"/>
      <c r="AA176" s="22"/>
      <c r="AB176" s="22"/>
      <c r="AC176" s="22"/>
      <c r="AD176" s="22"/>
      <c r="AE176" s="22"/>
      <c r="AF176" s="22"/>
      <c r="AG176" s="22"/>
      <c r="AH176" s="33"/>
      <c r="AI176" s="6"/>
      <c r="AJ176" s="32"/>
      <c r="AK176" s="27"/>
      <c r="AL176" s="27"/>
      <c r="AM176" s="27"/>
      <c r="AN176" s="27"/>
      <c r="AO176" s="27"/>
      <c r="AP176" s="27"/>
      <c r="AR176" s="2"/>
      <c r="AS176" s="8"/>
      <c r="AT176" s="8"/>
      <c r="AU176" s="8"/>
      <c r="AW176" s="44"/>
      <c r="AX176" s="31"/>
      <c r="AY176" s="29"/>
      <c r="AZ176" s="31"/>
      <c r="BA176" s="17"/>
      <c r="BC176" s="22"/>
      <c r="BD176" s="22"/>
      <c r="BE176" s="22"/>
      <c r="BF176" s="22"/>
      <c r="BG176" s="22"/>
      <c r="BH176" s="22"/>
      <c r="BI176" s="22"/>
      <c r="BJ176" s="33"/>
      <c r="BK176" s="6"/>
      <c r="BL176" s="32"/>
      <c r="BM176" s="27"/>
      <c r="BN176" s="27"/>
      <c r="BO176" s="27"/>
      <c r="BP176" s="27"/>
      <c r="BQ176" s="27"/>
      <c r="BR176" s="27"/>
      <c r="BT176" s="2"/>
      <c r="BU176" s="8"/>
      <c r="BV176" s="8"/>
      <c r="BW176" s="8"/>
      <c r="BY176" s="44"/>
      <c r="BZ176" s="31"/>
      <c r="CA176" s="29"/>
      <c r="CB176" s="31"/>
      <c r="CC176" s="17"/>
      <c r="CE176" s="22"/>
      <c r="CF176" s="22"/>
      <c r="CG176" s="22"/>
      <c r="CH176" s="22"/>
      <c r="CI176" s="22"/>
      <c r="CJ176" s="22"/>
      <c r="CK176" s="22"/>
      <c r="CL176" s="33"/>
      <c r="CM176" s="6"/>
      <c r="CN176" s="32"/>
      <c r="CO176" s="27"/>
      <c r="CP176" s="27"/>
      <c r="CQ176" s="27"/>
      <c r="CR176" s="27"/>
      <c r="CS176" s="27"/>
      <c r="CT176" s="27"/>
    </row>
    <row r="177" spans="2:98">
      <c r="B177" s="86">
        <v>42612</v>
      </c>
      <c r="C177" s="53">
        <v>2176.12</v>
      </c>
      <c r="D177" s="47">
        <f t="shared" si="54"/>
        <v>-1.9537878718389537E-3</v>
      </c>
      <c r="F177" s="89">
        <f t="shared" si="46"/>
        <v>2016.6595152959944</v>
      </c>
      <c r="G177" s="96">
        <v>139</v>
      </c>
      <c r="H177" s="37">
        <v>166</v>
      </c>
      <c r="I177" s="60">
        <f t="shared" si="48"/>
        <v>1904.8458910137429</v>
      </c>
      <c r="J177" s="57">
        <f t="shared" si="49"/>
        <v>2208.8020862737426</v>
      </c>
      <c r="K177" s="60">
        <f t="shared" si="50"/>
        <v>2300.2971866190223</v>
      </c>
      <c r="L177" s="60">
        <f t="shared" si="51"/>
        <v>1577.3778664855993</v>
      </c>
      <c r="M177" s="57">
        <f t="shared" si="52"/>
        <v>2173.7355969690989</v>
      </c>
      <c r="N177" s="57">
        <f t="shared" si="53"/>
        <v>1669.2176700658413</v>
      </c>
      <c r="P177" s="49"/>
      <c r="Q177" s="41">
        <v>166</v>
      </c>
      <c r="R177" s="103">
        <f t="shared" si="47"/>
        <v>2016.6595152959944</v>
      </c>
      <c r="S177" s="57">
        <f t="shared" si="40"/>
        <v>1919.9230520910446</v>
      </c>
      <c r="T177" s="57">
        <f t="shared" si="41"/>
        <v>2247.8151226339182</v>
      </c>
      <c r="U177" s="57">
        <f t="shared" si="42"/>
        <v>2359.4550652698181</v>
      </c>
      <c r="V177" s="57">
        <f t="shared" si="43"/>
        <v>1562.2694325518187</v>
      </c>
      <c r="W177" s="57">
        <f t="shared" si="44"/>
        <v>2899.6100645617994</v>
      </c>
      <c r="X177" s="57">
        <f t="shared" si="45"/>
        <v>1271.2414579467434</v>
      </c>
      <c r="Y177" s="17"/>
      <c r="AA177" s="22"/>
      <c r="AB177" s="22"/>
      <c r="AC177" s="22"/>
      <c r="AD177" s="22"/>
      <c r="AE177" s="22"/>
      <c r="AF177" s="22"/>
      <c r="AG177" s="22"/>
      <c r="AH177" s="33"/>
      <c r="AI177" s="6"/>
      <c r="AJ177" s="32"/>
      <c r="AK177" s="27"/>
      <c r="AL177" s="27"/>
      <c r="AM177" s="27"/>
      <c r="AN177" s="27"/>
      <c r="AO177" s="27"/>
      <c r="AP177" s="27"/>
      <c r="AR177" s="2"/>
      <c r="AS177" s="8"/>
      <c r="AT177" s="8"/>
      <c r="AU177" s="8"/>
      <c r="AW177" s="44"/>
      <c r="AX177" s="31"/>
      <c r="AY177" s="29"/>
      <c r="AZ177" s="31"/>
      <c r="BA177" s="17"/>
      <c r="BC177" s="22"/>
      <c r="BD177" s="22"/>
      <c r="BE177" s="22"/>
      <c r="BF177" s="22"/>
      <c r="BG177" s="22"/>
      <c r="BH177" s="22"/>
      <c r="BI177" s="22"/>
      <c r="BJ177" s="33"/>
      <c r="BK177" s="6"/>
      <c r="BL177" s="32"/>
      <c r="BM177" s="27"/>
      <c r="BN177" s="27"/>
      <c r="BO177" s="27"/>
      <c r="BP177" s="27"/>
      <c r="BQ177" s="27"/>
      <c r="BR177" s="27"/>
      <c r="BT177" s="2"/>
      <c r="BU177" s="8"/>
      <c r="BV177" s="8"/>
      <c r="BW177" s="8"/>
      <c r="BY177" s="44"/>
      <c r="BZ177" s="31"/>
      <c r="CA177" s="29"/>
      <c r="CB177" s="31"/>
      <c r="CC177" s="17"/>
      <c r="CE177" s="22"/>
      <c r="CF177" s="22"/>
      <c r="CG177" s="22"/>
      <c r="CH177" s="22"/>
      <c r="CI177" s="22"/>
      <c r="CJ177" s="22"/>
      <c r="CK177" s="22"/>
      <c r="CL177" s="33"/>
      <c r="CM177" s="6"/>
      <c r="CN177" s="32"/>
      <c r="CO177" s="27"/>
      <c r="CP177" s="27"/>
      <c r="CQ177" s="27"/>
      <c r="CR177" s="27"/>
      <c r="CS177" s="27"/>
      <c r="CT177" s="27"/>
    </row>
    <row r="178" spans="2:98">
      <c r="B178" s="86">
        <v>42613</v>
      </c>
      <c r="C178" s="53">
        <v>2170.9499999999998</v>
      </c>
      <c r="D178" s="47">
        <f t="shared" si="54"/>
        <v>-2.375788099920994E-3</v>
      </c>
      <c r="F178" s="89">
        <f t="shared" si="46"/>
        <v>2016.6634882797052</v>
      </c>
      <c r="G178" s="96">
        <v>140</v>
      </c>
      <c r="H178" s="37">
        <v>167</v>
      </c>
      <c r="I178" s="60">
        <f t="shared" si="48"/>
        <v>1905.4021872292135</v>
      </c>
      <c r="J178" s="57">
        <f t="shared" si="49"/>
        <v>2210.2986922467703</v>
      </c>
      <c r="K178" s="60">
        <f t="shared" si="50"/>
        <v>2302.5280264596772</v>
      </c>
      <c r="L178" s="60">
        <f t="shared" si="51"/>
        <v>1576.7701645222301</v>
      </c>
      <c r="M178" s="57">
        <f t="shared" si="52"/>
        <v>2175.4016090667237</v>
      </c>
      <c r="N178" s="57">
        <f t="shared" si="53"/>
        <v>1668.9136755099803</v>
      </c>
      <c r="P178" s="49"/>
      <c r="Q178" s="96">
        <v>167</v>
      </c>
      <c r="R178" s="103">
        <f t="shared" si="47"/>
        <v>2016.6634882797052</v>
      </c>
      <c r="S178" s="57">
        <f t="shared" si="40"/>
        <v>1920.4837514803824</v>
      </c>
      <c r="T178" s="57">
        <f t="shared" si="41"/>
        <v>2249.2091733761426</v>
      </c>
      <c r="U178" s="57">
        <f t="shared" si="42"/>
        <v>2361.6078417289045</v>
      </c>
      <c r="V178" s="57">
        <f t="shared" si="43"/>
        <v>1561.7571107826411</v>
      </c>
      <c r="W178" s="57">
        <f t="shared" si="44"/>
        <v>2904.055602561772</v>
      </c>
      <c r="X178" s="57">
        <f t="shared" si="45"/>
        <v>1270.036922311893</v>
      </c>
      <c r="Y178" s="17"/>
      <c r="AA178" s="22"/>
      <c r="AB178" s="22"/>
      <c r="AC178" s="22"/>
      <c r="AD178" s="22"/>
      <c r="AE178" s="22"/>
      <c r="AF178" s="22"/>
      <c r="AG178" s="22"/>
      <c r="AH178" s="33"/>
      <c r="AI178" s="6"/>
      <c r="AJ178" s="32"/>
      <c r="AK178" s="27"/>
      <c r="AL178" s="27"/>
      <c r="AM178" s="27"/>
      <c r="AN178" s="27"/>
      <c r="AO178" s="27"/>
      <c r="AP178" s="27"/>
      <c r="AR178" s="2"/>
      <c r="AS178" s="8"/>
      <c r="AT178" s="8"/>
      <c r="AU178" s="8"/>
      <c r="AW178" s="44"/>
      <c r="AX178" s="31"/>
      <c r="AY178" s="29"/>
      <c r="AZ178" s="31"/>
      <c r="BA178" s="17"/>
      <c r="BC178" s="22"/>
      <c r="BD178" s="22"/>
      <c r="BE178" s="22"/>
      <c r="BF178" s="22"/>
      <c r="BG178" s="22"/>
      <c r="BH178" s="22"/>
      <c r="BI178" s="22"/>
      <c r="BJ178" s="33"/>
      <c r="BK178" s="6"/>
      <c r="BL178" s="32"/>
      <c r="BM178" s="27"/>
      <c r="BN178" s="27"/>
      <c r="BO178" s="27"/>
      <c r="BP178" s="27"/>
      <c r="BQ178" s="27"/>
      <c r="BR178" s="27"/>
      <c r="BT178" s="2"/>
      <c r="BU178" s="8"/>
      <c r="BV178" s="8"/>
      <c r="BW178" s="8"/>
      <c r="BY178" s="44"/>
      <c r="BZ178" s="31"/>
      <c r="CA178" s="29"/>
      <c r="CB178" s="31"/>
      <c r="CC178" s="17"/>
      <c r="CE178" s="22"/>
      <c r="CF178" s="22"/>
      <c r="CG178" s="22"/>
      <c r="CH178" s="22"/>
      <c r="CI178" s="22"/>
      <c r="CJ178" s="22"/>
      <c r="CK178" s="22"/>
      <c r="CL178" s="33"/>
      <c r="CM178" s="6"/>
      <c r="CN178" s="32"/>
      <c r="CO178" s="27"/>
      <c r="CP178" s="27"/>
      <c r="CQ178" s="27"/>
      <c r="CR178" s="27"/>
      <c r="CS178" s="27"/>
      <c r="CT178" s="27"/>
    </row>
    <row r="179" spans="2:98">
      <c r="B179" s="86">
        <v>42614</v>
      </c>
      <c r="C179" s="53">
        <v>2170.86</v>
      </c>
      <c r="D179" s="47">
        <f t="shared" si="54"/>
        <v>-4.1456505216467807E-5</v>
      </c>
      <c r="F179" s="89">
        <f t="shared" si="46"/>
        <v>2016.667461263416</v>
      </c>
      <c r="G179" s="96">
        <v>141</v>
      </c>
      <c r="H179" s="37">
        <v>168</v>
      </c>
      <c r="I179" s="60">
        <f t="shared" si="48"/>
        <v>1905.9586459068978</v>
      </c>
      <c r="J179" s="57">
        <f t="shared" si="49"/>
        <v>2211.7909713051899</v>
      </c>
      <c r="K179" s="60">
        <f t="shared" si="50"/>
        <v>2304.7554643306703</v>
      </c>
      <c r="L179" s="60">
        <f t="shared" si="51"/>
        <v>1576.1665027496661</v>
      </c>
      <c r="M179" s="57">
        <f t="shared" si="52"/>
        <v>2177.0652180692291</v>
      </c>
      <c r="N179" s="57">
        <f t="shared" si="53"/>
        <v>1668.6125568295852</v>
      </c>
      <c r="P179" s="49"/>
      <c r="Q179" s="96">
        <v>168</v>
      </c>
      <c r="R179" s="103">
        <f t="shared" si="47"/>
        <v>2016.667461263416</v>
      </c>
      <c r="S179" s="57">
        <f t="shared" si="40"/>
        <v>1921.0446146178474</v>
      </c>
      <c r="T179" s="57">
        <f t="shared" si="41"/>
        <v>2250.5999172138459</v>
      </c>
      <c r="U179" s="57">
        <f t="shared" si="42"/>
        <v>2363.7582011847662</v>
      </c>
      <c r="V179" s="57">
        <f t="shared" si="43"/>
        <v>1561.2478507753124</v>
      </c>
      <c r="W179" s="57">
        <f t="shared" si="44"/>
        <v>2908.497174481151</v>
      </c>
      <c r="X179" s="57">
        <f t="shared" si="45"/>
        <v>1268.8382315552942</v>
      </c>
      <c r="Y179" s="17"/>
      <c r="AA179" s="22"/>
      <c r="AB179" s="22"/>
      <c r="AC179" s="22"/>
      <c r="AD179" s="22"/>
      <c r="AE179" s="22"/>
      <c r="AF179" s="22"/>
      <c r="AG179" s="22"/>
      <c r="AH179" s="33"/>
      <c r="AI179" s="6"/>
      <c r="AJ179" s="32"/>
      <c r="AK179" s="27"/>
      <c r="AL179" s="27"/>
      <c r="AM179" s="27"/>
      <c r="AN179" s="27"/>
      <c r="AO179" s="27"/>
      <c r="AP179" s="27"/>
      <c r="AR179" s="2"/>
      <c r="AS179" s="8"/>
      <c r="AT179" s="8"/>
      <c r="AU179" s="8"/>
      <c r="AW179" s="44"/>
      <c r="AX179" s="31"/>
      <c r="AY179" s="29"/>
      <c r="AZ179" s="31"/>
      <c r="BA179" s="17"/>
      <c r="BC179" s="22"/>
      <c r="BD179" s="22"/>
      <c r="BE179" s="22"/>
      <c r="BF179" s="22"/>
      <c r="BG179" s="22"/>
      <c r="BH179" s="22"/>
      <c r="BI179" s="22"/>
      <c r="BJ179" s="33"/>
      <c r="BK179" s="6"/>
      <c r="BL179" s="32"/>
      <c r="BM179" s="27"/>
      <c r="BN179" s="27"/>
      <c r="BO179" s="27"/>
      <c r="BP179" s="27"/>
      <c r="BQ179" s="27"/>
      <c r="BR179" s="27"/>
      <c r="BT179" s="2"/>
      <c r="BU179" s="8"/>
      <c r="BV179" s="8"/>
      <c r="BW179" s="8"/>
      <c r="BY179" s="44"/>
      <c r="BZ179" s="31"/>
      <c r="CA179" s="29"/>
      <c r="CB179" s="31"/>
      <c r="CC179" s="17"/>
      <c r="CE179" s="22"/>
      <c r="CF179" s="22"/>
      <c r="CG179" s="22"/>
      <c r="CH179" s="22"/>
      <c r="CI179" s="22"/>
      <c r="CJ179" s="22"/>
      <c r="CK179" s="22"/>
      <c r="CL179" s="33"/>
      <c r="CM179" s="6"/>
      <c r="CN179" s="32"/>
      <c r="CO179" s="27"/>
      <c r="CP179" s="27"/>
      <c r="CQ179" s="27"/>
      <c r="CR179" s="27"/>
      <c r="CS179" s="27"/>
      <c r="CT179" s="27"/>
    </row>
    <row r="180" spans="2:98">
      <c r="B180" s="86">
        <v>42615</v>
      </c>
      <c r="C180" s="53">
        <v>2179.98</v>
      </c>
      <c r="D180" s="47">
        <f t="shared" si="54"/>
        <v>4.2011000248748835E-3</v>
      </c>
      <c r="F180" s="89">
        <f t="shared" si="46"/>
        <v>2016.6714342471269</v>
      </c>
      <c r="G180" s="96">
        <v>142</v>
      </c>
      <c r="H180" s="37">
        <v>169</v>
      </c>
      <c r="I180" s="60">
        <f t="shared" si="48"/>
        <v>1906.5152670942409</v>
      </c>
      <c r="J180" s="57">
        <f t="shared" si="49"/>
        <v>2213.2789700754238</v>
      </c>
      <c r="K180" s="60">
        <f t="shared" si="50"/>
        <v>2306.979545338319</v>
      </c>
      <c r="L180" s="60">
        <f t="shared" si="51"/>
        <v>1575.5668363025648</v>
      </c>
      <c r="M180" s="57">
        <f t="shared" si="52"/>
        <v>2178.726455622389</v>
      </c>
      <c r="N180" s="57">
        <f t="shared" si="53"/>
        <v>1668.3142825403861</v>
      </c>
      <c r="P180" s="49"/>
      <c r="Q180" s="41">
        <v>169</v>
      </c>
      <c r="R180" s="103">
        <f t="shared" si="47"/>
        <v>2016.6714342471269</v>
      </c>
      <c r="S180" s="57">
        <f t="shared" si="40"/>
        <v>1921.6056415512619</v>
      </c>
      <c r="T180" s="57">
        <f t="shared" si="41"/>
        <v>2251.9873841584431</v>
      </c>
      <c r="U180" s="57">
        <f t="shared" si="42"/>
        <v>2365.9061725573142</v>
      </c>
      <c r="V180" s="57">
        <f t="shared" si="43"/>
        <v>1560.7416238532949</v>
      </c>
      <c r="W180" s="57">
        <f t="shared" si="44"/>
        <v>2912.9348375695217</v>
      </c>
      <c r="X180" s="57">
        <f t="shared" si="45"/>
        <v>1267.6453293828645</v>
      </c>
      <c r="Y180" s="17"/>
      <c r="AA180" s="22"/>
      <c r="AB180" s="22"/>
      <c r="AC180" s="22"/>
      <c r="AD180" s="22"/>
      <c r="AE180" s="22"/>
      <c r="AF180" s="22"/>
      <c r="AG180" s="22"/>
      <c r="AH180" s="33"/>
      <c r="AI180" s="6"/>
      <c r="AJ180" s="32"/>
      <c r="AK180" s="27"/>
      <c r="AL180" s="27"/>
      <c r="AM180" s="27"/>
      <c r="AN180" s="27"/>
      <c r="AO180" s="27"/>
      <c r="AP180" s="27"/>
      <c r="AR180" s="2"/>
      <c r="AS180" s="8"/>
      <c r="AT180" s="8"/>
      <c r="AU180" s="8"/>
      <c r="AW180" s="44"/>
      <c r="AX180" s="31"/>
      <c r="AY180" s="29"/>
      <c r="AZ180" s="31"/>
      <c r="BA180" s="17"/>
      <c r="BC180" s="22"/>
      <c r="BD180" s="22"/>
      <c r="BE180" s="22"/>
      <c r="BF180" s="22"/>
      <c r="BG180" s="22"/>
      <c r="BH180" s="22"/>
      <c r="BI180" s="22"/>
      <c r="BJ180" s="33"/>
      <c r="BK180" s="6"/>
      <c r="BL180" s="32"/>
      <c r="BM180" s="27"/>
      <c r="BN180" s="27"/>
      <c r="BO180" s="27"/>
      <c r="BP180" s="27"/>
      <c r="BQ180" s="27"/>
      <c r="BR180" s="27"/>
      <c r="BT180" s="2"/>
      <c r="BU180" s="8"/>
      <c r="BV180" s="8"/>
      <c r="BW180" s="8"/>
      <c r="BY180" s="44"/>
      <c r="BZ180" s="31"/>
      <c r="CA180" s="29"/>
      <c r="CB180" s="31"/>
      <c r="CC180" s="17"/>
      <c r="CE180" s="22"/>
      <c r="CF180" s="22"/>
      <c r="CG180" s="22"/>
      <c r="CH180" s="22"/>
      <c r="CI180" s="22"/>
      <c r="CJ180" s="22"/>
      <c r="CK180" s="22"/>
      <c r="CL180" s="33"/>
      <c r="CM180" s="6"/>
      <c r="CN180" s="32"/>
      <c r="CO180" s="27"/>
      <c r="CP180" s="27"/>
      <c r="CQ180" s="27"/>
      <c r="CR180" s="27"/>
      <c r="CS180" s="27"/>
      <c r="CT180" s="27"/>
    </row>
    <row r="181" spans="2:98">
      <c r="B181" s="86">
        <v>42619</v>
      </c>
      <c r="C181" s="53">
        <v>2186.48</v>
      </c>
      <c r="D181" s="47">
        <f t="shared" si="54"/>
        <v>2.9816787309975322E-3</v>
      </c>
      <c r="F181" s="89">
        <f t="shared" si="46"/>
        <v>2016.6754072308377</v>
      </c>
      <c r="G181" s="96">
        <v>143</v>
      </c>
      <c r="H181" s="37">
        <v>170</v>
      </c>
      <c r="I181" s="60">
        <f t="shared" si="48"/>
        <v>1907.0720508387028</v>
      </c>
      <c r="J181" s="57">
        <f t="shared" si="49"/>
        <v>2214.7627343625022</v>
      </c>
      <c r="K181" s="60">
        <f t="shared" si="50"/>
        <v>2309.2003137871666</v>
      </c>
      <c r="L181" s="60">
        <f t="shared" si="51"/>
        <v>1574.9711211174479</v>
      </c>
      <c r="M181" s="57">
        <f t="shared" si="52"/>
        <v>2180.3853528097334</v>
      </c>
      <c r="N181" s="57">
        <f t="shared" si="53"/>
        <v>1668.0188217204122</v>
      </c>
      <c r="P181" s="49"/>
      <c r="Q181" s="41">
        <v>170</v>
      </c>
      <c r="R181" s="103">
        <f t="shared" si="47"/>
        <v>2016.6754072308377</v>
      </c>
      <c r="S181" s="57">
        <f t="shared" si="40"/>
        <v>1922.1668323284609</v>
      </c>
      <c r="T181" s="57">
        <f t="shared" si="41"/>
        <v>2253.371603776804</v>
      </c>
      <c r="U181" s="57">
        <f t="shared" si="42"/>
        <v>2368.0517843345087</v>
      </c>
      <c r="V181" s="57">
        <f t="shared" si="43"/>
        <v>1560.2384017720942</v>
      </c>
      <c r="W181" s="57">
        <f t="shared" si="44"/>
        <v>2917.3686482233547</v>
      </c>
      <c r="X181" s="57">
        <f t="shared" si="45"/>
        <v>1266.4581603540837</v>
      </c>
      <c r="Y181" s="17"/>
      <c r="AA181" s="22"/>
      <c r="AB181" s="22"/>
      <c r="AC181" s="22"/>
      <c r="AD181" s="22"/>
      <c r="AE181" s="22"/>
      <c r="AF181" s="22"/>
      <c r="AG181" s="22"/>
      <c r="AH181" s="33"/>
      <c r="AI181" s="6"/>
      <c r="AJ181" s="32"/>
      <c r="AK181" s="27"/>
      <c r="AL181" s="27"/>
      <c r="AM181" s="27"/>
      <c r="AN181" s="27"/>
      <c r="AO181" s="27"/>
      <c r="AP181" s="27"/>
      <c r="AR181" s="2"/>
      <c r="AS181" s="8"/>
      <c r="AT181" s="8"/>
      <c r="AU181" s="8"/>
      <c r="AW181" s="44"/>
      <c r="AX181" s="31"/>
      <c r="AY181" s="29"/>
      <c r="AZ181" s="31"/>
      <c r="BA181" s="17"/>
      <c r="BC181" s="22"/>
      <c r="BD181" s="22"/>
      <c r="BE181" s="22"/>
      <c r="BF181" s="22"/>
      <c r="BG181" s="22"/>
      <c r="BH181" s="22"/>
      <c r="BI181" s="22"/>
      <c r="BJ181" s="33"/>
      <c r="BK181" s="6"/>
      <c r="BL181" s="32"/>
      <c r="BM181" s="27"/>
      <c r="BN181" s="27"/>
      <c r="BO181" s="27"/>
      <c r="BP181" s="27"/>
      <c r="BQ181" s="27"/>
      <c r="BR181" s="27"/>
      <c r="BT181" s="2"/>
      <c r="BU181" s="8"/>
      <c r="BV181" s="8"/>
      <c r="BW181" s="8"/>
      <c r="BY181" s="44"/>
      <c r="BZ181" s="31"/>
      <c r="CA181" s="29"/>
      <c r="CB181" s="31"/>
      <c r="CC181" s="17"/>
      <c r="CE181" s="22"/>
      <c r="CF181" s="22"/>
      <c r="CG181" s="22"/>
      <c r="CH181" s="22"/>
      <c r="CI181" s="22"/>
      <c r="CJ181" s="22"/>
      <c r="CK181" s="22"/>
      <c r="CL181" s="33"/>
      <c r="CM181" s="6"/>
      <c r="CN181" s="32"/>
      <c r="CO181" s="27"/>
      <c r="CP181" s="27"/>
      <c r="CQ181" s="27"/>
      <c r="CR181" s="27"/>
      <c r="CS181" s="27"/>
      <c r="CT181" s="27"/>
    </row>
    <row r="182" spans="2:98">
      <c r="B182" s="86">
        <v>42620</v>
      </c>
      <c r="C182" s="53">
        <v>2186.16</v>
      </c>
      <c r="D182" s="47">
        <f t="shared" si="54"/>
        <v>-1.4635395704518849E-4</v>
      </c>
      <c r="F182" s="89">
        <f t="shared" si="46"/>
        <v>2016.6793802145485</v>
      </c>
      <c r="G182" s="96">
        <v>144</v>
      </c>
      <c r="H182" s="37">
        <v>171</v>
      </c>
      <c r="I182" s="60">
        <f t="shared" si="48"/>
        <v>1907.6289971877575</v>
      </c>
      <c r="J182" s="57">
        <f t="shared" si="49"/>
        <v>2216.2423091701598</v>
      </c>
      <c r="K182" s="60">
        <f t="shared" si="50"/>
        <v>2311.4178131997251</v>
      </c>
      <c r="L182" s="60">
        <f t="shared" si="51"/>
        <v>1574.3793139129566</v>
      </c>
      <c r="M182" s="57">
        <f t="shared" si="52"/>
        <v>2182.0419401663844</v>
      </c>
      <c r="N182" s="57">
        <f t="shared" si="53"/>
        <v>1667.7261439961533</v>
      </c>
      <c r="P182" s="49"/>
      <c r="Q182" s="96">
        <v>171</v>
      </c>
      <c r="R182" s="103">
        <f t="shared" si="47"/>
        <v>2016.6793802145485</v>
      </c>
      <c r="S182" s="57">
        <f t="shared" si="40"/>
        <v>1922.728186997294</v>
      </c>
      <c r="T182" s="57">
        <f t="shared" si="41"/>
        <v>2254.7526052004023</v>
      </c>
      <c r="U182" s="57">
        <f t="shared" si="42"/>
        <v>2370.1950645813167</v>
      </c>
      <c r="V182" s="57">
        <f t="shared" si="43"/>
        <v>1559.7381567102943</v>
      </c>
      <c r="W182" s="57">
        <f t="shared" si="44"/>
        <v>2921.7986620037732</v>
      </c>
      <c r="X182" s="57">
        <f t="shared" si="45"/>
        <v>1265.2766698642315</v>
      </c>
      <c r="Y182" s="17"/>
      <c r="AA182" s="22"/>
      <c r="AB182" s="22"/>
      <c r="AC182" s="22"/>
      <c r="AD182" s="22"/>
      <c r="AE182" s="22"/>
      <c r="AF182" s="22"/>
      <c r="AG182" s="22"/>
      <c r="AH182" s="33"/>
      <c r="AI182" s="6"/>
      <c r="AJ182" s="32"/>
      <c r="AK182" s="27"/>
      <c r="AL182" s="27"/>
      <c r="AM182" s="27"/>
      <c r="AN182" s="27"/>
      <c r="AO182" s="27"/>
      <c r="AP182" s="27"/>
      <c r="AR182" s="2"/>
      <c r="AS182" s="8"/>
      <c r="AT182" s="8"/>
      <c r="AU182" s="8"/>
      <c r="AW182" s="44"/>
      <c r="AX182" s="31"/>
      <c r="AY182" s="29"/>
      <c r="AZ182" s="31"/>
      <c r="BA182" s="17"/>
      <c r="BC182" s="22"/>
      <c r="BD182" s="22"/>
      <c r="BE182" s="22"/>
      <c r="BF182" s="22"/>
      <c r="BG182" s="22"/>
      <c r="BH182" s="22"/>
      <c r="BI182" s="22"/>
      <c r="BJ182" s="33"/>
      <c r="BK182" s="6"/>
      <c r="BL182" s="32"/>
      <c r="BM182" s="27"/>
      <c r="BN182" s="27"/>
      <c r="BO182" s="27"/>
      <c r="BP182" s="27"/>
      <c r="BQ182" s="27"/>
      <c r="BR182" s="27"/>
      <c r="BT182" s="2"/>
      <c r="BU182" s="8"/>
      <c r="BV182" s="8"/>
      <c r="BW182" s="8"/>
      <c r="BY182" s="44"/>
      <c r="BZ182" s="31"/>
      <c r="CA182" s="29"/>
      <c r="CB182" s="31"/>
      <c r="CC182" s="17"/>
      <c r="CE182" s="22"/>
      <c r="CF182" s="22"/>
      <c r="CG182" s="22"/>
      <c r="CH182" s="22"/>
      <c r="CI182" s="22"/>
      <c r="CJ182" s="22"/>
      <c r="CK182" s="22"/>
      <c r="CL182" s="33"/>
      <c r="CM182" s="6"/>
      <c r="CN182" s="32"/>
      <c r="CO182" s="27"/>
      <c r="CP182" s="27"/>
      <c r="CQ182" s="27"/>
      <c r="CR182" s="27"/>
      <c r="CS182" s="27"/>
      <c r="CT182" s="27"/>
    </row>
    <row r="183" spans="2:98">
      <c r="B183" s="86">
        <v>42621</v>
      </c>
      <c r="C183" s="53">
        <v>2181.3000000000002</v>
      </c>
      <c r="D183" s="47">
        <f t="shared" si="54"/>
        <v>-2.2230760786034294E-3</v>
      </c>
      <c r="F183" s="89">
        <f t="shared" si="46"/>
        <v>2016.6833531982593</v>
      </c>
      <c r="G183" s="96">
        <v>145</v>
      </c>
      <c r="H183" s="37">
        <v>172</v>
      </c>
      <c r="I183" s="60">
        <f t="shared" si="48"/>
        <v>1908.1861061888922</v>
      </c>
      <c r="J183" s="57">
        <f t="shared" si="49"/>
        <v>2217.7177387202946</v>
      </c>
      <c r="K183" s="60">
        <f t="shared" si="50"/>
        <v>2313.6320863355968</v>
      </c>
      <c r="L183" s="60">
        <f t="shared" si="51"/>
        <v>1573.7913721707289</v>
      </c>
      <c r="M183" s="57">
        <f t="shared" si="52"/>
        <v>2183.6962476924646</v>
      </c>
      <c r="N183" s="57">
        <f t="shared" si="53"/>
        <v>1667.4362195291558</v>
      </c>
      <c r="P183" s="49"/>
      <c r="Q183" s="41">
        <v>172</v>
      </c>
      <c r="R183" s="103">
        <f t="shared" si="47"/>
        <v>2016.6833531982593</v>
      </c>
      <c r="S183" s="57">
        <f t="shared" si="40"/>
        <v>1923.289705605624</v>
      </c>
      <c r="T183" s="57">
        <f t="shared" si="41"/>
        <v>2256.1304171342263</v>
      </c>
      <c r="U183" s="57">
        <f t="shared" si="42"/>
        <v>2372.3360409484444</v>
      </c>
      <c r="V183" s="57">
        <f t="shared" si="43"/>
        <v>1559.2408612608333</v>
      </c>
      <c r="W183" s="57">
        <f t="shared" si="44"/>
        <v>2926.2249336538443</v>
      </c>
      <c r="X183" s="57">
        <f t="shared" si="45"/>
        <v>1264.1008041270909</v>
      </c>
      <c r="Y183" s="17"/>
      <c r="AA183" s="22"/>
      <c r="AB183" s="22"/>
      <c r="AC183" s="22"/>
      <c r="AD183" s="22"/>
      <c r="AE183" s="22"/>
      <c r="AF183" s="22"/>
      <c r="AG183" s="22"/>
      <c r="AH183" s="33"/>
      <c r="AI183" s="6"/>
      <c r="AJ183" s="32"/>
      <c r="AK183" s="27"/>
      <c r="AL183" s="27"/>
      <c r="AM183" s="27"/>
      <c r="AN183" s="27"/>
      <c r="AO183" s="27"/>
      <c r="AP183" s="27"/>
      <c r="AR183" s="2"/>
      <c r="AS183" s="8"/>
      <c r="AT183" s="8"/>
      <c r="AU183" s="8"/>
      <c r="AW183" s="44"/>
      <c r="AX183" s="31"/>
      <c r="AY183" s="29"/>
      <c r="AZ183" s="31"/>
      <c r="BA183" s="17"/>
      <c r="BC183" s="22"/>
      <c r="BD183" s="22"/>
      <c r="BE183" s="22"/>
      <c r="BF183" s="22"/>
      <c r="BG183" s="22"/>
      <c r="BH183" s="22"/>
      <c r="BI183" s="22"/>
      <c r="BJ183" s="33"/>
      <c r="BK183" s="6"/>
      <c r="BL183" s="32"/>
      <c r="BM183" s="27"/>
      <c r="BN183" s="27"/>
      <c r="BO183" s="27"/>
      <c r="BP183" s="27"/>
      <c r="BQ183" s="27"/>
      <c r="BR183" s="27"/>
      <c r="BT183" s="2"/>
      <c r="BU183" s="8"/>
      <c r="BV183" s="8"/>
      <c r="BW183" s="8"/>
      <c r="BY183" s="44"/>
      <c r="BZ183" s="31"/>
      <c r="CA183" s="29"/>
      <c r="CB183" s="31"/>
      <c r="CC183" s="17"/>
      <c r="CE183" s="22"/>
      <c r="CF183" s="22"/>
      <c r="CG183" s="22"/>
      <c r="CH183" s="22"/>
      <c r="CI183" s="22"/>
      <c r="CJ183" s="22"/>
      <c r="CK183" s="22"/>
      <c r="CL183" s="33"/>
      <c r="CM183" s="6"/>
      <c r="CN183" s="32"/>
      <c r="CO183" s="27"/>
      <c r="CP183" s="27"/>
      <c r="CQ183" s="27"/>
      <c r="CR183" s="27"/>
      <c r="CS183" s="27"/>
      <c r="CT183" s="27"/>
    </row>
    <row r="184" spans="2:98">
      <c r="B184" s="86">
        <v>42622</v>
      </c>
      <c r="C184" s="53">
        <v>2127.81</v>
      </c>
      <c r="D184" s="47">
        <f t="shared" si="54"/>
        <v>-2.4522073992573341E-2</v>
      </c>
      <c r="F184" s="89">
        <f t="shared" si="46"/>
        <v>2016.6873261819701</v>
      </c>
      <c r="G184" s="96">
        <v>146</v>
      </c>
      <c r="H184" s="37">
        <v>173</v>
      </c>
      <c r="I184" s="60">
        <f t="shared" si="48"/>
        <v>1908.7433778896082</v>
      </c>
      <c r="J184" s="57">
        <f t="shared" si="49"/>
        <v>2219.1890664718262</v>
      </c>
      <c r="K184" s="60">
        <f t="shared" si="50"/>
        <v>2315.8431752100068</v>
      </c>
      <c r="L184" s="60">
        <f t="shared" si="51"/>
        <v>1573.2072541168711</v>
      </c>
      <c r="M184" s="57">
        <f t="shared" si="52"/>
        <v>2185.3483048660787</v>
      </c>
      <c r="N184" s="57">
        <f t="shared" si="53"/>
        <v>1667.1490190030358</v>
      </c>
      <c r="P184" s="49"/>
      <c r="Q184" s="41">
        <v>173</v>
      </c>
      <c r="R184" s="103">
        <f t="shared" si="47"/>
        <v>2016.6873261819701</v>
      </c>
      <c r="S184" s="57">
        <f t="shared" si="40"/>
        <v>1923.8513882013287</v>
      </c>
      <c r="T184" s="57">
        <f t="shared" si="41"/>
        <v>2257.5050678654543</v>
      </c>
      <c r="U184" s="57">
        <f t="shared" si="42"/>
        <v>2374.4747406808287</v>
      </c>
      <c r="V184" s="57">
        <f t="shared" si="43"/>
        <v>1558.7464884225053</v>
      </c>
      <c r="W184" s="57">
        <f t="shared" si="44"/>
        <v>2930.6475171154252</v>
      </c>
      <c r="X184" s="57">
        <f t="shared" si="45"/>
        <v>1262.9305101581094</v>
      </c>
      <c r="Y184" s="17"/>
      <c r="AA184" s="22"/>
      <c r="AB184" s="22"/>
      <c r="AC184" s="22"/>
      <c r="AD184" s="22"/>
      <c r="AE184" s="22"/>
      <c r="AF184" s="22"/>
      <c r="AG184" s="22"/>
      <c r="AH184" s="33"/>
      <c r="AI184" s="6"/>
      <c r="AJ184" s="32"/>
      <c r="AK184" s="27"/>
      <c r="AL184" s="27"/>
      <c r="AM184" s="27"/>
      <c r="AN184" s="27"/>
      <c r="AO184" s="27"/>
      <c r="AP184" s="27"/>
      <c r="AR184" s="2"/>
      <c r="AS184" s="8"/>
      <c r="AT184" s="8"/>
      <c r="AU184" s="8"/>
      <c r="AW184" s="44"/>
      <c r="AX184" s="31"/>
      <c r="AY184" s="29"/>
      <c r="AZ184" s="31"/>
      <c r="BA184" s="17"/>
      <c r="BC184" s="22"/>
      <c r="BD184" s="22"/>
      <c r="BE184" s="22"/>
      <c r="BF184" s="22"/>
      <c r="BG184" s="22"/>
      <c r="BH184" s="22"/>
      <c r="BI184" s="22"/>
      <c r="BJ184" s="33"/>
      <c r="BK184" s="6"/>
      <c r="BL184" s="32"/>
      <c r="BM184" s="27"/>
      <c r="BN184" s="27"/>
      <c r="BO184" s="27"/>
      <c r="BP184" s="27"/>
      <c r="BQ184" s="27"/>
      <c r="BR184" s="27"/>
      <c r="BT184" s="2"/>
      <c r="BU184" s="8"/>
      <c r="BV184" s="8"/>
      <c r="BW184" s="8"/>
      <c r="BY184" s="44"/>
      <c r="BZ184" s="31"/>
      <c r="CA184" s="29"/>
      <c r="CB184" s="31"/>
      <c r="CC184" s="17"/>
      <c r="CE184" s="22"/>
      <c r="CF184" s="22"/>
      <c r="CG184" s="22"/>
      <c r="CH184" s="22"/>
      <c r="CI184" s="22"/>
      <c r="CJ184" s="22"/>
      <c r="CK184" s="22"/>
      <c r="CL184" s="33"/>
      <c r="CM184" s="6"/>
      <c r="CN184" s="32"/>
      <c r="CO184" s="27"/>
      <c r="CP184" s="27"/>
      <c r="CQ184" s="27"/>
      <c r="CR184" s="27"/>
      <c r="CS184" s="27"/>
      <c r="CT184" s="27"/>
    </row>
    <row r="185" spans="2:98">
      <c r="B185" s="86">
        <v>42625</v>
      </c>
      <c r="C185" s="53">
        <v>2159.04</v>
      </c>
      <c r="D185" s="47">
        <f t="shared" si="54"/>
        <v>1.4677062331693158E-2</v>
      </c>
      <c r="F185" s="89">
        <f t="shared" si="46"/>
        <v>2016.6912991656809</v>
      </c>
      <c r="G185" s="96">
        <v>147</v>
      </c>
      <c r="H185" s="37">
        <v>174</v>
      </c>
      <c r="I185" s="60">
        <f t="shared" si="48"/>
        <v>1909.3008123374204</v>
      </c>
      <c r="J185" s="57">
        <f t="shared" si="49"/>
        <v>2220.6563351389773</v>
      </c>
      <c r="K185" s="60">
        <f t="shared" si="50"/>
        <v>2318.0511211117546</v>
      </c>
      <c r="L185" s="60">
        <f t="shared" si="51"/>
        <v>1572.6269187040009</v>
      </c>
      <c r="M185" s="57">
        <f t="shared" si="52"/>
        <v>2186.9981406559041</v>
      </c>
      <c r="N185" s="57">
        <f t="shared" si="53"/>
        <v>1666.8645136108939</v>
      </c>
      <c r="P185" s="49"/>
      <c r="Q185" s="96">
        <v>174</v>
      </c>
      <c r="R185" s="103">
        <f t="shared" si="47"/>
        <v>2016.6912991656809</v>
      </c>
      <c r="S185" s="57">
        <f t="shared" si="40"/>
        <v>1924.4132348322998</v>
      </c>
      <c r="T185" s="57">
        <f t="shared" si="41"/>
        <v>2258.8765852719062</v>
      </c>
      <c r="U185" s="57">
        <f t="shared" si="42"/>
        <v>2376.6111906259152</v>
      </c>
      <c r="V185" s="57">
        <f t="shared" si="43"/>
        <v>1558.2550115916861</v>
      </c>
      <c r="W185" s="57">
        <f t="shared" si="44"/>
        <v>2935.0664655455571</v>
      </c>
      <c r="X185" s="57">
        <f t="shared" si="45"/>
        <v>1261.7657357579981</v>
      </c>
      <c r="Y185" s="17"/>
      <c r="AA185" s="22"/>
      <c r="AB185" s="22"/>
      <c r="AC185" s="22"/>
      <c r="AD185" s="22"/>
      <c r="AE185" s="22"/>
      <c r="AF185" s="22"/>
      <c r="AG185" s="22"/>
      <c r="AH185" s="33"/>
      <c r="AI185" s="6"/>
      <c r="AJ185" s="32"/>
      <c r="AK185" s="27"/>
      <c r="AL185" s="27"/>
      <c r="AM185" s="27"/>
      <c r="AN185" s="27"/>
      <c r="AO185" s="27"/>
      <c r="AP185" s="27"/>
      <c r="AR185" s="2"/>
      <c r="AS185" s="8"/>
      <c r="AT185" s="8"/>
      <c r="AU185" s="8"/>
      <c r="AW185" s="44"/>
      <c r="AX185" s="31"/>
      <c r="AY185" s="29"/>
      <c r="AZ185" s="31"/>
      <c r="BA185" s="17"/>
      <c r="BC185" s="22"/>
      <c r="BD185" s="22"/>
      <c r="BE185" s="22"/>
      <c r="BF185" s="22"/>
      <c r="BG185" s="22"/>
      <c r="BH185" s="22"/>
      <c r="BI185" s="22"/>
      <c r="BJ185" s="33"/>
      <c r="BK185" s="6"/>
      <c r="BL185" s="32"/>
      <c r="BM185" s="27"/>
      <c r="BN185" s="27"/>
      <c r="BO185" s="27"/>
      <c r="BP185" s="27"/>
      <c r="BQ185" s="27"/>
      <c r="BR185" s="27"/>
      <c r="BT185" s="2"/>
      <c r="BU185" s="8"/>
      <c r="BV185" s="8"/>
      <c r="BW185" s="8"/>
      <c r="BY185" s="44"/>
      <c r="BZ185" s="31"/>
      <c r="CA185" s="29"/>
      <c r="CB185" s="31"/>
      <c r="CC185" s="17"/>
      <c r="CE185" s="22"/>
      <c r="CF185" s="22"/>
      <c r="CG185" s="22"/>
      <c r="CH185" s="22"/>
      <c r="CI185" s="22"/>
      <c r="CJ185" s="22"/>
      <c r="CK185" s="22"/>
      <c r="CL185" s="33"/>
      <c r="CM185" s="6"/>
      <c r="CN185" s="32"/>
      <c r="CO185" s="27"/>
      <c r="CP185" s="27"/>
      <c r="CQ185" s="27"/>
      <c r="CR185" s="27"/>
      <c r="CS185" s="27"/>
      <c r="CT185" s="27"/>
    </row>
    <row r="186" spans="2:98">
      <c r="B186" s="86">
        <v>42626</v>
      </c>
      <c r="C186" s="53">
        <v>2127.02</v>
      </c>
      <c r="D186" s="47">
        <f t="shared" si="54"/>
        <v>-1.483066548095449E-2</v>
      </c>
      <c r="F186" s="89">
        <f t="shared" si="46"/>
        <v>2016.6952721493917</v>
      </c>
      <c r="G186" s="96">
        <v>148</v>
      </c>
      <c r="H186" s="37">
        <v>175</v>
      </c>
      <c r="I186" s="60">
        <f t="shared" si="48"/>
        <v>1909.8584095798585</v>
      </c>
      <c r="J186" s="57">
        <f t="shared" si="49"/>
        <v>2222.1195867089928</v>
      </c>
      <c r="K186" s="60">
        <f t="shared" si="50"/>
        <v>2320.2559646206232</v>
      </c>
      <c r="L186" s="60">
        <f t="shared" si="51"/>
        <v>1572.0503255938424</v>
      </c>
      <c r="M186" s="57">
        <f t="shared" si="52"/>
        <v>2188.6457835333872</v>
      </c>
      <c r="N186" s="57">
        <f t="shared" si="53"/>
        <v>1666.5826750431145</v>
      </c>
      <c r="P186" s="49"/>
      <c r="Q186" s="96">
        <v>175</v>
      </c>
      <c r="R186" s="103">
        <f t="shared" si="47"/>
        <v>2016.6952721493917</v>
      </c>
      <c r="S186" s="57">
        <f t="shared" si="40"/>
        <v>1924.975245546442</v>
      </c>
      <c r="T186" s="57">
        <f t="shared" si="41"/>
        <v>2260.2449968302772</v>
      </c>
      <c r="U186" s="57">
        <f t="shared" si="42"/>
        <v>2378.745417241717</v>
      </c>
      <c r="V186" s="57">
        <f t="shared" si="43"/>
        <v>1557.7664045542733</v>
      </c>
      <c r="W186" s="57">
        <f t="shared" si="44"/>
        <v>2939.4818313324399</v>
      </c>
      <c r="X186" s="57">
        <f t="shared" si="45"/>
        <v>1260.6064294967596</v>
      </c>
      <c r="Y186" s="17"/>
      <c r="AA186" s="22"/>
      <c r="AB186" s="22"/>
      <c r="AC186" s="22"/>
      <c r="AD186" s="22"/>
      <c r="AE186" s="22"/>
      <c r="AF186" s="22"/>
      <c r="AG186" s="22"/>
      <c r="AH186" s="33"/>
      <c r="AI186" s="6"/>
      <c r="AJ186" s="32"/>
      <c r="AK186" s="27"/>
      <c r="AL186" s="27"/>
      <c r="AM186" s="27"/>
      <c r="AN186" s="27"/>
      <c r="AO186" s="27"/>
      <c r="AP186" s="27"/>
      <c r="AR186" s="2"/>
      <c r="AS186" s="8"/>
      <c r="AT186" s="8"/>
      <c r="AU186" s="8"/>
      <c r="AW186" s="44"/>
      <c r="AX186" s="31"/>
      <c r="AY186" s="29"/>
      <c r="AZ186" s="31"/>
      <c r="BA186" s="17"/>
      <c r="BC186" s="22"/>
      <c r="BD186" s="22"/>
      <c r="BE186" s="22"/>
      <c r="BF186" s="22"/>
      <c r="BG186" s="22"/>
      <c r="BH186" s="22"/>
      <c r="BI186" s="22"/>
      <c r="BJ186" s="33"/>
      <c r="BK186" s="6"/>
      <c r="BL186" s="32"/>
      <c r="BM186" s="27"/>
      <c r="BN186" s="27"/>
      <c r="BO186" s="27"/>
      <c r="BP186" s="27"/>
      <c r="BQ186" s="27"/>
      <c r="BR186" s="27"/>
      <c r="BT186" s="2"/>
      <c r="BU186" s="8"/>
      <c r="BV186" s="8"/>
      <c r="BW186" s="8"/>
      <c r="BY186" s="44"/>
      <c r="BZ186" s="31"/>
      <c r="CA186" s="29"/>
      <c r="CB186" s="31"/>
      <c r="CC186" s="17"/>
      <c r="CE186" s="22"/>
      <c r="CF186" s="22"/>
      <c r="CG186" s="22"/>
      <c r="CH186" s="22"/>
      <c r="CI186" s="22"/>
      <c r="CJ186" s="22"/>
      <c r="CK186" s="22"/>
      <c r="CL186" s="33"/>
      <c r="CM186" s="6"/>
      <c r="CN186" s="32"/>
      <c r="CO186" s="27"/>
      <c r="CP186" s="27"/>
      <c r="CQ186" s="27"/>
      <c r="CR186" s="27"/>
      <c r="CS186" s="27"/>
      <c r="CT186" s="27"/>
    </row>
    <row r="187" spans="2:98">
      <c r="B187" s="86">
        <v>42627</v>
      </c>
      <c r="C187" s="53">
        <v>2125.77</v>
      </c>
      <c r="D187" s="47">
        <f t="shared" si="54"/>
        <v>-5.8767665560267412E-4</v>
      </c>
      <c r="F187" s="89">
        <f t="shared" si="46"/>
        <v>2016.6992451331025</v>
      </c>
      <c r="G187" s="96">
        <v>149</v>
      </c>
      <c r="H187" s="37">
        <v>176</v>
      </c>
      <c r="I187" s="60">
        <f t="shared" si="48"/>
        <v>1910.4161696644649</v>
      </c>
      <c r="J187" s="57">
        <f t="shared" si="49"/>
        <v>2223.5788624593215</v>
      </c>
      <c r="K187" s="60">
        <f t="shared" si="50"/>
        <v>2322.4577456242509</v>
      </c>
      <c r="L187" s="60">
        <f t="shared" si="51"/>
        <v>1571.4774351403537</v>
      </c>
      <c r="M187" s="57">
        <f t="shared" si="52"/>
        <v>2190.2912614845727</v>
      </c>
      <c r="N187" s="57">
        <f t="shared" si="53"/>
        <v>1666.3034754755388</v>
      </c>
      <c r="P187" s="49"/>
      <c r="Q187" s="41">
        <v>176</v>
      </c>
      <c r="R187" s="103">
        <f t="shared" si="47"/>
        <v>2016.6992451331025</v>
      </c>
      <c r="S187" s="57">
        <f t="shared" si="40"/>
        <v>1925.5374203916745</v>
      </c>
      <c r="T187" s="57">
        <f t="shared" si="41"/>
        <v>2261.6103296241567</v>
      </c>
      <c r="U187" s="57">
        <f t="shared" si="42"/>
        <v>2380.8774466046666</v>
      </c>
      <c r="V187" s="57">
        <f t="shared" si="43"/>
        <v>1557.2806414778345</v>
      </c>
      <c r="W187" s="57">
        <f t="shared" si="44"/>
        <v>2943.8936661109956</v>
      </c>
      <c r="X187" s="57">
        <f t="shared" si="45"/>
        <v>1259.4525406981293</v>
      </c>
      <c r="Y187" s="17"/>
      <c r="AA187" s="22"/>
      <c r="AB187" s="22"/>
      <c r="AC187" s="22"/>
      <c r="AD187" s="22"/>
      <c r="AE187" s="22"/>
      <c r="AF187" s="22"/>
      <c r="AG187" s="22"/>
      <c r="AH187" s="33"/>
      <c r="AI187" s="6"/>
      <c r="AJ187" s="32"/>
      <c r="AK187" s="27"/>
      <c r="AL187" s="27"/>
      <c r="AM187" s="27"/>
      <c r="AN187" s="27"/>
      <c r="AO187" s="27"/>
      <c r="AP187" s="27"/>
      <c r="AR187" s="2"/>
      <c r="AS187" s="8"/>
      <c r="AT187" s="8"/>
      <c r="AU187" s="8"/>
      <c r="AW187" s="44"/>
      <c r="AX187" s="31"/>
      <c r="AY187" s="29"/>
      <c r="AZ187" s="31"/>
      <c r="BA187" s="17"/>
      <c r="BC187" s="22"/>
      <c r="BD187" s="22"/>
      <c r="BE187" s="22"/>
      <c r="BF187" s="22"/>
      <c r="BG187" s="22"/>
      <c r="BH187" s="22"/>
      <c r="BI187" s="22"/>
      <c r="BJ187" s="33"/>
      <c r="BK187" s="6"/>
      <c r="BL187" s="32"/>
      <c r="BM187" s="27"/>
      <c r="BN187" s="27"/>
      <c r="BO187" s="27"/>
      <c r="BP187" s="27"/>
      <c r="BQ187" s="27"/>
      <c r="BR187" s="27"/>
      <c r="BT187" s="2"/>
      <c r="BU187" s="8"/>
      <c r="BV187" s="8"/>
      <c r="BW187" s="8"/>
      <c r="BY187" s="44"/>
      <c r="BZ187" s="31"/>
      <c r="CA187" s="29"/>
      <c r="CB187" s="31"/>
      <c r="CC187" s="17"/>
      <c r="CE187" s="22"/>
      <c r="CF187" s="22"/>
      <c r="CG187" s="22"/>
      <c r="CH187" s="22"/>
      <c r="CI187" s="22"/>
      <c r="CJ187" s="22"/>
      <c r="CK187" s="22"/>
      <c r="CL187" s="33"/>
      <c r="CM187" s="6"/>
      <c r="CN187" s="32"/>
      <c r="CO187" s="27"/>
      <c r="CP187" s="27"/>
      <c r="CQ187" s="27"/>
      <c r="CR187" s="27"/>
      <c r="CS187" s="27"/>
      <c r="CT187" s="27"/>
    </row>
    <row r="188" spans="2:98">
      <c r="B188" s="86">
        <v>42628</v>
      </c>
      <c r="C188" s="53">
        <v>2147.2600000000002</v>
      </c>
      <c r="D188" s="47">
        <f t="shared" si="54"/>
        <v>1.0109278049836171E-2</v>
      </c>
      <c r="F188" s="89">
        <f t="shared" si="46"/>
        <v>2016.7032181168133</v>
      </c>
      <c r="G188" s="96">
        <v>150</v>
      </c>
      <c r="H188" s="37">
        <v>177</v>
      </c>
      <c r="I188" s="60">
        <f t="shared" si="48"/>
        <v>1910.9740926387969</v>
      </c>
      <c r="J188" s="57">
        <f t="shared" si="49"/>
        <v>2225.0342029742774</v>
      </c>
      <c r="K188" s="60">
        <f t="shared" si="50"/>
        <v>2324.656503334495</v>
      </c>
      <c r="L188" s="60">
        <f t="shared" si="51"/>
        <v>1570.9082083733608</v>
      </c>
      <c r="M188" s="57">
        <f t="shared" si="52"/>
        <v>2191.9346020215721</v>
      </c>
      <c r="N188" s="57">
        <f t="shared" si="53"/>
        <v>1666.0268875579952</v>
      </c>
      <c r="P188" s="49"/>
      <c r="Q188" s="41">
        <v>177</v>
      </c>
      <c r="R188" s="103">
        <f t="shared" si="47"/>
        <v>2016.7032181168133</v>
      </c>
      <c r="S188" s="57">
        <f t="shared" si="40"/>
        <v>1926.0997594159307</v>
      </c>
      <c r="T188" s="57">
        <f t="shared" si="41"/>
        <v>2262.9726103518487</v>
      </c>
      <c r="U188" s="57">
        <f t="shared" si="42"/>
        <v>2383.0073044172677</v>
      </c>
      <c r="V188" s="57">
        <f t="shared" si="43"/>
        <v>1556.7976969039555</v>
      </c>
      <c r="W188" s="57">
        <f t="shared" si="44"/>
        <v>2948.3020207780232</v>
      </c>
      <c r="X188" s="57">
        <f t="shared" si="45"/>
        <v>1258.3040194244129</v>
      </c>
      <c r="Y188" s="17"/>
      <c r="AA188" s="22"/>
      <c r="AB188" s="22"/>
      <c r="AC188" s="22"/>
      <c r="AD188" s="22"/>
      <c r="AE188" s="22"/>
      <c r="AF188" s="22"/>
      <c r="AG188" s="22"/>
      <c r="AH188" s="33"/>
      <c r="AI188" s="6"/>
      <c r="AJ188" s="32"/>
      <c r="AK188" s="27"/>
      <c r="AL188" s="27"/>
      <c r="AM188" s="27"/>
      <c r="AN188" s="27"/>
      <c r="AO188" s="27"/>
      <c r="AP188" s="27"/>
      <c r="AR188" s="2"/>
      <c r="AS188" s="8"/>
      <c r="AT188" s="8"/>
      <c r="AU188" s="8"/>
      <c r="AW188" s="44"/>
      <c r="AX188" s="31"/>
      <c r="AY188" s="29"/>
      <c r="AZ188" s="31"/>
      <c r="BA188" s="17"/>
      <c r="BC188" s="22"/>
      <c r="BD188" s="22"/>
      <c r="BE188" s="22"/>
      <c r="BF188" s="22"/>
      <c r="BG188" s="22"/>
      <c r="BH188" s="22"/>
      <c r="BI188" s="22"/>
      <c r="BJ188" s="33"/>
      <c r="BK188" s="6"/>
      <c r="BL188" s="32"/>
      <c r="BM188" s="27"/>
      <c r="BN188" s="27"/>
      <c r="BO188" s="27"/>
      <c r="BP188" s="27"/>
      <c r="BQ188" s="27"/>
      <c r="BR188" s="27"/>
      <c r="BT188" s="2"/>
      <c r="BU188" s="8"/>
      <c r="BV188" s="8"/>
      <c r="BW188" s="8"/>
      <c r="BY188" s="44"/>
      <c r="BZ188" s="31"/>
      <c r="CA188" s="29"/>
      <c r="CB188" s="31"/>
      <c r="CC188" s="17"/>
      <c r="CE188" s="22"/>
      <c r="CF188" s="22"/>
      <c r="CG188" s="22"/>
      <c r="CH188" s="22"/>
      <c r="CI188" s="22"/>
      <c r="CJ188" s="22"/>
      <c r="CK188" s="22"/>
      <c r="CL188" s="33"/>
      <c r="CM188" s="6"/>
      <c r="CN188" s="32"/>
      <c r="CO188" s="27"/>
      <c r="CP188" s="27"/>
      <c r="CQ188" s="27"/>
      <c r="CR188" s="27"/>
      <c r="CS188" s="27"/>
      <c r="CT188" s="27"/>
    </row>
    <row r="189" spans="2:98">
      <c r="B189" s="86">
        <v>42629</v>
      </c>
      <c r="C189" s="53">
        <v>2139.16</v>
      </c>
      <c r="D189" s="47">
        <f t="shared" si="54"/>
        <v>-3.7722492851356439E-3</v>
      </c>
      <c r="F189" s="89">
        <f t="shared" si="46"/>
        <v>2016.7071911005241</v>
      </c>
      <c r="G189" s="96">
        <v>151</v>
      </c>
      <c r="H189" s="37">
        <v>178</v>
      </c>
      <c r="I189" s="60">
        <f t="shared" si="48"/>
        <v>1911.5321785504252</v>
      </c>
      <c r="J189" s="57">
        <f t="shared" si="49"/>
        <v>2226.4856481612069</v>
      </c>
      <c r="K189" s="60">
        <f t="shared" si="50"/>
        <v>2326.8522763033038</v>
      </c>
      <c r="L189" s="60">
        <f t="shared" si="51"/>
        <v>1570.3426069826889</v>
      </c>
      <c r="M189" s="57">
        <f t="shared" si="52"/>
        <v>2193.5758321936914</v>
      </c>
      <c r="N189" s="57">
        <f t="shared" si="53"/>
        <v>1665.7528844031742</v>
      </c>
      <c r="P189" s="49"/>
      <c r="Q189" s="96">
        <v>178</v>
      </c>
      <c r="R189" s="103">
        <f t="shared" si="47"/>
        <v>2016.7071911005241</v>
      </c>
      <c r="S189" s="57">
        <f t="shared" si="40"/>
        <v>1926.6622626671578</v>
      </c>
      <c r="T189" s="57">
        <f t="shared" si="41"/>
        <v>2264.3318653339852</v>
      </c>
      <c r="U189" s="57">
        <f t="shared" si="42"/>
        <v>2385.1350160155498</v>
      </c>
      <c r="V189" s="57">
        <f t="shared" si="43"/>
        <v>1556.3175457407867</v>
      </c>
      <c r="W189" s="57">
        <f t="shared" si="44"/>
        <v>2952.7069455069732</v>
      </c>
      <c r="X189" s="57">
        <f t="shared" si="45"/>
        <v>1257.1608164617182</v>
      </c>
      <c r="Y189" s="17"/>
      <c r="AA189" s="22"/>
      <c r="AB189" s="22"/>
      <c r="AC189" s="22"/>
      <c r="AD189" s="22"/>
      <c r="AE189" s="22"/>
      <c r="AF189" s="22"/>
      <c r="AG189" s="22"/>
      <c r="AH189" s="33"/>
      <c r="AI189" s="6"/>
      <c r="AJ189" s="32"/>
      <c r="AK189" s="27"/>
      <c r="AL189" s="27"/>
      <c r="AM189" s="27"/>
      <c r="AN189" s="27"/>
      <c r="AO189" s="27"/>
      <c r="AP189" s="27"/>
      <c r="AR189" s="2"/>
      <c r="AS189" s="8"/>
      <c r="AT189" s="8"/>
      <c r="AU189" s="8"/>
      <c r="AW189" s="44"/>
      <c r="AX189" s="31"/>
      <c r="AY189" s="29"/>
      <c r="AZ189" s="31"/>
      <c r="BA189" s="17"/>
      <c r="BC189" s="22"/>
      <c r="BD189" s="22"/>
      <c r="BE189" s="22"/>
      <c r="BF189" s="22"/>
      <c r="BG189" s="22"/>
      <c r="BH189" s="22"/>
      <c r="BI189" s="22"/>
      <c r="BJ189" s="33"/>
      <c r="BK189" s="6"/>
      <c r="BL189" s="32"/>
      <c r="BM189" s="27"/>
      <c r="BN189" s="27"/>
      <c r="BO189" s="27"/>
      <c r="BP189" s="27"/>
      <c r="BQ189" s="27"/>
      <c r="BR189" s="27"/>
      <c r="BT189" s="2"/>
      <c r="BU189" s="8"/>
      <c r="BV189" s="8"/>
      <c r="BW189" s="8"/>
      <c r="BY189" s="44"/>
      <c r="BZ189" s="31"/>
      <c r="CA189" s="29"/>
      <c r="CB189" s="31"/>
      <c r="CC189" s="17"/>
      <c r="CE189" s="22"/>
      <c r="CF189" s="22"/>
      <c r="CG189" s="22"/>
      <c r="CH189" s="22"/>
      <c r="CI189" s="22"/>
      <c r="CJ189" s="22"/>
      <c r="CK189" s="22"/>
      <c r="CL189" s="33"/>
      <c r="CM189" s="6"/>
      <c r="CN189" s="32"/>
      <c r="CO189" s="27"/>
      <c r="CP189" s="27"/>
      <c r="CQ189" s="27"/>
      <c r="CR189" s="27"/>
      <c r="CS189" s="27"/>
      <c r="CT189" s="27"/>
    </row>
    <row r="190" spans="2:98">
      <c r="B190" s="86">
        <v>42632</v>
      </c>
      <c r="C190" s="53">
        <v>2139.12</v>
      </c>
      <c r="D190" s="47">
        <f t="shared" si="54"/>
        <v>-1.8698928551377E-5</v>
      </c>
      <c r="F190" s="89">
        <f t="shared" si="46"/>
        <v>2016.711164084235</v>
      </c>
      <c r="G190" s="96">
        <v>152</v>
      </c>
      <c r="H190" s="37">
        <v>179</v>
      </c>
      <c r="I190" s="60">
        <f t="shared" si="48"/>
        <v>1912.0904274469344</v>
      </c>
      <c r="J190" s="57">
        <f t="shared" si="49"/>
        <v>2227.9332372661684</v>
      </c>
      <c r="K190" s="60">
        <f t="shared" si="50"/>
        <v>2329.0451024381114</v>
      </c>
      <c r="L190" s="60">
        <f t="shared" si="51"/>
        <v>1569.780593302766</v>
      </c>
      <c r="M190" s="57">
        <f t="shared" si="52"/>
        <v>2195.2149785982183</v>
      </c>
      <c r="N190" s="57">
        <f t="shared" si="53"/>
        <v>1665.4814395758365</v>
      </c>
      <c r="P190" s="49"/>
      <c r="Q190" s="41">
        <v>179</v>
      </c>
      <c r="R190" s="103">
        <f t="shared" si="47"/>
        <v>2016.711164084235</v>
      </c>
      <c r="S190" s="57">
        <f t="shared" si="40"/>
        <v>1927.2249301933175</v>
      </c>
      <c r="T190" s="57">
        <f t="shared" si="41"/>
        <v>2265.6881205209538</v>
      </c>
      <c r="U190" s="57">
        <f t="shared" si="42"/>
        <v>2387.2606063763337</v>
      </c>
      <c r="V190" s="57">
        <f t="shared" si="43"/>
        <v>1555.8401632557761</v>
      </c>
      <c r="W190" s="57">
        <f t="shared" si="44"/>
        <v>2957.1084897623441</v>
      </c>
      <c r="X190" s="57">
        <f t="shared" si="45"/>
        <v>1256.0228833055562</v>
      </c>
      <c r="Y190" s="17"/>
      <c r="AA190" s="22"/>
      <c r="AB190" s="22"/>
      <c r="AC190" s="22"/>
      <c r="AD190" s="22"/>
      <c r="AE190" s="22"/>
      <c r="AF190" s="22"/>
      <c r="AG190" s="22"/>
      <c r="AH190" s="33"/>
      <c r="AI190" s="6"/>
      <c r="AJ190" s="32"/>
      <c r="AK190" s="27"/>
      <c r="AL190" s="27"/>
      <c r="AM190" s="27"/>
      <c r="AN190" s="27"/>
      <c r="AO190" s="27"/>
      <c r="AP190" s="27"/>
      <c r="AR190" s="2"/>
      <c r="AS190" s="8"/>
      <c r="AT190" s="8"/>
      <c r="AU190" s="8"/>
      <c r="AW190" s="44"/>
      <c r="AX190" s="31"/>
      <c r="AY190" s="29"/>
      <c r="AZ190" s="31"/>
      <c r="BA190" s="17"/>
      <c r="BC190" s="22"/>
      <c r="BD190" s="22"/>
      <c r="BE190" s="22"/>
      <c r="BF190" s="22"/>
      <c r="BG190" s="22"/>
      <c r="BH190" s="22"/>
      <c r="BI190" s="22"/>
      <c r="BJ190" s="33"/>
      <c r="BK190" s="6"/>
      <c r="BL190" s="32"/>
      <c r="BM190" s="27"/>
      <c r="BN190" s="27"/>
      <c r="BO190" s="27"/>
      <c r="BP190" s="27"/>
      <c r="BQ190" s="27"/>
      <c r="BR190" s="27"/>
      <c r="BT190" s="2"/>
      <c r="BU190" s="8"/>
      <c r="BV190" s="8"/>
      <c r="BW190" s="8"/>
      <c r="BY190" s="44"/>
      <c r="BZ190" s="31"/>
      <c r="CA190" s="29"/>
      <c r="CB190" s="31"/>
      <c r="CC190" s="17"/>
      <c r="CE190" s="22"/>
      <c r="CF190" s="22"/>
      <c r="CG190" s="22"/>
      <c r="CH190" s="22"/>
      <c r="CI190" s="22"/>
      <c r="CJ190" s="22"/>
      <c r="CK190" s="22"/>
      <c r="CL190" s="33"/>
      <c r="CM190" s="6"/>
      <c r="CN190" s="32"/>
      <c r="CO190" s="27"/>
      <c r="CP190" s="27"/>
      <c r="CQ190" s="27"/>
      <c r="CR190" s="27"/>
      <c r="CS190" s="27"/>
      <c r="CT190" s="27"/>
    </row>
    <row r="191" spans="2:98">
      <c r="B191" s="86">
        <v>42633</v>
      </c>
      <c r="C191" s="53">
        <v>2139.7600000000002</v>
      </c>
      <c r="D191" s="47">
        <f t="shared" si="54"/>
        <v>2.991884513259319E-4</v>
      </c>
      <c r="F191" s="89">
        <f t="shared" si="46"/>
        <v>2016.7151370679458</v>
      </c>
      <c r="G191" s="96">
        <v>153</v>
      </c>
      <c r="H191" s="37">
        <v>180</v>
      </c>
      <c r="I191" s="60">
        <f t="shared" si="48"/>
        <v>1912.6488393759228</v>
      </c>
      <c r="J191" s="57">
        <f t="shared" si="49"/>
        <v>2229.3770088891547</v>
      </c>
      <c r="K191" s="60">
        <f t="shared" si="50"/>
        <v>2331.2350190167776</v>
      </c>
      <c r="L191" s="60">
        <f t="shared" si="51"/>
        <v>1569.2221302976816</v>
      </c>
      <c r="M191" s="57">
        <f t="shared" si="52"/>
        <v>2196.8520673908984</v>
      </c>
      <c r="N191" s="57">
        <f t="shared" si="53"/>
        <v>1665.2125270823415</v>
      </c>
      <c r="P191" s="49"/>
      <c r="Q191" s="41">
        <v>180</v>
      </c>
      <c r="R191" s="103">
        <f t="shared" si="47"/>
        <v>2016.7151370679458</v>
      </c>
      <c r="S191" s="57">
        <f t="shared" si="40"/>
        <v>1927.7877620423851</v>
      </c>
      <c r="T191" s="57">
        <f t="shared" si="41"/>
        <v>2267.0414015001365</v>
      </c>
      <c r="U191" s="57">
        <f t="shared" si="42"/>
        <v>2389.384100124314</v>
      </c>
      <c r="V191" s="57">
        <f t="shared" si="43"/>
        <v>1555.365525068587</v>
      </c>
      <c r="W191" s="57">
        <f t="shared" si="44"/>
        <v>2961.506702313714</v>
      </c>
      <c r="X191" s="57">
        <f t="shared" si="45"/>
        <v>1254.8901721468096</v>
      </c>
      <c r="Y191" s="17"/>
      <c r="AA191" s="22"/>
      <c r="AB191" s="22"/>
      <c r="AC191" s="22"/>
      <c r="AD191" s="22"/>
      <c r="AE191" s="22"/>
      <c r="AF191" s="22"/>
      <c r="AG191" s="22"/>
      <c r="AH191" s="33"/>
      <c r="AI191" s="6"/>
      <c r="AJ191" s="32"/>
      <c r="AK191" s="27"/>
      <c r="AL191" s="27"/>
      <c r="AM191" s="27"/>
      <c r="AN191" s="27"/>
      <c r="AO191" s="27"/>
      <c r="AP191" s="27"/>
      <c r="AR191" s="2"/>
      <c r="AS191" s="8"/>
      <c r="AT191" s="8"/>
      <c r="AU191" s="8"/>
      <c r="AW191" s="44"/>
      <c r="AX191" s="31"/>
      <c r="AY191" s="29"/>
      <c r="AZ191" s="31"/>
      <c r="BA191" s="17"/>
      <c r="BC191" s="22"/>
      <c r="BD191" s="22"/>
      <c r="BE191" s="22"/>
      <c r="BF191" s="22"/>
      <c r="BG191" s="22"/>
      <c r="BH191" s="22"/>
      <c r="BI191" s="22"/>
      <c r="BJ191" s="33"/>
      <c r="BK191" s="6"/>
      <c r="BL191" s="32"/>
      <c r="BM191" s="27"/>
      <c r="BN191" s="27"/>
      <c r="BO191" s="27"/>
      <c r="BP191" s="27"/>
      <c r="BQ191" s="27"/>
      <c r="BR191" s="27"/>
      <c r="BT191" s="2"/>
      <c r="BU191" s="8"/>
      <c r="BV191" s="8"/>
      <c r="BW191" s="8"/>
      <c r="BY191" s="44"/>
      <c r="BZ191" s="31"/>
      <c r="CA191" s="29"/>
      <c r="CB191" s="31"/>
      <c r="CC191" s="17"/>
      <c r="CE191" s="22"/>
      <c r="CF191" s="22"/>
      <c r="CG191" s="22"/>
      <c r="CH191" s="22"/>
      <c r="CI191" s="22"/>
      <c r="CJ191" s="22"/>
      <c r="CK191" s="22"/>
      <c r="CL191" s="33"/>
      <c r="CM191" s="6"/>
      <c r="CN191" s="32"/>
      <c r="CO191" s="27"/>
      <c r="CP191" s="27"/>
      <c r="CQ191" s="27"/>
      <c r="CR191" s="27"/>
      <c r="CS191" s="27"/>
      <c r="CT191" s="27"/>
    </row>
    <row r="192" spans="2:98">
      <c r="B192" s="86">
        <v>42634</v>
      </c>
      <c r="C192" s="53">
        <v>2163.12</v>
      </c>
      <c r="D192" s="47">
        <f t="shared" si="54"/>
        <v>1.0917112199498855E-2</v>
      </c>
      <c r="F192" s="89">
        <f t="shared" si="46"/>
        <v>2016.7191100516566</v>
      </c>
      <c r="G192" s="96">
        <v>154</v>
      </c>
      <c r="H192" s="37">
        <v>181</v>
      </c>
      <c r="I192" s="60">
        <f t="shared" si="48"/>
        <v>1913.2074143850029</v>
      </c>
      <c r="J192" s="57">
        <f t="shared" si="49"/>
        <v>2230.8170009988598</v>
      </c>
      <c r="K192" s="60">
        <f t="shared" si="50"/>
        <v>2333.4220627020882</v>
      </c>
      <c r="L192" s="60">
        <f t="shared" si="51"/>
        <v>1568.66718154669</v>
      </c>
      <c r="M192" s="57">
        <f t="shared" si="52"/>
        <v>2198.4871242960962</v>
      </c>
      <c r="N192" s="57">
        <f t="shared" si="53"/>
        <v>1664.9461213604834</v>
      </c>
      <c r="P192" s="49"/>
      <c r="Q192" s="96">
        <v>181</v>
      </c>
      <c r="R192" s="103">
        <f t="shared" si="47"/>
        <v>2016.7191100516566</v>
      </c>
      <c r="S192" s="57">
        <f t="shared" si="40"/>
        <v>1928.3507582623492</v>
      </c>
      <c r="T192" s="57">
        <f t="shared" si="41"/>
        <v>2268.3917335029664</v>
      </c>
      <c r="U192" s="57">
        <f t="shared" si="42"/>
        <v>2391.5055215389652</v>
      </c>
      <c r="V192" s="57">
        <f t="shared" si="43"/>
        <v>1554.8936071441935</v>
      </c>
      <c r="W192" s="57">
        <f t="shared" si="44"/>
        <v>2965.90163124942</v>
      </c>
      <c r="X192" s="57">
        <f t="shared" si="45"/>
        <v>1253.7626358580546</v>
      </c>
      <c r="Y192" s="17"/>
      <c r="AA192" s="22"/>
      <c r="AB192" s="22"/>
      <c r="AC192" s="22"/>
      <c r="AD192" s="22"/>
      <c r="AE192" s="22"/>
      <c r="AF192" s="22"/>
      <c r="AG192" s="22"/>
      <c r="AH192" s="33"/>
      <c r="AI192" s="6"/>
      <c r="AJ192" s="32"/>
      <c r="AK192" s="27"/>
      <c r="AL192" s="27"/>
      <c r="AM192" s="27"/>
      <c r="AN192" s="27"/>
      <c r="AO192" s="27"/>
      <c r="AP192" s="27"/>
      <c r="AR192" s="2"/>
      <c r="AS192" s="8"/>
      <c r="AT192" s="8"/>
      <c r="AU192" s="8"/>
      <c r="AW192" s="44"/>
      <c r="AX192" s="31"/>
      <c r="AY192" s="29"/>
      <c r="AZ192" s="31"/>
      <c r="BA192" s="17"/>
      <c r="BC192" s="22"/>
      <c r="BD192" s="22"/>
      <c r="BE192" s="22"/>
      <c r="BF192" s="22"/>
      <c r="BG192" s="22"/>
      <c r="BH192" s="22"/>
      <c r="BI192" s="22"/>
      <c r="BJ192" s="33"/>
      <c r="BK192" s="6"/>
      <c r="BL192" s="32"/>
      <c r="BM192" s="27"/>
      <c r="BN192" s="27"/>
      <c r="BO192" s="27"/>
      <c r="BP192" s="27"/>
      <c r="BQ192" s="27"/>
      <c r="BR192" s="27"/>
      <c r="BT192" s="2"/>
      <c r="BU192" s="8"/>
      <c r="BV192" s="8"/>
      <c r="BW192" s="8"/>
      <c r="BY192" s="44"/>
      <c r="BZ192" s="31"/>
      <c r="CA192" s="29"/>
      <c r="CB192" s="31"/>
      <c r="CC192" s="17"/>
      <c r="CE192" s="22"/>
      <c r="CF192" s="22"/>
      <c r="CG192" s="22"/>
      <c r="CH192" s="22"/>
      <c r="CI192" s="22"/>
      <c r="CJ192" s="22"/>
      <c r="CK192" s="22"/>
      <c r="CL192" s="33"/>
      <c r="CM192" s="6"/>
      <c r="CN192" s="32"/>
      <c r="CO192" s="27"/>
      <c r="CP192" s="27"/>
      <c r="CQ192" s="27"/>
      <c r="CR192" s="27"/>
      <c r="CS192" s="27"/>
      <c r="CT192" s="27"/>
    </row>
    <row r="193" spans="2:98">
      <c r="B193" s="86">
        <v>42635</v>
      </c>
      <c r="C193" s="53">
        <v>2177.1799999999998</v>
      </c>
      <c r="D193" s="47">
        <f t="shared" si="54"/>
        <v>6.4998705573430723E-3</v>
      </c>
      <c r="F193" s="89">
        <f t="shared" si="46"/>
        <v>2016.7230830353674</v>
      </c>
      <c r="G193" s="96">
        <v>155</v>
      </c>
      <c r="H193" s="37">
        <v>182</v>
      </c>
      <c r="I193" s="60">
        <f t="shared" si="48"/>
        <v>1913.7661525218014</v>
      </c>
      <c r="J193" s="57">
        <f t="shared" si="49"/>
        <v>2232.2532509470238</v>
      </c>
      <c r="K193" s="60">
        <f t="shared" si="50"/>
        <v>2335.6062695558253</v>
      </c>
      <c r="L193" s="60">
        <f t="shared" si="51"/>
        <v>1568.1157112301364</v>
      </c>
      <c r="M193" s="57">
        <f t="shared" si="52"/>
        <v>2200.1201746166616</v>
      </c>
      <c r="N193" s="57">
        <f t="shared" si="53"/>
        <v>1664.6821972696266</v>
      </c>
      <c r="P193" s="49"/>
      <c r="Q193" s="96">
        <v>182</v>
      </c>
      <c r="R193" s="103">
        <f t="shared" si="47"/>
        <v>2016.7230830353674</v>
      </c>
      <c r="S193" s="57">
        <f t="shared" si="40"/>
        <v>1928.9139189012137</v>
      </c>
      <c r="T193" s="57">
        <f t="shared" si="41"/>
        <v>2269.7391414118115</v>
      </c>
      <c r="U193" s="57">
        <f t="shared" si="42"/>
        <v>2393.6248945612729</v>
      </c>
      <c r="V193" s="57">
        <f t="shared" si="43"/>
        <v>1554.424385786147</v>
      </c>
      <c r="W193" s="57">
        <f t="shared" si="44"/>
        <v>2970.2933239898975</v>
      </c>
      <c r="X193" s="57">
        <f t="shared" si="45"/>
        <v>1252.6402279802226</v>
      </c>
      <c r="Y193" s="17"/>
      <c r="AA193" s="22"/>
      <c r="AB193" s="22"/>
      <c r="AC193" s="22"/>
      <c r="AD193" s="22"/>
      <c r="AE193" s="22"/>
      <c r="AF193" s="22"/>
      <c r="AG193" s="22"/>
      <c r="AH193" s="33"/>
      <c r="AI193" s="6"/>
      <c r="AJ193" s="32"/>
      <c r="AK193" s="27"/>
      <c r="AL193" s="27"/>
      <c r="AM193" s="27"/>
      <c r="AN193" s="27"/>
      <c r="AO193" s="27"/>
      <c r="AP193" s="27"/>
      <c r="AR193" s="2"/>
      <c r="AS193" s="8"/>
      <c r="AT193" s="8"/>
      <c r="AU193" s="8"/>
      <c r="AW193" s="44"/>
      <c r="AX193" s="31"/>
      <c r="AY193" s="29"/>
      <c r="AZ193" s="31"/>
      <c r="BA193" s="17"/>
      <c r="BC193" s="22"/>
      <c r="BD193" s="22"/>
      <c r="BE193" s="22"/>
      <c r="BF193" s="22"/>
      <c r="BG193" s="22"/>
      <c r="BH193" s="22"/>
      <c r="BI193" s="22"/>
      <c r="BJ193" s="33"/>
      <c r="BK193" s="6"/>
      <c r="BL193" s="32"/>
      <c r="BM193" s="27"/>
      <c r="BN193" s="27"/>
      <c r="BO193" s="27"/>
      <c r="BP193" s="27"/>
      <c r="BQ193" s="27"/>
      <c r="BR193" s="27"/>
      <c r="BT193" s="2"/>
      <c r="BU193" s="8"/>
      <c r="BV193" s="8"/>
      <c r="BW193" s="8"/>
      <c r="BY193" s="44"/>
      <c r="BZ193" s="31"/>
      <c r="CA193" s="29"/>
      <c r="CB193" s="31"/>
      <c r="CC193" s="17"/>
      <c r="CE193" s="22"/>
      <c r="CF193" s="22"/>
      <c r="CG193" s="22"/>
      <c r="CH193" s="22"/>
      <c r="CI193" s="22"/>
      <c r="CJ193" s="22"/>
      <c r="CK193" s="22"/>
      <c r="CL193" s="33"/>
      <c r="CM193" s="6"/>
      <c r="CN193" s="32"/>
      <c r="CO193" s="27"/>
      <c r="CP193" s="27"/>
      <c r="CQ193" s="27"/>
      <c r="CR193" s="27"/>
      <c r="CS193" s="27"/>
      <c r="CT193" s="27"/>
    </row>
    <row r="194" spans="2:98">
      <c r="B194" s="86">
        <v>42636</v>
      </c>
      <c r="C194" s="53">
        <v>2164.69</v>
      </c>
      <c r="D194" s="47">
        <f t="shared" si="54"/>
        <v>-5.7367787688660478E-3</v>
      </c>
      <c r="F194" s="89">
        <f t="shared" si="46"/>
        <v>2016.7270560190782</v>
      </c>
      <c r="G194" s="96">
        <v>156</v>
      </c>
      <c r="H194" s="37">
        <v>183</v>
      </c>
      <c r="I194" s="60">
        <f t="shared" si="48"/>
        <v>1914.3250538339582</v>
      </c>
      <c r="J194" s="57">
        <f t="shared" si="49"/>
        <v>2233.6857954823554</v>
      </c>
      <c r="K194" s="60">
        <f t="shared" si="50"/>
        <v>2337.7876750524351</v>
      </c>
      <c r="L194" s="60">
        <f t="shared" si="51"/>
        <v>1567.567684115792</v>
      </c>
      <c r="M194" s="57">
        <f t="shared" si="52"/>
        <v>2201.751243243506</v>
      </c>
      <c r="N194" s="57">
        <f t="shared" si="53"/>
        <v>1664.4207300811279</v>
      </c>
      <c r="P194" s="49"/>
      <c r="Q194" s="41">
        <v>183</v>
      </c>
      <c r="R194" s="103">
        <f t="shared" si="47"/>
        <v>2016.7270560190782</v>
      </c>
      <c r="S194" s="57">
        <f t="shared" si="40"/>
        <v>1929.4772440069958</v>
      </c>
      <c r="T194" s="57">
        <f t="shared" si="41"/>
        <v>2271.0836497666851</v>
      </c>
      <c r="U194" s="57">
        <f t="shared" si="42"/>
        <v>2395.7422428003001</v>
      </c>
      <c r="V194" s="57">
        <f t="shared" si="43"/>
        <v>1553.9578376300126</v>
      </c>
      <c r="W194" s="57">
        <f t="shared" si="44"/>
        <v>2974.6818273006811</v>
      </c>
      <c r="X194" s="57">
        <f t="shared" si="45"/>
        <v>1251.5229027095952</v>
      </c>
      <c r="Y194" s="17"/>
      <c r="AA194" s="22"/>
      <c r="AB194" s="22"/>
      <c r="AC194" s="22"/>
      <c r="AD194" s="22"/>
      <c r="AE194" s="22"/>
      <c r="AF194" s="22"/>
      <c r="AG194" s="22"/>
      <c r="AH194" s="33"/>
      <c r="AI194" s="6"/>
      <c r="AJ194" s="32"/>
      <c r="AK194" s="27"/>
      <c r="AL194" s="27"/>
      <c r="AM194" s="27"/>
      <c r="AN194" s="27"/>
      <c r="AO194" s="27"/>
      <c r="AP194" s="27"/>
      <c r="AR194" s="2"/>
      <c r="AS194" s="8"/>
      <c r="AT194" s="8"/>
      <c r="AU194" s="8"/>
      <c r="AW194" s="44"/>
      <c r="AX194" s="31"/>
      <c r="AY194" s="29"/>
      <c r="AZ194" s="31"/>
      <c r="BA194" s="17"/>
      <c r="BC194" s="22"/>
      <c r="BD194" s="22"/>
      <c r="BE194" s="22"/>
      <c r="BF194" s="22"/>
      <c r="BG194" s="22"/>
      <c r="BH194" s="22"/>
      <c r="BI194" s="22"/>
      <c r="BJ194" s="33"/>
      <c r="BK194" s="6"/>
      <c r="BL194" s="32"/>
      <c r="BM194" s="27"/>
      <c r="BN194" s="27"/>
      <c r="BO194" s="27"/>
      <c r="BP194" s="27"/>
      <c r="BQ194" s="27"/>
      <c r="BR194" s="27"/>
      <c r="BT194" s="2"/>
      <c r="BU194" s="8"/>
      <c r="BV194" s="8"/>
      <c r="BW194" s="8"/>
      <c r="BY194" s="44"/>
      <c r="BZ194" s="31"/>
      <c r="CA194" s="29"/>
      <c r="CB194" s="31"/>
      <c r="CC194" s="17"/>
      <c r="CE194" s="22"/>
      <c r="CF194" s="22"/>
      <c r="CG194" s="22"/>
      <c r="CH194" s="22"/>
      <c r="CI194" s="22"/>
      <c r="CJ194" s="22"/>
      <c r="CK194" s="22"/>
      <c r="CL194" s="33"/>
      <c r="CM194" s="6"/>
      <c r="CN194" s="32"/>
      <c r="CO194" s="27"/>
      <c r="CP194" s="27"/>
      <c r="CQ194" s="27"/>
      <c r="CR194" s="27"/>
      <c r="CS194" s="27"/>
      <c r="CT194" s="27"/>
    </row>
    <row r="195" spans="2:98">
      <c r="B195" s="86">
        <v>42639</v>
      </c>
      <c r="C195" s="53">
        <v>2146.1</v>
      </c>
      <c r="D195" s="47">
        <f t="shared" si="54"/>
        <v>-8.5878347477006609E-3</v>
      </c>
      <c r="F195" s="89">
        <f t="shared" si="46"/>
        <v>2016.731029002789</v>
      </c>
      <c r="G195" s="96">
        <v>157</v>
      </c>
      <c r="H195" s="37">
        <v>184</v>
      </c>
      <c r="I195" s="60">
        <f t="shared" si="48"/>
        <v>1914.8841183691275</v>
      </c>
      <c r="J195" s="57">
        <f t="shared" si="49"/>
        <v>2235.1146707640555</v>
      </c>
      <c r="K195" s="60">
        <f t="shared" si="50"/>
        <v>2339.966314092293</v>
      </c>
      <c r="L195" s="60">
        <f t="shared" si="51"/>
        <v>1567.023065545586</v>
      </c>
      <c r="M195" s="57">
        <f t="shared" si="52"/>
        <v>2203.3803546649046</v>
      </c>
      <c r="N195" s="57">
        <f t="shared" si="53"/>
        <v>1664.1616954690346</v>
      </c>
      <c r="P195" s="49"/>
      <c r="Q195" s="41">
        <v>184</v>
      </c>
      <c r="R195" s="103">
        <f t="shared" si="47"/>
        <v>2016.731029002789</v>
      </c>
      <c r="S195" s="57">
        <f t="shared" si="40"/>
        <v>1930.0407336277265</v>
      </c>
      <c r="T195" s="57">
        <f t="shared" si="41"/>
        <v>2272.4252827717964</v>
      </c>
      <c r="U195" s="57">
        <f t="shared" si="42"/>
        <v>2397.8575895395898</v>
      </c>
      <c r="V195" s="57">
        <f t="shared" si="43"/>
        <v>1553.4939396369648</v>
      </c>
      <c r="W195" s="57">
        <f t="shared" si="44"/>
        <v>2979.0671873050937</v>
      </c>
      <c r="X195" s="57">
        <f t="shared" si="45"/>
        <v>1250.410614885122</v>
      </c>
      <c r="Y195" s="17"/>
      <c r="AA195" s="22"/>
      <c r="AB195" s="22"/>
      <c r="AC195" s="22"/>
      <c r="AD195" s="22"/>
      <c r="AE195" s="22"/>
      <c r="AF195" s="22"/>
      <c r="AG195" s="22"/>
      <c r="AH195" s="33"/>
      <c r="AI195" s="6"/>
      <c r="AJ195" s="32"/>
      <c r="AK195" s="27"/>
      <c r="AL195" s="27"/>
      <c r="AM195" s="27"/>
      <c r="AN195" s="27"/>
      <c r="AO195" s="27"/>
      <c r="AP195" s="27"/>
      <c r="AR195" s="2"/>
      <c r="AS195" s="8"/>
      <c r="AT195" s="8"/>
      <c r="AU195" s="8"/>
      <c r="AW195" s="44"/>
      <c r="AX195" s="31"/>
      <c r="AY195" s="29"/>
      <c r="AZ195" s="31"/>
      <c r="BA195" s="17"/>
      <c r="BC195" s="22"/>
      <c r="BD195" s="22"/>
      <c r="BE195" s="22"/>
      <c r="BF195" s="22"/>
      <c r="BG195" s="22"/>
      <c r="BH195" s="22"/>
      <c r="BI195" s="22"/>
      <c r="BJ195" s="33"/>
      <c r="BK195" s="6"/>
      <c r="BL195" s="32"/>
      <c r="BM195" s="27"/>
      <c r="BN195" s="27"/>
      <c r="BO195" s="27"/>
      <c r="BP195" s="27"/>
      <c r="BQ195" s="27"/>
      <c r="BR195" s="27"/>
      <c r="BT195" s="2"/>
      <c r="BU195" s="8"/>
      <c r="BV195" s="8"/>
      <c r="BW195" s="8"/>
      <c r="BY195" s="44"/>
      <c r="BZ195" s="31"/>
      <c r="CA195" s="29"/>
      <c r="CB195" s="31"/>
      <c r="CC195" s="17"/>
      <c r="CE195" s="22"/>
      <c r="CF195" s="22"/>
      <c r="CG195" s="22"/>
      <c r="CH195" s="22"/>
      <c r="CI195" s="22"/>
      <c r="CJ195" s="22"/>
      <c r="CK195" s="22"/>
      <c r="CL195" s="33"/>
      <c r="CM195" s="6"/>
      <c r="CN195" s="32"/>
      <c r="CO195" s="27"/>
      <c r="CP195" s="27"/>
      <c r="CQ195" s="27"/>
      <c r="CR195" s="27"/>
      <c r="CS195" s="27"/>
      <c r="CT195" s="27"/>
    </row>
    <row r="196" spans="2:98">
      <c r="B196" s="86">
        <v>42640</v>
      </c>
      <c r="C196" s="53">
        <v>2159.9299999999998</v>
      </c>
      <c r="D196" s="47">
        <f t="shared" si="54"/>
        <v>6.4442477051395216E-3</v>
      </c>
      <c r="F196" s="89">
        <f t="shared" si="46"/>
        <v>2016.7350019864998</v>
      </c>
      <c r="G196" s="96">
        <v>158</v>
      </c>
      <c r="H196" s="37">
        <v>185</v>
      </c>
      <c r="I196" s="60">
        <f t="shared" si="48"/>
        <v>1915.4433461749773</v>
      </c>
      <c r="J196" s="57">
        <f t="shared" si="49"/>
        <v>2236.5399123749535</v>
      </c>
      <c r="K196" s="60">
        <f t="shared" si="50"/>
        <v>2342.1422210145929</v>
      </c>
      <c r="L196" s="60">
        <f t="shared" si="51"/>
        <v>1566.4818214227198</v>
      </c>
      <c r="M196" s="57">
        <f t="shared" si="52"/>
        <v>2205.0075329755309</v>
      </c>
      <c r="N196" s="57">
        <f t="shared" si="53"/>
        <v>1663.9050695010519</v>
      </c>
      <c r="P196" s="49"/>
      <c r="Q196" s="96">
        <v>185</v>
      </c>
      <c r="R196" s="103">
        <f t="shared" si="47"/>
        <v>2016.7350019864998</v>
      </c>
      <c r="S196" s="57">
        <f t="shared" si="40"/>
        <v>1930.6043878114515</v>
      </c>
      <c r="T196" s="57">
        <f t="shared" si="41"/>
        <v>2273.7640643019354</v>
      </c>
      <c r="U196" s="57">
        <f t="shared" si="42"/>
        <v>2399.9709577434105</v>
      </c>
      <c r="V196" s="57">
        <f t="shared" si="43"/>
        <v>1553.0326690875409</v>
      </c>
      <c r="W196" s="57">
        <f t="shared" si="44"/>
        <v>2983.4494494966134</v>
      </c>
      <c r="X196" s="57">
        <f t="shared" si="45"/>
        <v>1249.3033199760473</v>
      </c>
      <c r="Y196" s="17"/>
      <c r="AA196" s="22"/>
      <c r="AB196" s="22"/>
      <c r="AC196" s="22"/>
      <c r="AD196" s="22"/>
      <c r="AE196" s="22"/>
      <c r="AF196" s="22"/>
      <c r="AG196" s="22"/>
      <c r="AH196" s="33"/>
      <c r="AI196" s="6"/>
      <c r="AJ196" s="32"/>
      <c r="AK196" s="27"/>
      <c r="AL196" s="27"/>
      <c r="AM196" s="27"/>
      <c r="AN196" s="27"/>
      <c r="AO196" s="27"/>
      <c r="AP196" s="27"/>
      <c r="AR196" s="2"/>
      <c r="AS196" s="8"/>
      <c r="AT196" s="8"/>
      <c r="AU196" s="8"/>
      <c r="AW196" s="44"/>
      <c r="AX196" s="31"/>
      <c r="AY196" s="29"/>
      <c r="AZ196" s="31"/>
      <c r="BA196" s="17"/>
      <c r="BC196" s="22"/>
      <c r="BD196" s="22"/>
      <c r="BE196" s="22"/>
      <c r="BF196" s="22"/>
      <c r="BG196" s="22"/>
      <c r="BH196" s="22"/>
      <c r="BI196" s="22"/>
      <c r="BJ196" s="33"/>
      <c r="BK196" s="6"/>
      <c r="BL196" s="32"/>
      <c r="BM196" s="27"/>
      <c r="BN196" s="27"/>
      <c r="BO196" s="27"/>
      <c r="BP196" s="27"/>
      <c r="BQ196" s="27"/>
      <c r="BR196" s="27"/>
      <c r="BT196" s="2"/>
      <c r="BU196" s="8"/>
      <c r="BV196" s="8"/>
      <c r="BW196" s="8"/>
      <c r="BY196" s="44"/>
      <c r="BZ196" s="31"/>
      <c r="CA196" s="29"/>
      <c r="CB196" s="31"/>
      <c r="CC196" s="17"/>
      <c r="CE196" s="22"/>
      <c r="CF196" s="22"/>
      <c r="CG196" s="22"/>
      <c r="CH196" s="22"/>
      <c r="CI196" s="22"/>
      <c r="CJ196" s="22"/>
      <c r="CK196" s="22"/>
      <c r="CL196" s="33"/>
      <c r="CM196" s="6"/>
      <c r="CN196" s="32"/>
      <c r="CO196" s="27"/>
      <c r="CP196" s="27"/>
      <c r="CQ196" s="27"/>
      <c r="CR196" s="27"/>
      <c r="CS196" s="27"/>
      <c r="CT196" s="27"/>
    </row>
    <row r="197" spans="2:98">
      <c r="B197" s="86">
        <v>42641</v>
      </c>
      <c r="C197" s="53">
        <v>2171.37</v>
      </c>
      <c r="D197" s="47">
        <f t="shared" si="54"/>
        <v>5.2964679410907088E-3</v>
      </c>
      <c r="F197" s="89">
        <f t="shared" si="46"/>
        <v>2016.7389749702106</v>
      </c>
      <c r="G197" s="96">
        <v>159</v>
      </c>
      <c r="H197" s="37">
        <v>186</v>
      </c>
      <c r="I197" s="60">
        <f t="shared" si="48"/>
        <v>1916.0027372991899</v>
      </c>
      <c r="J197" s="57">
        <f t="shared" si="49"/>
        <v>2237.9615553342692</v>
      </c>
      <c r="K197" s="60">
        <f t="shared" si="50"/>
        <v>2344.3154296098651</v>
      </c>
      <c r="L197" s="60">
        <f t="shared" si="51"/>
        <v>1565.9439181991468</v>
      </c>
      <c r="M197" s="57">
        <f t="shared" si="52"/>
        <v>2206.6328018852309</v>
      </c>
      <c r="N197" s="57">
        <f t="shared" si="53"/>
        <v>1663.6508286297669</v>
      </c>
      <c r="P197" s="49"/>
      <c r="Q197" s="41">
        <v>186</v>
      </c>
      <c r="R197" s="103">
        <f t="shared" si="47"/>
        <v>2016.7389749702106</v>
      </c>
      <c r="S197" s="57">
        <f t="shared" si="40"/>
        <v>1931.1682066062308</v>
      </c>
      <c r="T197" s="57">
        <f t="shared" si="41"/>
        <v>2275.1000179087059</v>
      </c>
      <c r="U197" s="57">
        <f t="shared" si="42"/>
        <v>2402.0823700628507</v>
      </c>
      <c r="V197" s="57">
        <f t="shared" si="43"/>
        <v>1552.5740035755493</v>
      </c>
      <c r="W197" s="57">
        <f t="shared" si="44"/>
        <v>2987.8286587509451</v>
      </c>
      <c r="X197" s="57">
        <f t="shared" si="45"/>
        <v>1248.2009740698438</v>
      </c>
      <c r="Y197" s="17"/>
      <c r="AA197" s="22"/>
      <c r="AB197" s="22"/>
      <c r="AC197" s="22"/>
      <c r="AD197" s="22"/>
      <c r="AE197" s="22"/>
      <c r="AF197" s="22"/>
      <c r="AG197" s="22"/>
      <c r="AH197" s="33"/>
      <c r="AI197" s="6"/>
      <c r="AJ197" s="32"/>
      <c r="AK197" s="27"/>
      <c r="AL197" s="27"/>
      <c r="AM197" s="27"/>
      <c r="AN197" s="27"/>
      <c r="AO197" s="27"/>
      <c r="AP197" s="27"/>
      <c r="AR197" s="2"/>
      <c r="AS197" s="8"/>
      <c r="AT197" s="8"/>
      <c r="AU197" s="8"/>
      <c r="AW197" s="44"/>
      <c r="AX197" s="31"/>
      <c r="AY197" s="29"/>
      <c r="AZ197" s="31"/>
      <c r="BA197" s="17"/>
      <c r="BC197" s="22"/>
      <c r="BD197" s="22"/>
      <c r="BE197" s="22"/>
      <c r="BF197" s="22"/>
      <c r="BG197" s="22"/>
      <c r="BH197" s="22"/>
      <c r="BI197" s="22"/>
      <c r="BJ197" s="33"/>
      <c r="BK197" s="6"/>
      <c r="BL197" s="32"/>
      <c r="BM197" s="27"/>
      <c r="BN197" s="27"/>
      <c r="BO197" s="27"/>
      <c r="BP197" s="27"/>
      <c r="BQ197" s="27"/>
      <c r="BR197" s="27"/>
      <c r="BT197" s="2"/>
      <c r="BU197" s="8"/>
      <c r="BV197" s="8"/>
      <c r="BW197" s="8"/>
      <c r="BY197" s="44"/>
      <c r="BZ197" s="31"/>
      <c r="CA197" s="29"/>
      <c r="CB197" s="31"/>
      <c r="CC197" s="17"/>
      <c r="CE197" s="22"/>
      <c r="CF197" s="22"/>
      <c r="CG197" s="22"/>
      <c r="CH197" s="22"/>
      <c r="CI197" s="22"/>
      <c r="CJ197" s="22"/>
      <c r="CK197" s="22"/>
      <c r="CL197" s="33"/>
      <c r="CM197" s="6"/>
      <c r="CN197" s="32"/>
      <c r="CO197" s="27"/>
      <c r="CP197" s="27"/>
      <c r="CQ197" s="27"/>
      <c r="CR197" s="27"/>
      <c r="CS197" s="27"/>
      <c r="CT197" s="27"/>
    </row>
    <row r="198" spans="2:98">
      <c r="B198" s="86">
        <v>42642</v>
      </c>
      <c r="C198" s="53">
        <v>2151.13</v>
      </c>
      <c r="D198" s="47">
        <f t="shared" si="54"/>
        <v>-9.3213040614910318E-3</v>
      </c>
      <c r="F198" s="89">
        <f t="shared" si="46"/>
        <v>2016.7429479539214</v>
      </c>
      <c r="G198" s="96">
        <v>160</v>
      </c>
      <c r="H198" s="37">
        <v>187</v>
      </c>
      <c r="I198" s="60">
        <f t="shared" si="48"/>
        <v>1916.5622917894611</v>
      </c>
      <c r="J198" s="57">
        <f t="shared" si="49"/>
        <v>2239.3796341100137</v>
      </c>
      <c r="K198" s="60">
        <f t="shared" si="50"/>
        <v>2346.485973132139</v>
      </c>
      <c r="L198" s="60">
        <f t="shared" si="51"/>
        <v>1565.4093228634097</v>
      </c>
      <c r="M198" s="57">
        <f t="shared" si="52"/>
        <v>2208.2561847275488</v>
      </c>
      <c r="N198" s="57">
        <f t="shared" si="53"/>
        <v>1663.398949684122</v>
      </c>
      <c r="P198" s="49"/>
      <c r="Q198" s="41">
        <v>187</v>
      </c>
      <c r="R198" s="103">
        <f t="shared" si="47"/>
        <v>2016.7429479539214</v>
      </c>
      <c r="S198" s="57">
        <f t="shared" si="40"/>
        <v>1931.7321900601364</v>
      </c>
      <c r="T198" s="57">
        <f t="shared" si="41"/>
        <v>2276.4331668266068</v>
      </c>
      <c r="U198" s="57">
        <f t="shared" si="42"/>
        <v>2404.1918488417641</v>
      </c>
      <c r="V198" s="57">
        <f t="shared" si="43"/>
        <v>1552.1179210021239</v>
      </c>
      <c r="W198" s="57">
        <f t="shared" si="44"/>
        <v>2992.204859337794</v>
      </c>
      <c r="X198" s="57">
        <f t="shared" si="45"/>
        <v>1247.1035338604358</v>
      </c>
      <c r="Y198" s="17"/>
      <c r="AA198" s="22"/>
      <c r="AB198" s="22"/>
      <c r="AC198" s="22"/>
      <c r="AD198" s="22"/>
      <c r="AE198" s="22"/>
      <c r="AF198" s="22"/>
      <c r="AG198" s="22"/>
      <c r="AH198" s="33"/>
      <c r="AI198" s="6"/>
      <c r="AJ198" s="32"/>
      <c r="AK198" s="27"/>
      <c r="AL198" s="27"/>
      <c r="AM198" s="27"/>
      <c r="AN198" s="27"/>
      <c r="AO198" s="27"/>
      <c r="AP198" s="27"/>
      <c r="AR198" s="2"/>
      <c r="AS198" s="8"/>
      <c r="AT198" s="8"/>
      <c r="AU198" s="8"/>
      <c r="AW198" s="44"/>
      <c r="AX198" s="31"/>
      <c r="AY198" s="29"/>
      <c r="AZ198" s="31"/>
      <c r="BA198" s="17"/>
      <c r="BC198" s="22"/>
      <c r="BD198" s="22"/>
      <c r="BE198" s="22"/>
      <c r="BF198" s="22"/>
      <c r="BG198" s="22"/>
      <c r="BH198" s="22"/>
      <c r="BI198" s="22"/>
      <c r="BJ198" s="33"/>
      <c r="BK198" s="6"/>
      <c r="BL198" s="32"/>
      <c r="BM198" s="27"/>
      <c r="BN198" s="27"/>
      <c r="BO198" s="27"/>
      <c r="BP198" s="27"/>
      <c r="BQ198" s="27"/>
      <c r="BR198" s="27"/>
      <c r="BT198" s="2"/>
      <c r="BU198" s="8"/>
      <c r="BV198" s="8"/>
      <c r="BW198" s="8"/>
      <c r="BY198" s="44"/>
      <c r="BZ198" s="31"/>
      <c r="CA198" s="29"/>
      <c r="CB198" s="31"/>
      <c r="CC198" s="17"/>
      <c r="CE198" s="22"/>
      <c r="CF198" s="22"/>
      <c r="CG198" s="22"/>
      <c r="CH198" s="22"/>
      <c r="CI198" s="22"/>
      <c r="CJ198" s="22"/>
      <c r="CK198" s="22"/>
      <c r="CL198" s="33"/>
      <c r="CM198" s="6"/>
      <c r="CN198" s="32"/>
      <c r="CO198" s="27"/>
      <c r="CP198" s="27"/>
      <c r="CQ198" s="27"/>
      <c r="CR198" s="27"/>
      <c r="CS198" s="27"/>
      <c r="CT198" s="27"/>
    </row>
    <row r="199" spans="2:98">
      <c r="B199" s="86">
        <v>42643</v>
      </c>
      <c r="C199" s="53">
        <v>2168.27</v>
      </c>
      <c r="D199" s="47">
        <f t="shared" si="54"/>
        <v>7.9679052405014442E-3</v>
      </c>
      <c r="F199" s="89">
        <f t="shared" si="46"/>
        <v>2016.7469209376322</v>
      </c>
      <c r="G199" s="96">
        <v>161</v>
      </c>
      <c r="H199" s="37">
        <v>188</v>
      </c>
      <c r="I199" s="60">
        <f t="shared" si="48"/>
        <v>1917.1220096935008</v>
      </c>
      <c r="J199" s="57">
        <f t="shared" si="49"/>
        <v>2240.7941826310444</v>
      </c>
      <c r="K199" s="60">
        <f t="shared" si="50"/>
        <v>2348.6538843107646</v>
      </c>
      <c r="L199" s="60">
        <f t="shared" si="51"/>
        <v>1564.8780029288209</v>
      </c>
      <c r="M199" s="57">
        <f t="shared" si="52"/>
        <v>2209.8777044680155</v>
      </c>
      <c r="N199" s="57">
        <f t="shared" si="53"/>
        <v>1663.149409861129</v>
      </c>
      <c r="P199" s="49"/>
      <c r="Q199" s="96">
        <v>188</v>
      </c>
      <c r="R199" s="103">
        <f t="shared" si="47"/>
        <v>2016.7469209376322</v>
      </c>
      <c r="S199" s="57">
        <f t="shared" si="40"/>
        <v>1932.2963382212572</v>
      </c>
      <c r="T199" s="57">
        <f t="shared" si="41"/>
        <v>2277.7635339789681</v>
      </c>
      <c r="U199" s="57">
        <f t="shared" si="42"/>
        <v>2406.2994161225702</v>
      </c>
      <c r="V199" s="57">
        <f t="shared" si="43"/>
        <v>1551.664399569921</v>
      </c>
      <c r="W199" s="57">
        <f t="shared" si="44"/>
        <v>2996.5780949323557</v>
      </c>
      <c r="X199" s="57">
        <f t="shared" si="45"/>
        <v>1246.0109566367116</v>
      </c>
      <c r="Y199" s="17"/>
      <c r="AA199" s="22"/>
      <c r="AB199" s="22"/>
      <c r="AC199" s="22"/>
      <c r="AD199" s="22"/>
      <c r="AE199" s="22"/>
      <c r="AF199" s="22"/>
      <c r="AG199" s="22"/>
      <c r="AH199" s="33"/>
      <c r="AI199" s="6"/>
      <c r="AJ199" s="32"/>
      <c r="AK199" s="27"/>
      <c r="AL199" s="27"/>
      <c r="AM199" s="27"/>
      <c r="AN199" s="27"/>
      <c r="AO199" s="27"/>
      <c r="AP199" s="27"/>
      <c r="AR199" s="2"/>
      <c r="AS199" s="8"/>
      <c r="AT199" s="8"/>
      <c r="AU199" s="8"/>
      <c r="AW199" s="44"/>
      <c r="AX199" s="31"/>
      <c r="AY199" s="29"/>
      <c r="AZ199" s="31"/>
      <c r="BA199" s="17"/>
      <c r="BC199" s="22"/>
      <c r="BD199" s="22"/>
      <c r="BE199" s="22"/>
      <c r="BF199" s="22"/>
      <c r="BG199" s="22"/>
      <c r="BH199" s="22"/>
      <c r="BI199" s="22"/>
      <c r="BJ199" s="33"/>
      <c r="BK199" s="6"/>
      <c r="BL199" s="32"/>
      <c r="BM199" s="27"/>
      <c r="BN199" s="27"/>
      <c r="BO199" s="27"/>
      <c r="BP199" s="27"/>
      <c r="BQ199" s="27"/>
      <c r="BR199" s="27"/>
      <c r="BT199" s="2"/>
      <c r="BU199" s="8"/>
      <c r="BV199" s="8"/>
      <c r="BW199" s="8"/>
      <c r="BY199" s="44"/>
      <c r="BZ199" s="31"/>
      <c r="CA199" s="29"/>
      <c r="CB199" s="31"/>
      <c r="CC199" s="17"/>
      <c r="CE199" s="22"/>
      <c r="CF199" s="22"/>
      <c r="CG199" s="22"/>
      <c r="CH199" s="22"/>
      <c r="CI199" s="22"/>
      <c r="CJ199" s="22"/>
      <c r="CK199" s="22"/>
      <c r="CL199" s="33"/>
      <c r="CM199" s="6"/>
      <c r="CN199" s="32"/>
      <c r="CO199" s="27"/>
      <c r="CP199" s="27"/>
      <c r="CQ199" s="27"/>
      <c r="CR199" s="27"/>
      <c r="CS199" s="27"/>
      <c r="CT199" s="27"/>
    </row>
    <row r="200" spans="2:98">
      <c r="B200" s="86">
        <v>42646</v>
      </c>
      <c r="C200" s="53">
        <v>2161.1999999999998</v>
      </c>
      <c r="D200" s="47">
        <f>(C200-C199)/C199</f>
        <v>-3.2606640316935453E-3</v>
      </c>
      <c r="F200" s="89">
        <f t="shared" si="46"/>
        <v>2016.750893921343</v>
      </c>
      <c r="G200" s="96">
        <v>162</v>
      </c>
      <c r="H200" s="37">
        <v>189</v>
      </c>
      <c r="I200" s="60">
        <f t="shared" si="48"/>
        <v>1917.6818910590323</v>
      </c>
      <c r="J200" s="57">
        <f t="shared" si="49"/>
        <v>2242.2052342987777</v>
      </c>
      <c r="K200" s="60">
        <f t="shared" si="50"/>
        <v>2350.819195361898</v>
      </c>
      <c r="L200" s="60">
        <f t="shared" si="51"/>
        <v>1564.3499264219727</v>
      </c>
      <c r="M200" s="57">
        <f t="shared" si="52"/>
        <v>2211.4973837122006</v>
      </c>
      <c r="N200" s="57">
        <f t="shared" si="53"/>
        <v>1662.9021867178155</v>
      </c>
      <c r="P200" s="49"/>
      <c r="Q200" s="96">
        <v>189</v>
      </c>
      <c r="R200" s="103">
        <f t="shared" si="47"/>
        <v>2016.750893921343</v>
      </c>
      <c r="S200" s="57">
        <f t="shared" si="40"/>
        <v>1932.8606511376938</v>
      </c>
      <c r="T200" s="57">
        <f t="shared" si="41"/>
        <v>2279.091141983743</v>
      </c>
      <c r="U200" s="57">
        <f t="shared" si="42"/>
        <v>2408.405093651917</v>
      </c>
      <c r="V200" s="57">
        <f t="shared" si="43"/>
        <v>1551.2134177774583</v>
      </c>
      <c r="W200" s="57">
        <f t="shared" si="44"/>
        <v>3000.9484086265293</v>
      </c>
      <c r="X200" s="57">
        <f t="shared" si="45"/>
        <v>1244.9232002713088</v>
      </c>
      <c r="Y200" s="17"/>
      <c r="AA200" s="22"/>
      <c r="AB200" s="22"/>
      <c r="AC200" s="22"/>
      <c r="AD200" s="22"/>
      <c r="AE200" s="22"/>
      <c r="AF200" s="22"/>
      <c r="AG200" s="22"/>
      <c r="AH200" s="33"/>
      <c r="AI200" s="6"/>
      <c r="AJ200" s="32"/>
      <c r="AK200" s="27"/>
      <c r="AL200" s="27"/>
      <c r="AM200" s="27"/>
      <c r="AN200" s="27"/>
      <c r="AO200" s="27"/>
      <c r="AP200" s="27"/>
      <c r="AR200" s="2"/>
      <c r="AS200" s="8"/>
      <c r="AT200" s="8"/>
      <c r="AU200" s="8"/>
      <c r="AW200" s="44"/>
      <c r="AX200" s="31"/>
      <c r="AY200" s="29"/>
      <c r="AZ200" s="31"/>
      <c r="BA200" s="17"/>
      <c r="BC200" s="22"/>
      <c r="BD200" s="22"/>
      <c r="BE200" s="22"/>
      <c r="BF200" s="22"/>
      <c r="BG200" s="22"/>
      <c r="BH200" s="22"/>
      <c r="BI200" s="22"/>
      <c r="BJ200" s="33"/>
      <c r="BK200" s="6"/>
      <c r="BL200" s="32"/>
      <c r="BM200" s="27"/>
      <c r="BN200" s="27"/>
      <c r="BO200" s="27"/>
      <c r="BP200" s="27"/>
      <c r="BQ200" s="27"/>
      <c r="BR200" s="27"/>
      <c r="BT200" s="2"/>
      <c r="BU200" s="8"/>
      <c r="BV200" s="8"/>
      <c r="BW200" s="8"/>
      <c r="BY200" s="44"/>
      <c r="BZ200" s="31"/>
      <c r="CA200" s="29"/>
      <c r="CB200" s="31"/>
      <c r="CC200" s="17"/>
      <c r="CE200" s="22"/>
      <c r="CF200" s="22"/>
      <c r="CG200" s="22"/>
      <c r="CH200" s="22"/>
      <c r="CI200" s="22"/>
      <c r="CJ200" s="22"/>
      <c r="CK200" s="22"/>
      <c r="CL200" s="33"/>
      <c r="CM200" s="6"/>
      <c r="CN200" s="32"/>
      <c r="CO200" s="27"/>
      <c r="CP200" s="27"/>
      <c r="CQ200" s="27"/>
      <c r="CR200" s="27"/>
      <c r="CS200" s="27"/>
      <c r="CT200" s="27"/>
    </row>
    <row r="201" spans="2:98">
      <c r="B201" s="86">
        <v>42647</v>
      </c>
      <c r="C201" s="53">
        <v>2150.4899999999998</v>
      </c>
      <c r="D201" s="47">
        <f>(C201-C200)/C200</f>
        <v>-4.9555802332037933E-3</v>
      </c>
      <c r="F201" s="89">
        <f t="shared" si="46"/>
        <v>2016.7548669050539</v>
      </c>
      <c r="G201" s="96">
        <v>163</v>
      </c>
      <c r="H201" s="37">
        <v>190</v>
      </c>
      <c r="I201" s="60">
        <f t="shared" si="48"/>
        <v>1918.2419359337939</v>
      </c>
      <c r="J201" s="57">
        <f t="shared" si="49"/>
        <v>2243.6128219985835</v>
      </c>
      <c r="K201" s="60">
        <f t="shared" si="50"/>
        <v>2352.9819379996748</v>
      </c>
      <c r="L201" s="60">
        <f t="shared" si="51"/>
        <v>1563.8250618715706</v>
      </c>
      <c r="M201" s="57">
        <f t="shared" si="52"/>
        <v>2213.1152447135414</v>
      </c>
      <c r="N201" s="57">
        <f t="shared" si="53"/>
        <v>1662.6572581633957</v>
      </c>
      <c r="P201" s="49"/>
      <c r="Q201" s="41">
        <v>190</v>
      </c>
      <c r="R201" s="103">
        <f t="shared" si="47"/>
        <v>2016.7548669050539</v>
      </c>
      <c r="S201" s="57">
        <f t="shared" si="40"/>
        <v>1933.4251288575624</v>
      </c>
      <c r="T201" s="57">
        <f t="shared" si="41"/>
        <v>2280.4160131591648</v>
      </c>
      <c r="U201" s="57">
        <f t="shared" si="42"/>
        <v>2410.5089028862089</v>
      </c>
      <c r="V201" s="57">
        <f t="shared" si="43"/>
        <v>1550.7649544135888</v>
      </c>
      <c r="W201" s="57">
        <f t="shared" si="44"/>
        <v>3005.3158429398609</v>
      </c>
      <c r="X201" s="57">
        <f t="shared" si="45"/>
        <v>1243.8402232096726</v>
      </c>
      <c r="Y201" s="17"/>
      <c r="AA201" s="22"/>
      <c r="AB201" s="22"/>
      <c r="AC201" s="22"/>
      <c r="AD201" s="22"/>
      <c r="AE201" s="22"/>
      <c r="AF201" s="22"/>
      <c r="AG201" s="22"/>
      <c r="AH201" s="33"/>
      <c r="AI201" s="6"/>
      <c r="AJ201" s="32"/>
      <c r="AK201" s="27"/>
      <c r="AL201" s="27"/>
      <c r="AM201" s="27"/>
      <c r="AN201" s="27"/>
      <c r="AO201" s="27"/>
      <c r="AP201" s="27"/>
      <c r="AR201" s="2"/>
      <c r="AS201" s="8"/>
      <c r="AT201" s="8"/>
      <c r="AU201" s="8"/>
      <c r="AW201" s="44"/>
      <c r="AX201" s="31"/>
      <c r="AY201" s="29"/>
      <c r="AZ201" s="31"/>
      <c r="BA201" s="17"/>
      <c r="BC201" s="22"/>
      <c r="BD201" s="22"/>
      <c r="BE201" s="22"/>
      <c r="BF201" s="22"/>
      <c r="BG201" s="22"/>
      <c r="BH201" s="22"/>
      <c r="BI201" s="22"/>
      <c r="BJ201" s="33"/>
      <c r="BK201" s="6"/>
      <c r="BL201" s="32"/>
      <c r="BM201" s="27"/>
      <c r="BN201" s="27"/>
      <c r="BO201" s="27"/>
      <c r="BP201" s="27"/>
      <c r="BQ201" s="27"/>
      <c r="BR201" s="27"/>
      <c r="BT201" s="2"/>
      <c r="BU201" s="8"/>
      <c r="BV201" s="8"/>
      <c r="BW201" s="8"/>
      <c r="BY201" s="44"/>
      <c r="BZ201" s="31"/>
      <c r="CA201" s="29"/>
      <c r="CB201" s="31"/>
      <c r="CC201" s="17"/>
      <c r="CE201" s="22"/>
      <c r="CF201" s="22"/>
      <c r="CG201" s="22"/>
      <c r="CH201" s="22"/>
      <c r="CI201" s="22"/>
      <c r="CJ201" s="22"/>
      <c r="CK201" s="22"/>
      <c r="CL201" s="33"/>
      <c r="CM201" s="6"/>
      <c r="CN201" s="32"/>
      <c r="CO201" s="27"/>
      <c r="CP201" s="27"/>
      <c r="CQ201" s="27"/>
      <c r="CR201" s="27"/>
      <c r="CS201" s="27"/>
      <c r="CT201" s="27"/>
    </row>
    <row r="202" spans="2:98">
      <c r="B202" s="86">
        <v>42648</v>
      </c>
      <c r="C202" s="53">
        <v>2159.73</v>
      </c>
      <c r="D202" s="47">
        <f>(C202-C201)/C201</f>
        <v>4.2966951717981657E-3</v>
      </c>
      <c r="F202" s="89">
        <f t="shared" si="46"/>
        <v>2016.7588398887647</v>
      </c>
      <c r="G202" s="96">
        <v>164</v>
      </c>
      <c r="H202" s="37">
        <v>191</v>
      </c>
      <c r="I202" s="60">
        <f t="shared" si="48"/>
        <v>1918.8021443655373</v>
      </c>
      <c r="J202" s="57">
        <f t="shared" si="49"/>
        <v>2245.0169781108611</v>
      </c>
      <c r="K202" s="60">
        <f t="shared" si="50"/>
        <v>2355.1421434470653</v>
      </c>
      <c r="L202" s="60">
        <f t="shared" si="51"/>
        <v>1563.3033782975726</v>
      </c>
      <c r="M202" s="57">
        <f t="shared" si="52"/>
        <v>2214.7313093809571</v>
      </c>
      <c r="N202" s="57">
        <f t="shared" si="53"/>
        <v>1662.4146024516581</v>
      </c>
      <c r="P202" s="49"/>
      <c r="Q202" s="41">
        <v>191</v>
      </c>
      <c r="R202" s="103">
        <f t="shared" si="47"/>
        <v>2016.7588398887647</v>
      </c>
      <c r="S202" s="57">
        <f t="shared" si="40"/>
        <v>1933.9897714289923</v>
      </c>
      <c r="T202" s="57">
        <f t="shared" si="41"/>
        <v>2281.7381695292661</v>
      </c>
      <c r="U202" s="57">
        <f t="shared" si="42"/>
        <v>2412.6108649969997</v>
      </c>
      <c r="V202" s="57">
        <f t="shared" si="43"/>
        <v>1550.318988552104</v>
      </c>
      <c r="W202" s="57">
        <f t="shared" si="44"/>
        <v>3009.6804398302279</v>
      </c>
      <c r="X202" s="57">
        <f t="shared" si="45"/>
        <v>1242.7619844593708</v>
      </c>
      <c r="Y202" s="17"/>
      <c r="AA202" s="22"/>
      <c r="AB202" s="22"/>
      <c r="AC202" s="22"/>
      <c r="AD202" s="22"/>
      <c r="AE202" s="22"/>
      <c r="AF202" s="22"/>
      <c r="AG202" s="22"/>
      <c r="AH202" s="33"/>
      <c r="AI202" s="6"/>
      <c r="AJ202" s="32"/>
      <c r="AK202" s="27"/>
      <c r="AL202" s="27"/>
      <c r="AM202" s="27"/>
      <c r="AN202" s="27"/>
      <c r="AO202" s="27"/>
      <c r="AP202" s="27"/>
      <c r="AR202" s="2"/>
      <c r="AS202" s="8"/>
      <c r="AT202" s="8"/>
      <c r="AU202" s="8"/>
      <c r="AW202" s="44"/>
      <c r="AX202" s="31"/>
      <c r="AY202" s="29"/>
      <c r="AZ202" s="31"/>
      <c r="BA202" s="17"/>
      <c r="BC202" s="22"/>
      <c r="BD202" s="22"/>
      <c r="BE202" s="22"/>
      <c r="BF202" s="22"/>
      <c r="BG202" s="22"/>
      <c r="BH202" s="22"/>
      <c r="BI202" s="22"/>
      <c r="BJ202" s="33"/>
      <c r="BK202" s="6"/>
      <c r="BL202" s="32"/>
      <c r="BM202" s="27"/>
      <c r="BN202" s="27"/>
      <c r="BO202" s="27"/>
      <c r="BP202" s="27"/>
      <c r="BQ202" s="27"/>
      <c r="BR202" s="27"/>
      <c r="BT202" s="2"/>
      <c r="BU202" s="8"/>
      <c r="BV202" s="8"/>
      <c r="BW202" s="8"/>
      <c r="BY202" s="44"/>
      <c r="BZ202" s="31"/>
      <c r="CA202" s="29"/>
      <c r="CB202" s="31"/>
      <c r="CC202" s="17"/>
      <c r="CE202" s="22"/>
      <c r="CF202" s="22"/>
      <c r="CG202" s="22"/>
      <c r="CH202" s="22"/>
      <c r="CI202" s="22"/>
      <c r="CJ202" s="22"/>
      <c r="CK202" s="22"/>
      <c r="CL202" s="33"/>
      <c r="CM202" s="6"/>
      <c r="CN202" s="32"/>
      <c r="CO202" s="27"/>
      <c r="CP202" s="27"/>
      <c r="CQ202" s="27"/>
      <c r="CR202" s="27"/>
      <c r="CS202" s="27"/>
      <c r="CT202" s="27"/>
    </row>
    <row r="203" spans="2:98">
      <c r="B203" s="86">
        <v>42649</v>
      </c>
      <c r="C203" s="53">
        <v>2160.77</v>
      </c>
      <c r="D203" s="47">
        <f>(C203-C202)/C202</f>
        <v>4.8154167419073849E-4</v>
      </c>
      <c r="F203" s="89">
        <f t="shared" si="46"/>
        <v>2016.7628128724755</v>
      </c>
      <c r="G203" s="96">
        <v>165</v>
      </c>
      <c r="H203" s="37">
        <v>192</v>
      </c>
      <c r="I203" s="60">
        <f t="shared" si="48"/>
        <v>1919.3625164020277</v>
      </c>
      <c r="J203" s="57">
        <f t="shared" si="49"/>
        <v>2246.4177345218113</v>
      </c>
      <c r="K203" s="60">
        <f t="shared" si="50"/>
        <v>2357.2998424464358</v>
      </c>
      <c r="L203" s="60">
        <f t="shared" si="51"/>
        <v>1562.7848452006306</v>
      </c>
      <c r="M203" s="57">
        <f t="shared" si="52"/>
        <v>2216.3455992862491</v>
      </c>
      <c r="N203" s="57">
        <f t="shared" si="53"/>
        <v>1662.174198173562</v>
      </c>
      <c r="P203" s="49"/>
      <c r="Q203" s="96">
        <v>192</v>
      </c>
      <c r="R203" s="103">
        <f t="shared" si="47"/>
        <v>2016.7628128724755</v>
      </c>
      <c r="S203" s="57">
        <f t="shared" ref="S203:S266" si="55">$C$38*EXP($J$4*Q203)</f>
        <v>1934.5545789001274</v>
      </c>
      <c r="T203" s="57">
        <f t="shared" ref="T203:T266" si="56">$C$38*EXP($J$3*SQRT(Q203))</f>
        <v>2283.0576328292727</v>
      </c>
      <c r="U203" s="57">
        <f t="shared" ref="U203:U266" si="57">$C$38*EXP($J$4*Q203+$J$3*SQRT(Q203))</f>
        <v>2414.7110008762625</v>
      </c>
      <c r="V203" s="57">
        <f t="shared" ref="V203:V266" si="58">$C$38*EXP($J$4*Q203-$J$3*SQRT(Q203))</f>
        <v>1549.8754995464676</v>
      </c>
      <c r="W203" s="57">
        <f t="shared" ref="W203:W266" si="59">$C$38*EXP($J$4*Q203+2*$J$3*SQRT(Q203))</f>
        <v>3014.0422407042684</v>
      </c>
      <c r="X203" s="57">
        <f t="shared" ref="X203:X266" si="60">$C$38*EXP($J$4*Q203-2*$J$3*SQRT(Q203))</f>
        <v>1241.6884435796649</v>
      </c>
      <c r="Y203" s="17"/>
      <c r="AA203" s="22"/>
      <c r="AB203" s="22"/>
      <c r="AC203" s="22"/>
      <c r="AD203" s="22"/>
      <c r="AE203" s="22"/>
      <c r="AF203" s="22"/>
      <c r="AG203" s="22"/>
      <c r="AH203" s="33"/>
      <c r="AI203" s="6"/>
      <c r="AJ203" s="32"/>
      <c r="AK203" s="27"/>
      <c r="AL203" s="27"/>
      <c r="AM203" s="27"/>
      <c r="AN203" s="27"/>
      <c r="AO203" s="27"/>
      <c r="AP203" s="27"/>
      <c r="AR203" s="2"/>
      <c r="AS203" s="8"/>
      <c r="AT203" s="8"/>
      <c r="AU203" s="8"/>
      <c r="AW203" s="44"/>
      <c r="AX203" s="31"/>
      <c r="AY203" s="29"/>
      <c r="AZ203" s="31"/>
      <c r="BA203" s="17"/>
      <c r="BC203" s="22"/>
      <c r="BD203" s="22"/>
      <c r="BE203" s="22"/>
      <c r="BF203" s="22"/>
      <c r="BG203" s="22"/>
      <c r="BH203" s="22"/>
      <c r="BI203" s="22"/>
      <c r="BJ203" s="33"/>
      <c r="BK203" s="6"/>
      <c r="BL203" s="32"/>
      <c r="BM203" s="27"/>
      <c r="BN203" s="27"/>
      <c r="BO203" s="27"/>
      <c r="BP203" s="27"/>
      <c r="BQ203" s="27"/>
      <c r="BR203" s="27"/>
      <c r="BT203" s="2"/>
      <c r="BU203" s="8"/>
      <c r="BV203" s="8"/>
      <c r="BW203" s="8"/>
      <c r="BY203" s="44"/>
      <c r="BZ203" s="31"/>
      <c r="CA203" s="29"/>
      <c r="CB203" s="31"/>
      <c r="CC203" s="17"/>
      <c r="CE203" s="22"/>
      <c r="CF203" s="22"/>
      <c r="CG203" s="22"/>
      <c r="CH203" s="22"/>
      <c r="CI203" s="22"/>
      <c r="CJ203" s="22"/>
      <c r="CK203" s="22"/>
      <c r="CL203" s="33"/>
      <c r="CM203" s="6"/>
      <c r="CN203" s="32"/>
      <c r="CO203" s="27"/>
      <c r="CP203" s="27"/>
      <c r="CQ203" s="27"/>
      <c r="CR203" s="27"/>
      <c r="CS203" s="27"/>
      <c r="CT203" s="27"/>
    </row>
    <row r="204" spans="2:98">
      <c r="B204" s="86">
        <v>42650</v>
      </c>
      <c r="C204" s="53">
        <v>2153.7399999999998</v>
      </c>
      <c r="D204" s="47">
        <f>(C204-C203)/C203</f>
        <v>-3.2534698278855224E-3</v>
      </c>
      <c r="F204" s="89">
        <f t="shared" ref="F204:F267" si="61">F203+1/$F$10</f>
        <v>2016.7667858561863</v>
      </c>
      <c r="G204" s="96">
        <v>166</v>
      </c>
      <c r="H204" s="37">
        <v>193</v>
      </c>
      <c r="I204" s="60">
        <f t="shared" si="48"/>
        <v>1919.9230520910446</v>
      </c>
      <c r="J204" s="57">
        <f t="shared" si="49"/>
        <v>2247.8151226339182</v>
      </c>
      <c r="K204" s="60">
        <f t="shared" si="50"/>
        <v>2359.4550652698181</v>
      </c>
      <c r="L204" s="60">
        <f t="shared" si="51"/>
        <v>1562.2694325518187</v>
      </c>
      <c r="M204" s="57">
        <f t="shared" si="52"/>
        <v>2217.9581356713043</v>
      </c>
      <c r="N204" s="57">
        <f t="shared" si="53"/>
        <v>1661.9360242500375</v>
      </c>
      <c r="P204" s="49"/>
      <c r="Q204" s="41">
        <v>193</v>
      </c>
      <c r="R204" s="103">
        <f t="shared" ref="R204:R267" si="62">R203+1/$F$10</f>
        <v>2016.7667858561863</v>
      </c>
      <c r="S204" s="57">
        <f t="shared" si="55"/>
        <v>1935.1195513191251</v>
      </c>
      <c r="T204" s="57">
        <f t="shared" si="56"/>
        <v>2284.3744245108669</v>
      </c>
      <c r="U204" s="57">
        <f t="shared" si="57"/>
        <v>2416.8093311415319</v>
      </c>
      <c r="V204" s="57">
        <f t="shared" si="58"/>
        <v>1549.4344670246712</v>
      </c>
      <c r="W204" s="57">
        <f t="shared" si="59"/>
        <v>3018.4012864275646</v>
      </c>
      <c r="X204" s="57">
        <f t="shared" si="60"/>
        <v>1240.6195606713263</v>
      </c>
      <c r="Y204" s="17"/>
      <c r="AA204" s="22"/>
      <c r="AB204" s="22"/>
      <c r="AC204" s="22"/>
      <c r="AD204" s="22"/>
      <c r="AE204" s="22"/>
      <c r="AF204" s="22"/>
      <c r="AG204" s="22"/>
      <c r="AH204" s="33"/>
      <c r="AI204" s="6"/>
      <c r="AJ204" s="32"/>
      <c r="AK204" s="27"/>
      <c r="AL204" s="27"/>
      <c r="AM204" s="27"/>
      <c r="AN204" s="27"/>
      <c r="AO204" s="27"/>
      <c r="AP204" s="27"/>
      <c r="AR204" s="2"/>
      <c r="AS204" s="8"/>
      <c r="AT204" s="8"/>
      <c r="AU204" s="8"/>
      <c r="AW204" s="44"/>
      <c r="AX204" s="31"/>
      <c r="AY204" s="29"/>
      <c r="AZ204" s="31"/>
      <c r="BA204" s="17"/>
      <c r="BC204" s="22"/>
      <c r="BD204" s="22"/>
      <c r="BE204" s="22"/>
      <c r="BF204" s="22"/>
      <c r="BG204" s="22"/>
      <c r="BH204" s="22"/>
      <c r="BI204" s="22"/>
      <c r="BJ204" s="33"/>
      <c r="BK204" s="6"/>
      <c r="BL204" s="32"/>
      <c r="BM204" s="27"/>
      <c r="BN204" s="27"/>
      <c r="BO204" s="27"/>
      <c r="BP204" s="27"/>
      <c r="BQ204" s="27"/>
      <c r="BR204" s="27"/>
      <c r="BT204" s="2"/>
      <c r="BU204" s="8"/>
      <c r="BV204" s="8"/>
      <c r="BW204" s="8"/>
      <c r="BY204" s="44"/>
      <c r="BZ204" s="31"/>
      <c r="CA204" s="29"/>
      <c r="CB204" s="31"/>
      <c r="CC204" s="17"/>
      <c r="CE204" s="22"/>
      <c r="CF204" s="22"/>
      <c r="CG204" s="22"/>
      <c r="CH204" s="22"/>
      <c r="CI204" s="22"/>
      <c r="CJ204" s="22"/>
      <c r="CK204" s="22"/>
      <c r="CL204" s="33"/>
      <c r="CM204" s="6"/>
      <c r="CN204" s="32"/>
      <c r="CO204" s="27"/>
      <c r="CP204" s="27"/>
      <c r="CQ204" s="27"/>
      <c r="CR204" s="27"/>
      <c r="CS204" s="27"/>
      <c r="CT204" s="27"/>
    </row>
    <row r="205" spans="2:98">
      <c r="B205" s="86">
        <v>42653</v>
      </c>
      <c r="C205" s="53">
        <v>2163.66</v>
      </c>
      <c r="D205" s="47">
        <f t="shared" ref="D205:D268" si="63">(C205-C204)/C204</f>
        <v>4.6059412928208948E-3</v>
      </c>
      <c r="F205" s="89">
        <f t="shared" si="61"/>
        <v>2016.7707588398971</v>
      </c>
      <c r="G205" s="96">
        <v>167</v>
      </c>
      <c r="H205" s="37">
        <v>194</v>
      </c>
      <c r="I205" s="60">
        <f t="shared" si="48"/>
        <v>1920.4837514803824</v>
      </c>
      <c r="J205" s="57">
        <f t="shared" si="49"/>
        <v>2249.2091733761426</v>
      </c>
      <c r="K205" s="60">
        <f t="shared" si="50"/>
        <v>2361.6078417289045</v>
      </c>
      <c r="L205" s="60">
        <f t="shared" si="51"/>
        <v>1561.7571107826411</v>
      </c>
      <c r="M205" s="57">
        <f t="shared" si="52"/>
        <v>2219.5689394550973</v>
      </c>
      <c r="N205" s="57">
        <f t="shared" si="53"/>
        <v>1661.7000599249816</v>
      </c>
      <c r="P205" s="49"/>
      <c r="Q205" s="41">
        <v>194</v>
      </c>
      <c r="R205" s="103">
        <f t="shared" si="62"/>
        <v>2016.7707588398971</v>
      </c>
      <c r="S205" s="57">
        <f t="shared" si="55"/>
        <v>1935.6846887341574</v>
      </c>
      <c r="T205" s="57">
        <f t="shared" si="56"/>
        <v>2285.6885657473322</v>
      </c>
      <c r="U205" s="57">
        <f t="shared" si="57"/>
        <v>2418.9058761409269</v>
      </c>
      <c r="V205" s="57">
        <f t="shared" si="58"/>
        <v>1548.9958708842109</v>
      </c>
      <c r="W205" s="57">
        <f t="shared" si="59"/>
        <v>3022.7576173345892</v>
      </c>
      <c r="X205" s="57">
        <f t="shared" si="60"/>
        <v>1239.5552963666917</v>
      </c>
      <c r="Y205" s="17"/>
      <c r="AA205" s="22"/>
      <c r="AB205" s="22"/>
      <c r="AC205" s="22"/>
      <c r="AD205" s="22"/>
      <c r="AE205" s="22"/>
      <c r="AF205" s="22"/>
      <c r="AG205" s="22"/>
      <c r="AH205" s="33"/>
      <c r="AI205" s="6"/>
      <c r="AJ205" s="32"/>
      <c r="AK205" s="27"/>
      <c r="AL205" s="27"/>
      <c r="AM205" s="27"/>
      <c r="AN205" s="27"/>
      <c r="AO205" s="27"/>
      <c r="AP205" s="27"/>
      <c r="AR205" s="2"/>
      <c r="AS205" s="8"/>
      <c r="AT205" s="8"/>
      <c r="AU205" s="8"/>
      <c r="AW205" s="44"/>
      <c r="AX205" s="31"/>
      <c r="AY205" s="29"/>
      <c r="AZ205" s="31"/>
      <c r="BA205" s="17"/>
      <c r="BC205" s="22"/>
      <c r="BD205" s="22"/>
      <c r="BE205" s="22"/>
      <c r="BF205" s="22"/>
      <c r="BG205" s="22"/>
      <c r="BH205" s="22"/>
      <c r="BI205" s="22"/>
      <c r="BJ205" s="33"/>
      <c r="BK205" s="6"/>
      <c r="BL205" s="32"/>
      <c r="BM205" s="27"/>
      <c r="BN205" s="27"/>
      <c r="BO205" s="27"/>
      <c r="BP205" s="27"/>
      <c r="BQ205" s="27"/>
      <c r="BR205" s="27"/>
      <c r="BT205" s="2"/>
      <c r="BU205" s="8"/>
      <c r="BV205" s="8"/>
      <c r="BW205" s="8"/>
      <c r="BY205" s="44"/>
      <c r="BZ205" s="31"/>
      <c r="CA205" s="29"/>
      <c r="CB205" s="31"/>
      <c r="CC205" s="17"/>
      <c r="CE205" s="22"/>
      <c r="CF205" s="22"/>
      <c r="CG205" s="22"/>
      <c r="CH205" s="22"/>
      <c r="CI205" s="22"/>
      <c r="CJ205" s="22"/>
      <c r="CK205" s="22"/>
      <c r="CL205" s="33"/>
      <c r="CM205" s="6"/>
      <c r="CN205" s="32"/>
      <c r="CO205" s="27"/>
      <c r="CP205" s="27"/>
      <c r="CQ205" s="27"/>
      <c r="CR205" s="27"/>
      <c r="CS205" s="27"/>
      <c r="CT205" s="27"/>
    </row>
    <row r="206" spans="2:98">
      <c r="B206" s="86">
        <v>42654</v>
      </c>
      <c r="C206" s="53">
        <v>2146.73</v>
      </c>
      <c r="D206" s="47">
        <f t="shared" si="63"/>
        <v>-7.8247044360018839E-3</v>
      </c>
      <c r="F206" s="89">
        <f t="shared" si="61"/>
        <v>2016.7747318236079</v>
      </c>
      <c r="G206" s="96">
        <v>168</v>
      </c>
      <c r="H206" s="37">
        <v>195</v>
      </c>
      <c r="I206" s="60">
        <f t="shared" si="48"/>
        <v>1921.0446146178474</v>
      </c>
      <c r="J206" s="57">
        <f t="shared" si="49"/>
        <v>2250.5999172138459</v>
      </c>
      <c r="K206" s="60">
        <f t="shared" si="50"/>
        <v>2363.7582011847662</v>
      </c>
      <c r="L206" s="60">
        <f t="shared" si="51"/>
        <v>1561.2478507753124</v>
      </c>
      <c r="M206" s="57">
        <f t="shared" si="52"/>
        <v>2221.1780312405076</v>
      </c>
      <c r="N206" s="57">
        <f t="shared" si="53"/>
        <v>1661.4662847584409</v>
      </c>
      <c r="P206" s="49"/>
      <c r="Q206" s="96">
        <v>195</v>
      </c>
      <c r="R206" s="103">
        <f t="shared" si="62"/>
        <v>2016.7747318236079</v>
      </c>
      <c r="S206" s="57">
        <f t="shared" si="55"/>
        <v>1936.2499911934101</v>
      </c>
      <c r="T206" s="57">
        <f t="shared" si="56"/>
        <v>2287.000077438574</v>
      </c>
      <c r="U206" s="57">
        <f t="shared" si="57"/>
        <v>2421.0006559580593</v>
      </c>
      <c r="V206" s="57">
        <f t="shared" si="58"/>
        <v>1548.5596912871833</v>
      </c>
      <c r="W206" s="57">
        <f t="shared" si="59"/>
        <v>3027.1112732384149</v>
      </c>
      <c r="X206" s="57">
        <f t="shared" si="60"/>
        <v>1238.4956118199505</v>
      </c>
      <c r="Y206" s="17"/>
      <c r="AA206" s="22"/>
      <c r="AB206" s="22"/>
      <c r="AC206" s="22"/>
      <c r="AD206" s="22"/>
      <c r="AE206" s="22"/>
      <c r="AF206" s="22"/>
      <c r="AG206" s="22"/>
      <c r="AH206" s="33"/>
      <c r="AI206" s="6"/>
      <c r="AJ206" s="32"/>
      <c r="AK206" s="27"/>
      <c r="AL206" s="27"/>
      <c r="AM206" s="27"/>
      <c r="AN206" s="27"/>
      <c r="AO206" s="27"/>
      <c r="AP206" s="27"/>
      <c r="AR206" s="2"/>
      <c r="AS206" s="8"/>
      <c r="AT206" s="8"/>
      <c r="AU206" s="8"/>
      <c r="AW206" s="44"/>
      <c r="AX206" s="31"/>
      <c r="AY206" s="29"/>
      <c r="AZ206" s="31"/>
      <c r="BA206" s="17"/>
      <c r="BC206" s="22"/>
      <c r="BD206" s="22"/>
      <c r="BE206" s="22"/>
      <c r="BF206" s="22"/>
      <c r="BG206" s="22"/>
      <c r="BH206" s="22"/>
      <c r="BI206" s="22"/>
      <c r="BJ206" s="33"/>
      <c r="BK206" s="6"/>
      <c r="BL206" s="32"/>
      <c r="BM206" s="27"/>
      <c r="BN206" s="27"/>
      <c r="BO206" s="27"/>
      <c r="BP206" s="27"/>
      <c r="BQ206" s="27"/>
      <c r="BR206" s="27"/>
      <c r="BT206" s="2"/>
      <c r="BU206" s="8"/>
      <c r="BV206" s="8"/>
      <c r="BW206" s="8"/>
      <c r="BY206" s="44"/>
      <c r="BZ206" s="31"/>
      <c r="CA206" s="29"/>
      <c r="CB206" s="31"/>
      <c r="CC206" s="17"/>
      <c r="CE206" s="22"/>
      <c r="CF206" s="22"/>
      <c r="CG206" s="22"/>
      <c r="CH206" s="22"/>
      <c r="CI206" s="22"/>
      <c r="CJ206" s="22"/>
      <c r="CK206" s="22"/>
      <c r="CL206" s="33"/>
      <c r="CM206" s="6"/>
      <c r="CN206" s="32"/>
      <c r="CO206" s="27"/>
      <c r="CP206" s="27"/>
      <c r="CQ206" s="27"/>
      <c r="CR206" s="27"/>
      <c r="CS206" s="27"/>
      <c r="CT206" s="27"/>
    </row>
    <row r="207" spans="2:98">
      <c r="B207" s="86">
        <v>42655</v>
      </c>
      <c r="C207" s="53">
        <v>2139.1799999999998</v>
      </c>
      <c r="D207" s="47">
        <f t="shared" si="63"/>
        <v>-3.5169769835983948E-3</v>
      </c>
      <c r="F207" s="89">
        <f t="shared" si="61"/>
        <v>2016.7787048073187</v>
      </c>
      <c r="G207" s="96">
        <v>169</v>
      </c>
      <c r="H207" s="37">
        <v>196</v>
      </c>
      <c r="I207" s="60">
        <f t="shared" si="48"/>
        <v>1921.6056415512619</v>
      </c>
      <c r="J207" s="57">
        <f t="shared" si="49"/>
        <v>2251.9873841584431</v>
      </c>
      <c r="K207" s="60">
        <f t="shared" si="50"/>
        <v>2365.9061725573142</v>
      </c>
      <c r="L207" s="60">
        <f t="shared" si="51"/>
        <v>1560.7416238532949</v>
      </c>
      <c r="M207" s="57">
        <f t="shared" si="52"/>
        <v>2222.78543132095</v>
      </c>
      <c r="N207" s="57">
        <f t="shared" si="53"/>
        <v>1661.2346786199821</v>
      </c>
      <c r="P207" s="49"/>
      <c r="Q207" s="96">
        <v>196</v>
      </c>
      <c r="R207" s="103">
        <f t="shared" si="62"/>
        <v>2016.7787048073187</v>
      </c>
      <c r="S207" s="57">
        <f t="shared" si="55"/>
        <v>1936.8154587450829</v>
      </c>
      <c r="T207" s="57">
        <f t="shared" si="56"/>
        <v>2288.3089802160289</v>
      </c>
      <c r="U207" s="57">
        <f t="shared" si="57"/>
        <v>2423.0936904168225</v>
      </c>
      <c r="V207" s="57">
        <f t="shared" si="58"/>
        <v>1548.1259086554896</v>
      </c>
      <c r="W207" s="57">
        <f t="shared" si="59"/>
        <v>3031.4622934402064</v>
      </c>
      <c r="X207" s="57">
        <f t="shared" si="60"/>
        <v>1237.4404686976582</v>
      </c>
      <c r="Y207" s="17"/>
      <c r="AA207" s="22"/>
      <c r="AB207" s="22"/>
      <c r="AC207" s="22"/>
      <c r="AD207" s="22"/>
      <c r="AE207" s="22"/>
      <c r="AF207" s="22"/>
      <c r="AG207" s="22"/>
      <c r="AH207" s="33"/>
      <c r="AI207" s="6"/>
      <c r="AJ207" s="32"/>
      <c r="AK207" s="27"/>
      <c r="AL207" s="27"/>
      <c r="AM207" s="27"/>
      <c r="AN207" s="27"/>
      <c r="AO207" s="27"/>
      <c r="AP207" s="27"/>
      <c r="AR207" s="2"/>
      <c r="AS207" s="8"/>
      <c r="AT207" s="8"/>
      <c r="AU207" s="8"/>
      <c r="AW207" s="44"/>
      <c r="AX207" s="31"/>
      <c r="AY207" s="29"/>
      <c r="AZ207" s="31"/>
      <c r="BA207" s="17"/>
      <c r="BC207" s="22"/>
      <c r="BD207" s="22"/>
      <c r="BE207" s="22"/>
      <c r="BF207" s="22"/>
      <c r="BG207" s="22"/>
      <c r="BH207" s="22"/>
      <c r="BI207" s="22"/>
      <c r="BJ207" s="33"/>
      <c r="BK207" s="6"/>
      <c r="BL207" s="32"/>
      <c r="BM207" s="27"/>
      <c r="BN207" s="27"/>
      <c r="BO207" s="27"/>
      <c r="BP207" s="27"/>
      <c r="BQ207" s="27"/>
      <c r="BR207" s="27"/>
      <c r="BT207" s="2"/>
      <c r="BU207" s="8"/>
      <c r="BV207" s="8"/>
      <c r="BW207" s="8"/>
      <c r="BY207" s="44"/>
      <c r="BZ207" s="31"/>
      <c r="CA207" s="29"/>
      <c r="CB207" s="31"/>
      <c r="CC207" s="17"/>
      <c r="CE207" s="22"/>
      <c r="CF207" s="22"/>
      <c r="CG207" s="22"/>
      <c r="CH207" s="22"/>
      <c r="CI207" s="22"/>
      <c r="CJ207" s="22"/>
      <c r="CK207" s="22"/>
      <c r="CL207" s="33"/>
      <c r="CM207" s="6"/>
      <c r="CN207" s="32"/>
      <c r="CO207" s="27"/>
      <c r="CP207" s="27"/>
      <c r="CQ207" s="27"/>
      <c r="CR207" s="27"/>
      <c r="CS207" s="27"/>
      <c r="CT207" s="27"/>
    </row>
    <row r="208" spans="2:98">
      <c r="B208" s="86">
        <v>42656</v>
      </c>
      <c r="C208" s="53">
        <v>2132.5500000000002</v>
      </c>
      <c r="D208" s="47">
        <f t="shared" si="63"/>
        <v>-3.0993184304264508E-3</v>
      </c>
      <c r="F208" s="89">
        <f t="shared" si="61"/>
        <v>2016.7826777910295</v>
      </c>
      <c r="G208" s="96">
        <v>170</v>
      </c>
      <c r="H208" s="37">
        <v>197</v>
      </c>
      <c r="I208" s="60">
        <f t="shared" si="48"/>
        <v>1922.1668323284609</v>
      </c>
      <c r="J208" s="57">
        <f t="shared" si="49"/>
        <v>2253.371603776804</v>
      </c>
      <c r="K208" s="60">
        <f t="shared" si="50"/>
        <v>2368.0517843345087</v>
      </c>
      <c r="L208" s="60">
        <f t="shared" si="51"/>
        <v>1560.2384017720942</v>
      </c>
      <c r="M208" s="57">
        <f t="shared" si="52"/>
        <v>2224.3911596868306</v>
      </c>
      <c r="N208" s="57">
        <f t="shared" si="53"/>
        <v>1661.0052216822357</v>
      </c>
      <c r="P208" s="49"/>
      <c r="Q208" s="41">
        <v>197</v>
      </c>
      <c r="R208" s="103">
        <f t="shared" si="62"/>
        <v>2016.7826777910295</v>
      </c>
      <c r="S208" s="57">
        <f t="shared" si="55"/>
        <v>1937.3810914373908</v>
      </c>
      <c r="T208" s="57">
        <f t="shared" si="56"/>
        <v>2289.6152944474584</v>
      </c>
      <c r="U208" s="57">
        <f t="shared" si="57"/>
        <v>2425.184999086076</v>
      </c>
      <c r="V208" s="57">
        <f t="shared" si="58"/>
        <v>1547.6945036661577</v>
      </c>
      <c r="W208" s="57">
        <f t="shared" si="59"/>
        <v>3035.8107167384833</v>
      </c>
      <c r="X208" s="57">
        <f t="shared" si="60"/>
        <v>1236.3898291694688</v>
      </c>
      <c r="Y208" s="17"/>
      <c r="AA208" s="22"/>
      <c r="AB208" s="22"/>
      <c r="AC208" s="22"/>
      <c r="AD208" s="22"/>
      <c r="AE208" s="22"/>
      <c r="AF208" s="22"/>
      <c r="AG208" s="22"/>
      <c r="AH208" s="33"/>
      <c r="AI208" s="6"/>
      <c r="AJ208" s="32"/>
      <c r="AK208" s="27"/>
      <c r="AL208" s="27"/>
      <c r="AM208" s="27"/>
      <c r="AN208" s="27"/>
      <c r="AO208" s="27"/>
      <c r="AP208" s="27"/>
      <c r="AR208" s="2"/>
      <c r="AS208" s="8"/>
      <c r="AT208" s="8"/>
      <c r="AU208" s="8"/>
      <c r="AW208" s="44"/>
      <c r="AX208" s="31"/>
      <c r="AY208" s="29"/>
      <c r="AZ208" s="31"/>
      <c r="BA208" s="17"/>
      <c r="BC208" s="22"/>
      <c r="BD208" s="22"/>
      <c r="BE208" s="22"/>
      <c r="BF208" s="22"/>
      <c r="BG208" s="22"/>
      <c r="BH208" s="22"/>
      <c r="BI208" s="22"/>
      <c r="BJ208" s="33"/>
      <c r="BK208" s="6"/>
      <c r="BL208" s="32"/>
      <c r="BM208" s="27"/>
      <c r="BN208" s="27"/>
      <c r="BO208" s="27"/>
      <c r="BP208" s="27"/>
      <c r="BQ208" s="27"/>
      <c r="BR208" s="27"/>
      <c r="BT208" s="2"/>
      <c r="BU208" s="8"/>
      <c r="BV208" s="8"/>
      <c r="BW208" s="8"/>
      <c r="BY208" s="44"/>
      <c r="BZ208" s="31"/>
      <c r="CA208" s="29"/>
      <c r="CB208" s="31"/>
      <c r="CC208" s="17"/>
      <c r="CE208" s="22"/>
      <c r="CF208" s="22"/>
      <c r="CG208" s="22"/>
      <c r="CH208" s="22"/>
      <c r="CI208" s="22"/>
      <c r="CJ208" s="22"/>
      <c r="CK208" s="22"/>
      <c r="CL208" s="33"/>
      <c r="CM208" s="6"/>
      <c r="CN208" s="32"/>
      <c r="CO208" s="27"/>
      <c r="CP208" s="27"/>
      <c r="CQ208" s="27"/>
      <c r="CR208" s="27"/>
      <c r="CS208" s="27"/>
      <c r="CT208" s="27"/>
    </row>
    <row r="209" spans="2:98">
      <c r="B209" s="86">
        <v>42657</v>
      </c>
      <c r="C209" s="53">
        <v>2132.98</v>
      </c>
      <c r="D209" s="47">
        <f t="shared" si="63"/>
        <v>2.01636538416373E-4</v>
      </c>
      <c r="F209" s="89">
        <f t="shared" si="61"/>
        <v>2016.7866507747403</v>
      </c>
      <c r="G209" s="96">
        <v>171</v>
      </c>
      <c r="H209" s="37">
        <v>198</v>
      </c>
      <c r="I209" s="60">
        <f t="shared" si="48"/>
        <v>1922.728186997294</v>
      </c>
      <c r="J209" s="57">
        <f t="shared" si="49"/>
        <v>2254.7526052004023</v>
      </c>
      <c r="K209" s="60">
        <f t="shared" si="50"/>
        <v>2370.1950645813167</v>
      </c>
      <c r="L209" s="60">
        <f t="shared" si="51"/>
        <v>1559.7381567102943</v>
      </c>
      <c r="M209" s="57">
        <f t="shared" si="52"/>
        <v>2225.9952360318293</v>
      </c>
      <c r="N209" s="57">
        <f t="shared" si="53"/>
        <v>1660.7778944146128</v>
      </c>
      <c r="P209" s="49"/>
      <c r="Q209" s="41">
        <v>198</v>
      </c>
      <c r="R209" s="103">
        <f t="shared" si="62"/>
        <v>2016.7866507747403</v>
      </c>
      <c r="S209" s="57">
        <f t="shared" si="55"/>
        <v>1937.9468893185608</v>
      </c>
      <c r="T209" s="57">
        <f t="shared" si="56"/>
        <v>2290.9190402416348</v>
      </c>
      <c r="U209" s="57">
        <f t="shared" si="57"/>
        <v>2427.274601284219</v>
      </c>
      <c r="V209" s="57">
        <f t="shared" si="58"/>
        <v>1547.265457246765</v>
      </c>
      <c r="W209" s="57">
        <f t="shared" si="59"/>
        <v>3040.1565814381765</v>
      </c>
      <c r="X209" s="57">
        <f t="shared" si="60"/>
        <v>1235.3436558990802</v>
      </c>
      <c r="Y209" s="17"/>
      <c r="AA209" s="22"/>
      <c r="AB209" s="22"/>
      <c r="AC209" s="22"/>
      <c r="AD209" s="22"/>
      <c r="AE209" s="22"/>
      <c r="AF209" s="22"/>
      <c r="AG209" s="22"/>
      <c r="AH209" s="33"/>
      <c r="AI209" s="6"/>
      <c r="AJ209" s="32"/>
      <c r="AK209" s="27"/>
      <c r="AL209" s="27"/>
      <c r="AM209" s="27"/>
      <c r="AN209" s="27"/>
      <c r="AO209" s="27"/>
      <c r="AP209" s="27"/>
      <c r="AR209" s="2"/>
      <c r="AS209" s="8"/>
      <c r="AT209" s="8"/>
      <c r="AU209" s="8"/>
      <c r="AW209" s="44"/>
      <c r="AX209" s="31"/>
      <c r="AY209" s="29"/>
      <c r="AZ209" s="31"/>
      <c r="BA209" s="17"/>
      <c r="BC209" s="22"/>
      <c r="BD209" s="22"/>
      <c r="BE209" s="22"/>
      <c r="BF209" s="22"/>
      <c r="BG209" s="22"/>
      <c r="BH209" s="22"/>
      <c r="BI209" s="22"/>
      <c r="BJ209" s="33"/>
      <c r="BK209" s="6"/>
      <c r="BL209" s="32"/>
      <c r="BM209" s="27"/>
      <c r="BN209" s="27"/>
      <c r="BO209" s="27"/>
      <c r="BP209" s="27"/>
      <c r="BQ209" s="27"/>
      <c r="BR209" s="27"/>
      <c r="BT209" s="2"/>
      <c r="BU209" s="8"/>
      <c r="BV209" s="8"/>
      <c r="BW209" s="8"/>
      <c r="BY209" s="44"/>
      <c r="BZ209" s="31"/>
      <c r="CA209" s="29"/>
      <c r="CB209" s="31"/>
      <c r="CC209" s="17"/>
      <c r="CE209" s="22"/>
      <c r="CF209" s="22"/>
      <c r="CG209" s="22"/>
      <c r="CH209" s="22"/>
      <c r="CI209" s="22"/>
      <c r="CJ209" s="22"/>
      <c r="CK209" s="22"/>
      <c r="CL209" s="33"/>
      <c r="CM209" s="6"/>
      <c r="CN209" s="32"/>
      <c r="CO209" s="27"/>
      <c r="CP209" s="27"/>
      <c r="CQ209" s="27"/>
      <c r="CR209" s="27"/>
      <c r="CS209" s="27"/>
      <c r="CT209" s="27"/>
    </row>
    <row r="210" spans="2:98">
      <c r="B210" s="86">
        <v>42660</v>
      </c>
      <c r="C210" s="53">
        <v>2126.5</v>
      </c>
      <c r="D210" s="47">
        <f t="shared" si="63"/>
        <v>-3.0380031692749197E-3</v>
      </c>
      <c r="F210" s="89">
        <f t="shared" si="61"/>
        <v>2016.7906237584511</v>
      </c>
      <c r="G210" s="96">
        <v>172</v>
      </c>
      <c r="H210" s="37">
        <v>199</v>
      </c>
      <c r="I210" s="60">
        <f t="shared" si="48"/>
        <v>1923.289705605624</v>
      </c>
      <c r="J210" s="57">
        <f t="shared" si="49"/>
        <v>2256.1304171342263</v>
      </c>
      <c r="K210" s="60">
        <f t="shared" si="50"/>
        <v>2372.3360409484444</v>
      </c>
      <c r="L210" s="60">
        <f t="shared" si="51"/>
        <v>1559.2408612608333</v>
      </c>
      <c r="M210" s="57">
        <f t="shared" si="52"/>
        <v>2227.5976797590188</v>
      </c>
      <c r="N210" s="57">
        <f t="shared" si="53"/>
        <v>1660.5526775771873</v>
      </c>
      <c r="P210" s="49"/>
      <c r="Q210" s="96">
        <v>199</v>
      </c>
      <c r="R210" s="103">
        <f t="shared" si="62"/>
        <v>2016.7906237584511</v>
      </c>
      <c r="S210" s="57">
        <f t="shared" si="55"/>
        <v>1938.5128524368358</v>
      </c>
      <c r="T210" s="57">
        <f t="shared" si="56"/>
        <v>2292.2202374529197</v>
      </c>
      <c r="U210" s="57">
        <f t="shared" si="57"/>
        <v>2429.36251608366</v>
      </c>
      <c r="V210" s="57">
        <f t="shared" si="58"/>
        <v>1546.8387505709702</v>
      </c>
      <c r="W210" s="57">
        <f t="shared" si="59"/>
        <v>3044.4999253594765</v>
      </c>
      <c r="X210" s="57">
        <f t="shared" si="60"/>
        <v>1234.3019120353881</v>
      </c>
      <c r="Y210" s="17"/>
      <c r="AA210" s="22"/>
      <c r="AB210" s="22"/>
      <c r="AC210" s="22"/>
      <c r="AD210" s="22"/>
      <c r="AE210" s="22"/>
      <c r="AF210" s="22"/>
      <c r="AG210" s="22"/>
      <c r="AH210" s="33"/>
      <c r="AI210" s="6"/>
      <c r="AJ210" s="32"/>
      <c r="AK210" s="27"/>
      <c r="AL210" s="27"/>
      <c r="AM210" s="27"/>
      <c r="AN210" s="27"/>
      <c r="AO210" s="27"/>
      <c r="AP210" s="27"/>
      <c r="AR210" s="2"/>
      <c r="AS210" s="8"/>
      <c r="AT210" s="8"/>
      <c r="AU210" s="8"/>
      <c r="AW210" s="44"/>
      <c r="AX210" s="31"/>
      <c r="AY210" s="29"/>
      <c r="AZ210" s="31"/>
      <c r="BA210" s="17"/>
      <c r="BC210" s="22"/>
      <c r="BD210" s="22"/>
      <c r="BE210" s="22"/>
      <c r="BF210" s="22"/>
      <c r="BG210" s="22"/>
      <c r="BH210" s="22"/>
      <c r="BI210" s="22"/>
      <c r="BJ210" s="33"/>
      <c r="BK210" s="6"/>
      <c r="BL210" s="32"/>
      <c r="BM210" s="27"/>
      <c r="BN210" s="27"/>
      <c r="BO210" s="27"/>
      <c r="BP210" s="27"/>
      <c r="BQ210" s="27"/>
      <c r="BR210" s="27"/>
      <c r="BT210" s="2"/>
      <c r="BU210" s="8"/>
      <c r="BV210" s="8"/>
      <c r="BW210" s="8"/>
      <c r="BY210" s="44"/>
      <c r="BZ210" s="31"/>
      <c r="CA210" s="29"/>
      <c r="CB210" s="31"/>
      <c r="CC210" s="17"/>
      <c r="CE210" s="22"/>
      <c r="CF210" s="22"/>
      <c r="CG210" s="22"/>
      <c r="CH210" s="22"/>
      <c r="CI210" s="22"/>
      <c r="CJ210" s="22"/>
      <c r="CK210" s="22"/>
      <c r="CL210" s="33"/>
      <c r="CM210" s="6"/>
      <c r="CN210" s="32"/>
      <c r="CO210" s="27"/>
      <c r="CP210" s="27"/>
      <c r="CQ210" s="27"/>
      <c r="CR210" s="27"/>
      <c r="CS210" s="27"/>
      <c r="CT210" s="27"/>
    </row>
    <row r="211" spans="2:98">
      <c r="B211" s="86">
        <v>42661</v>
      </c>
      <c r="C211" s="53">
        <v>2139.6</v>
      </c>
      <c r="D211" s="47">
        <f t="shared" si="63"/>
        <v>6.1603573947801122E-3</v>
      </c>
      <c r="F211" s="89">
        <f t="shared" si="61"/>
        <v>2016.794596742162</v>
      </c>
      <c r="G211" s="96">
        <v>173</v>
      </c>
      <c r="H211" s="37">
        <v>200</v>
      </c>
      <c r="I211" s="60">
        <f t="shared" si="48"/>
        <v>1923.8513882013287</v>
      </c>
      <c r="J211" s="57">
        <f t="shared" si="49"/>
        <v>2257.5050678654543</v>
      </c>
      <c r="K211" s="60">
        <f t="shared" si="50"/>
        <v>2374.4747406808287</v>
      </c>
      <c r="L211" s="60">
        <f t="shared" si="51"/>
        <v>1558.7464884225053</v>
      </c>
      <c r="M211" s="57">
        <f t="shared" si="52"/>
        <v>2229.1985099868202</v>
      </c>
      <c r="N211" s="57">
        <f t="shared" si="53"/>
        <v>1660.3295522147391</v>
      </c>
      <c r="P211" s="49"/>
      <c r="Q211" s="41">
        <v>200</v>
      </c>
      <c r="R211" s="103">
        <f t="shared" si="62"/>
        <v>2016.794596742162</v>
      </c>
      <c r="S211" s="57">
        <f t="shared" si="55"/>
        <v>1939.078980840472</v>
      </c>
      <c r="T211" s="57">
        <f t="shared" si="56"/>
        <v>2293.5189056857407</v>
      </c>
      <c r="U211" s="57">
        <f t="shared" si="57"/>
        <v>2431.4487623151858</v>
      </c>
      <c r="V211" s="57">
        <f t="shared" si="58"/>
        <v>1546.4143650541441</v>
      </c>
      <c r="W211" s="57">
        <f t="shared" si="59"/>
        <v>3048.840785846477</v>
      </c>
      <c r="X211" s="57">
        <f t="shared" si="60"/>
        <v>1233.2645612038389</v>
      </c>
      <c r="Y211" s="17"/>
      <c r="AA211" s="22"/>
      <c r="AB211" s="22"/>
      <c r="AC211" s="22"/>
      <c r="AD211" s="22"/>
      <c r="AE211" s="22"/>
      <c r="AF211" s="22"/>
      <c r="AG211" s="22"/>
      <c r="AH211" s="33"/>
      <c r="AI211" s="6"/>
      <c r="AJ211" s="32"/>
      <c r="AK211" s="27"/>
      <c r="AL211" s="27"/>
      <c r="AM211" s="27"/>
      <c r="AN211" s="27"/>
      <c r="AO211" s="27"/>
      <c r="AP211" s="27"/>
      <c r="AR211" s="2"/>
      <c r="AS211" s="8"/>
      <c r="AT211" s="8"/>
      <c r="AU211" s="8"/>
      <c r="AW211" s="44"/>
      <c r="AX211" s="31"/>
      <c r="AY211" s="29"/>
      <c r="AZ211" s="31"/>
      <c r="BA211" s="17"/>
      <c r="BC211" s="22"/>
      <c r="BD211" s="22"/>
      <c r="BE211" s="22"/>
      <c r="BF211" s="22"/>
      <c r="BG211" s="22"/>
      <c r="BH211" s="22"/>
      <c r="BI211" s="22"/>
      <c r="BJ211" s="33"/>
      <c r="BK211" s="6"/>
      <c r="BL211" s="32"/>
      <c r="BM211" s="27"/>
      <c r="BN211" s="27"/>
      <c r="BO211" s="27"/>
      <c r="BP211" s="27"/>
      <c r="BQ211" s="27"/>
      <c r="BR211" s="27"/>
      <c r="BT211" s="2"/>
      <c r="BU211" s="8"/>
      <c r="BV211" s="8"/>
      <c r="BW211" s="8"/>
      <c r="BY211" s="44"/>
      <c r="BZ211" s="31"/>
      <c r="CA211" s="29"/>
      <c r="CB211" s="31"/>
      <c r="CC211" s="17"/>
      <c r="CE211" s="22"/>
      <c r="CF211" s="22"/>
      <c r="CG211" s="22"/>
      <c r="CH211" s="22"/>
      <c r="CI211" s="22"/>
      <c r="CJ211" s="22"/>
      <c r="CK211" s="22"/>
      <c r="CL211" s="33"/>
      <c r="CM211" s="6"/>
      <c r="CN211" s="32"/>
      <c r="CO211" s="27"/>
      <c r="CP211" s="27"/>
      <c r="CQ211" s="27"/>
      <c r="CR211" s="27"/>
      <c r="CS211" s="27"/>
      <c r="CT211" s="27"/>
    </row>
    <row r="212" spans="2:98">
      <c r="B212" s="86">
        <v>42662</v>
      </c>
      <c r="C212" s="53">
        <v>2144.29</v>
      </c>
      <c r="D212" s="47">
        <f t="shared" si="63"/>
        <v>2.1919985043933701E-3</v>
      </c>
      <c r="F212" s="89">
        <f t="shared" si="61"/>
        <v>2016.7985697258728</v>
      </c>
      <c r="G212" s="96">
        <v>174</v>
      </c>
      <c r="H212" s="37">
        <v>201</v>
      </c>
      <c r="I212" s="60">
        <f t="shared" si="48"/>
        <v>1924.4132348322998</v>
      </c>
      <c r="J212" s="57">
        <f t="shared" si="49"/>
        <v>2258.8765852719062</v>
      </c>
      <c r="K212" s="60">
        <f t="shared" si="50"/>
        <v>2376.6111906259152</v>
      </c>
      <c r="L212" s="60">
        <f t="shared" si="51"/>
        <v>1558.2550115916861</v>
      </c>
      <c r="M212" s="57">
        <f t="shared" si="52"/>
        <v>2230.7977455548048</v>
      </c>
      <c r="N212" s="57">
        <f t="shared" si="53"/>
        <v>1660.1084996509533</v>
      </c>
      <c r="P212" s="49"/>
      <c r="Q212" s="41">
        <v>201</v>
      </c>
      <c r="R212" s="103">
        <f t="shared" si="62"/>
        <v>2016.7985697258728</v>
      </c>
      <c r="S212" s="57">
        <f t="shared" si="55"/>
        <v>1939.6452745777392</v>
      </c>
      <c r="T212" s="57">
        <f t="shared" si="56"/>
        <v>2294.8150642989635</v>
      </c>
      <c r="U212" s="57">
        <f t="shared" si="57"/>
        <v>2433.5333585722306</v>
      </c>
      <c r="V212" s="57">
        <f t="shared" si="58"/>
        <v>1545.9922823490999</v>
      </c>
      <c r="W212" s="57">
        <f t="shared" si="59"/>
        <v>3053.1791997756281</v>
      </c>
      <c r="X212" s="57">
        <f t="shared" si="60"/>
        <v>1232.2315674979809</v>
      </c>
      <c r="Y212" s="17"/>
      <c r="AA212" s="22"/>
      <c r="AB212" s="22"/>
      <c r="AC212" s="22"/>
      <c r="AD212" s="22"/>
      <c r="AE212" s="22"/>
      <c r="AF212" s="22"/>
      <c r="AG212" s="22"/>
      <c r="AH212" s="33"/>
      <c r="AI212" s="6"/>
      <c r="AJ212" s="32"/>
      <c r="AK212" s="27"/>
      <c r="AL212" s="27"/>
      <c r="AM212" s="27"/>
      <c r="AN212" s="27"/>
      <c r="AO212" s="27"/>
      <c r="AP212" s="27"/>
      <c r="AR212" s="2"/>
      <c r="AS212" s="8"/>
      <c r="AT212" s="8"/>
      <c r="AU212" s="8"/>
      <c r="AW212" s="44"/>
      <c r="AX212" s="31"/>
      <c r="AY212" s="29"/>
      <c r="AZ212" s="31"/>
      <c r="BA212" s="17"/>
      <c r="BC212" s="22"/>
      <c r="BD212" s="22"/>
      <c r="BE212" s="22"/>
      <c r="BF212" s="22"/>
      <c r="BG212" s="22"/>
      <c r="BH212" s="22"/>
      <c r="BI212" s="22"/>
      <c r="BJ212" s="33"/>
      <c r="BK212" s="6"/>
      <c r="BL212" s="32"/>
      <c r="BM212" s="27"/>
      <c r="BN212" s="27"/>
      <c r="BO212" s="27"/>
      <c r="BP212" s="27"/>
      <c r="BQ212" s="27"/>
      <c r="BR212" s="27"/>
      <c r="BT212" s="2"/>
      <c r="BU212" s="8"/>
      <c r="BV212" s="8"/>
      <c r="BW212" s="8"/>
      <c r="BY212" s="44"/>
      <c r="BZ212" s="31"/>
      <c r="CA212" s="29"/>
      <c r="CB212" s="31"/>
      <c r="CC212" s="17"/>
      <c r="CE212" s="22"/>
      <c r="CF212" s="22"/>
      <c r="CG212" s="22"/>
      <c r="CH212" s="22"/>
      <c r="CI212" s="22"/>
      <c r="CJ212" s="22"/>
      <c r="CK212" s="22"/>
      <c r="CL212" s="33"/>
      <c r="CM212" s="6"/>
      <c r="CN212" s="32"/>
      <c r="CO212" s="27"/>
      <c r="CP212" s="27"/>
      <c r="CQ212" s="27"/>
      <c r="CR212" s="27"/>
      <c r="CS212" s="27"/>
      <c r="CT212" s="27"/>
    </row>
    <row r="213" spans="2:98">
      <c r="B213" s="86">
        <v>42663</v>
      </c>
      <c r="C213" s="53">
        <v>2141.34</v>
      </c>
      <c r="D213" s="47">
        <f t="shared" si="63"/>
        <v>-1.3757467506726321E-3</v>
      </c>
      <c r="F213" s="89">
        <f t="shared" si="61"/>
        <v>2016.8025427095836</v>
      </c>
      <c r="G213" s="96">
        <v>175</v>
      </c>
      <c r="H213" s="37">
        <v>202</v>
      </c>
      <c r="I213" s="60">
        <f t="shared" si="48"/>
        <v>1924.975245546442</v>
      </c>
      <c r="J213" s="57">
        <f t="shared" si="49"/>
        <v>2260.2449968302772</v>
      </c>
      <c r="K213" s="60">
        <f t="shared" si="50"/>
        <v>2378.745417241717</v>
      </c>
      <c r="L213" s="60">
        <f t="shared" si="51"/>
        <v>1557.7664045542733</v>
      </c>
      <c r="M213" s="57">
        <f t="shared" si="52"/>
        <v>2232.3954050293455</v>
      </c>
      <c r="N213" s="57">
        <f t="shared" si="53"/>
        <v>1659.8895014827688</v>
      </c>
      <c r="P213" s="49"/>
      <c r="Q213" s="96">
        <v>202</v>
      </c>
      <c r="R213" s="103">
        <f t="shared" si="62"/>
        <v>2016.8025427095836</v>
      </c>
      <c r="S213" s="57">
        <f t="shared" si="55"/>
        <v>1940.2117336969225</v>
      </c>
      <c r="T213" s="57">
        <f t="shared" si="56"/>
        <v>2296.1087324101709</v>
      </c>
      <c r="U213" s="57">
        <f t="shared" si="57"/>
        <v>2435.6163232150484</v>
      </c>
      <c r="V213" s="57">
        <f t="shared" si="58"/>
        <v>1545.5724843419207</v>
      </c>
      <c r="W213" s="57">
        <f t="shared" si="59"/>
        <v>3057.5152035639921</v>
      </c>
      <c r="X213" s="57">
        <f t="shared" si="60"/>
        <v>1231.202895471205</v>
      </c>
      <c r="Y213" s="17"/>
      <c r="AA213" s="22"/>
      <c r="AB213" s="22"/>
      <c r="AC213" s="22"/>
      <c r="AD213" s="22"/>
      <c r="AE213" s="22"/>
      <c r="AF213" s="22"/>
      <c r="AG213" s="22"/>
      <c r="AH213" s="33"/>
      <c r="AI213" s="6"/>
      <c r="AJ213" s="32"/>
      <c r="AK213" s="27"/>
      <c r="AL213" s="27"/>
      <c r="AM213" s="27"/>
      <c r="AN213" s="27"/>
      <c r="AO213" s="27"/>
      <c r="AP213" s="27"/>
      <c r="AR213" s="2"/>
      <c r="AS213" s="8"/>
      <c r="AT213" s="8"/>
      <c r="AU213" s="8"/>
      <c r="AW213" s="44"/>
      <c r="AX213" s="31"/>
      <c r="AY213" s="29"/>
      <c r="AZ213" s="31"/>
      <c r="BA213" s="17"/>
      <c r="BC213" s="22"/>
      <c r="BD213" s="22"/>
      <c r="BE213" s="22"/>
      <c r="BF213" s="22"/>
      <c r="BG213" s="22"/>
      <c r="BH213" s="22"/>
      <c r="BI213" s="22"/>
      <c r="BJ213" s="33"/>
      <c r="BK213" s="6"/>
      <c r="BL213" s="32"/>
      <c r="BM213" s="27"/>
      <c r="BN213" s="27"/>
      <c r="BO213" s="27"/>
      <c r="BP213" s="27"/>
      <c r="BQ213" s="27"/>
      <c r="BR213" s="27"/>
      <c r="BT213" s="2"/>
      <c r="BU213" s="8"/>
      <c r="BV213" s="8"/>
      <c r="BW213" s="8"/>
      <c r="BY213" s="44"/>
      <c r="BZ213" s="31"/>
      <c r="CA213" s="29"/>
      <c r="CB213" s="31"/>
      <c r="CC213" s="17"/>
      <c r="CE213" s="22"/>
      <c r="CF213" s="22"/>
      <c r="CG213" s="22"/>
      <c r="CH213" s="22"/>
      <c r="CI213" s="22"/>
      <c r="CJ213" s="22"/>
      <c r="CK213" s="22"/>
      <c r="CL213" s="33"/>
      <c r="CM213" s="6"/>
      <c r="CN213" s="32"/>
      <c r="CO213" s="27"/>
      <c r="CP213" s="27"/>
      <c r="CQ213" s="27"/>
      <c r="CR213" s="27"/>
      <c r="CS213" s="27"/>
      <c r="CT213" s="27"/>
    </row>
    <row r="214" spans="2:98">
      <c r="B214" s="86">
        <v>42664</v>
      </c>
      <c r="C214" s="53">
        <v>2141.16</v>
      </c>
      <c r="D214" s="47">
        <f t="shared" si="63"/>
        <v>-8.4059514136144197E-5</v>
      </c>
      <c r="F214" s="89">
        <f t="shared" si="61"/>
        <v>2016.8065156932944</v>
      </c>
      <c r="G214" s="96">
        <v>176</v>
      </c>
      <c r="H214" s="37">
        <v>203</v>
      </c>
      <c r="I214" s="60">
        <f t="shared" si="48"/>
        <v>1925.5374203916745</v>
      </c>
      <c r="J214" s="57">
        <f t="shared" si="49"/>
        <v>2261.6103296241567</v>
      </c>
      <c r="K214" s="60">
        <f t="shared" si="50"/>
        <v>2380.8774466046666</v>
      </c>
      <c r="L214" s="60">
        <f t="shared" si="51"/>
        <v>1557.2806414778345</v>
      </c>
      <c r="M214" s="57">
        <f t="shared" si="52"/>
        <v>2233.9915067091215</v>
      </c>
      <c r="N214" s="57">
        <f t="shared" si="53"/>
        <v>1659.6725395748724</v>
      </c>
      <c r="P214" s="49"/>
      <c r="Q214" s="96">
        <v>203</v>
      </c>
      <c r="R214" s="103">
        <f t="shared" si="62"/>
        <v>2016.8065156932944</v>
      </c>
      <c r="S214" s="57">
        <f t="shared" si="55"/>
        <v>1940.7783582463201</v>
      </c>
      <c r="T214" s="57">
        <f t="shared" si="56"/>
        <v>2297.3999288998443</v>
      </c>
      <c r="U214" s="57">
        <f t="shared" si="57"/>
        <v>2437.6976743747964</v>
      </c>
      <c r="V214" s="57">
        <f t="shared" si="58"/>
        <v>1545.1549531478788</v>
      </c>
      <c r="W214" s="57">
        <f t="shared" si="59"/>
        <v>3061.8488331773196</v>
      </c>
      <c r="X214" s="57">
        <f t="shared" si="60"/>
        <v>1230.1785101286698</v>
      </c>
      <c r="Y214" s="17"/>
      <c r="AA214" s="22"/>
      <c r="AB214" s="22"/>
      <c r="AC214" s="22"/>
      <c r="AD214" s="22"/>
      <c r="AE214" s="22"/>
      <c r="AF214" s="22"/>
      <c r="AG214" s="22"/>
      <c r="AH214" s="33"/>
      <c r="AI214" s="6"/>
      <c r="AJ214" s="32"/>
      <c r="AK214" s="27"/>
      <c r="AL214" s="27"/>
      <c r="AM214" s="27"/>
      <c r="AN214" s="27"/>
      <c r="AO214" s="27"/>
      <c r="AP214" s="27"/>
      <c r="AR214" s="2"/>
      <c r="AS214" s="8"/>
      <c r="AT214" s="8"/>
      <c r="AU214" s="8"/>
      <c r="AW214" s="44"/>
      <c r="AX214" s="31"/>
      <c r="AY214" s="29"/>
      <c r="AZ214" s="31"/>
      <c r="BA214" s="17"/>
      <c r="BC214" s="22"/>
      <c r="BD214" s="22"/>
      <c r="BE214" s="22"/>
      <c r="BF214" s="22"/>
      <c r="BG214" s="22"/>
      <c r="BH214" s="22"/>
      <c r="BI214" s="22"/>
      <c r="BJ214" s="33"/>
      <c r="BK214" s="6"/>
      <c r="BL214" s="32"/>
      <c r="BM214" s="27"/>
      <c r="BN214" s="27"/>
      <c r="BO214" s="27"/>
      <c r="BP214" s="27"/>
      <c r="BQ214" s="27"/>
      <c r="BR214" s="27"/>
      <c r="BT214" s="2"/>
      <c r="BU214" s="8"/>
      <c r="BV214" s="8"/>
      <c r="BW214" s="8"/>
      <c r="BY214" s="44"/>
      <c r="BZ214" s="31"/>
      <c r="CA214" s="29"/>
      <c r="CB214" s="31"/>
      <c r="CC214" s="17"/>
      <c r="CE214" s="22"/>
      <c r="CF214" s="22"/>
      <c r="CG214" s="22"/>
      <c r="CH214" s="22"/>
      <c r="CI214" s="22"/>
      <c r="CJ214" s="22"/>
      <c r="CK214" s="22"/>
      <c r="CL214" s="33"/>
      <c r="CM214" s="6"/>
      <c r="CN214" s="32"/>
      <c r="CO214" s="27"/>
      <c r="CP214" s="27"/>
      <c r="CQ214" s="27"/>
      <c r="CR214" s="27"/>
      <c r="CS214" s="27"/>
      <c r="CT214" s="27"/>
    </row>
    <row r="215" spans="2:98">
      <c r="B215" s="86">
        <v>42667</v>
      </c>
      <c r="C215" s="53">
        <v>2151.33</v>
      </c>
      <c r="D215" s="47">
        <f t="shared" si="63"/>
        <v>4.7497618113546275E-3</v>
      </c>
      <c r="F215" s="89">
        <f t="shared" si="61"/>
        <v>2016.8104886770052</v>
      </c>
      <c r="G215" s="96">
        <v>177</v>
      </c>
      <c r="H215" s="37">
        <v>204</v>
      </c>
      <c r="I215" s="60">
        <f t="shared" si="48"/>
        <v>1926.0997594159307</v>
      </c>
      <c r="J215" s="57">
        <f t="shared" si="49"/>
        <v>2262.9726103518487</v>
      </c>
      <c r="K215" s="60">
        <f t="shared" si="50"/>
        <v>2383.0073044172677</v>
      </c>
      <c r="L215" s="60">
        <f t="shared" si="51"/>
        <v>1556.7976969039555</v>
      </c>
      <c r="M215" s="57">
        <f t="shared" si="52"/>
        <v>2235.5860686304827</v>
      </c>
      <c r="N215" s="57">
        <f t="shared" si="53"/>
        <v>1659.4575960543366</v>
      </c>
      <c r="P215" s="49"/>
      <c r="Q215" s="41">
        <v>204</v>
      </c>
      <c r="R215" s="103">
        <f t="shared" si="62"/>
        <v>2016.8104886770052</v>
      </c>
      <c r="S215" s="57">
        <f t="shared" si="55"/>
        <v>1941.3451482742448</v>
      </c>
      <c r="T215" s="57">
        <f t="shared" si="56"/>
        <v>2298.688672415451</v>
      </c>
      <c r="U215" s="57">
        <f t="shared" si="57"/>
        <v>2439.7774299575203</v>
      </c>
      <c r="V215" s="57">
        <f t="shared" si="58"/>
        <v>1544.7396711074462</v>
      </c>
      <c r="W215" s="57">
        <f t="shared" si="59"/>
        <v>3066.1801241379449</v>
      </c>
      <c r="X215" s="57">
        <f t="shared" si="60"/>
        <v>1229.1583769194094</v>
      </c>
      <c r="Y215" s="17"/>
      <c r="AA215" s="22"/>
      <c r="AB215" s="22"/>
      <c r="AC215" s="22"/>
      <c r="AD215" s="22"/>
      <c r="AE215" s="22"/>
      <c r="AF215" s="22"/>
      <c r="AG215" s="22"/>
      <c r="AH215" s="33"/>
      <c r="AI215" s="6"/>
      <c r="AJ215" s="32"/>
      <c r="AK215" s="27"/>
      <c r="AL215" s="27"/>
      <c r="AM215" s="27"/>
      <c r="AN215" s="27"/>
      <c r="AO215" s="27"/>
      <c r="AP215" s="27"/>
      <c r="AR215" s="2"/>
      <c r="AS215" s="8"/>
      <c r="AT215" s="8"/>
      <c r="AU215" s="8"/>
      <c r="AW215" s="44"/>
      <c r="AX215" s="31"/>
      <c r="AY215" s="29"/>
      <c r="AZ215" s="31"/>
      <c r="BA215" s="17"/>
      <c r="BC215" s="22"/>
      <c r="BD215" s="22"/>
      <c r="BE215" s="22"/>
      <c r="BF215" s="22"/>
      <c r="BG215" s="22"/>
      <c r="BH215" s="22"/>
      <c r="BI215" s="22"/>
      <c r="BJ215" s="33"/>
      <c r="BK215" s="6"/>
      <c r="BL215" s="32"/>
      <c r="BM215" s="27"/>
      <c r="BN215" s="27"/>
      <c r="BO215" s="27"/>
      <c r="BP215" s="27"/>
      <c r="BQ215" s="27"/>
      <c r="BR215" s="27"/>
      <c r="BT215" s="2"/>
      <c r="BU215" s="8"/>
      <c r="BV215" s="8"/>
      <c r="BW215" s="8"/>
      <c r="BY215" s="44"/>
      <c r="BZ215" s="31"/>
      <c r="CA215" s="29"/>
      <c r="CB215" s="31"/>
      <c r="CC215" s="17"/>
      <c r="CE215" s="22"/>
      <c r="CF215" s="22"/>
      <c r="CG215" s="22"/>
      <c r="CH215" s="22"/>
      <c r="CI215" s="22"/>
      <c r="CJ215" s="22"/>
      <c r="CK215" s="22"/>
      <c r="CL215" s="33"/>
      <c r="CM215" s="6"/>
      <c r="CN215" s="32"/>
      <c r="CO215" s="27"/>
      <c r="CP215" s="27"/>
      <c r="CQ215" s="27"/>
      <c r="CR215" s="27"/>
      <c r="CS215" s="27"/>
      <c r="CT215" s="27"/>
    </row>
    <row r="216" spans="2:98">
      <c r="B216" s="86">
        <v>42668</v>
      </c>
      <c r="C216" s="53">
        <v>2143.16</v>
      </c>
      <c r="D216" s="47">
        <f t="shared" si="63"/>
        <v>-3.797650755579141E-3</v>
      </c>
      <c r="F216" s="89">
        <f t="shared" si="61"/>
        <v>2016.814461660716</v>
      </c>
      <c r="G216" s="96">
        <v>178</v>
      </c>
      <c r="H216" s="37">
        <v>205</v>
      </c>
      <c r="I216" s="60">
        <f t="shared" si="48"/>
        <v>1926.6622626671578</v>
      </c>
      <c r="J216" s="57">
        <f t="shared" si="49"/>
        <v>2264.3318653339852</v>
      </c>
      <c r="K216" s="60">
        <f t="shared" si="50"/>
        <v>2385.1350160155498</v>
      </c>
      <c r="L216" s="60">
        <f t="shared" si="51"/>
        <v>1556.3175457407867</v>
      </c>
      <c r="M216" s="57">
        <f t="shared" si="52"/>
        <v>2237.1791085726745</v>
      </c>
      <c r="N216" s="57">
        <f t="shared" si="53"/>
        <v>1659.2446533053917</v>
      </c>
      <c r="P216" s="49"/>
      <c r="Q216" s="41">
        <v>205</v>
      </c>
      <c r="R216" s="103">
        <f t="shared" si="62"/>
        <v>2016.814461660716</v>
      </c>
      <c r="S216" s="57">
        <f t="shared" si="55"/>
        <v>1941.9121038290234</v>
      </c>
      <c r="T216" s="57">
        <f t="shared" si="56"/>
        <v>2299.9749813754452</v>
      </c>
      <c r="U216" s="57">
        <f t="shared" si="57"/>
        <v>2441.8556076480581</v>
      </c>
      <c r="V216" s="57">
        <f t="shared" si="58"/>
        <v>1544.3266207823938</v>
      </c>
      <c r="W216" s="57">
        <f t="shared" si="59"/>
        <v>3070.5091115325017</v>
      </c>
      <c r="X216" s="57">
        <f t="shared" si="60"/>
        <v>1228.1424617286134</v>
      </c>
      <c r="Y216" s="17"/>
      <c r="AA216" s="22"/>
      <c r="AB216" s="22"/>
      <c r="AC216" s="22"/>
      <c r="AD216" s="22"/>
      <c r="AE216" s="22"/>
      <c r="AF216" s="22"/>
      <c r="AG216" s="22"/>
      <c r="AH216" s="33"/>
      <c r="AI216" s="6"/>
      <c r="AJ216" s="32"/>
      <c r="AK216" s="27"/>
      <c r="AL216" s="27"/>
      <c r="AM216" s="27"/>
      <c r="AN216" s="27"/>
      <c r="AO216" s="27"/>
      <c r="AP216" s="27"/>
      <c r="AR216" s="2"/>
      <c r="AS216" s="8"/>
      <c r="AT216" s="8"/>
      <c r="AU216" s="8"/>
      <c r="AW216" s="44"/>
      <c r="AX216" s="31"/>
      <c r="AY216" s="29"/>
      <c r="AZ216" s="31"/>
      <c r="BA216" s="17"/>
      <c r="BC216" s="22"/>
      <c r="BD216" s="22"/>
      <c r="BE216" s="22"/>
      <c r="BF216" s="22"/>
      <c r="BG216" s="22"/>
      <c r="BH216" s="22"/>
      <c r="BI216" s="22"/>
      <c r="BJ216" s="33"/>
      <c r="BK216" s="6"/>
      <c r="BL216" s="32"/>
      <c r="BM216" s="27"/>
      <c r="BN216" s="27"/>
      <c r="BO216" s="27"/>
      <c r="BP216" s="27"/>
      <c r="BQ216" s="27"/>
      <c r="BR216" s="27"/>
      <c r="BT216" s="2"/>
      <c r="BU216" s="8"/>
      <c r="BV216" s="8"/>
      <c r="BW216" s="8"/>
      <c r="BY216" s="44"/>
      <c r="BZ216" s="31"/>
      <c r="CA216" s="29"/>
      <c r="CB216" s="31"/>
      <c r="CC216" s="17"/>
      <c r="CE216" s="22"/>
      <c r="CF216" s="22"/>
      <c r="CG216" s="22"/>
      <c r="CH216" s="22"/>
      <c r="CI216" s="22"/>
      <c r="CJ216" s="22"/>
      <c r="CK216" s="22"/>
      <c r="CL216" s="33"/>
      <c r="CM216" s="6"/>
      <c r="CN216" s="32"/>
      <c r="CO216" s="27"/>
      <c r="CP216" s="27"/>
      <c r="CQ216" s="27"/>
      <c r="CR216" s="27"/>
      <c r="CS216" s="27"/>
      <c r="CT216" s="27"/>
    </row>
    <row r="217" spans="2:98">
      <c r="B217" s="86">
        <v>42669</v>
      </c>
      <c r="C217" s="53">
        <v>2139.4299999999998</v>
      </c>
      <c r="D217" s="47">
        <f t="shared" si="63"/>
        <v>-1.7404206872095496E-3</v>
      </c>
      <c r="F217" s="89">
        <f t="shared" si="61"/>
        <v>2016.8184346444268</v>
      </c>
      <c r="G217" s="96">
        <v>179</v>
      </c>
      <c r="H217" s="37">
        <v>206</v>
      </c>
      <c r="I217" s="60">
        <f t="shared" si="48"/>
        <v>1927.2249301933175</v>
      </c>
      <c r="J217" s="57">
        <f t="shared" si="49"/>
        <v>2265.6881205209538</v>
      </c>
      <c r="K217" s="60">
        <f t="shared" si="50"/>
        <v>2387.2606063763337</v>
      </c>
      <c r="L217" s="60">
        <f t="shared" si="51"/>
        <v>1555.8401632557761</v>
      </c>
      <c r="M217" s="57">
        <f t="shared" si="52"/>
        <v>2238.7706440629363</v>
      </c>
      <c r="N217" s="57">
        <f t="shared" si="53"/>
        <v>1659.0336939643314</v>
      </c>
      <c r="P217" s="49"/>
      <c r="Q217" s="96">
        <v>206</v>
      </c>
      <c r="R217" s="103">
        <f t="shared" si="62"/>
        <v>2016.8184346444268</v>
      </c>
      <c r="S217" s="57">
        <f t="shared" si="55"/>
        <v>1942.4792249589971</v>
      </c>
      <c r="T217" s="57">
        <f t="shared" si="56"/>
        <v>2301.2588739731768</v>
      </c>
      <c r="U217" s="57">
        <f t="shared" si="57"/>
        <v>2443.9322249138531</v>
      </c>
      <c r="V217" s="57">
        <f t="shared" si="58"/>
        <v>1543.9157849519779</v>
      </c>
      <c r="W217" s="57">
        <f t="shared" si="59"/>
        <v>3074.8358300194718</v>
      </c>
      <c r="X217" s="57">
        <f t="shared" si="60"/>
        <v>1227.1307308700809</v>
      </c>
      <c r="Y217" s="17"/>
      <c r="AA217" s="22"/>
      <c r="AB217" s="22"/>
      <c r="AC217" s="22"/>
      <c r="AD217" s="22"/>
      <c r="AE217" s="22"/>
      <c r="AF217" s="22"/>
      <c r="AG217" s="22"/>
      <c r="AH217" s="33"/>
      <c r="AI217" s="6"/>
      <c r="AJ217" s="32"/>
      <c r="AK217" s="27"/>
      <c r="AL217" s="27"/>
      <c r="AM217" s="27"/>
      <c r="AN217" s="27"/>
      <c r="AO217" s="27"/>
      <c r="AP217" s="27"/>
      <c r="AR217" s="2"/>
      <c r="AS217" s="8"/>
      <c r="AT217" s="8"/>
      <c r="AU217" s="8"/>
      <c r="AW217" s="44"/>
      <c r="AX217" s="31"/>
      <c r="AY217" s="29"/>
      <c r="AZ217" s="31"/>
      <c r="BA217" s="17"/>
      <c r="BC217" s="22"/>
      <c r="BD217" s="22"/>
      <c r="BE217" s="22"/>
      <c r="BF217" s="22"/>
      <c r="BG217" s="22"/>
      <c r="BH217" s="22"/>
      <c r="BI217" s="22"/>
      <c r="BJ217" s="33"/>
      <c r="BK217" s="6"/>
      <c r="BL217" s="32"/>
      <c r="BM217" s="27"/>
      <c r="BN217" s="27"/>
      <c r="BO217" s="27"/>
      <c r="BP217" s="27"/>
      <c r="BQ217" s="27"/>
      <c r="BR217" s="27"/>
      <c r="BT217" s="2"/>
      <c r="BU217" s="8"/>
      <c r="BV217" s="8"/>
      <c r="BW217" s="8"/>
      <c r="BY217" s="44"/>
      <c r="BZ217" s="31"/>
      <c r="CA217" s="29"/>
      <c r="CB217" s="31"/>
      <c r="CC217" s="17"/>
      <c r="CE217" s="22"/>
      <c r="CF217" s="22"/>
      <c r="CG217" s="22"/>
      <c r="CH217" s="22"/>
      <c r="CI217" s="22"/>
      <c r="CJ217" s="22"/>
      <c r="CK217" s="22"/>
      <c r="CL217" s="33"/>
      <c r="CM217" s="6"/>
      <c r="CN217" s="32"/>
      <c r="CO217" s="27"/>
      <c r="CP217" s="27"/>
      <c r="CQ217" s="27"/>
      <c r="CR217" s="27"/>
      <c r="CS217" s="27"/>
      <c r="CT217" s="27"/>
    </row>
    <row r="218" spans="2:98">
      <c r="B218" s="86">
        <v>42670</v>
      </c>
      <c r="C218" s="53">
        <v>2133.04</v>
      </c>
      <c r="D218" s="47">
        <f t="shared" si="63"/>
        <v>-2.9867768517782183E-3</v>
      </c>
      <c r="F218" s="89">
        <f t="shared" si="61"/>
        <v>2016.8224076281376</v>
      </c>
      <c r="G218" s="96">
        <v>180</v>
      </c>
      <c r="H218" s="37">
        <v>207</v>
      </c>
      <c r="I218" s="60">
        <f t="shared" si="48"/>
        <v>1927.7877620423851</v>
      </c>
      <c r="J218" s="57">
        <f t="shared" si="49"/>
        <v>2267.0414015001365</v>
      </c>
      <c r="K218" s="60">
        <f t="shared" si="50"/>
        <v>2389.384100124314</v>
      </c>
      <c r="L218" s="60">
        <f t="shared" si="51"/>
        <v>1555.365525068587</v>
      </c>
      <c r="M218" s="57">
        <f t="shared" si="52"/>
        <v>2240.3606923814618</v>
      </c>
      <c r="N218" s="57">
        <f t="shared" si="53"/>
        <v>1658.8247009145475</v>
      </c>
      <c r="P218" s="49"/>
      <c r="Q218" s="41">
        <v>207</v>
      </c>
      <c r="R218" s="103">
        <f t="shared" si="62"/>
        <v>2016.8224076281376</v>
      </c>
      <c r="S218" s="57">
        <f t="shared" si="55"/>
        <v>1943.0465117125202</v>
      </c>
      <c r="T218" s="57">
        <f t="shared" si="56"/>
        <v>2302.5403681807193</v>
      </c>
      <c r="U218" s="57">
        <f t="shared" si="57"/>
        <v>2446.0072990086869</v>
      </c>
      <c r="V218" s="57">
        <f t="shared" si="58"/>
        <v>1543.5071466092077</v>
      </c>
      <c r="W218" s="57">
        <f t="shared" si="59"/>
        <v>3079.1603138365676</v>
      </c>
      <c r="X218" s="57">
        <f t="shared" si="60"/>
        <v>1226.1231510788371</v>
      </c>
      <c r="Y218" s="17"/>
      <c r="AA218" s="22"/>
      <c r="AB218" s="22"/>
      <c r="AC218" s="22"/>
      <c r="AD218" s="22"/>
      <c r="AE218" s="22"/>
      <c r="AF218" s="22"/>
      <c r="AG218" s="22"/>
      <c r="AH218" s="33"/>
      <c r="AI218" s="6"/>
      <c r="AJ218" s="32"/>
      <c r="AK218" s="27"/>
      <c r="AL218" s="27"/>
      <c r="AM218" s="27"/>
      <c r="AN218" s="27"/>
      <c r="AO218" s="27"/>
      <c r="AP218" s="27"/>
      <c r="AR218" s="2"/>
      <c r="AS218" s="8"/>
      <c r="AT218" s="8"/>
      <c r="AU218" s="8"/>
      <c r="AW218" s="44"/>
      <c r="AX218" s="31"/>
      <c r="AY218" s="29"/>
      <c r="AZ218" s="31"/>
      <c r="BA218" s="17"/>
      <c r="BC218" s="22"/>
      <c r="BD218" s="22"/>
      <c r="BE218" s="22"/>
      <c r="BF218" s="22"/>
      <c r="BG218" s="22"/>
      <c r="BH218" s="22"/>
      <c r="BI218" s="22"/>
      <c r="BJ218" s="33"/>
      <c r="BK218" s="6"/>
      <c r="BL218" s="32"/>
      <c r="BM218" s="27"/>
      <c r="BN218" s="27"/>
      <c r="BO218" s="27"/>
      <c r="BP218" s="27"/>
      <c r="BQ218" s="27"/>
      <c r="BR218" s="27"/>
      <c r="BT218" s="2"/>
      <c r="BU218" s="8"/>
      <c r="BV218" s="8"/>
      <c r="BW218" s="8"/>
      <c r="BY218" s="44"/>
      <c r="BZ218" s="31"/>
      <c r="CA218" s="29"/>
      <c r="CB218" s="31"/>
      <c r="CC218" s="17"/>
      <c r="CE218" s="22"/>
      <c r="CF218" s="22"/>
      <c r="CG218" s="22"/>
      <c r="CH218" s="22"/>
      <c r="CI218" s="22"/>
      <c r="CJ218" s="22"/>
      <c r="CK218" s="22"/>
      <c r="CL218" s="33"/>
      <c r="CM218" s="6"/>
      <c r="CN218" s="32"/>
      <c r="CO218" s="27"/>
      <c r="CP218" s="27"/>
      <c r="CQ218" s="27"/>
      <c r="CR218" s="27"/>
      <c r="CS218" s="27"/>
      <c r="CT218" s="27"/>
    </row>
    <row r="219" spans="2:98">
      <c r="B219" s="86">
        <v>42671</v>
      </c>
      <c r="C219" s="53">
        <v>2126.41</v>
      </c>
      <c r="D219" s="47">
        <f t="shared" si="63"/>
        <v>-3.1082398829839616E-3</v>
      </c>
      <c r="F219" s="89">
        <f t="shared" si="61"/>
        <v>2016.8263806118484</v>
      </c>
      <c r="G219" s="96">
        <v>181</v>
      </c>
      <c r="H219" s="37">
        <v>208</v>
      </c>
      <c r="I219" s="60">
        <f t="shared" si="48"/>
        <v>1928.3507582623492</v>
      </c>
      <c r="J219" s="57">
        <f t="shared" si="49"/>
        <v>2268.3917335029664</v>
      </c>
      <c r="K219" s="60">
        <f t="shared" si="50"/>
        <v>2391.5055215389652</v>
      </c>
      <c r="L219" s="60">
        <f t="shared" si="51"/>
        <v>1554.8936071441935</v>
      </c>
      <c r="M219" s="57">
        <f t="shared" si="52"/>
        <v>2241.949270566246</v>
      </c>
      <c r="N219" s="57">
        <f t="shared" si="53"/>
        <v>1658.6176572816883</v>
      </c>
      <c r="P219" s="49"/>
      <c r="Q219" s="41">
        <v>208</v>
      </c>
      <c r="R219" s="103">
        <f t="shared" si="62"/>
        <v>2016.8263806118484</v>
      </c>
      <c r="S219" s="57">
        <f t="shared" si="55"/>
        <v>1943.6139641379623</v>
      </c>
      <c r="T219" s="57">
        <f t="shared" si="56"/>
        <v>2303.81948175261</v>
      </c>
      <c r="U219" s="57">
        <f t="shared" si="57"/>
        <v>2448.0808469763251</v>
      </c>
      <c r="V219" s="57">
        <f t="shared" si="58"/>
        <v>1543.1006889571966</v>
      </c>
      <c r="W219" s="57">
        <f t="shared" si="59"/>
        <v>3083.4825968079522</v>
      </c>
      <c r="X219" s="57">
        <f t="shared" si="60"/>
        <v>1225.1196895039154</v>
      </c>
      <c r="Y219" s="17"/>
      <c r="AA219" s="22"/>
      <c r="AB219" s="22"/>
      <c r="AC219" s="22"/>
      <c r="AD219" s="22"/>
      <c r="AE219" s="22"/>
      <c r="AF219" s="22"/>
      <c r="AG219" s="22"/>
      <c r="AH219" s="33"/>
      <c r="AI219" s="6"/>
      <c r="AJ219" s="32"/>
      <c r="AK219" s="27"/>
      <c r="AL219" s="27"/>
      <c r="AM219" s="27"/>
      <c r="AN219" s="27"/>
      <c r="AO219" s="27"/>
      <c r="AP219" s="27"/>
      <c r="AR219" s="2"/>
      <c r="AS219" s="8"/>
      <c r="AT219" s="8"/>
      <c r="AU219" s="8"/>
      <c r="AW219" s="44"/>
      <c r="AX219" s="31"/>
      <c r="AY219" s="29"/>
      <c r="AZ219" s="31"/>
      <c r="BA219" s="17"/>
      <c r="BC219" s="22"/>
      <c r="BD219" s="22"/>
      <c r="BE219" s="22"/>
      <c r="BF219" s="22"/>
      <c r="BG219" s="22"/>
      <c r="BH219" s="22"/>
      <c r="BI219" s="22"/>
      <c r="BJ219" s="33"/>
      <c r="BK219" s="6"/>
      <c r="BL219" s="32"/>
      <c r="BM219" s="27"/>
      <c r="BN219" s="27"/>
      <c r="BO219" s="27"/>
      <c r="BP219" s="27"/>
      <c r="BQ219" s="27"/>
      <c r="BR219" s="27"/>
      <c r="BT219" s="2"/>
      <c r="BU219" s="8"/>
      <c r="BV219" s="8"/>
      <c r="BW219" s="8"/>
      <c r="BY219" s="44"/>
      <c r="BZ219" s="31"/>
      <c r="CA219" s="29"/>
      <c r="CB219" s="31"/>
      <c r="CC219" s="17"/>
      <c r="CE219" s="22"/>
      <c r="CF219" s="22"/>
      <c r="CG219" s="22"/>
      <c r="CH219" s="22"/>
      <c r="CI219" s="22"/>
      <c r="CJ219" s="22"/>
      <c r="CK219" s="22"/>
      <c r="CL219" s="33"/>
      <c r="CM219" s="6"/>
      <c r="CN219" s="32"/>
      <c r="CO219" s="27"/>
      <c r="CP219" s="27"/>
      <c r="CQ219" s="27"/>
      <c r="CR219" s="27"/>
      <c r="CS219" s="27"/>
      <c r="CT219" s="27"/>
    </row>
    <row r="220" spans="2:98">
      <c r="B220" s="86">
        <v>42674</v>
      </c>
      <c r="C220" s="53">
        <v>2126.15</v>
      </c>
      <c r="D220" s="47">
        <f t="shared" si="63"/>
        <v>-1.2227181023403931E-4</v>
      </c>
      <c r="F220" s="89">
        <f t="shared" si="61"/>
        <v>2016.8303535955592</v>
      </c>
      <c r="G220" s="96">
        <v>182</v>
      </c>
      <c r="H220" s="37">
        <v>209</v>
      </c>
      <c r="I220" s="60">
        <f t="shared" si="48"/>
        <v>1928.9139189012137</v>
      </c>
      <c r="J220" s="57">
        <f t="shared" si="49"/>
        <v>2269.7391414118115</v>
      </c>
      <c r="K220" s="60">
        <f t="shared" si="50"/>
        <v>2393.6248945612729</v>
      </c>
      <c r="L220" s="60">
        <f t="shared" si="51"/>
        <v>1554.424385786147</v>
      </c>
      <c r="M220" s="57">
        <f t="shared" si="52"/>
        <v>2243.5363954178019</v>
      </c>
      <c r="N220" s="57">
        <f t="shared" si="53"/>
        <v>1658.4125464289382</v>
      </c>
      <c r="P220" s="49"/>
      <c r="Q220" s="96">
        <v>209</v>
      </c>
      <c r="R220" s="103">
        <f t="shared" si="62"/>
        <v>2016.8303535955592</v>
      </c>
      <c r="S220" s="57">
        <f t="shared" si="55"/>
        <v>1944.181582283707</v>
      </c>
      <c r="T220" s="57">
        <f t="shared" si="56"/>
        <v>2305.096232229514</v>
      </c>
      <c r="U220" s="57">
        <f t="shared" si="57"/>
        <v>2450.1528856540926</v>
      </c>
      <c r="V220" s="57">
        <f t="shared" si="58"/>
        <v>1542.6963954055921</v>
      </c>
      <c r="W220" s="57">
        <f t="shared" si="59"/>
        <v>3087.802712351302</v>
      </c>
      <c r="X220" s="57">
        <f t="shared" si="60"/>
        <v>1224.1203137012926</v>
      </c>
      <c r="Y220" s="17"/>
      <c r="AA220" s="22"/>
      <c r="AB220" s="22"/>
      <c r="AC220" s="22"/>
      <c r="AD220" s="22"/>
      <c r="AE220" s="22"/>
      <c r="AF220" s="22"/>
      <c r="AG220" s="22"/>
      <c r="AH220" s="33"/>
      <c r="AI220" s="6"/>
      <c r="AJ220" s="32"/>
      <c r="AK220" s="27"/>
      <c r="AL220" s="27"/>
      <c r="AM220" s="27"/>
      <c r="AN220" s="27"/>
      <c r="AO220" s="27"/>
      <c r="AP220" s="27"/>
      <c r="AR220" s="2"/>
      <c r="AS220" s="8"/>
      <c r="AT220" s="8"/>
      <c r="AU220" s="8"/>
      <c r="AW220" s="44"/>
      <c r="AX220" s="31"/>
      <c r="AY220" s="29"/>
      <c r="AZ220" s="31"/>
      <c r="BA220" s="17"/>
      <c r="BC220" s="22"/>
      <c r="BD220" s="22"/>
      <c r="BE220" s="22"/>
      <c r="BF220" s="22"/>
      <c r="BG220" s="22"/>
      <c r="BH220" s="22"/>
      <c r="BI220" s="22"/>
      <c r="BJ220" s="33"/>
      <c r="BK220" s="6"/>
      <c r="BL220" s="32"/>
      <c r="BM220" s="27"/>
      <c r="BN220" s="27"/>
      <c r="BO220" s="27"/>
      <c r="BP220" s="27"/>
      <c r="BQ220" s="27"/>
      <c r="BR220" s="27"/>
      <c r="BT220" s="2"/>
      <c r="BU220" s="8"/>
      <c r="BV220" s="8"/>
      <c r="BW220" s="8"/>
      <c r="BY220" s="44"/>
      <c r="BZ220" s="31"/>
      <c r="CA220" s="29"/>
      <c r="CB220" s="31"/>
      <c r="CC220" s="17"/>
      <c r="CE220" s="22"/>
      <c r="CF220" s="22"/>
      <c r="CG220" s="22"/>
      <c r="CH220" s="22"/>
      <c r="CI220" s="22"/>
      <c r="CJ220" s="22"/>
      <c r="CK220" s="22"/>
      <c r="CL220" s="33"/>
      <c r="CM220" s="6"/>
      <c r="CN220" s="32"/>
      <c r="CO220" s="27"/>
      <c r="CP220" s="27"/>
      <c r="CQ220" s="27"/>
      <c r="CR220" s="27"/>
      <c r="CS220" s="27"/>
      <c r="CT220" s="27"/>
    </row>
    <row r="221" spans="2:98">
      <c r="B221" s="86">
        <v>42675</v>
      </c>
      <c r="C221" s="53">
        <v>2111.7199999999998</v>
      </c>
      <c r="D221" s="47">
        <f t="shared" si="63"/>
        <v>-6.7869153164171348E-3</v>
      </c>
      <c r="F221" s="89">
        <f t="shared" si="61"/>
        <v>2016.8343265792701</v>
      </c>
      <c r="G221" s="96">
        <v>183</v>
      </c>
      <c r="H221" s="37">
        <v>210</v>
      </c>
      <c r="I221" s="60">
        <f t="shared" si="48"/>
        <v>1929.4772440069958</v>
      </c>
      <c r="J221" s="57">
        <f t="shared" si="49"/>
        <v>2271.0836497666851</v>
      </c>
      <c r="K221" s="60">
        <f t="shared" si="50"/>
        <v>2395.7422428003001</v>
      </c>
      <c r="L221" s="60">
        <f t="shared" si="51"/>
        <v>1553.9578376300126</v>
      </c>
      <c r="M221" s="57">
        <f t="shared" si="52"/>
        <v>2245.1220835037639</v>
      </c>
      <c r="N221" s="57">
        <f t="shared" si="53"/>
        <v>1658.2093519524149</v>
      </c>
      <c r="P221" s="49"/>
      <c r="Q221" s="96">
        <v>210</v>
      </c>
      <c r="R221" s="103">
        <f t="shared" si="62"/>
        <v>2016.8343265792701</v>
      </c>
      <c r="S221" s="57">
        <f t="shared" si="55"/>
        <v>1944.7493661981507</v>
      </c>
      <c r="T221" s="57">
        <f t="shared" si="56"/>
        <v>2306.3706369418042</v>
      </c>
      <c r="U221" s="57">
        <f t="shared" si="57"/>
        <v>2452.223431676362</v>
      </c>
      <c r="V221" s="57">
        <f t="shared" si="58"/>
        <v>1542.2942495670825</v>
      </c>
      <c r="W221" s="57">
        <f t="shared" si="59"/>
        <v>3092.1206934847173</v>
      </c>
      <c r="X221" s="57">
        <f t="shared" si="60"/>
        <v>1223.124991626981</v>
      </c>
      <c r="Y221" s="17"/>
      <c r="AA221" s="22"/>
      <c r="AB221" s="22"/>
      <c r="AC221" s="22"/>
      <c r="AD221" s="22"/>
      <c r="AE221" s="22"/>
      <c r="AF221" s="22"/>
      <c r="AG221" s="22"/>
      <c r="AH221" s="33"/>
      <c r="AI221" s="6"/>
      <c r="AJ221" s="32"/>
      <c r="AK221" s="27"/>
      <c r="AL221" s="27"/>
      <c r="AM221" s="27"/>
      <c r="AN221" s="27"/>
      <c r="AO221" s="27"/>
      <c r="AP221" s="27"/>
      <c r="AR221" s="2"/>
      <c r="AS221" s="8"/>
      <c r="AT221" s="8"/>
      <c r="AU221" s="8"/>
      <c r="AW221" s="44"/>
      <c r="AX221" s="31"/>
      <c r="AY221" s="29"/>
      <c r="AZ221" s="31"/>
      <c r="BA221" s="17"/>
      <c r="BC221" s="22"/>
      <c r="BD221" s="22"/>
      <c r="BE221" s="22"/>
      <c r="BF221" s="22"/>
      <c r="BG221" s="22"/>
      <c r="BH221" s="22"/>
      <c r="BI221" s="22"/>
      <c r="BJ221" s="33"/>
      <c r="BK221" s="6"/>
      <c r="BL221" s="32"/>
      <c r="BM221" s="27"/>
      <c r="BN221" s="27"/>
      <c r="BO221" s="27"/>
      <c r="BP221" s="27"/>
      <c r="BQ221" s="27"/>
      <c r="BR221" s="27"/>
      <c r="BT221" s="2"/>
      <c r="BU221" s="8"/>
      <c r="BV221" s="8"/>
      <c r="BW221" s="8"/>
      <c r="BY221" s="44"/>
      <c r="BZ221" s="31"/>
      <c r="CA221" s="29"/>
      <c r="CB221" s="31"/>
      <c r="CC221" s="17"/>
      <c r="CE221" s="22"/>
      <c r="CF221" s="22"/>
      <c r="CG221" s="22"/>
      <c r="CH221" s="22"/>
      <c r="CI221" s="22"/>
      <c r="CJ221" s="22"/>
      <c r="CK221" s="22"/>
      <c r="CL221" s="33"/>
      <c r="CM221" s="6"/>
      <c r="CN221" s="32"/>
      <c r="CO221" s="27"/>
      <c r="CP221" s="27"/>
      <c r="CQ221" s="27"/>
      <c r="CR221" s="27"/>
      <c r="CS221" s="27"/>
      <c r="CT221" s="27"/>
    </row>
    <row r="222" spans="2:98">
      <c r="B222" s="86">
        <v>42676</v>
      </c>
      <c r="C222" s="53">
        <v>2097.94</v>
      </c>
      <c r="D222" s="47">
        <f t="shared" si="63"/>
        <v>-6.525486333415295E-3</v>
      </c>
      <c r="F222" s="89">
        <f t="shared" si="61"/>
        <v>2016.8382995629809</v>
      </c>
      <c r="G222" s="96">
        <v>184</v>
      </c>
      <c r="H222" s="37">
        <v>211</v>
      </c>
      <c r="I222" s="60">
        <f t="shared" si="48"/>
        <v>1930.0407336277265</v>
      </c>
      <c r="J222" s="57">
        <f t="shared" si="49"/>
        <v>2272.4252827717964</v>
      </c>
      <c r="K222" s="60">
        <f t="shared" si="50"/>
        <v>2397.8575895395898</v>
      </c>
      <c r="L222" s="60">
        <f t="shared" si="51"/>
        <v>1553.4939396369648</v>
      </c>
      <c r="M222" s="57">
        <f t="shared" si="52"/>
        <v>2246.7063511633783</v>
      </c>
      <c r="N222" s="57">
        <f t="shared" si="53"/>
        <v>1658.0080576766795</v>
      </c>
      <c r="P222" s="49"/>
      <c r="Q222" s="41">
        <v>211</v>
      </c>
      <c r="R222" s="103">
        <f t="shared" si="62"/>
        <v>2016.8382995629809</v>
      </c>
      <c r="S222" s="57">
        <f t="shared" si="55"/>
        <v>1945.317315929706</v>
      </c>
      <c r="T222" s="57">
        <f t="shared" si="56"/>
        <v>2307.6427130130696</v>
      </c>
      <c r="U222" s="57">
        <f t="shared" si="57"/>
        <v>2454.2925014779726</v>
      </c>
      <c r="V222" s="57">
        <f t="shared" si="58"/>
        <v>1541.8942352539802</v>
      </c>
      <c r="W222" s="57">
        <f t="shared" si="59"/>
        <v>3096.4365728334801</v>
      </c>
      <c r="X222" s="57">
        <f t="shared" si="60"/>
        <v>1222.133691630268</v>
      </c>
      <c r="Y222" s="17"/>
      <c r="AA222" s="22"/>
      <c r="AB222" s="22"/>
      <c r="AC222" s="22"/>
      <c r="AD222" s="22"/>
      <c r="AE222" s="22"/>
      <c r="AF222" s="22"/>
      <c r="AG222" s="22"/>
      <c r="AH222" s="33"/>
      <c r="AI222" s="6"/>
      <c r="AJ222" s="32"/>
      <c r="AK222" s="27"/>
      <c r="AL222" s="27"/>
      <c r="AM222" s="27"/>
      <c r="AN222" s="27"/>
      <c r="AO222" s="27"/>
      <c r="AP222" s="27"/>
      <c r="AR222" s="2"/>
      <c r="AS222" s="8"/>
      <c r="AT222" s="8"/>
      <c r="AU222" s="8"/>
      <c r="AW222" s="44"/>
      <c r="AX222" s="31"/>
      <c r="AY222" s="29"/>
      <c r="AZ222" s="31"/>
      <c r="BA222" s="17"/>
      <c r="BC222" s="22"/>
      <c r="BD222" s="22"/>
      <c r="BE222" s="22"/>
      <c r="BF222" s="22"/>
      <c r="BG222" s="22"/>
      <c r="BH222" s="22"/>
      <c r="BI222" s="22"/>
      <c r="BJ222" s="33"/>
      <c r="BK222" s="6"/>
      <c r="BL222" s="32"/>
      <c r="BM222" s="27"/>
      <c r="BN222" s="27"/>
      <c r="BO222" s="27"/>
      <c r="BP222" s="27"/>
      <c r="BQ222" s="27"/>
      <c r="BR222" s="27"/>
      <c r="BT222" s="2"/>
      <c r="BU222" s="8"/>
      <c r="BV222" s="8"/>
      <c r="BW222" s="8"/>
      <c r="BY222" s="44"/>
      <c r="BZ222" s="31"/>
      <c r="CA222" s="29"/>
      <c r="CB222" s="31"/>
      <c r="CC222" s="17"/>
      <c r="CE222" s="22"/>
      <c r="CF222" s="22"/>
      <c r="CG222" s="22"/>
      <c r="CH222" s="22"/>
      <c r="CI222" s="22"/>
      <c r="CJ222" s="22"/>
      <c r="CK222" s="22"/>
      <c r="CL222" s="33"/>
      <c r="CM222" s="6"/>
      <c r="CN222" s="32"/>
      <c r="CO222" s="27"/>
      <c r="CP222" s="27"/>
      <c r="CQ222" s="27"/>
      <c r="CR222" s="27"/>
      <c r="CS222" s="27"/>
      <c r="CT222" s="27"/>
    </row>
    <row r="223" spans="2:98">
      <c r="B223" s="86">
        <v>42677</v>
      </c>
      <c r="C223" s="53">
        <v>2088.66</v>
      </c>
      <c r="D223" s="47">
        <f t="shared" si="63"/>
        <v>-4.423386750812797E-3</v>
      </c>
      <c r="F223" s="89">
        <f t="shared" si="61"/>
        <v>2016.8422725466917</v>
      </c>
      <c r="G223" s="96">
        <v>185</v>
      </c>
      <c r="H223" s="37">
        <v>212</v>
      </c>
      <c r="I223" s="60">
        <f t="shared" si="48"/>
        <v>1930.6043878114515</v>
      </c>
      <c r="J223" s="57">
        <f t="shared" si="49"/>
        <v>2273.7640643019354</v>
      </c>
      <c r="K223" s="60">
        <f t="shared" si="50"/>
        <v>2399.9709577434105</v>
      </c>
      <c r="L223" s="60">
        <f t="shared" si="51"/>
        <v>1553.0326690875409</v>
      </c>
      <c r="M223" s="57">
        <f t="shared" si="52"/>
        <v>2248.2892145118835</v>
      </c>
      <c r="N223" s="57">
        <f t="shared" si="53"/>
        <v>1657.8086476503577</v>
      </c>
      <c r="P223" s="49"/>
      <c r="Q223" s="41">
        <v>212</v>
      </c>
      <c r="R223" s="103">
        <f t="shared" si="62"/>
        <v>2016.8422725466917</v>
      </c>
      <c r="S223" s="57">
        <f t="shared" si="55"/>
        <v>1945.8854315267981</v>
      </c>
      <c r="T223" s="57">
        <f t="shared" si="56"/>
        <v>2308.9124773635458</v>
      </c>
      <c r="U223" s="57">
        <f t="shared" si="57"/>
        <v>2456.3601112975766</v>
      </c>
      <c r="V223" s="57">
        <f t="shared" si="58"/>
        <v>1541.4963364748762</v>
      </c>
      <c r="W223" s="57">
        <f t="shared" si="59"/>
        <v>3100.750382636671</v>
      </c>
      <c r="X223" s="57">
        <f t="shared" si="60"/>
        <v>1221.1463824471005</v>
      </c>
      <c r="Y223" s="17"/>
      <c r="AA223" s="22"/>
      <c r="AB223" s="22"/>
      <c r="AC223" s="22"/>
      <c r="AD223" s="22"/>
      <c r="AE223" s="22"/>
      <c r="AF223" s="22"/>
      <c r="AG223" s="22"/>
      <c r="AH223" s="33"/>
      <c r="AI223" s="6"/>
      <c r="AJ223" s="32"/>
      <c r="AK223" s="27"/>
      <c r="AL223" s="27"/>
      <c r="AM223" s="27"/>
      <c r="AN223" s="27"/>
      <c r="AO223" s="27"/>
      <c r="AP223" s="27"/>
      <c r="AR223" s="2"/>
      <c r="AS223" s="8"/>
      <c r="AT223" s="8"/>
      <c r="AU223" s="8"/>
      <c r="AW223" s="44"/>
      <c r="AX223" s="31"/>
      <c r="AY223" s="29"/>
      <c r="AZ223" s="31"/>
      <c r="BA223" s="17"/>
      <c r="BC223" s="22"/>
      <c r="BD223" s="22"/>
      <c r="BE223" s="22"/>
      <c r="BF223" s="22"/>
      <c r="BG223" s="22"/>
      <c r="BH223" s="22"/>
      <c r="BI223" s="22"/>
      <c r="BJ223" s="33"/>
      <c r="BK223" s="6"/>
      <c r="BL223" s="32"/>
      <c r="BM223" s="27"/>
      <c r="BN223" s="27"/>
      <c r="BO223" s="27"/>
      <c r="BP223" s="27"/>
      <c r="BQ223" s="27"/>
      <c r="BR223" s="27"/>
      <c r="BT223" s="2"/>
      <c r="BU223" s="8"/>
      <c r="BV223" s="8"/>
      <c r="BW223" s="8"/>
      <c r="BY223" s="44"/>
      <c r="BZ223" s="31"/>
      <c r="CA223" s="29"/>
      <c r="CB223" s="31"/>
      <c r="CC223" s="17"/>
      <c r="CE223" s="22"/>
      <c r="CF223" s="22"/>
      <c r="CG223" s="22"/>
      <c r="CH223" s="22"/>
      <c r="CI223" s="22"/>
      <c r="CJ223" s="22"/>
      <c r="CK223" s="22"/>
      <c r="CL223" s="33"/>
      <c r="CM223" s="6"/>
      <c r="CN223" s="32"/>
      <c r="CO223" s="27"/>
      <c r="CP223" s="27"/>
      <c r="CQ223" s="27"/>
      <c r="CR223" s="27"/>
      <c r="CS223" s="27"/>
      <c r="CT223" s="27"/>
    </row>
    <row r="224" spans="2:98">
      <c r="B224" s="86">
        <v>42678</v>
      </c>
      <c r="C224" s="53">
        <v>2085.1799999999998</v>
      </c>
      <c r="D224" s="47">
        <f t="shared" si="63"/>
        <v>-1.6661400132142227E-3</v>
      </c>
      <c r="F224" s="89">
        <f t="shared" si="61"/>
        <v>2016.8462455304025</v>
      </c>
      <c r="G224" s="96">
        <v>186</v>
      </c>
      <c r="H224" s="37">
        <v>213</v>
      </c>
      <c r="I224" s="60">
        <f t="shared" si="48"/>
        <v>1931.1682066062308</v>
      </c>
      <c r="J224" s="57">
        <f t="shared" si="49"/>
        <v>2275.1000179087059</v>
      </c>
      <c r="K224" s="60">
        <f t="shared" si="50"/>
        <v>2402.0823700628507</v>
      </c>
      <c r="L224" s="60">
        <f t="shared" si="51"/>
        <v>1552.5740035755493</v>
      </c>
      <c r="M224" s="57">
        <f t="shared" si="52"/>
        <v>2249.870689444781</v>
      </c>
      <c r="N224" s="57">
        <f t="shared" si="53"/>
        <v>1657.6111061418655</v>
      </c>
      <c r="P224" s="49"/>
      <c r="Q224" s="96">
        <v>213</v>
      </c>
      <c r="R224" s="103">
        <f t="shared" si="62"/>
        <v>2016.8462455304025</v>
      </c>
      <c r="S224" s="57">
        <f t="shared" si="55"/>
        <v>1946.4537130378667</v>
      </c>
      <c r="T224" s="57">
        <f t="shared" si="56"/>
        <v>2310.179946713472</v>
      </c>
      <c r="U224" s="57">
        <f t="shared" si="57"/>
        <v>2458.4262771809103</v>
      </c>
      <c r="V224" s="57">
        <f t="shared" si="58"/>
        <v>1541.1005374313681</v>
      </c>
      <c r="W224" s="57">
        <f t="shared" si="59"/>
        <v>3105.0621547536439</v>
      </c>
      <c r="X224" s="57">
        <f t="shared" si="60"/>
        <v>1220.1630331936119</v>
      </c>
      <c r="Y224" s="17"/>
      <c r="AA224" s="22"/>
      <c r="AB224" s="22"/>
      <c r="AC224" s="22"/>
      <c r="AD224" s="22"/>
      <c r="AE224" s="22"/>
      <c r="AF224" s="22"/>
      <c r="AG224" s="22"/>
      <c r="AH224" s="33"/>
      <c r="AI224" s="6"/>
      <c r="AJ224" s="32"/>
      <c r="AK224" s="27"/>
      <c r="AL224" s="27"/>
      <c r="AM224" s="27"/>
      <c r="AN224" s="27"/>
      <c r="AO224" s="27"/>
      <c r="AP224" s="27"/>
      <c r="AR224" s="2"/>
      <c r="AS224" s="8"/>
      <c r="AT224" s="8"/>
      <c r="AU224" s="8"/>
      <c r="AW224" s="44"/>
      <c r="AX224" s="31"/>
      <c r="AY224" s="29"/>
      <c r="AZ224" s="31"/>
      <c r="BA224" s="17"/>
      <c r="BC224" s="22"/>
      <c r="BD224" s="22"/>
      <c r="BE224" s="22"/>
      <c r="BF224" s="22"/>
      <c r="BG224" s="22"/>
      <c r="BH224" s="22"/>
      <c r="BI224" s="22"/>
      <c r="BJ224" s="33"/>
      <c r="BK224" s="6"/>
      <c r="BL224" s="32"/>
      <c r="BM224" s="27"/>
      <c r="BN224" s="27"/>
      <c r="BO224" s="27"/>
      <c r="BP224" s="27"/>
      <c r="BQ224" s="27"/>
      <c r="BR224" s="27"/>
      <c r="BT224" s="2"/>
      <c r="BU224" s="8"/>
      <c r="BV224" s="8"/>
      <c r="BW224" s="8"/>
      <c r="BY224" s="44"/>
      <c r="BZ224" s="31"/>
      <c r="CA224" s="29"/>
      <c r="CB224" s="31"/>
      <c r="CC224" s="17"/>
      <c r="CE224" s="22"/>
      <c r="CF224" s="22"/>
      <c r="CG224" s="22"/>
      <c r="CH224" s="22"/>
      <c r="CI224" s="22"/>
      <c r="CJ224" s="22"/>
      <c r="CK224" s="22"/>
      <c r="CL224" s="33"/>
      <c r="CM224" s="6"/>
      <c r="CN224" s="32"/>
      <c r="CO224" s="27"/>
      <c r="CP224" s="27"/>
      <c r="CQ224" s="27"/>
      <c r="CR224" s="27"/>
      <c r="CS224" s="27"/>
      <c r="CT224" s="27"/>
    </row>
    <row r="225" spans="2:98">
      <c r="B225" s="86">
        <v>42681</v>
      </c>
      <c r="C225" s="53">
        <v>2131.52</v>
      </c>
      <c r="D225" s="47">
        <f t="shared" si="63"/>
        <v>2.2223501088635106E-2</v>
      </c>
      <c r="F225" s="89">
        <f t="shared" si="61"/>
        <v>2016.8502185141133</v>
      </c>
      <c r="G225" s="96">
        <v>187</v>
      </c>
      <c r="H225" s="37">
        <v>214</v>
      </c>
      <c r="I225" s="60">
        <f t="shared" si="48"/>
        <v>1931.7321900601364</v>
      </c>
      <c r="J225" s="57">
        <f t="shared" si="49"/>
        <v>2276.4331668266068</v>
      </c>
      <c r="K225" s="60">
        <f t="shared" si="50"/>
        <v>2404.1918488417641</v>
      </c>
      <c r="L225" s="60">
        <f t="shared" si="51"/>
        <v>1552.1179210021239</v>
      </c>
      <c r="M225" s="57">
        <f t="shared" si="52"/>
        <v>2251.4507916420034</v>
      </c>
      <c r="N225" s="57">
        <f t="shared" si="53"/>
        <v>1657.4154176352438</v>
      </c>
      <c r="P225" s="49"/>
      <c r="Q225" s="41">
        <v>214</v>
      </c>
      <c r="R225" s="103">
        <f t="shared" si="62"/>
        <v>2016.8502185141133</v>
      </c>
      <c r="S225" s="57">
        <f t="shared" si="55"/>
        <v>1947.0221605113659</v>
      </c>
      <c r="T225" s="57">
        <f t="shared" si="56"/>
        <v>2311.4451375863823</v>
      </c>
      <c r="U225" s="57">
        <f t="shared" si="57"/>
        <v>2460.491014983997</v>
      </c>
      <c r="V225" s="57">
        <f t="shared" si="58"/>
        <v>1540.7068225148562</v>
      </c>
      <c r="W225" s="57">
        <f t="shared" si="59"/>
        <v>3109.3719206703599</v>
      </c>
      <c r="X225" s="57">
        <f t="shared" si="60"/>
        <v>1219.183613359786</v>
      </c>
      <c r="Y225" s="17"/>
      <c r="AA225" s="22"/>
      <c r="AB225" s="22"/>
      <c r="AC225" s="22"/>
      <c r="AD225" s="22"/>
      <c r="AE225" s="22"/>
      <c r="AF225" s="22"/>
      <c r="AG225" s="22"/>
      <c r="AH225" s="33"/>
      <c r="AI225" s="6"/>
      <c r="AJ225" s="32"/>
      <c r="AK225" s="27"/>
      <c r="AL225" s="27"/>
      <c r="AM225" s="27"/>
      <c r="AN225" s="27"/>
      <c r="AO225" s="27"/>
      <c r="AP225" s="27"/>
      <c r="AR225" s="2"/>
      <c r="AS225" s="8"/>
      <c r="AT225" s="8"/>
      <c r="AU225" s="8"/>
      <c r="AW225" s="44"/>
      <c r="AX225" s="31"/>
      <c r="AY225" s="29"/>
      <c r="AZ225" s="31"/>
      <c r="BA225" s="17"/>
      <c r="BC225" s="22"/>
      <c r="BD225" s="22"/>
      <c r="BE225" s="22"/>
      <c r="BF225" s="22"/>
      <c r="BG225" s="22"/>
      <c r="BH225" s="22"/>
      <c r="BI225" s="22"/>
      <c r="BJ225" s="33"/>
      <c r="BK225" s="6"/>
      <c r="BL225" s="32"/>
      <c r="BM225" s="27"/>
      <c r="BN225" s="27"/>
      <c r="BO225" s="27"/>
      <c r="BP225" s="27"/>
      <c r="BQ225" s="27"/>
      <c r="BR225" s="27"/>
      <c r="BT225" s="2"/>
      <c r="BU225" s="8"/>
      <c r="BV225" s="8"/>
      <c r="BW225" s="8"/>
      <c r="BY225" s="44"/>
      <c r="BZ225" s="31"/>
      <c r="CA225" s="29"/>
      <c r="CB225" s="31"/>
      <c r="CC225" s="17"/>
      <c r="CE225" s="22"/>
      <c r="CF225" s="22"/>
      <c r="CG225" s="22"/>
      <c r="CH225" s="22"/>
      <c r="CI225" s="22"/>
      <c r="CJ225" s="22"/>
      <c r="CK225" s="22"/>
      <c r="CL225" s="33"/>
      <c r="CM225" s="6"/>
      <c r="CN225" s="32"/>
      <c r="CO225" s="27"/>
      <c r="CP225" s="27"/>
      <c r="CQ225" s="27"/>
      <c r="CR225" s="27"/>
      <c r="CS225" s="27"/>
      <c r="CT225" s="27"/>
    </row>
    <row r="226" spans="2:98">
      <c r="B226" s="86">
        <v>42682</v>
      </c>
      <c r="C226" s="53">
        <v>2139.56</v>
      </c>
      <c r="D226" s="47">
        <f t="shared" si="63"/>
        <v>3.7719561627383106E-3</v>
      </c>
      <c r="F226" s="89">
        <f t="shared" si="61"/>
        <v>2016.8541914978241</v>
      </c>
      <c r="G226" s="96">
        <v>188</v>
      </c>
      <c r="H226" s="37">
        <v>215</v>
      </c>
      <c r="I226" s="60">
        <f t="shared" si="48"/>
        <v>1932.2963382212572</v>
      </c>
      <c r="J226" s="57">
        <f t="shared" si="49"/>
        <v>2277.7635339789681</v>
      </c>
      <c r="K226" s="60">
        <f t="shared" si="50"/>
        <v>2406.2994161225702</v>
      </c>
      <c r="L226" s="60">
        <f t="shared" si="51"/>
        <v>1551.664399569921</v>
      </c>
      <c r="M226" s="57">
        <f t="shared" si="52"/>
        <v>2253.0295365719862</v>
      </c>
      <c r="N226" s="57">
        <f t="shared" si="53"/>
        <v>1657.2215668260867</v>
      </c>
      <c r="P226" s="49"/>
      <c r="Q226" s="41">
        <v>215</v>
      </c>
      <c r="R226" s="103">
        <f t="shared" si="62"/>
        <v>2016.8541914978241</v>
      </c>
      <c r="S226" s="57">
        <f t="shared" si="55"/>
        <v>1947.5907739957638</v>
      </c>
      <c r="T226" s="57">
        <f t="shared" si="56"/>
        <v>2312.7080663123188</v>
      </c>
      <c r="U226" s="57">
        <f t="shared" si="57"/>
        <v>2462.5543403762854</v>
      </c>
      <c r="V226" s="57">
        <f t="shared" si="58"/>
        <v>1540.3151763034073</v>
      </c>
      <c r="W226" s="57">
        <f t="shared" si="59"/>
        <v>3113.6797115055911</v>
      </c>
      <c r="X226" s="57">
        <f t="shared" si="60"/>
        <v>1218.208092803256</v>
      </c>
      <c r="Y226" s="17"/>
      <c r="AA226" s="22"/>
      <c r="AB226" s="22"/>
      <c r="AC226" s="22"/>
      <c r="AD226" s="22"/>
      <c r="AE226" s="22"/>
      <c r="AF226" s="22"/>
      <c r="AG226" s="22"/>
      <c r="AH226" s="33"/>
      <c r="AI226" s="6"/>
      <c r="AJ226" s="32"/>
      <c r="AK226" s="27"/>
      <c r="AL226" s="27"/>
      <c r="AM226" s="27"/>
      <c r="AN226" s="27"/>
      <c r="AO226" s="27"/>
      <c r="AP226" s="27"/>
      <c r="AR226" s="2"/>
      <c r="AS226" s="8"/>
      <c r="AT226" s="8"/>
      <c r="AU226" s="8"/>
      <c r="AW226" s="44"/>
      <c r="AX226" s="31"/>
      <c r="AY226" s="29"/>
      <c r="AZ226" s="31"/>
      <c r="BA226" s="17"/>
      <c r="BC226" s="22"/>
      <c r="BD226" s="22"/>
      <c r="BE226" s="22"/>
      <c r="BF226" s="22"/>
      <c r="BG226" s="22"/>
      <c r="BH226" s="22"/>
      <c r="BI226" s="22"/>
      <c r="BJ226" s="33"/>
      <c r="BK226" s="6"/>
      <c r="BL226" s="32"/>
      <c r="BM226" s="27"/>
      <c r="BN226" s="27"/>
      <c r="BO226" s="27"/>
      <c r="BP226" s="27"/>
      <c r="BQ226" s="27"/>
      <c r="BR226" s="27"/>
      <c r="BT226" s="2"/>
      <c r="BU226" s="8"/>
      <c r="BV226" s="8"/>
      <c r="BW226" s="8"/>
      <c r="BY226" s="44"/>
      <c r="BZ226" s="31"/>
      <c r="CA226" s="29"/>
      <c r="CB226" s="31"/>
      <c r="CC226" s="17"/>
      <c r="CE226" s="22"/>
      <c r="CF226" s="22"/>
      <c r="CG226" s="22"/>
      <c r="CH226" s="22"/>
      <c r="CI226" s="22"/>
      <c r="CJ226" s="22"/>
      <c r="CK226" s="22"/>
      <c r="CL226" s="33"/>
      <c r="CM226" s="6"/>
      <c r="CN226" s="32"/>
      <c r="CO226" s="27"/>
      <c r="CP226" s="27"/>
      <c r="CQ226" s="27"/>
      <c r="CR226" s="27"/>
      <c r="CS226" s="27"/>
      <c r="CT226" s="27"/>
    </row>
    <row r="227" spans="2:98">
      <c r="B227" s="86">
        <v>42683</v>
      </c>
      <c r="C227" s="53">
        <v>2163.2600000000002</v>
      </c>
      <c r="D227" s="47">
        <f t="shared" si="63"/>
        <v>1.1077043878180688E-2</v>
      </c>
      <c r="F227" s="89">
        <f t="shared" si="61"/>
        <v>2016.8581644815349</v>
      </c>
      <c r="G227" s="96">
        <v>189</v>
      </c>
      <c r="H227" s="37">
        <v>216</v>
      </c>
      <c r="I227" s="60">
        <f t="shared" si="48"/>
        <v>1932.8606511376938</v>
      </c>
      <c r="J227" s="57">
        <f t="shared" si="49"/>
        <v>2279.091141983743</v>
      </c>
      <c r="K227" s="60">
        <f t="shared" si="50"/>
        <v>2408.405093651917</v>
      </c>
      <c r="L227" s="60">
        <f t="shared" si="51"/>
        <v>1551.2134177774583</v>
      </c>
      <c r="M227" s="57">
        <f t="shared" si="52"/>
        <v>2254.606939495633</v>
      </c>
      <c r="N227" s="57">
        <f t="shared" si="53"/>
        <v>1657.0295386175742</v>
      </c>
      <c r="P227" s="49"/>
      <c r="Q227" s="96">
        <v>216</v>
      </c>
      <c r="R227" s="103">
        <f t="shared" si="62"/>
        <v>2016.8581644815349</v>
      </c>
      <c r="S227" s="57">
        <f t="shared" si="55"/>
        <v>1948.1595535395427</v>
      </c>
      <c r="T227" s="57">
        <f t="shared" si="56"/>
        <v>2313.968749030988</v>
      </c>
      <c r="U227" s="57">
        <f t="shared" si="57"/>
        <v>2464.6162688437157</v>
      </c>
      <c r="V227" s="57">
        <f t="shared" si="58"/>
        <v>1539.925583558686</v>
      </c>
      <c r="W227" s="57">
        <f t="shared" si="59"/>
        <v>3117.9855580169888</v>
      </c>
      <c r="X227" s="57">
        <f t="shared" si="60"/>
        <v>1217.2364417432334</v>
      </c>
      <c r="Y227" s="17"/>
      <c r="AA227" s="22"/>
      <c r="AB227" s="22"/>
      <c r="AC227" s="22"/>
      <c r="AD227" s="22"/>
      <c r="AE227" s="22"/>
      <c r="AF227" s="22"/>
      <c r="AG227" s="22"/>
      <c r="AH227" s="33"/>
      <c r="AI227" s="6"/>
      <c r="AJ227" s="32"/>
      <c r="AK227" s="27"/>
      <c r="AL227" s="27"/>
      <c r="AM227" s="27"/>
      <c r="AN227" s="27"/>
      <c r="AO227" s="27"/>
      <c r="AP227" s="27"/>
      <c r="AR227" s="2"/>
      <c r="AS227" s="8"/>
      <c r="AT227" s="8"/>
      <c r="AU227" s="8"/>
      <c r="AW227" s="44"/>
      <c r="AX227" s="31"/>
      <c r="AY227" s="29"/>
      <c r="AZ227" s="31"/>
      <c r="BA227" s="17"/>
      <c r="BC227" s="22"/>
      <c r="BD227" s="22"/>
      <c r="BE227" s="22"/>
      <c r="BF227" s="22"/>
      <c r="BG227" s="22"/>
      <c r="BH227" s="22"/>
      <c r="BI227" s="22"/>
      <c r="BJ227" s="33"/>
      <c r="BK227" s="6"/>
      <c r="BL227" s="32"/>
      <c r="BM227" s="27"/>
      <c r="BN227" s="27"/>
      <c r="BO227" s="27"/>
      <c r="BP227" s="27"/>
      <c r="BQ227" s="27"/>
      <c r="BR227" s="27"/>
      <c r="BT227" s="2"/>
      <c r="BU227" s="8"/>
      <c r="BV227" s="8"/>
      <c r="BW227" s="8"/>
      <c r="BY227" s="44"/>
      <c r="BZ227" s="31"/>
      <c r="CA227" s="29"/>
      <c r="CB227" s="31"/>
      <c r="CC227" s="17"/>
      <c r="CE227" s="22"/>
      <c r="CF227" s="22"/>
      <c r="CG227" s="22"/>
      <c r="CH227" s="22"/>
      <c r="CI227" s="22"/>
      <c r="CJ227" s="22"/>
      <c r="CK227" s="22"/>
      <c r="CL227" s="33"/>
      <c r="CM227" s="6"/>
      <c r="CN227" s="32"/>
      <c r="CO227" s="27"/>
      <c r="CP227" s="27"/>
      <c r="CQ227" s="27"/>
      <c r="CR227" s="27"/>
      <c r="CS227" s="27"/>
      <c r="CT227" s="27"/>
    </row>
    <row r="228" spans="2:98">
      <c r="B228" s="86">
        <v>42684</v>
      </c>
      <c r="C228" s="53">
        <v>2167.48</v>
      </c>
      <c r="D228" s="47">
        <f t="shared" si="63"/>
        <v>1.9507595018628365E-3</v>
      </c>
      <c r="F228" s="89">
        <f t="shared" si="61"/>
        <v>2016.8621374652457</v>
      </c>
      <c r="G228" s="96">
        <v>190</v>
      </c>
      <c r="H228" s="37">
        <v>217</v>
      </c>
      <c r="I228" s="60">
        <f t="shared" si="48"/>
        <v>1933.4251288575624</v>
      </c>
      <c r="J228" s="57">
        <f t="shared" si="49"/>
        <v>2280.4160131591648</v>
      </c>
      <c r="K228" s="60">
        <f t="shared" si="50"/>
        <v>2410.5089028862089</v>
      </c>
      <c r="L228" s="60">
        <f t="shared" si="51"/>
        <v>1550.7649544135888</v>
      </c>
      <c r="M228" s="57">
        <f t="shared" si="52"/>
        <v>2256.1830154701938</v>
      </c>
      <c r="N228" s="57">
        <f t="shared" si="53"/>
        <v>1656.8393181165961</v>
      </c>
      <c r="P228" s="49"/>
      <c r="Q228" s="96">
        <v>217</v>
      </c>
      <c r="R228" s="103">
        <f t="shared" si="62"/>
        <v>2016.8621374652457</v>
      </c>
      <c r="S228" s="57">
        <f t="shared" si="55"/>
        <v>1948.7284991911986</v>
      </c>
      <c r="T228" s="57">
        <f t="shared" si="56"/>
        <v>2315.2272016948418</v>
      </c>
      <c r="U228" s="57">
        <f t="shared" si="57"/>
        <v>2466.6768156917292</v>
      </c>
      <c r="V228" s="57">
        <f t="shared" si="58"/>
        <v>1539.5380292229481</v>
      </c>
      <c r="W228" s="57">
        <f t="shared" si="59"/>
        <v>3122.2894906070296</v>
      </c>
      <c r="X228" s="57">
        <f t="shared" si="60"/>
        <v>1216.2686307545655</v>
      </c>
      <c r="Y228" s="17"/>
      <c r="AA228" s="22"/>
      <c r="AB228" s="22"/>
      <c r="AC228" s="22"/>
      <c r="AD228" s="22"/>
      <c r="AE228" s="22"/>
      <c r="AF228" s="22"/>
      <c r="AG228" s="22"/>
      <c r="AH228" s="33"/>
      <c r="AI228" s="6"/>
      <c r="AJ228" s="32"/>
      <c r="AK228" s="27"/>
      <c r="AL228" s="27"/>
      <c r="AM228" s="27"/>
      <c r="AN228" s="27"/>
      <c r="AO228" s="27"/>
      <c r="AP228" s="27"/>
      <c r="AR228" s="2"/>
      <c r="AS228" s="8"/>
      <c r="AT228" s="8"/>
      <c r="AU228" s="8"/>
      <c r="AW228" s="44"/>
      <c r="AX228" s="31"/>
      <c r="AY228" s="29"/>
      <c r="AZ228" s="31"/>
      <c r="BA228" s="17"/>
      <c r="BC228" s="22"/>
      <c r="BD228" s="22"/>
      <c r="BE228" s="22"/>
      <c r="BF228" s="22"/>
      <c r="BG228" s="22"/>
      <c r="BH228" s="22"/>
      <c r="BI228" s="22"/>
      <c r="BJ228" s="33"/>
      <c r="BK228" s="6"/>
      <c r="BL228" s="32"/>
      <c r="BM228" s="27"/>
      <c r="BN228" s="27"/>
      <c r="BO228" s="27"/>
      <c r="BP228" s="27"/>
      <c r="BQ228" s="27"/>
      <c r="BR228" s="27"/>
      <c r="BT228" s="2"/>
      <c r="BU228" s="8"/>
      <c r="BV228" s="8"/>
      <c r="BW228" s="8"/>
      <c r="BY228" s="44"/>
      <c r="BZ228" s="31"/>
      <c r="CA228" s="29"/>
      <c r="CB228" s="31"/>
      <c r="CC228" s="17"/>
      <c r="CE228" s="22"/>
      <c r="CF228" s="22"/>
      <c r="CG228" s="22"/>
      <c r="CH228" s="22"/>
      <c r="CI228" s="22"/>
      <c r="CJ228" s="22"/>
      <c r="CK228" s="22"/>
      <c r="CL228" s="33"/>
      <c r="CM228" s="6"/>
      <c r="CN228" s="32"/>
      <c r="CO228" s="27"/>
      <c r="CP228" s="27"/>
      <c r="CQ228" s="27"/>
      <c r="CR228" s="27"/>
      <c r="CS228" s="27"/>
      <c r="CT228" s="27"/>
    </row>
    <row r="229" spans="2:98">
      <c r="B229" s="86">
        <v>42685</v>
      </c>
      <c r="C229" s="53">
        <v>2164.4499999999998</v>
      </c>
      <c r="D229" s="47">
        <f t="shared" si="63"/>
        <v>-1.3979367745032018E-3</v>
      </c>
      <c r="F229" s="89">
        <f t="shared" si="61"/>
        <v>2016.8661104489565</v>
      </c>
      <c r="G229" s="96">
        <v>191</v>
      </c>
      <c r="H229" s="37">
        <v>218</v>
      </c>
      <c r="I229" s="60">
        <f t="shared" si="48"/>
        <v>1933.9897714289923</v>
      </c>
      <c r="J229" s="57">
        <f t="shared" si="49"/>
        <v>2281.7381695292661</v>
      </c>
      <c r="K229" s="60">
        <f t="shared" si="50"/>
        <v>2412.6108649969997</v>
      </c>
      <c r="L229" s="60">
        <f t="shared" si="51"/>
        <v>1550.318988552104</v>
      </c>
      <c r="M229" s="57">
        <f t="shared" si="52"/>
        <v>2257.7577793530477</v>
      </c>
      <c r="N229" s="57">
        <f t="shared" si="53"/>
        <v>1656.650890629968</v>
      </c>
      <c r="P229" s="49"/>
      <c r="Q229" s="41">
        <v>218</v>
      </c>
      <c r="R229" s="103">
        <f t="shared" si="62"/>
        <v>2016.8661104489565</v>
      </c>
      <c r="S229" s="57">
        <f t="shared" si="55"/>
        <v>1949.297610999243</v>
      </c>
      <c r="T229" s="57">
        <f t="shared" si="56"/>
        <v>2316.483440072102</v>
      </c>
      <c r="U229" s="57">
        <f t="shared" si="57"/>
        <v>2468.7359960482081</v>
      </c>
      <c r="V229" s="57">
        <f t="shared" si="58"/>
        <v>1539.1524984160985</v>
      </c>
      <c r="W229" s="57">
        <f t="shared" si="59"/>
        <v>3126.5915393288324</v>
      </c>
      <c r="X229" s="57">
        <f t="shared" si="60"/>
        <v>1215.3046307619154</v>
      </c>
      <c r="Y229" s="17"/>
      <c r="AA229" s="22"/>
      <c r="AB229" s="22"/>
      <c r="AC229" s="22"/>
      <c r="AD229" s="22"/>
      <c r="AE229" s="22"/>
      <c r="AF229" s="22"/>
      <c r="AG229" s="22"/>
      <c r="AH229" s="33"/>
      <c r="AI229" s="6"/>
      <c r="AJ229" s="32"/>
      <c r="AK229" s="27"/>
      <c r="AL229" s="27"/>
      <c r="AM229" s="27"/>
      <c r="AN229" s="27"/>
      <c r="AO229" s="27"/>
      <c r="AP229" s="27"/>
      <c r="AR229" s="2"/>
      <c r="AS229" s="8"/>
      <c r="AT229" s="8"/>
      <c r="AU229" s="8"/>
      <c r="AW229" s="44"/>
      <c r="AX229" s="31"/>
      <c r="AY229" s="29"/>
      <c r="AZ229" s="31"/>
      <c r="BA229" s="17"/>
      <c r="BC229" s="22"/>
      <c r="BD229" s="22"/>
      <c r="BE229" s="22"/>
      <c r="BF229" s="22"/>
      <c r="BG229" s="22"/>
      <c r="BH229" s="22"/>
      <c r="BI229" s="22"/>
      <c r="BJ229" s="33"/>
      <c r="BK229" s="6"/>
      <c r="BL229" s="32"/>
      <c r="BM229" s="27"/>
      <c r="BN229" s="27"/>
      <c r="BO229" s="27"/>
      <c r="BP229" s="27"/>
      <c r="BQ229" s="27"/>
      <c r="BR229" s="27"/>
      <c r="BT229" s="2"/>
      <c r="BU229" s="8"/>
      <c r="BV229" s="8"/>
      <c r="BW229" s="8"/>
      <c r="BY229" s="44"/>
      <c r="BZ229" s="31"/>
      <c r="CA229" s="29"/>
      <c r="CB229" s="31"/>
      <c r="CC229" s="17"/>
      <c r="CE229" s="22"/>
      <c r="CF229" s="22"/>
      <c r="CG229" s="22"/>
      <c r="CH229" s="22"/>
      <c r="CI229" s="22"/>
      <c r="CJ229" s="22"/>
      <c r="CK229" s="22"/>
      <c r="CL229" s="33"/>
      <c r="CM229" s="6"/>
      <c r="CN229" s="32"/>
      <c r="CO229" s="27"/>
      <c r="CP229" s="27"/>
      <c r="CQ229" s="27"/>
      <c r="CR229" s="27"/>
      <c r="CS229" s="27"/>
      <c r="CT229" s="27"/>
    </row>
    <row r="230" spans="2:98">
      <c r="B230" s="86">
        <v>42688</v>
      </c>
      <c r="C230" s="53">
        <v>2164.1999999999998</v>
      </c>
      <c r="D230" s="47">
        <f t="shared" si="63"/>
        <v>-1.1550278361708518E-4</v>
      </c>
      <c r="F230" s="89">
        <f t="shared" si="61"/>
        <v>2016.8700834326673</v>
      </c>
      <c r="G230" s="96">
        <v>192</v>
      </c>
      <c r="H230" s="37">
        <v>219</v>
      </c>
      <c r="I230" s="60">
        <f t="shared" ref="I230:I293" si="64">$C$38*EXP($J$4*G230)</f>
        <v>1934.5545789001274</v>
      </c>
      <c r="J230" s="57">
        <f t="shared" ref="J230:J293" si="65">$C$38*EXP($J$3*SQRT(G230))</f>
        <v>2283.0576328292727</v>
      </c>
      <c r="K230" s="60">
        <f t="shared" ref="K230:K293" si="66">$C$38*EXP($J$4*G230+$J$3*SQRT(G230))</f>
        <v>2414.7110008762625</v>
      </c>
      <c r="L230" s="60">
        <f t="shared" ref="L230:L293" si="67">$C$38*EXP($J$4*G230-$J$3*SQRT(G230))</f>
        <v>1549.8754995464676</v>
      </c>
      <c r="M230" s="57">
        <f t="shared" ref="M230:M293" si="68">$C$38*EXP($J$4*G230+0.7*$J$3*SQRT(G230))</f>
        <v>2259.3312458053965</v>
      </c>
      <c r="N230" s="57">
        <f t="shared" ref="N230:N293" si="69">$C$38*EXP($J$4*G230-0.7*$J$3*SQRT(G230))</f>
        <v>1656.4642416607387</v>
      </c>
      <c r="P230" s="49"/>
      <c r="Q230" s="41">
        <v>219</v>
      </c>
      <c r="R230" s="103">
        <f t="shared" si="62"/>
        <v>2016.8700834326673</v>
      </c>
      <c r="S230" s="57">
        <f t="shared" si="55"/>
        <v>1949.8668890121994</v>
      </c>
      <c r="T230" s="57">
        <f t="shared" si="56"/>
        <v>2317.7374797497182</v>
      </c>
      <c r="U230" s="57">
        <f t="shared" si="57"/>
        <v>2470.7938248663586</v>
      </c>
      <c r="V230" s="57">
        <f t="shared" si="58"/>
        <v>1538.7689764328095</v>
      </c>
      <c r="W230" s="57">
        <f t="shared" si="59"/>
        <v>3130.8917338918586</v>
      </c>
      <c r="X230" s="57">
        <f t="shared" si="60"/>
        <v>1214.3444130340645</v>
      </c>
      <c r="Y230" s="17"/>
      <c r="AA230" s="22"/>
      <c r="AB230" s="22"/>
      <c r="AC230" s="22"/>
      <c r="AD230" s="22"/>
      <c r="AE230" s="22"/>
      <c r="AF230" s="22"/>
      <c r="AG230" s="22"/>
      <c r="AH230" s="33"/>
      <c r="AI230" s="6"/>
      <c r="AJ230" s="32"/>
      <c r="AK230" s="27"/>
      <c r="AL230" s="27"/>
      <c r="AM230" s="27"/>
      <c r="AN230" s="27"/>
      <c r="AO230" s="27"/>
      <c r="AP230" s="27"/>
      <c r="AR230" s="2"/>
      <c r="AS230" s="8"/>
      <c r="AT230" s="8"/>
      <c r="AU230" s="8"/>
      <c r="AW230" s="44"/>
      <c r="AX230" s="31"/>
      <c r="AY230" s="29"/>
      <c r="AZ230" s="31"/>
      <c r="BA230" s="17"/>
      <c r="BC230" s="22"/>
      <c r="BD230" s="22"/>
      <c r="BE230" s="22"/>
      <c r="BF230" s="22"/>
      <c r="BG230" s="22"/>
      <c r="BH230" s="22"/>
      <c r="BI230" s="22"/>
      <c r="BJ230" s="33"/>
      <c r="BK230" s="6"/>
      <c r="BL230" s="32"/>
      <c r="BM230" s="27"/>
      <c r="BN230" s="27"/>
      <c r="BO230" s="27"/>
      <c r="BP230" s="27"/>
      <c r="BQ230" s="27"/>
      <c r="BR230" s="27"/>
      <c r="BT230" s="2"/>
      <c r="BU230" s="8"/>
      <c r="BV230" s="8"/>
      <c r="BW230" s="8"/>
      <c r="BY230" s="44"/>
      <c r="BZ230" s="31"/>
      <c r="CA230" s="29"/>
      <c r="CB230" s="31"/>
      <c r="CC230" s="17"/>
      <c r="CE230" s="22"/>
      <c r="CF230" s="22"/>
      <c r="CG230" s="22"/>
      <c r="CH230" s="22"/>
      <c r="CI230" s="22"/>
      <c r="CJ230" s="22"/>
      <c r="CK230" s="22"/>
      <c r="CL230" s="33"/>
      <c r="CM230" s="6"/>
      <c r="CN230" s="32"/>
      <c r="CO230" s="27"/>
      <c r="CP230" s="27"/>
      <c r="CQ230" s="27"/>
      <c r="CR230" s="27"/>
      <c r="CS230" s="27"/>
      <c r="CT230" s="27"/>
    </row>
    <row r="231" spans="2:98">
      <c r="B231" s="86">
        <v>42689</v>
      </c>
      <c r="C231" s="53">
        <v>2180.39</v>
      </c>
      <c r="D231" s="47">
        <f t="shared" si="63"/>
        <v>7.4808243230755269E-3</v>
      </c>
      <c r="F231" s="89">
        <f t="shared" si="61"/>
        <v>2016.8740564163782</v>
      </c>
      <c r="G231" s="96">
        <v>193</v>
      </c>
      <c r="H231" s="37">
        <v>220</v>
      </c>
      <c r="I231" s="60">
        <f t="shared" si="64"/>
        <v>1935.1195513191251</v>
      </c>
      <c r="J231" s="57">
        <f t="shared" si="65"/>
        <v>2284.3744245108669</v>
      </c>
      <c r="K231" s="60">
        <f t="shared" si="66"/>
        <v>2416.8093311415319</v>
      </c>
      <c r="L231" s="60">
        <f t="shared" si="67"/>
        <v>1549.4344670246712</v>
      </c>
      <c r="M231" s="57">
        <f t="shared" si="68"/>
        <v>2260.9034292958709</v>
      </c>
      <c r="N231" s="57">
        <f t="shared" si="69"/>
        <v>1656.2793569045828</v>
      </c>
      <c r="P231" s="49"/>
      <c r="Q231" s="96">
        <v>220</v>
      </c>
      <c r="R231" s="103">
        <f t="shared" si="62"/>
        <v>2016.8740564163782</v>
      </c>
      <c r="S231" s="57">
        <f t="shared" si="55"/>
        <v>1950.4363332786079</v>
      </c>
      <c r="T231" s="57">
        <f t="shared" si="56"/>
        <v>2318.989336136266</v>
      </c>
      <c r="U231" s="57">
        <f t="shared" si="57"/>
        <v>2472.8503169275327</v>
      </c>
      <c r="V231" s="57">
        <f t="shared" si="58"/>
        <v>1538.3874487396981</v>
      </c>
      <c r="W231" s="57">
        <f t="shared" si="59"/>
        <v>3135.1901036674903</v>
      </c>
      <c r="X231" s="57">
        <f t="shared" si="60"/>
        <v>1213.3879491783327</v>
      </c>
      <c r="Y231" s="17"/>
      <c r="AA231" s="22"/>
      <c r="AB231" s="22"/>
      <c r="AC231" s="22"/>
      <c r="AD231" s="22"/>
      <c r="AE231" s="22"/>
      <c r="AF231" s="22"/>
      <c r="AG231" s="22"/>
      <c r="AH231" s="33"/>
      <c r="AI231" s="6"/>
      <c r="AJ231" s="32"/>
      <c r="AK231" s="27"/>
      <c r="AL231" s="27"/>
      <c r="AM231" s="27"/>
      <c r="AN231" s="27"/>
      <c r="AO231" s="27"/>
      <c r="AP231" s="27"/>
      <c r="AR231" s="2"/>
      <c r="AS231" s="8"/>
      <c r="AT231" s="8"/>
      <c r="AU231" s="8"/>
      <c r="AW231" s="44"/>
      <c r="AX231" s="31"/>
      <c r="AY231" s="29"/>
      <c r="AZ231" s="31"/>
      <c r="BA231" s="17"/>
      <c r="BC231" s="22"/>
      <c r="BD231" s="22"/>
      <c r="BE231" s="22"/>
      <c r="BF231" s="22"/>
      <c r="BG231" s="22"/>
      <c r="BH231" s="22"/>
      <c r="BI231" s="22"/>
      <c r="BJ231" s="33"/>
      <c r="BK231" s="6"/>
      <c r="BL231" s="32"/>
      <c r="BM231" s="27"/>
      <c r="BN231" s="27"/>
      <c r="BO231" s="27"/>
      <c r="BP231" s="27"/>
      <c r="BQ231" s="27"/>
      <c r="BR231" s="27"/>
      <c r="BT231" s="2"/>
      <c r="BU231" s="8"/>
      <c r="BV231" s="8"/>
      <c r="BW231" s="8"/>
      <c r="BY231" s="44"/>
      <c r="BZ231" s="31"/>
      <c r="CA231" s="29"/>
      <c r="CB231" s="31"/>
      <c r="CC231" s="17"/>
      <c r="CE231" s="22"/>
      <c r="CF231" s="22"/>
      <c r="CG231" s="22"/>
      <c r="CH231" s="22"/>
      <c r="CI231" s="22"/>
      <c r="CJ231" s="22"/>
      <c r="CK231" s="22"/>
      <c r="CL231" s="33"/>
      <c r="CM231" s="6"/>
      <c r="CN231" s="32"/>
      <c r="CO231" s="27"/>
      <c r="CP231" s="27"/>
      <c r="CQ231" s="27"/>
      <c r="CR231" s="27"/>
      <c r="CS231" s="27"/>
      <c r="CT231" s="27"/>
    </row>
    <row r="232" spans="2:98">
      <c r="B232" s="86">
        <v>42690</v>
      </c>
      <c r="C232" s="53">
        <v>2176.94</v>
      </c>
      <c r="D232" s="47">
        <f t="shared" si="63"/>
        <v>-1.5822857378724991E-3</v>
      </c>
      <c r="F232" s="89">
        <f t="shared" si="61"/>
        <v>2016.878029400089</v>
      </c>
      <c r="G232" s="96">
        <v>194</v>
      </c>
      <c r="H232" s="37">
        <v>221</v>
      </c>
      <c r="I232" s="60">
        <f t="shared" si="64"/>
        <v>1935.6846887341574</v>
      </c>
      <c r="J232" s="57">
        <f t="shared" si="65"/>
        <v>2285.6885657473322</v>
      </c>
      <c r="K232" s="60">
        <f t="shared" si="66"/>
        <v>2418.9058761409269</v>
      </c>
      <c r="L232" s="60">
        <f t="shared" si="67"/>
        <v>1548.9958708842109</v>
      </c>
      <c r="M232" s="57">
        <f t="shared" si="68"/>
        <v>2262.4743441040532</v>
      </c>
      <c r="N232" s="57">
        <f t="shared" si="69"/>
        <v>1656.096222246279</v>
      </c>
      <c r="P232" s="49"/>
      <c r="Q232" s="41">
        <v>221</v>
      </c>
      <c r="R232" s="103">
        <f t="shared" si="62"/>
        <v>2016.878029400089</v>
      </c>
      <c r="S232" s="57">
        <f t="shared" si="55"/>
        <v>1951.0059438470209</v>
      </c>
      <c r="T232" s="57">
        <f t="shared" si="56"/>
        <v>2320.2390244647859</v>
      </c>
      <c r="U232" s="57">
        <f t="shared" si="57"/>
        <v>2474.905486843993</v>
      </c>
      <c r="V232" s="57">
        <f t="shared" si="58"/>
        <v>1538.0079009725616</v>
      </c>
      <c r="W232" s="57">
        <f t="shared" si="59"/>
        <v>3139.4866776944978</v>
      </c>
      <c r="X232" s="57">
        <f t="shared" si="60"/>
        <v>1212.4352111351138</v>
      </c>
      <c r="Y232" s="17"/>
      <c r="AA232" s="22"/>
      <c r="AB232" s="22"/>
      <c r="AC232" s="22"/>
      <c r="AD232" s="22"/>
      <c r="AE232" s="22"/>
      <c r="AF232" s="22"/>
      <c r="AG232" s="22"/>
      <c r="AH232" s="33"/>
      <c r="AI232" s="6"/>
      <c r="AJ232" s="32"/>
      <c r="AK232" s="27"/>
      <c r="AL232" s="27"/>
      <c r="AM232" s="27"/>
      <c r="AN232" s="27"/>
      <c r="AO232" s="27"/>
      <c r="AP232" s="27"/>
      <c r="AR232" s="2"/>
      <c r="AS232" s="8"/>
      <c r="AT232" s="8"/>
      <c r="AU232" s="8"/>
      <c r="AW232" s="44"/>
      <c r="AX232" s="31"/>
      <c r="AY232" s="29"/>
      <c r="AZ232" s="31"/>
      <c r="BA232" s="17"/>
      <c r="BC232" s="22"/>
      <c r="BD232" s="22"/>
      <c r="BE232" s="22"/>
      <c r="BF232" s="22"/>
      <c r="BG232" s="22"/>
      <c r="BH232" s="22"/>
      <c r="BI232" s="22"/>
      <c r="BJ232" s="33"/>
      <c r="BK232" s="6"/>
      <c r="BL232" s="32"/>
      <c r="BM232" s="27"/>
      <c r="BN232" s="27"/>
      <c r="BO232" s="27"/>
      <c r="BP232" s="27"/>
      <c r="BQ232" s="27"/>
      <c r="BR232" s="27"/>
      <c r="BT232" s="2"/>
      <c r="BU232" s="8"/>
      <c r="BV232" s="8"/>
      <c r="BW232" s="8"/>
      <c r="BY232" s="44"/>
      <c r="BZ232" s="31"/>
      <c r="CA232" s="29"/>
      <c r="CB232" s="31"/>
      <c r="CC232" s="17"/>
      <c r="CE232" s="22"/>
      <c r="CF232" s="22"/>
      <c r="CG232" s="22"/>
      <c r="CH232" s="22"/>
      <c r="CI232" s="22"/>
      <c r="CJ232" s="22"/>
      <c r="CK232" s="22"/>
      <c r="CL232" s="33"/>
      <c r="CM232" s="6"/>
      <c r="CN232" s="32"/>
      <c r="CO232" s="27"/>
      <c r="CP232" s="27"/>
      <c r="CQ232" s="27"/>
      <c r="CR232" s="27"/>
      <c r="CS232" s="27"/>
      <c r="CT232" s="27"/>
    </row>
    <row r="233" spans="2:98">
      <c r="B233" s="86">
        <v>42691</v>
      </c>
      <c r="C233" s="53">
        <v>2187.12</v>
      </c>
      <c r="D233" s="47">
        <f t="shared" si="63"/>
        <v>4.6762887355645249E-3</v>
      </c>
      <c r="F233" s="89">
        <f t="shared" si="61"/>
        <v>2016.8820023837998</v>
      </c>
      <c r="G233" s="96">
        <v>195</v>
      </c>
      <c r="H233" s="37">
        <v>222</v>
      </c>
      <c r="I233" s="60">
        <f t="shared" si="64"/>
        <v>1936.2499911934101</v>
      </c>
      <c r="J233" s="57">
        <f t="shared" si="65"/>
        <v>2287.000077438574</v>
      </c>
      <c r="K233" s="60">
        <f t="shared" si="66"/>
        <v>2421.0006559580593</v>
      </c>
      <c r="L233" s="60">
        <f t="shared" si="67"/>
        <v>1548.5596912871833</v>
      </c>
      <c r="M233" s="57">
        <f t="shared" si="68"/>
        <v>2264.0440043239173</v>
      </c>
      <c r="N233" s="57">
        <f t="shared" si="69"/>
        <v>1655.9148237562702</v>
      </c>
      <c r="P233" s="49"/>
      <c r="Q233" s="41">
        <v>222</v>
      </c>
      <c r="R233" s="103">
        <f t="shared" si="62"/>
        <v>2016.8820023837998</v>
      </c>
      <c r="S233" s="57">
        <f t="shared" si="55"/>
        <v>1951.575720766006</v>
      </c>
      <c r="T233" s="57">
        <f t="shared" si="56"/>
        <v>2321.4865597955654</v>
      </c>
      <c r="U233" s="57">
        <f t="shared" si="57"/>
        <v>2476.9593490616189</v>
      </c>
      <c r="V233" s="57">
        <f t="shared" si="58"/>
        <v>1537.6303189336711</v>
      </c>
      <c r="W233" s="57">
        <f t="shared" si="59"/>
        <v>3143.7814846843885</v>
      </c>
      <c r="X233" s="57">
        <f t="shared" si="60"/>
        <v>1211.4861711725218</v>
      </c>
      <c r="Y233" s="17"/>
      <c r="AA233" s="22"/>
      <c r="AB233" s="22"/>
      <c r="AC233" s="22"/>
      <c r="AD233" s="22"/>
      <c r="AE233" s="22"/>
      <c r="AF233" s="22"/>
      <c r="AG233" s="22"/>
      <c r="AH233" s="33"/>
      <c r="AI233" s="6"/>
      <c r="AJ233" s="32"/>
      <c r="AK233" s="27"/>
      <c r="AL233" s="27"/>
      <c r="AM233" s="27"/>
      <c r="AN233" s="27"/>
      <c r="AO233" s="27"/>
      <c r="AP233" s="27"/>
      <c r="AR233" s="2"/>
      <c r="AS233" s="8"/>
      <c r="AT233" s="8"/>
      <c r="AU233" s="8"/>
      <c r="AW233" s="44"/>
      <c r="AX233" s="31"/>
      <c r="AY233" s="29"/>
      <c r="AZ233" s="31"/>
      <c r="BA233" s="17"/>
      <c r="BC233" s="22"/>
      <c r="BD233" s="22"/>
      <c r="BE233" s="22"/>
      <c r="BF233" s="22"/>
      <c r="BG233" s="22"/>
      <c r="BH233" s="22"/>
      <c r="BI233" s="22"/>
      <c r="BJ233" s="33"/>
      <c r="BK233" s="6"/>
      <c r="BL233" s="32"/>
      <c r="BM233" s="27"/>
      <c r="BN233" s="27"/>
      <c r="BO233" s="27"/>
      <c r="BP233" s="27"/>
      <c r="BQ233" s="27"/>
      <c r="BR233" s="27"/>
      <c r="BT233" s="2"/>
      <c r="BU233" s="8"/>
      <c r="BV233" s="8"/>
      <c r="BW233" s="8"/>
      <c r="BY233" s="44"/>
      <c r="BZ233" s="31"/>
      <c r="CA233" s="29"/>
      <c r="CB233" s="31"/>
      <c r="CC233" s="17"/>
      <c r="CE233" s="22"/>
      <c r="CF233" s="22"/>
      <c r="CG233" s="22"/>
      <c r="CH233" s="22"/>
      <c r="CI233" s="22"/>
      <c r="CJ233" s="22"/>
      <c r="CK233" s="22"/>
      <c r="CL233" s="33"/>
      <c r="CM233" s="6"/>
      <c r="CN233" s="32"/>
      <c r="CO233" s="27"/>
      <c r="CP233" s="27"/>
      <c r="CQ233" s="27"/>
      <c r="CR233" s="27"/>
      <c r="CS233" s="27"/>
      <c r="CT233" s="27"/>
    </row>
    <row r="234" spans="2:98">
      <c r="B234" s="86">
        <v>42692</v>
      </c>
      <c r="C234" s="53">
        <v>2181.9</v>
      </c>
      <c r="D234" s="47">
        <f t="shared" si="63"/>
        <v>-2.3867003182266176E-3</v>
      </c>
      <c r="F234" s="89">
        <f t="shared" si="61"/>
        <v>2016.8859753675106</v>
      </c>
      <c r="G234" s="96">
        <v>196</v>
      </c>
      <c r="H234" s="37">
        <v>223</v>
      </c>
      <c r="I234" s="60">
        <f t="shared" si="64"/>
        <v>1936.8154587450829</v>
      </c>
      <c r="J234" s="57">
        <f t="shared" si="65"/>
        <v>2288.3089802160289</v>
      </c>
      <c r="K234" s="60">
        <f t="shared" si="66"/>
        <v>2423.0936904168225</v>
      </c>
      <c r="L234" s="60">
        <f t="shared" si="67"/>
        <v>1548.1259086554896</v>
      </c>
      <c r="M234" s="57">
        <f t="shared" si="68"/>
        <v>2265.6124238671905</v>
      </c>
      <c r="N234" s="57">
        <f t="shared" si="69"/>
        <v>1655.7351476873014</v>
      </c>
      <c r="P234" s="49"/>
      <c r="Q234" s="96">
        <v>223</v>
      </c>
      <c r="R234" s="103">
        <f t="shared" si="62"/>
        <v>2016.8859753675106</v>
      </c>
      <c r="S234" s="57">
        <f t="shared" si="55"/>
        <v>1952.1456640841445</v>
      </c>
      <c r="T234" s="57">
        <f t="shared" si="56"/>
        <v>2322.7319570188633</v>
      </c>
      <c r="U234" s="57">
        <f t="shared" si="57"/>
        <v>2479.0119178625619</v>
      </c>
      <c r="V234" s="57">
        <f t="shared" si="58"/>
        <v>1537.2546885891184</v>
      </c>
      <c r="W234" s="57">
        <f t="shared" si="59"/>
        <v>3148.0745530266554</v>
      </c>
      <c r="X234" s="57">
        <f t="shared" si="60"/>
        <v>1210.5408018811486</v>
      </c>
      <c r="Y234" s="17"/>
      <c r="AA234" s="22"/>
      <c r="AB234" s="22"/>
      <c r="AC234" s="22"/>
      <c r="AD234" s="22"/>
      <c r="AE234" s="22"/>
      <c r="AF234" s="22"/>
      <c r="AG234" s="22"/>
      <c r="AH234" s="33"/>
      <c r="AI234" s="6"/>
      <c r="AJ234" s="32"/>
      <c r="AK234" s="27"/>
      <c r="AL234" s="27"/>
      <c r="AM234" s="27"/>
      <c r="AN234" s="27"/>
      <c r="AO234" s="27"/>
      <c r="AP234" s="27"/>
      <c r="AR234" s="2"/>
      <c r="AS234" s="8"/>
      <c r="AT234" s="8"/>
      <c r="AU234" s="8"/>
      <c r="AW234" s="44"/>
      <c r="AX234" s="31"/>
      <c r="AY234" s="29"/>
      <c r="AZ234" s="31"/>
      <c r="BA234" s="17"/>
      <c r="BC234" s="22"/>
      <c r="BD234" s="22"/>
      <c r="BE234" s="22"/>
      <c r="BF234" s="22"/>
      <c r="BG234" s="22"/>
      <c r="BH234" s="22"/>
      <c r="BI234" s="22"/>
      <c r="BJ234" s="33"/>
      <c r="BK234" s="6"/>
      <c r="BL234" s="32"/>
      <c r="BM234" s="27"/>
      <c r="BN234" s="27"/>
      <c r="BO234" s="27"/>
      <c r="BP234" s="27"/>
      <c r="BQ234" s="27"/>
      <c r="BR234" s="27"/>
      <c r="BT234" s="2"/>
      <c r="BU234" s="8"/>
      <c r="BV234" s="8"/>
      <c r="BW234" s="8"/>
      <c r="BY234" s="44"/>
      <c r="BZ234" s="31"/>
      <c r="CA234" s="29"/>
      <c r="CB234" s="31"/>
      <c r="CC234" s="17"/>
      <c r="CE234" s="22"/>
      <c r="CF234" s="22"/>
      <c r="CG234" s="22"/>
      <c r="CH234" s="22"/>
      <c r="CI234" s="22"/>
      <c r="CJ234" s="22"/>
      <c r="CK234" s="22"/>
      <c r="CL234" s="33"/>
      <c r="CM234" s="6"/>
      <c r="CN234" s="32"/>
      <c r="CO234" s="27"/>
      <c r="CP234" s="27"/>
      <c r="CQ234" s="27"/>
      <c r="CR234" s="27"/>
      <c r="CS234" s="27"/>
      <c r="CT234" s="27"/>
    </row>
    <row r="235" spans="2:98">
      <c r="B235" s="86">
        <v>42695</v>
      </c>
      <c r="C235" s="53">
        <v>2198.1799999999998</v>
      </c>
      <c r="D235" s="47">
        <f t="shared" si="63"/>
        <v>7.4613868646591251E-3</v>
      </c>
      <c r="F235" s="89">
        <f t="shared" si="61"/>
        <v>2016.8899483512214</v>
      </c>
      <c r="G235" s="96">
        <v>197</v>
      </c>
      <c r="H235" s="37">
        <v>224</v>
      </c>
      <c r="I235" s="60">
        <f t="shared" si="64"/>
        <v>1937.3810914373908</v>
      </c>
      <c r="J235" s="57">
        <f t="shared" si="65"/>
        <v>2289.6152944474584</v>
      </c>
      <c r="K235" s="60">
        <f t="shared" si="66"/>
        <v>2425.184999086076</v>
      </c>
      <c r="L235" s="60">
        <f t="shared" si="67"/>
        <v>1547.6945036661577</v>
      </c>
      <c r="M235" s="57">
        <f t="shared" si="68"/>
        <v>2267.1796164666325</v>
      </c>
      <c r="N235" s="57">
        <f t="shared" si="69"/>
        <v>1655.5571804711383</v>
      </c>
      <c r="P235" s="49"/>
      <c r="Q235" s="96">
        <v>224</v>
      </c>
      <c r="R235" s="103">
        <f t="shared" si="62"/>
        <v>2016.8899483512214</v>
      </c>
      <c r="S235" s="57">
        <f t="shared" si="55"/>
        <v>1952.7157738500321</v>
      </c>
      <c r="T235" s="57">
        <f t="shared" si="56"/>
        <v>2323.9752308575808</v>
      </c>
      <c r="U235" s="57">
        <f t="shared" si="57"/>
        <v>2481.0632073678398</v>
      </c>
      <c r="V235" s="57">
        <f t="shared" si="58"/>
        <v>1536.8809960662174</v>
      </c>
      <c r="W235" s="57">
        <f t="shared" si="59"/>
        <v>3152.3659107939097</v>
      </c>
      <c r="X235" s="57">
        <f t="shared" si="60"/>
        <v>1209.5990761689263</v>
      </c>
      <c r="Y235" s="17"/>
      <c r="AA235" s="22"/>
      <c r="AB235" s="22"/>
      <c r="AC235" s="22"/>
      <c r="AD235" s="22"/>
      <c r="AE235" s="22"/>
      <c r="AF235" s="22"/>
      <c r="AG235" s="22"/>
      <c r="AH235" s="33"/>
      <c r="AI235" s="6"/>
      <c r="AJ235" s="32"/>
      <c r="AK235" s="27"/>
      <c r="AL235" s="27"/>
      <c r="AM235" s="27"/>
      <c r="AN235" s="27"/>
      <c r="AO235" s="27"/>
      <c r="AP235" s="27"/>
      <c r="AR235" s="2"/>
      <c r="AS235" s="8"/>
      <c r="AT235" s="8"/>
      <c r="AU235" s="8"/>
      <c r="AW235" s="44"/>
      <c r="AX235" s="31"/>
      <c r="AY235" s="29"/>
      <c r="AZ235" s="31"/>
      <c r="BA235" s="17"/>
      <c r="BC235" s="22"/>
      <c r="BD235" s="22"/>
      <c r="BE235" s="22"/>
      <c r="BF235" s="22"/>
      <c r="BG235" s="22"/>
      <c r="BH235" s="22"/>
      <c r="BI235" s="22"/>
      <c r="BJ235" s="33"/>
      <c r="BK235" s="6"/>
      <c r="BL235" s="32"/>
      <c r="BM235" s="27"/>
      <c r="BN235" s="27"/>
      <c r="BO235" s="27"/>
      <c r="BP235" s="27"/>
      <c r="BQ235" s="27"/>
      <c r="BR235" s="27"/>
      <c r="BT235" s="2"/>
      <c r="BU235" s="8"/>
      <c r="BV235" s="8"/>
      <c r="BW235" s="8"/>
      <c r="BY235" s="44"/>
      <c r="BZ235" s="31"/>
      <c r="CA235" s="29"/>
      <c r="CB235" s="31"/>
      <c r="CC235" s="17"/>
      <c r="CE235" s="22"/>
      <c r="CF235" s="22"/>
      <c r="CG235" s="22"/>
      <c r="CH235" s="22"/>
      <c r="CI235" s="22"/>
      <c r="CJ235" s="22"/>
      <c r="CK235" s="22"/>
      <c r="CL235" s="33"/>
      <c r="CM235" s="6"/>
      <c r="CN235" s="32"/>
      <c r="CO235" s="27"/>
      <c r="CP235" s="27"/>
      <c r="CQ235" s="27"/>
      <c r="CR235" s="27"/>
      <c r="CS235" s="27"/>
      <c r="CT235" s="27"/>
    </row>
    <row r="236" spans="2:98">
      <c r="B236" s="86">
        <v>42696</v>
      </c>
      <c r="C236" s="53">
        <v>2202.94</v>
      </c>
      <c r="D236" s="47">
        <f t="shared" si="63"/>
        <v>2.1654277629676454E-3</v>
      </c>
      <c r="F236" s="89">
        <f t="shared" si="61"/>
        <v>2016.8939213349322</v>
      </c>
      <c r="G236" s="96">
        <v>198</v>
      </c>
      <c r="H236" s="37">
        <v>225</v>
      </c>
      <c r="I236" s="60">
        <f t="shared" si="64"/>
        <v>1937.9468893185608</v>
      </c>
      <c r="J236" s="57">
        <f t="shared" si="65"/>
        <v>2290.9190402416348</v>
      </c>
      <c r="K236" s="60">
        <f t="shared" si="66"/>
        <v>2427.274601284219</v>
      </c>
      <c r="L236" s="60">
        <f t="shared" si="67"/>
        <v>1547.265457246765</v>
      </c>
      <c r="M236" s="57">
        <f t="shared" si="68"/>
        <v>2268.7455956792501</v>
      </c>
      <c r="N236" s="57">
        <f t="shared" si="69"/>
        <v>1655.3809087153595</v>
      </c>
      <c r="P236" s="49"/>
      <c r="Q236" s="41">
        <v>225</v>
      </c>
      <c r="R236" s="103">
        <f t="shared" si="62"/>
        <v>2016.8939213349322</v>
      </c>
      <c r="S236" s="57">
        <f t="shared" si="55"/>
        <v>1953.2860501122786</v>
      </c>
      <c r="T236" s="57">
        <f t="shared" si="56"/>
        <v>2325.2163958698748</v>
      </c>
      <c r="U236" s="57">
        <f t="shared" si="57"/>
        <v>2483.1132315398868</v>
      </c>
      <c r="V236" s="57">
        <f t="shared" si="58"/>
        <v>1536.5092276509583</v>
      </c>
      <c r="W236" s="57">
        <f t="shared" si="59"/>
        <v>3156.6555857469184</v>
      </c>
      <c r="X236" s="57">
        <f t="shared" si="60"/>
        <v>1208.6609672560953</v>
      </c>
      <c r="Y236" s="17"/>
      <c r="AA236" s="22"/>
      <c r="AB236" s="22"/>
      <c r="AC236" s="22"/>
      <c r="AD236" s="22"/>
      <c r="AE236" s="22"/>
      <c r="AF236" s="22"/>
      <c r="AG236" s="22"/>
      <c r="AH236" s="33"/>
      <c r="AI236" s="6"/>
      <c r="AJ236" s="32"/>
      <c r="AK236" s="27"/>
      <c r="AL236" s="27"/>
      <c r="AM236" s="27"/>
      <c r="AN236" s="27"/>
      <c r="AO236" s="27"/>
      <c r="AP236" s="27"/>
      <c r="AR236" s="2"/>
      <c r="AS236" s="8"/>
      <c r="AT236" s="8"/>
      <c r="AU236" s="8"/>
      <c r="AW236" s="44"/>
      <c r="AX236" s="31"/>
      <c r="AY236" s="29"/>
      <c r="AZ236" s="31"/>
      <c r="BA236" s="17"/>
      <c r="BC236" s="22"/>
      <c r="BD236" s="22"/>
      <c r="BE236" s="22"/>
      <c r="BF236" s="22"/>
      <c r="BG236" s="22"/>
      <c r="BH236" s="22"/>
      <c r="BI236" s="22"/>
      <c r="BJ236" s="33"/>
      <c r="BK236" s="6"/>
      <c r="BL236" s="32"/>
      <c r="BM236" s="27"/>
      <c r="BN236" s="27"/>
      <c r="BO236" s="27"/>
      <c r="BP236" s="27"/>
      <c r="BQ236" s="27"/>
      <c r="BR236" s="27"/>
      <c r="BT236" s="2"/>
      <c r="BU236" s="8"/>
      <c r="BV236" s="8"/>
      <c r="BW236" s="8"/>
      <c r="BY236" s="44"/>
      <c r="BZ236" s="31"/>
      <c r="CA236" s="29"/>
      <c r="CB236" s="31"/>
      <c r="CC236" s="17"/>
      <c r="CE236" s="22"/>
      <c r="CF236" s="22"/>
      <c r="CG236" s="22"/>
      <c r="CH236" s="22"/>
      <c r="CI236" s="22"/>
      <c r="CJ236" s="22"/>
      <c r="CK236" s="22"/>
      <c r="CL236" s="33"/>
      <c r="CM236" s="6"/>
      <c r="CN236" s="32"/>
      <c r="CO236" s="27"/>
      <c r="CP236" s="27"/>
      <c r="CQ236" s="27"/>
      <c r="CR236" s="27"/>
      <c r="CS236" s="27"/>
      <c r="CT236" s="27"/>
    </row>
    <row r="237" spans="2:98">
      <c r="B237" s="86">
        <v>42697</v>
      </c>
      <c r="C237" s="53">
        <v>2204.7199999999998</v>
      </c>
      <c r="D237" s="47">
        <f t="shared" si="63"/>
        <v>8.0801111242237433E-4</v>
      </c>
      <c r="F237" s="89">
        <f t="shared" si="61"/>
        <v>2016.897894318643</v>
      </c>
      <c r="G237" s="96">
        <v>199</v>
      </c>
      <c r="H237" s="37">
        <v>226</v>
      </c>
      <c r="I237" s="60">
        <f t="shared" si="64"/>
        <v>1938.5128524368358</v>
      </c>
      <c r="J237" s="57">
        <f t="shared" si="65"/>
        <v>2292.2202374529197</v>
      </c>
      <c r="K237" s="60">
        <f t="shared" si="66"/>
        <v>2429.36251608366</v>
      </c>
      <c r="L237" s="60">
        <f t="shared" si="67"/>
        <v>1546.8387505709702</v>
      </c>
      <c r="M237" s="57">
        <f t="shared" si="68"/>
        <v>2270.3103748894246</v>
      </c>
      <c r="N237" s="57">
        <f t="shared" si="69"/>
        <v>1655.2063192002211</v>
      </c>
      <c r="P237" s="49"/>
      <c r="Q237" s="41">
        <v>226</v>
      </c>
      <c r="R237" s="103">
        <f t="shared" si="62"/>
        <v>2016.897894318643</v>
      </c>
      <c r="S237" s="57">
        <f t="shared" si="55"/>
        <v>1953.8564929195081</v>
      </c>
      <c r="T237" s="57">
        <f t="shared" si="56"/>
        <v>2326.455466451725</v>
      </c>
      <c r="U237" s="57">
        <f t="shared" si="57"/>
        <v>2485.1620041850474</v>
      </c>
      <c r="V237" s="57">
        <f t="shared" si="58"/>
        <v>1536.1393697855126</v>
      </c>
      <c r="W237" s="57">
        <f t="shared" si="59"/>
        <v>3160.9436053395302</v>
      </c>
      <c r="X237" s="57">
        <f t="shared" si="60"/>
        <v>1207.7264486702729</v>
      </c>
      <c r="Y237" s="17"/>
      <c r="AA237" s="22"/>
      <c r="AB237" s="22"/>
      <c r="AC237" s="22"/>
      <c r="AD237" s="22"/>
      <c r="AE237" s="22"/>
      <c r="AF237" s="22"/>
      <c r="AG237" s="22"/>
      <c r="AH237" s="33"/>
      <c r="AI237" s="6"/>
      <c r="AJ237" s="32"/>
      <c r="AK237" s="27"/>
      <c r="AL237" s="27"/>
      <c r="AM237" s="27"/>
      <c r="AN237" s="27"/>
      <c r="AO237" s="27"/>
      <c r="AP237" s="27"/>
      <c r="AR237" s="2"/>
      <c r="AS237" s="8"/>
      <c r="AT237" s="8"/>
      <c r="AU237" s="8"/>
      <c r="AW237" s="44"/>
      <c r="AX237" s="31"/>
      <c r="AY237" s="29"/>
      <c r="AZ237" s="31"/>
      <c r="BA237" s="17"/>
      <c r="BC237" s="22"/>
      <c r="BD237" s="22"/>
      <c r="BE237" s="22"/>
      <c r="BF237" s="22"/>
      <c r="BG237" s="22"/>
      <c r="BH237" s="22"/>
      <c r="BI237" s="22"/>
      <c r="BJ237" s="33"/>
      <c r="BK237" s="6"/>
      <c r="BL237" s="32"/>
      <c r="BM237" s="27"/>
      <c r="BN237" s="27"/>
      <c r="BO237" s="27"/>
      <c r="BP237" s="27"/>
      <c r="BQ237" s="27"/>
      <c r="BR237" s="27"/>
      <c r="BT237" s="2"/>
      <c r="BU237" s="8"/>
      <c r="BV237" s="8"/>
      <c r="BW237" s="8"/>
      <c r="BY237" s="44"/>
      <c r="BZ237" s="31"/>
      <c r="CA237" s="29"/>
      <c r="CB237" s="31"/>
      <c r="CC237" s="17"/>
      <c r="CE237" s="22"/>
      <c r="CF237" s="22"/>
      <c r="CG237" s="22"/>
      <c r="CH237" s="22"/>
      <c r="CI237" s="22"/>
      <c r="CJ237" s="22"/>
      <c r="CK237" s="22"/>
      <c r="CL237" s="33"/>
      <c r="CM237" s="6"/>
      <c r="CN237" s="32"/>
      <c r="CO237" s="27"/>
      <c r="CP237" s="27"/>
      <c r="CQ237" s="27"/>
      <c r="CR237" s="27"/>
      <c r="CS237" s="27"/>
      <c r="CT237" s="27"/>
    </row>
    <row r="238" spans="2:98">
      <c r="B238" s="86">
        <v>42699</v>
      </c>
      <c r="C238" s="53">
        <v>2213.35</v>
      </c>
      <c r="D238" s="47">
        <f t="shared" si="63"/>
        <v>3.9143292572299928E-3</v>
      </c>
      <c r="F238" s="89">
        <f t="shared" si="61"/>
        <v>2016.9018673023538</v>
      </c>
      <c r="G238" s="96">
        <v>200</v>
      </c>
      <c r="H238" s="37">
        <v>227</v>
      </c>
      <c r="I238" s="60">
        <f t="shared" si="64"/>
        <v>1939.078980840472</v>
      </c>
      <c r="J238" s="57">
        <f t="shared" si="65"/>
        <v>2293.5189056857407</v>
      </c>
      <c r="K238" s="60">
        <f t="shared" si="66"/>
        <v>2431.4487623151858</v>
      </c>
      <c r="L238" s="60">
        <f t="shared" si="67"/>
        <v>1546.4143650541441</v>
      </c>
      <c r="M238" s="57">
        <f t="shared" si="68"/>
        <v>2271.8739673119785</v>
      </c>
      <c r="N238" s="57">
        <f t="shared" si="69"/>
        <v>1655.0333988755938</v>
      </c>
      <c r="P238" s="49"/>
      <c r="Q238" s="96">
        <v>227</v>
      </c>
      <c r="R238" s="103">
        <f t="shared" si="62"/>
        <v>2016.9018673023538</v>
      </c>
      <c r="S238" s="57">
        <f t="shared" si="55"/>
        <v>1954.4271023203587</v>
      </c>
      <c r="T238" s="57">
        <f t="shared" si="56"/>
        <v>2327.6924568394456</v>
      </c>
      <c r="U238" s="57">
        <f t="shared" si="57"/>
        <v>2487.2095389560191</v>
      </c>
      <c r="V238" s="57">
        <f t="shared" si="58"/>
        <v>1535.771409065788</v>
      </c>
      <c r="W238" s="57">
        <f t="shared" si="59"/>
        <v>3165.2299967235117</v>
      </c>
      <c r="X238" s="57">
        <f t="shared" si="60"/>
        <v>1206.7954942416206</v>
      </c>
      <c r="Y238" s="17"/>
      <c r="AA238" s="22"/>
      <c r="AB238" s="22"/>
      <c r="AC238" s="22"/>
      <c r="AD238" s="22"/>
      <c r="AE238" s="22"/>
      <c r="AF238" s="22"/>
      <c r="AG238" s="22"/>
      <c r="AH238" s="33"/>
      <c r="AI238" s="6"/>
      <c r="AJ238" s="32"/>
      <c r="AK238" s="27"/>
      <c r="AL238" s="27"/>
      <c r="AM238" s="27"/>
      <c r="AN238" s="27"/>
      <c r="AO238" s="27"/>
      <c r="AP238" s="27"/>
      <c r="AR238" s="2"/>
      <c r="AS238" s="8"/>
      <c r="AT238" s="8"/>
      <c r="AU238" s="8"/>
      <c r="AW238" s="44"/>
      <c r="AX238" s="31"/>
      <c r="AY238" s="29"/>
      <c r="AZ238" s="31"/>
      <c r="BA238" s="17"/>
      <c r="BC238" s="22"/>
      <c r="BD238" s="22"/>
      <c r="BE238" s="22"/>
      <c r="BF238" s="22"/>
      <c r="BG238" s="22"/>
      <c r="BH238" s="22"/>
      <c r="BI238" s="22"/>
      <c r="BJ238" s="33"/>
      <c r="BK238" s="6"/>
      <c r="BL238" s="32"/>
      <c r="BM238" s="27"/>
      <c r="BN238" s="27"/>
      <c r="BO238" s="27"/>
      <c r="BP238" s="27"/>
      <c r="BQ238" s="27"/>
      <c r="BR238" s="27"/>
      <c r="BT238" s="2"/>
      <c r="BU238" s="8"/>
      <c r="BV238" s="8"/>
      <c r="BW238" s="8"/>
      <c r="BY238" s="44"/>
      <c r="BZ238" s="31"/>
      <c r="CA238" s="29"/>
      <c r="CB238" s="31"/>
      <c r="CC238" s="17"/>
      <c r="CE238" s="22"/>
      <c r="CF238" s="22"/>
      <c r="CG238" s="22"/>
      <c r="CH238" s="22"/>
      <c r="CI238" s="22"/>
      <c r="CJ238" s="22"/>
      <c r="CK238" s="22"/>
      <c r="CL238" s="33"/>
      <c r="CM238" s="6"/>
      <c r="CN238" s="32"/>
      <c r="CO238" s="27"/>
      <c r="CP238" s="27"/>
      <c r="CQ238" s="27"/>
      <c r="CR238" s="27"/>
      <c r="CS238" s="27"/>
      <c r="CT238" s="27"/>
    </row>
    <row r="239" spans="2:98">
      <c r="B239" s="86">
        <v>42702</v>
      </c>
      <c r="C239" s="53">
        <v>2201.7199999999998</v>
      </c>
      <c r="D239" s="47">
        <f t="shared" si="63"/>
        <v>-5.2544785054329905E-3</v>
      </c>
      <c r="F239" s="89">
        <f t="shared" si="61"/>
        <v>2016.9058402860646</v>
      </c>
      <c r="G239" s="96">
        <v>201</v>
      </c>
      <c r="H239" s="37">
        <v>228</v>
      </c>
      <c r="I239" s="60">
        <f t="shared" si="64"/>
        <v>1939.6452745777392</v>
      </c>
      <c r="J239" s="57">
        <f t="shared" si="65"/>
        <v>2294.8150642989635</v>
      </c>
      <c r="K239" s="60">
        <f t="shared" si="66"/>
        <v>2433.5333585722306</v>
      </c>
      <c r="L239" s="60">
        <f t="shared" si="67"/>
        <v>1545.9922823490999</v>
      </c>
      <c r="M239" s="57">
        <f t="shared" si="68"/>
        <v>2273.43638599517</v>
      </c>
      <c r="N239" s="57">
        <f t="shared" si="69"/>
        <v>1654.8621348579695</v>
      </c>
      <c r="P239" s="49"/>
      <c r="Q239" s="41">
        <v>228</v>
      </c>
      <c r="R239" s="103">
        <f t="shared" si="62"/>
        <v>2016.9058402860646</v>
      </c>
      <c r="S239" s="57">
        <f t="shared" si="55"/>
        <v>1954.9978783634831</v>
      </c>
      <c r="T239" s="57">
        <f t="shared" si="56"/>
        <v>2328.9273811121489</v>
      </c>
      <c r="U239" s="57">
        <f t="shared" si="57"/>
        <v>2489.255849354251</v>
      </c>
      <c r="V239" s="57">
        <f t="shared" si="58"/>
        <v>1535.405332239033</v>
      </c>
      <c r="W239" s="57">
        <f t="shared" si="59"/>
        <v>3169.5147867532819</v>
      </c>
      <c r="X239" s="57">
        <f t="shared" si="60"/>
        <v>1205.8680780981094</v>
      </c>
      <c r="Y239" s="17"/>
      <c r="AA239" s="22"/>
      <c r="AB239" s="22"/>
      <c r="AC239" s="22"/>
      <c r="AD239" s="22"/>
      <c r="AE239" s="22"/>
      <c r="AF239" s="22"/>
      <c r="AG239" s="22"/>
      <c r="AH239" s="33"/>
      <c r="AI239" s="6"/>
      <c r="AJ239" s="32"/>
      <c r="AK239" s="27"/>
      <c r="AL239" s="27"/>
      <c r="AM239" s="27"/>
      <c r="AN239" s="27"/>
      <c r="AO239" s="27"/>
      <c r="AP239" s="27"/>
      <c r="AR239" s="2"/>
      <c r="AS239" s="8"/>
      <c r="AT239" s="8"/>
      <c r="AU239" s="8"/>
      <c r="AW239" s="44"/>
      <c r="AX239" s="31"/>
      <c r="AY239" s="29"/>
      <c r="AZ239" s="31"/>
      <c r="BA239" s="17"/>
      <c r="BC239" s="22"/>
      <c r="BD239" s="22"/>
      <c r="BE239" s="22"/>
      <c r="BF239" s="22"/>
      <c r="BG239" s="22"/>
      <c r="BH239" s="22"/>
      <c r="BI239" s="22"/>
      <c r="BJ239" s="33"/>
      <c r="BK239" s="6"/>
      <c r="BL239" s="32"/>
      <c r="BM239" s="27"/>
      <c r="BN239" s="27"/>
      <c r="BO239" s="27"/>
      <c r="BP239" s="27"/>
      <c r="BQ239" s="27"/>
      <c r="BR239" s="27"/>
      <c r="BT239" s="2"/>
      <c r="BU239" s="8"/>
      <c r="BV239" s="8"/>
      <c r="BW239" s="8"/>
      <c r="BY239" s="44"/>
      <c r="BZ239" s="31"/>
      <c r="CA239" s="29"/>
      <c r="CB239" s="31"/>
      <c r="CC239" s="17"/>
      <c r="CE239" s="22"/>
      <c r="CF239" s="22"/>
      <c r="CG239" s="22"/>
      <c r="CH239" s="22"/>
      <c r="CI239" s="22"/>
      <c r="CJ239" s="22"/>
      <c r="CK239" s="22"/>
      <c r="CL239" s="33"/>
      <c r="CM239" s="6"/>
      <c r="CN239" s="32"/>
      <c r="CO239" s="27"/>
      <c r="CP239" s="27"/>
      <c r="CQ239" s="27"/>
      <c r="CR239" s="27"/>
      <c r="CS239" s="27"/>
      <c r="CT239" s="27"/>
    </row>
    <row r="240" spans="2:98">
      <c r="B240" s="86">
        <v>42703</v>
      </c>
      <c r="C240" s="53">
        <v>2204.66</v>
      </c>
      <c r="D240" s="47">
        <f t="shared" si="63"/>
        <v>1.3353196591755787E-3</v>
      </c>
      <c r="F240" s="89">
        <f t="shared" si="61"/>
        <v>2016.9098132697754</v>
      </c>
      <c r="G240" s="96">
        <v>202</v>
      </c>
      <c r="H240" s="37">
        <v>229</v>
      </c>
      <c r="I240" s="60">
        <f t="shared" si="64"/>
        <v>1940.2117336969225</v>
      </c>
      <c r="J240" s="57">
        <f t="shared" si="65"/>
        <v>2296.1087324101709</v>
      </c>
      <c r="K240" s="60">
        <f t="shared" si="66"/>
        <v>2435.6163232150484</v>
      </c>
      <c r="L240" s="60">
        <f t="shared" si="67"/>
        <v>1545.5724843419207</v>
      </c>
      <c r="M240" s="57">
        <f t="shared" si="68"/>
        <v>2274.9976438236185</v>
      </c>
      <c r="N240" s="57">
        <f t="shared" si="69"/>
        <v>1654.6925144275335</v>
      </c>
      <c r="P240" s="49"/>
      <c r="Q240" s="41">
        <v>229</v>
      </c>
      <c r="R240" s="103">
        <f t="shared" si="62"/>
        <v>2016.9098132697754</v>
      </c>
      <c r="S240" s="57">
        <f t="shared" si="55"/>
        <v>1955.5688210975477</v>
      </c>
      <c r="T240" s="57">
        <f t="shared" si="56"/>
        <v>2330.1602531941576</v>
      </c>
      <c r="U240" s="57">
        <f t="shared" si="57"/>
        <v>2491.3009487322929</v>
      </c>
      <c r="V240" s="57">
        <f t="shared" si="58"/>
        <v>1535.041126201487</v>
      </c>
      <c r="W240" s="57">
        <f t="shared" si="59"/>
        <v>3173.7980019905553</v>
      </c>
      <c r="X240" s="57">
        <f t="shared" si="60"/>
        <v>1204.9441746608777</v>
      </c>
      <c r="Y240" s="17"/>
      <c r="AA240" s="22"/>
      <c r="AB240" s="22"/>
      <c r="AC240" s="22"/>
      <c r="AD240" s="22"/>
      <c r="AE240" s="22"/>
      <c r="AF240" s="22"/>
      <c r="AG240" s="22"/>
      <c r="AH240" s="33"/>
      <c r="AI240" s="6"/>
      <c r="AJ240" s="32"/>
      <c r="AK240" s="27"/>
      <c r="AL240" s="27"/>
      <c r="AM240" s="27"/>
      <c r="AN240" s="27"/>
      <c r="AO240" s="27"/>
      <c r="AP240" s="27"/>
      <c r="AR240" s="2"/>
      <c r="AS240" s="8"/>
      <c r="AT240" s="8"/>
      <c r="AU240" s="8"/>
      <c r="AW240" s="44"/>
      <c r="AX240" s="31"/>
      <c r="AY240" s="29"/>
      <c r="AZ240" s="31"/>
      <c r="BA240" s="17"/>
      <c r="BC240" s="22"/>
      <c r="BD240" s="22"/>
      <c r="BE240" s="22"/>
      <c r="BF240" s="22"/>
      <c r="BG240" s="22"/>
      <c r="BH240" s="22"/>
      <c r="BI240" s="22"/>
      <c r="BJ240" s="33"/>
      <c r="BK240" s="6"/>
      <c r="BL240" s="32"/>
      <c r="BM240" s="27"/>
      <c r="BN240" s="27"/>
      <c r="BO240" s="27"/>
      <c r="BP240" s="27"/>
      <c r="BQ240" s="27"/>
      <c r="BR240" s="27"/>
      <c r="BT240" s="2"/>
      <c r="BU240" s="8"/>
      <c r="BV240" s="8"/>
      <c r="BW240" s="8"/>
      <c r="BY240" s="44"/>
      <c r="BZ240" s="31"/>
      <c r="CA240" s="29"/>
      <c r="CB240" s="31"/>
      <c r="CC240" s="17"/>
      <c r="CE240" s="22"/>
      <c r="CF240" s="22"/>
      <c r="CG240" s="22"/>
      <c r="CH240" s="22"/>
      <c r="CI240" s="22"/>
      <c r="CJ240" s="22"/>
      <c r="CK240" s="22"/>
      <c r="CL240" s="33"/>
      <c r="CM240" s="6"/>
      <c r="CN240" s="32"/>
      <c r="CO240" s="27"/>
      <c r="CP240" s="27"/>
      <c r="CQ240" s="27"/>
      <c r="CR240" s="27"/>
      <c r="CS240" s="27"/>
      <c r="CT240" s="27"/>
    </row>
    <row r="241" spans="2:98">
      <c r="B241" s="86">
        <v>42704</v>
      </c>
      <c r="C241" s="53">
        <v>2198.81</v>
      </c>
      <c r="D241" s="47">
        <f t="shared" si="63"/>
        <v>-2.6534703763845262E-3</v>
      </c>
      <c r="F241" s="89">
        <f t="shared" si="61"/>
        <v>2016.9137862534863</v>
      </c>
      <c r="G241" s="96">
        <v>203</v>
      </c>
      <c r="H241" s="37">
        <v>230</v>
      </c>
      <c r="I241" s="60">
        <f t="shared" si="64"/>
        <v>1940.7783582463201</v>
      </c>
      <c r="J241" s="57">
        <f t="shared" si="65"/>
        <v>2297.3999288998443</v>
      </c>
      <c r="K241" s="60">
        <f t="shared" si="66"/>
        <v>2437.6976743747964</v>
      </c>
      <c r="L241" s="60">
        <f t="shared" si="67"/>
        <v>1545.1549531478788</v>
      </c>
      <c r="M241" s="57">
        <f t="shared" si="68"/>
        <v>2276.557753521166</v>
      </c>
      <c r="N241" s="57">
        <f t="shared" si="69"/>
        <v>1654.5245250253045</v>
      </c>
      <c r="P241" s="49"/>
      <c r="Q241" s="96">
        <v>230</v>
      </c>
      <c r="R241" s="103">
        <f t="shared" si="62"/>
        <v>2016.9137862534863</v>
      </c>
      <c r="S241" s="57">
        <f t="shared" si="55"/>
        <v>1956.1399305712332</v>
      </c>
      <c r="T241" s="57">
        <f t="shared" si="56"/>
        <v>2331.3910868573762</v>
      </c>
      <c r="U241" s="57">
        <f t="shared" si="57"/>
        <v>2493.3448502960941</v>
      </c>
      <c r="V241" s="57">
        <f t="shared" si="58"/>
        <v>1534.67877799608</v>
      </c>
      <c r="W241" s="57">
        <f t="shared" si="59"/>
        <v>3178.0796687088882</v>
      </c>
      <c r="X241" s="57">
        <f t="shared" si="60"/>
        <v>1204.0237586396813</v>
      </c>
      <c r="Y241" s="17"/>
      <c r="AA241" s="22"/>
      <c r="AB241" s="22"/>
      <c r="AC241" s="22"/>
      <c r="AD241" s="22"/>
      <c r="AE241" s="22"/>
      <c r="AF241" s="22"/>
      <c r="AG241" s="22"/>
      <c r="AH241" s="33"/>
      <c r="AI241" s="6"/>
      <c r="AJ241" s="32"/>
      <c r="AK241" s="27"/>
      <c r="AL241" s="27"/>
      <c r="AM241" s="27"/>
      <c r="AN241" s="27"/>
      <c r="AO241" s="27"/>
      <c r="AP241" s="27"/>
      <c r="AR241" s="2"/>
      <c r="AS241" s="8"/>
      <c r="AT241" s="8"/>
      <c r="AU241" s="8"/>
      <c r="AW241" s="44"/>
      <c r="AX241" s="31"/>
      <c r="AY241" s="29"/>
      <c r="AZ241" s="31"/>
      <c r="BA241" s="17"/>
      <c r="BC241" s="22"/>
      <c r="BD241" s="22"/>
      <c r="BE241" s="22"/>
      <c r="BF241" s="22"/>
      <c r="BG241" s="22"/>
      <c r="BH241" s="22"/>
      <c r="BI241" s="22"/>
      <c r="BJ241" s="33"/>
      <c r="BK241" s="6"/>
      <c r="BL241" s="32"/>
      <c r="BM241" s="27"/>
      <c r="BN241" s="27"/>
      <c r="BO241" s="27"/>
      <c r="BP241" s="27"/>
      <c r="BQ241" s="27"/>
      <c r="BR241" s="27"/>
      <c r="BT241" s="2"/>
      <c r="BU241" s="8"/>
      <c r="BV241" s="8"/>
      <c r="BW241" s="8"/>
      <c r="BY241" s="44"/>
      <c r="BZ241" s="31"/>
      <c r="CA241" s="29"/>
      <c r="CB241" s="31"/>
      <c r="CC241" s="17"/>
      <c r="CE241" s="22"/>
      <c r="CF241" s="22"/>
      <c r="CG241" s="22"/>
      <c r="CH241" s="22"/>
      <c r="CI241" s="22"/>
      <c r="CJ241" s="22"/>
      <c r="CK241" s="22"/>
      <c r="CL241" s="33"/>
      <c r="CM241" s="6"/>
      <c r="CN241" s="32"/>
      <c r="CO241" s="27"/>
      <c r="CP241" s="27"/>
      <c r="CQ241" s="27"/>
      <c r="CR241" s="27"/>
      <c r="CS241" s="27"/>
      <c r="CT241" s="27"/>
    </row>
    <row r="242" spans="2:98">
      <c r="B242" s="86">
        <v>42705</v>
      </c>
      <c r="C242" s="53">
        <v>2191.08</v>
      </c>
      <c r="D242" s="47">
        <f t="shared" si="63"/>
        <v>-3.5155379500730025E-3</v>
      </c>
      <c r="F242" s="89">
        <f t="shared" si="61"/>
        <v>2016.9177592371971</v>
      </c>
      <c r="G242" s="96">
        <v>204</v>
      </c>
      <c r="H242" s="37">
        <v>231</v>
      </c>
      <c r="I242" s="60">
        <f t="shared" si="64"/>
        <v>1941.3451482742448</v>
      </c>
      <c r="J242" s="57">
        <f t="shared" si="65"/>
        <v>2298.688672415451</v>
      </c>
      <c r="K242" s="60">
        <f t="shared" si="66"/>
        <v>2439.7774299575203</v>
      </c>
      <c r="L242" s="60">
        <f t="shared" si="67"/>
        <v>1544.7396711074462</v>
      </c>
      <c r="M242" s="57">
        <f t="shared" si="68"/>
        <v>2278.1167276536758</v>
      </c>
      <c r="N242" s="57">
        <f t="shared" si="69"/>
        <v>1654.3581542503357</v>
      </c>
      <c r="P242" s="49"/>
      <c r="Q242" s="96">
        <v>231</v>
      </c>
      <c r="R242" s="103">
        <f t="shared" si="62"/>
        <v>2016.9177592371971</v>
      </c>
      <c r="S242" s="57">
        <f t="shared" si="55"/>
        <v>1956.7112068332353</v>
      </c>
      <c r="T242" s="57">
        <f t="shared" si="56"/>
        <v>2332.6198957236074</v>
      </c>
      <c r="U242" s="57">
        <f t="shared" si="57"/>
        <v>2495.3875671072647</v>
      </c>
      <c r="V242" s="57">
        <f t="shared" si="58"/>
        <v>1534.3182748101742</v>
      </c>
      <c r="W242" s="57">
        <f t="shared" si="59"/>
        <v>3182.3598128981425</v>
      </c>
      <c r="X242" s="57">
        <f t="shared" si="60"/>
        <v>1203.1068050284359</v>
      </c>
      <c r="Y242" s="17"/>
      <c r="AA242" s="22"/>
      <c r="AB242" s="22"/>
      <c r="AC242" s="22"/>
      <c r="AD242" s="22"/>
      <c r="AE242" s="22"/>
      <c r="AF242" s="22"/>
      <c r="AG242" s="22"/>
      <c r="AH242" s="33"/>
      <c r="AI242" s="6"/>
      <c r="AJ242" s="32"/>
      <c r="AK242" s="27"/>
      <c r="AL242" s="27"/>
      <c r="AM242" s="27"/>
      <c r="AN242" s="27"/>
      <c r="AO242" s="27"/>
      <c r="AP242" s="27"/>
      <c r="AR242" s="2"/>
      <c r="AS242" s="8"/>
      <c r="AT242" s="8"/>
      <c r="AU242" s="8"/>
      <c r="AW242" s="44"/>
      <c r="AX242" s="31"/>
      <c r="AY242" s="29"/>
      <c r="AZ242" s="31"/>
      <c r="BA242" s="17"/>
      <c r="BC242" s="22"/>
      <c r="BD242" s="22"/>
      <c r="BE242" s="22"/>
      <c r="BF242" s="22"/>
      <c r="BG242" s="22"/>
      <c r="BH242" s="22"/>
      <c r="BI242" s="22"/>
      <c r="BJ242" s="33"/>
      <c r="BK242" s="6"/>
      <c r="BL242" s="32"/>
      <c r="BM242" s="27"/>
      <c r="BN242" s="27"/>
      <c r="BO242" s="27"/>
      <c r="BP242" s="27"/>
      <c r="BQ242" s="27"/>
      <c r="BR242" s="27"/>
      <c r="BT242" s="2"/>
      <c r="BU242" s="8"/>
      <c r="BV242" s="8"/>
      <c r="BW242" s="8"/>
      <c r="BY242" s="44"/>
      <c r="BZ242" s="31"/>
      <c r="CA242" s="29"/>
      <c r="CB242" s="31"/>
      <c r="CC242" s="17"/>
      <c r="CE242" s="22"/>
      <c r="CF242" s="22"/>
      <c r="CG242" s="22"/>
      <c r="CH242" s="22"/>
      <c r="CI242" s="22"/>
      <c r="CJ242" s="22"/>
      <c r="CK242" s="22"/>
      <c r="CL242" s="33"/>
      <c r="CM242" s="6"/>
      <c r="CN242" s="32"/>
      <c r="CO242" s="27"/>
      <c r="CP242" s="27"/>
      <c r="CQ242" s="27"/>
      <c r="CR242" s="27"/>
      <c r="CS242" s="27"/>
      <c r="CT242" s="27"/>
    </row>
    <row r="243" spans="2:98">
      <c r="B243" s="86">
        <v>42706</v>
      </c>
      <c r="C243" s="53">
        <v>2191.9499999999998</v>
      </c>
      <c r="D243" s="47">
        <f t="shared" si="63"/>
        <v>3.9706446136147054E-4</v>
      </c>
      <c r="F243" s="89">
        <f t="shared" si="61"/>
        <v>2016.9217322209079</v>
      </c>
      <c r="G243" s="96">
        <v>205</v>
      </c>
      <c r="H243" s="37">
        <v>232</v>
      </c>
      <c r="I243" s="60">
        <f t="shared" si="64"/>
        <v>1941.9121038290234</v>
      </c>
      <c r="J243" s="57">
        <f t="shared" si="65"/>
        <v>2299.9749813754452</v>
      </c>
      <c r="K243" s="60">
        <f t="shared" si="66"/>
        <v>2441.8556076480581</v>
      </c>
      <c r="L243" s="60">
        <f t="shared" si="67"/>
        <v>1544.3266207823938</v>
      </c>
      <c r="M243" s="57">
        <f t="shared" si="68"/>
        <v>2279.6745786317661</v>
      </c>
      <c r="N243" s="57">
        <f t="shared" si="69"/>
        <v>1654.1933898569803</v>
      </c>
      <c r="P243" s="49"/>
      <c r="Q243" s="41">
        <v>232</v>
      </c>
      <c r="R243" s="103">
        <f t="shared" si="62"/>
        <v>2016.9217322209079</v>
      </c>
      <c r="S243" s="57">
        <f t="shared" si="55"/>
        <v>1957.2826499322628</v>
      </c>
      <c r="T243" s="57">
        <f t="shared" si="56"/>
        <v>2333.8466932668307</v>
      </c>
      <c r="U243" s="57">
        <f t="shared" si="57"/>
        <v>2497.4291120852845</v>
      </c>
      <c r="V243" s="57">
        <f t="shared" si="58"/>
        <v>1533.959603973351</v>
      </c>
      <c r="W243" s="57">
        <f t="shared" si="59"/>
        <v>3186.6384602688559</v>
      </c>
      <c r="X243" s="57">
        <f t="shared" si="60"/>
        <v>1202.1932891008425</v>
      </c>
      <c r="Y243" s="17"/>
      <c r="AA243" s="22"/>
      <c r="AB243" s="22"/>
      <c r="AC243" s="22"/>
      <c r="AD243" s="22"/>
      <c r="AE243" s="22"/>
      <c r="AF243" s="22"/>
      <c r="AG243" s="22"/>
      <c r="AH243" s="33"/>
      <c r="AI243" s="6"/>
      <c r="AJ243" s="32"/>
      <c r="AK243" s="27"/>
      <c r="AL243" s="27"/>
      <c r="AM243" s="27"/>
      <c r="AN243" s="27"/>
      <c r="AO243" s="27"/>
      <c r="AP243" s="27"/>
      <c r="AR243" s="2"/>
      <c r="AS243" s="8"/>
      <c r="AT243" s="8"/>
      <c r="AU243" s="8"/>
      <c r="AW243" s="44"/>
      <c r="AX243" s="31"/>
      <c r="AY243" s="29"/>
      <c r="AZ243" s="31"/>
      <c r="BA243" s="17"/>
      <c r="BC243" s="22"/>
      <c r="BD243" s="22"/>
      <c r="BE243" s="22"/>
      <c r="BF243" s="22"/>
      <c r="BG243" s="22"/>
      <c r="BH243" s="22"/>
      <c r="BI243" s="22"/>
      <c r="BJ243" s="33"/>
      <c r="BK243" s="6"/>
      <c r="BL243" s="32"/>
      <c r="BM243" s="27"/>
      <c r="BN243" s="27"/>
      <c r="BO243" s="27"/>
      <c r="BP243" s="27"/>
      <c r="BQ243" s="27"/>
      <c r="BR243" s="27"/>
      <c r="BT243" s="2"/>
      <c r="BU243" s="8"/>
      <c r="BV243" s="8"/>
      <c r="BW243" s="8"/>
      <c r="BY243" s="44"/>
      <c r="BZ243" s="31"/>
      <c r="CA243" s="29"/>
      <c r="CB243" s="31"/>
      <c r="CC243" s="17"/>
      <c r="CE243" s="22"/>
      <c r="CF243" s="22"/>
      <c r="CG243" s="22"/>
      <c r="CH243" s="22"/>
      <c r="CI243" s="22"/>
      <c r="CJ243" s="22"/>
      <c r="CK243" s="22"/>
      <c r="CL243" s="33"/>
      <c r="CM243" s="6"/>
      <c r="CN243" s="32"/>
      <c r="CO243" s="27"/>
      <c r="CP243" s="27"/>
      <c r="CQ243" s="27"/>
      <c r="CR243" s="27"/>
      <c r="CS243" s="27"/>
      <c r="CT243" s="27"/>
    </row>
    <row r="244" spans="2:98">
      <c r="B244" s="86">
        <v>42709</v>
      </c>
      <c r="C244" s="53">
        <v>2204.71</v>
      </c>
      <c r="D244" s="47">
        <f t="shared" si="63"/>
        <v>5.821300668354761E-3</v>
      </c>
      <c r="F244" s="89">
        <f t="shared" si="61"/>
        <v>2016.9257052046187</v>
      </c>
      <c r="G244" s="96">
        <v>206</v>
      </c>
      <c r="H244" s="37">
        <v>233</v>
      </c>
      <c r="I244" s="60">
        <f t="shared" si="64"/>
        <v>1942.4792249589971</v>
      </c>
      <c r="J244" s="57">
        <f t="shared" si="65"/>
        <v>2301.2588739731768</v>
      </c>
      <c r="K244" s="60">
        <f t="shared" si="66"/>
        <v>2443.9322249138531</v>
      </c>
      <c r="L244" s="60">
        <f t="shared" si="67"/>
        <v>1543.9157849519779</v>
      </c>
      <c r="M244" s="57">
        <f t="shared" si="68"/>
        <v>2281.2313187134864</v>
      </c>
      <c r="N244" s="57">
        <f t="shared" si="69"/>
        <v>1654.0302197522162</v>
      </c>
      <c r="P244" s="49"/>
      <c r="Q244" s="41">
        <v>233</v>
      </c>
      <c r="R244" s="103">
        <f t="shared" si="62"/>
        <v>2016.9257052046187</v>
      </c>
      <c r="S244" s="57">
        <f t="shared" si="55"/>
        <v>1957.8542599170394</v>
      </c>
      <c r="T244" s="57">
        <f t="shared" si="56"/>
        <v>2335.0714928154321</v>
      </c>
      <c r="U244" s="57">
        <f t="shared" si="57"/>
        <v>2499.4694980096742</v>
      </c>
      <c r="V244" s="57">
        <f t="shared" si="58"/>
        <v>1533.6027529552439</v>
      </c>
      <c r="W244" s="57">
        <f t="shared" si="59"/>
        <v>3190.9156362565268</v>
      </c>
      <c r="X244" s="57">
        <f t="shared" si="60"/>
        <v>1201.2831864061027</v>
      </c>
      <c r="Y244" s="17"/>
      <c r="AA244" s="22"/>
      <c r="AB244" s="22"/>
      <c r="AC244" s="22"/>
      <c r="AD244" s="22"/>
      <c r="AE244" s="22"/>
      <c r="AF244" s="22"/>
      <c r="AG244" s="22"/>
      <c r="AH244" s="33"/>
      <c r="AI244" s="6"/>
      <c r="AJ244" s="32"/>
      <c r="AK244" s="27"/>
      <c r="AL244" s="27"/>
      <c r="AM244" s="27"/>
      <c r="AN244" s="27"/>
      <c r="AO244" s="27"/>
      <c r="AP244" s="27"/>
      <c r="AR244" s="2"/>
      <c r="AS244" s="8"/>
      <c r="AT244" s="8"/>
      <c r="AU244" s="8"/>
      <c r="AW244" s="44"/>
      <c r="AX244" s="31"/>
      <c r="AY244" s="29"/>
      <c r="AZ244" s="31"/>
      <c r="BA244" s="17"/>
      <c r="BC244" s="22"/>
      <c r="BD244" s="22"/>
      <c r="BE244" s="22"/>
      <c r="BF244" s="22"/>
      <c r="BG244" s="22"/>
      <c r="BH244" s="22"/>
      <c r="BI244" s="22"/>
      <c r="BJ244" s="33"/>
      <c r="BK244" s="6"/>
      <c r="BL244" s="32"/>
      <c r="BM244" s="27"/>
      <c r="BN244" s="27"/>
      <c r="BO244" s="27"/>
      <c r="BP244" s="27"/>
      <c r="BQ244" s="27"/>
      <c r="BR244" s="27"/>
      <c r="BT244" s="2"/>
      <c r="BU244" s="8"/>
      <c r="BV244" s="8"/>
      <c r="BW244" s="8"/>
      <c r="BY244" s="44"/>
      <c r="BZ244" s="31"/>
      <c r="CA244" s="29"/>
      <c r="CB244" s="31"/>
      <c r="CC244" s="17"/>
      <c r="CE244" s="22"/>
      <c r="CF244" s="22"/>
      <c r="CG244" s="22"/>
      <c r="CH244" s="22"/>
      <c r="CI244" s="22"/>
      <c r="CJ244" s="22"/>
      <c r="CK244" s="22"/>
      <c r="CL244" s="33"/>
      <c r="CM244" s="6"/>
      <c r="CN244" s="32"/>
      <c r="CO244" s="27"/>
      <c r="CP244" s="27"/>
      <c r="CQ244" s="27"/>
      <c r="CR244" s="27"/>
      <c r="CS244" s="27"/>
      <c r="CT244" s="27"/>
    </row>
    <row r="245" spans="2:98">
      <c r="B245" s="86">
        <v>42710</v>
      </c>
      <c r="C245" s="53">
        <v>2212.23</v>
      </c>
      <c r="D245" s="47">
        <f t="shared" si="63"/>
        <v>3.4108794353905872E-3</v>
      </c>
      <c r="F245" s="89">
        <f t="shared" si="61"/>
        <v>2016.9296781883295</v>
      </c>
      <c r="G245" s="96">
        <v>207</v>
      </c>
      <c r="H245" s="37">
        <v>234</v>
      </c>
      <c r="I245" s="60">
        <f t="shared" si="64"/>
        <v>1943.0465117125202</v>
      </c>
      <c r="J245" s="57">
        <f t="shared" si="65"/>
        <v>2302.5403681807193</v>
      </c>
      <c r="K245" s="60">
        <f t="shared" si="66"/>
        <v>2446.0072990086869</v>
      </c>
      <c r="L245" s="60">
        <f t="shared" si="67"/>
        <v>1543.5071466092077</v>
      </c>
      <c r="M245" s="57">
        <f t="shared" si="68"/>
        <v>2282.7869600069344</v>
      </c>
      <c r="N245" s="57">
        <f t="shared" si="69"/>
        <v>1653.8686319930287</v>
      </c>
      <c r="P245" s="49"/>
      <c r="Q245" s="96">
        <v>234</v>
      </c>
      <c r="R245" s="103">
        <f t="shared" si="62"/>
        <v>2016.9296781883295</v>
      </c>
      <c r="S245" s="57">
        <f t="shared" si="55"/>
        <v>1958.4260368363027</v>
      </c>
      <c r="T245" s="57">
        <f t="shared" si="56"/>
        <v>2336.2943075543935</v>
      </c>
      <c r="U245" s="57">
        <f t="shared" si="57"/>
        <v>2501.5087375221228</v>
      </c>
      <c r="V245" s="57">
        <f t="shared" si="58"/>
        <v>1533.2477093634084</v>
      </c>
      <c r="W245" s="57">
        <f t="shared" si="59"/>
        <v>3195.1913660258242</v>
      </c>
      <c r="X245" s="57">
        <f t="shared" si="60"/>
        <v>1200.376472764714</v>
      </c>
      <c r="Y245" s="17"/>
      <c r="AA245" s="22"/>
      <c r="AB245" s="22"/>
      <c r="AC245" s="22"/>
      <c r="AD245" s="22"/>
      <c r="AE245" s="22"/>
      <c r="AF245" s="22"/>
      <c r="AG245" s="22"/>
      <c r="AH245" s="33"/>
      <c r="AI245" s="6"/>
      <c r="AJ245" s="32"/>
      <c r="AK245" s="27"/>
      <c r="AL245" s="27"/>
      <c r="AM245" s="27"/>
      <c r="AN245" s="27"/>
      <c r="AO245" s="27"/>
      <c r="AP245" s="27"/>
      <c r="AR245" s="2"/>
      <c r="AS245" s="8"/>
      <c r="AT245" s="8"/>
      <c r="AU245" s="8"/>
      <c r="AW245" s="44"/>
      <c r="AX245" s="31"/>
      <c r="AY245" s="29"/>
      <c r="AZ245" s="31"/>
      <c r="BA245" s="17"/>
      <c r="BC245" s="22"/>
      <c r="BD245" s="22"/>
      <c r="BE245" s="22"/>
      <c r="BF245" s="22"/>
      <c r="BG245" s="22"/>
      <c r="BH245" s="22"/>
      <c r="BI245" s="22"/>
      <c r="BJ245" s="33"/>
      <c r="BK245" s="6"/>
      <c r="BL245" s="32"/>
      <c r="BM245" s="27"/>
      <c r="BN245" s="27"/>
      <c r="BO245" s="27"/>
      <c r="BP245" s="27"/>
      <c r="BQ245" s="27"/>
      <c r="BR245" s="27"/>
      <c r="BT245" s="2"/>
      <c r="BU245" s="8"/>
      <c r="BV245" s="8"/>
      <c r="BW245" s="8"/>
      <c r="BY245" s="44"/>
      <c r="BZ245" s="31"/>
      <c r="CA245" s="29"/>
      <c r="CB245" s="31"/>
      <c r="CC245" s="17"/>
      <c r="CE245" s="22"/>
      <c r="CF245" s="22"/>
      <c r="CG245" s="22"/>
      <c r="CH245" s="22"/>
      <c r="CI245" s="22"/>
      <c r="CJ245" s="22"/>
      <c r="CK245" s="22"/>
      <c r="CL245" s="33"/>
      <c r="CM245" s="6"/>
      <c r="CN245" s="32"/>
      <c r="CO245" s="27"/>
      <c r="CP245" s="27"/>
      <c r="CQ245" s="27"/>
      <c r="CR245" s="27"/>
      <c r="CS245" s="27"/>
      <c r="CT245" s="27"/>
    </row>
    <row r="246" spans="2:98">
      <c r="B246" s="86">
        <v>42711</v>
      </c>
      <c r="C246" s="53">
        <v>2241.35</v>
      </c>
      <c r="D246" s="47">
        <f t="shared" si="63"/>
        <v>1.316318827608336E-2</v>
      </c>
      <c r="F246" s="89">
        <f t="shared" si="61"/>
        <v>2016.9336511720403</v>
      </c>
      <c r="G246" s="96">
        <v>208</v>
      </c>
      <c r="H246" s="37">
        <v>235</v>
      </c>
      <c r="I246" s="60">
        <f t="shared" si="64"/>
        <v>1943.6139641379623</v>
      </c>
      <c r="J246" s="57">
        <f t="shared" si="65"/>
        <v>2303.81948175261</v>
      </c>
      <c r="K246" s="60">
        <f t="shared" si="66"/>
        <v>2448.0808469763251</v>
      </c>
      <c r="L246" s="60">
        <f t="shared" si="67"/>
        <v>1543.1006889571966</v>
      </c>
      <c r="M246" s="57">
        <f t="shared" si="68"/>
        <v>2284.3415144728151</v>
      </c>
      <c r="N246" s="57">
        <f t="shared" si="69"/>
        <v>1653.7086147838518</v>
      </c>
      <c r="P246" s="49"/>
      <c r="Q246" s="41">
        <v>235</v>
      </c>
      <c r="R246" s="103">
        <f t="shared" si="62"/>
        <v>2016.9336511720403</v>
      </c>
      <c r="S246" s="57">
        <f t="shared" si="55"/>
        <v>1958.9979807388047</v>
      </c>
      <c r="T246" s="57">
        <f t="shared" si="56"/>
        <v>2337.5151505274375</v>
      </c>
      <c r="U246" s="57">
        <f t="shared" si="57"/>
        <v>2503.5468431285749</v>
      </c>
      <c r="V246" s="57">
        <f t="shared" si="58"/>
        <v>1532.8944609412376</v>
      </c>
      <c r="W246" s="57">
        <f t="shared" si="59"/>
        <v>3199.4656744746994</v>
      </c>
      <c r="X246" s="57">
        <f t="shared" si="60"/>
        <v>1199.4731242643502</v>
      </c>
      <c r="Y246" s="17"/>
      <c r="AA246" s="22"/>
      <c r="AB246" s="22"/>
      <c r="AC246" s="22"/>
      <c r="AD246" s="22"/>
      <c r="AE246" s="22"/>
      <c r="AF246" s="22"/>
      <c r="AG246" s="22"/>
      <c r="AH246" s="33"/>
      <c r="AI246" s="6"/>
      <c r="AJ246" s="32"/>
      <c r="AK246" s="27"/>
      <c r="AL246" s="27"/>
      <c r="AM246" s="27"/>
      <c r="AN246" s="27"/>
      <c r="AO246" s="27"/>
      <c r="AP246" s="27"/>
      <c r="AR246" s="2"/>
      <c r="AS246" s="8"/>
      <c r="AT246" s="8"/>
      <c r="AU246" s="8"/>
      <c r="AW246" s="44"/>
      <c r="AX246" s="31"/>
      <c r="AY246" s="29"/>
      <c r="AZ246" s="31"/>
      <c r="BA246" s="17"/>
      <c r="BC246" s="22"/>
      <c r="BD246" s="22"/>
      <c r="BE246" s="22"/>
      <c r="BF246" s="22"/>
      <c r="BG246" s="22"/>
      <c r="BH246" s="22"/>
      <c r="BI246" s="22"/>
      <c r="BJ246" s="33"/>
      <c r="BK246" s="6"/>
      <c r="BL246" s="32"/>
      <c r="BM246" s="27"/>
      <c r="BN246" s="27"/>
      <c r="BO246" s="27"/>
      <c r="BP246" s="27"/>
      <c r="BQ246" s="27"/>
      <c r="BR246" s="27"/>
      <c r="BT246" s="2"/>
      <c r="BU246" s="8"/>
      <c r="BV246" s="8"/>
      <c r="BW246" s="8"/>
      <c r="BY246" s="44"/>
      <c r="BZ246" s="31"/>
      <c r="CA246" s="29"/>
      <c r="CB246" s="31"/>
      <c r="CC246" s="17"/>
      <c r="CE246" s="22"/>
      <c r="CF246" s="22"/>
      <c r="CG246" s="22"/>
      <c r="CH246" s="22"/>
      <c r="CI246" s="22"/>
      <c r="CJ246" s="22"/>
      <c r="CK246" s="22"/>
      <c r="CL246" s="33"/>
      <c r="CM246" s="6"/>
      <c r="CN246" s="32"/>
      <c r="CO246" s="27"/>
      <c r="CP246" s="27"/>
      <c r="CQ246" s="27"/>
      <c r="CR246" s="27"/>
      <c r="CS246" s="27"/>
      <c r="CT246" s="27"/>
    </row>
    <row r="247" spans="2:98">
      <c r="B247" s="86">
        <v>42712</v>
      </c>
      <c r="C247" s="53">
        <v>2246.19</v>
      </c>
      <c r="D247" s="47">
        <f t="shared" si="63"/>
        <v>2.1594128538604618E-3</v>
      </c>
      <c r="F247" s="89">
        <f t="shared" si="61"/>
        <v>2016.9376241557511</v>
      </c>
      <c r="G247" s="96">
        <v>209</v>
      </c>
      <c r="H247" s="37">
        <v>236</v>
      </c>
      <c r="I247" s="60">
        <f t="shared" si="64"/>
        <v>1944.181582283707</v>
      </c>
      <c r="J247" s="57">
        <f t="shared" si="65"/>
        <v>2305.096232229514</v>
      </c>
      <c r="K247" s="60">
        <f t="shared" si="66"/>
        <v>2450.1528856540926</v>
      </c>
      <c r="L247" s="60">
        <f t="shared" si="67"/>
        <v>1542.6963954055921</v>
      </c>
      <c r="M247" s="57">
        <f t="shared" si="68"/>
        <v>2285.8949939269432</v>
      </c>
      <c r="N247" s="57">
        <f t="shared" si="69"/>
        <v>1653.5501564740648</v>
      </c>
      <c r="P247" s="49"/>
      <c r="Q247" s="41">
        <v>236</v>
      </c>
      <c r="R247" s="103">
        <f t="shared" si="62"/>
        <v>2016.9376241557511</v>
      </c>
      <c r="S247" s="57">
        <f t="shared" si="55"/>
        <v>1959.5700916733119</v>
      </c>
      <c r="T247" s="57">
        <f t="shared" si="56"/>
        <v>2338.7340346391356</v>
      </c>
      <c r="U247" s="57">
        <f t="shared" si="57"/>
        <v>2505.5838272012734</v>
      </c>
      <c r="V247" s="57">
        <f t="shared" si="58"/>
        <v>1532.5429955659158</v>
      </c>
      <c r="W247" s="57">
        <f t="shared" si="59"/>
        <v>3203.7385862384372</v>
      </c>
      <c r="X247" s="57">
        <f t="shared" si="60"/>
        <v>1198.5731172558183</v>
      </c>
      <c r="Y247" s="17"/>
      <c r="AA247" s="22"/>
      <c r="AB247" s="22"/>
      <c r="AC247" s="22"/>
      <c r="AD247" s="22"/>
      <c r="AE247" s="22"/>
      <c r="AF247" s="22"/>
      <c r="AG247" s="22"/>
      <c r="AH247" s="33"/>
      <c r="AI247" s="6"/>
      <c r="AJ247" s="32"/>
      <c r="AK247" s="27"/>
      <c r="AL247" s="27"/>
      <c r="AM247" s="27"/>
      <c r="AN247" s="27"/>
      <c r="AO247" s="27"/>
      <c r="AP247" s="27"/>
      <c r="AR247" s="2"/>
      <c r="AS247" s="8"/>
      <c r="AT247" s="8"/>
      <c r="AU247" s="8"/>
      <c r="AW247" s="44"/>
      <c r="AX247" s="31"/>
      <c r="AY247" s="29"/>
      <c r="AZ247" s="31"/>
      <c r="BA247" s="17"/>
      <c r="BC247" s="22"/>
      <c r="BD247" s="22"/>
      <c r="BE247" s="22"/>
      <c r="BF247" s="22"/>
      <c r="BG247" s="22"/>
      <c r="BH247" s="22"/>
      <c r="BI247" s="22"/>
      <c r="BJ247" s="33"/>
      <c r="BK247" s="6"/>
      <c r="BL247" s="32"/>
      <c r="BM247" s="27"/>
      <c r="BN247" s="27"/>
      <c r="BO247" s="27"/>
      <c r="BP247" s="27"/>
      <c r="BQ247" s="27"/>
      <c r="BR247" s="27"/>
      <c r="BT247" s="2"/>
      <c r="BU247" s="8"/>
      <c r="BV247" s="8"/>
      <c r="BW247" s="8"/>
      <c r="BY247" s="44"/>
      <c r="BZ247" s="31"/>
      <c r="CA247" s="29"/>
      <c r="CB247" s="31"/>
      <c r="CC247" s="17"/>
      <c r="CE247" s="22"/>
      <c r="CF247" s="22"/>
      <c r="CG247" s="22"/>
      <c r="CH247" s="22"/>
      <c r="CI247" s="22"/>
      <c r="CJ247" s="22"/>
      <c r="CK247" s="22"/>
      <c r="CL247" s="33"/>
      <c r="CM247" s="6"/>
      <c r="CN247" s="32"/>
      <c r="CO247" s="27"/>
      <c r="CP247" s="27"/>
      <c r="CQ247" s="27"/>
      <c r="CR247" s="27"/>
      <c r="CS247" s="27"/>
      <c r="CT247" s="27"/>
    </row>
    <row r="248" spans="2:98">
      <c r="B248" s="86">
        <v>42713</v>
      </c>
      <c r="C248" s="53">
        <v>2259.5300000000002</v>
      </c>
      <c r="D248" s="47">
        <f t="shared" si="63"/>
        <v>5.9389455032744986E-3</v>
      </c>
      <c r="F248" s="89">
        <f t="shared" si="61"/>
        <v>2016.9415971394619</v>
      </c>
      <c r="G248" s="96">
        <v>210</v>
      </c>
      <c r="H248" s="37">
        <v>237</v>
      </c>
      <c r="I248" s="60">
        <f t="shared" si="64"/>
        <v>1944.7493661981507</v>
      </c>
      <c r="J248" s="57">
        <f t="shared" si="65"/>
        <v>2306.3706369418042</v>
      </c>
      <c r="K248" s="60">
        <f t="shared" si="66"/>
        <v>2452.223431676362</v>
      </c>
      <c r="L248" s="60">
        <f t="shared" si="67"/>
        <v>1542.2942495670825</v>
      </c>
      <c r="M248" s="57">
        <f t="shared" si="68"/>
        <v>2287.4474100426946</v>
      </c>
      <c r="N248" s="57">
        <f t="shared" si="69"/>
        <v>1653.3932455555421</v>
      </c>
      <c r="P248" s="49"/>
      <c r="Q248" s="96">
        <v>237</v>
      </c>
      <c r="R248" s="103">
        <f t="shared" si="62"/>
        <v>2016.9415971394619</v>
      </c>
      <c r="S248" s="57">
        <f t="shared" si="55"/>
        <v>1960.1423696886045</v>
      </c>
      <c r="T248" s="57">
        <f t="shared" si="56"/>
        <v>2339.9509726569686</v>
      </c>
      <c r="U248" s="57">
        <f t="shared" si="57"/>
        <v>2507.6197019807696</v>
      </c>
      <c r="V248" s="57">
        <f t="shared" si="58"/>
        <v>1532.1933012464115</v>
      </c>
      <c r="W248" s="57">
        <f t="shared" si="59"/>
        <v>3208.0101256936159</v>
      </c>
      <c r="X248" s="57">
        <f t="shared" si="60"/>
        <v>1197.6764283490936</v>
      </c>
      <c r="Y248" s="17"/>
      <c r="AA248" s="22"/>
      <c r="AB248" s="22"/>
      <c r="AC248" s="22"/>
      <c r="AD248" s="22"/>
      <c r="AE248" s="22"/>
      <c r="AF248" s="22"/>
      <c r="AG248" s="22"/>
      <c r="AH248" s="33"/>
      <c r="AI248" s="6"/>
      <c r="AJ248" s="32"/>
      <c r="AK248" s="27"/>
      <c r="AL248" s="27"/>
      <c r="AM248" s="27"/>
      <c r="AN248" s="27"/>
      <c r="AO248" s="27"/>
      <c r="AP248" s="27"/>
      <c r="AR248" s="2"/>
      <c r="AS248" s="8"/>
      <c r="AT248" s="8"/>
      <c r="AU248" s="8"/>
      <c r="AW248" s="44"/>
      <c r="AX248" s="31"/>
      <c r="AY248" s="29"/>
      <c r="AZ248" s="31"/>
      <c r="BA248" s="17"/>
      <c r="BC248" s="22"/>
      <c r="BD248" s="22"/>
      <c r="BE248" s="22"/>
      <c r="BF248" s="22"/>
      <c r="BG248" s="22"/>
      <c r="BH248" s="22"/>
      <c r="BI248" s="22"/>
      <c r="BJ248" s="33"/>
      <c r="BK248" s="6"/>
      <c r="BL248" s="32"/>
      <c r="BM248" s="27"/>
      <c r="BN248" s="27"/>
      <c r="BO248" s="27"/>
      <c r="BP248" s="27"/>
      <c r="BQ248" s="27"/>
      <c r="BR248" s="27"/>
      <c r="BT248" s="2"/>
      <c r="BU248" s="8"/>
      <c r="BV248" s="8"/>
      <c r="BW248" s="8"/>
      <c r="BY248" s="44"/>
      <c r="BZ248" s="31"/>
      <c r="CA248" s="29"/>
      <c r="CB248" s="31"/>
      <c r="CC248" s="17"/>
      <c r="CE248" s="22"/>
      <c r="CF248" s="22"/>
      <c r="CG248" s="22"/>
      <c r="CH248" s="22"/>
      <c r="CI248" s="22"/>
      <c r="CJ248" s="22"/>
      <c r="CK248" s="22"/>
      <c r="CL248" s="33"/>
      <c r="CM248" s="6"/>
      <c r="CN248" s="32"/>
      <c r="CO248" s="27"/>
      <c r="CP248" s="27"/>
      <c r="CQ248" s="27"/>
      <c r="CR248" s="27"/>
      <c r="CS248" s="27"/>
      <c r="CT248" s="27"/>
    </row>
    <row r="249" spans="2:98">
      <c r="B249" s="86">
        <v>42716</v>
      </c>
      <c r="C249" s="53">
        <v>2256.96</v>
      </c>
      <c r="D249" s="47">
        <f t="shared" si="63"/>
        <v>-1.137404681504633E-3</v>
      </c>
      <c r="F249" s="89">
        <f t="shared" si="61"/>
        <v>2016.9455701231727</v>
      </c>
      <c r="G249" s="96">
        <v>211</v>
      </c>
      <c r="H249" s="37">
        <v>238</v>
      </c>
      <c r="I249" s="60">
        <f t="shared" si="64"/>
        <v>1945.317315929706</v>
      </c>
      <c r="J249" s="57">
        <f t="shared" si="65"/>
        <v>2307.6427130130696</v>
      </c>
      <c r="K249" s="60">
        <f t="shared" si="66"/>
        <v>2454.2925014779726</v>
      </c>
      <c r="L249" s="60">
        <f t="shared" si="67"/>
        <v>1541.8942352539802</v>
      </c>
      <c r="M249" s="57">
        <f t="shared" si="68"/>
        <v>2288.998774353403</v>
      </c>
      <c r="N249" s="57">
        <f t="shared" si="69"/>
        <v>1653.2378706602565</v>
      </c>
      <c r="P249" s="49"/>
      <c r="Q249" s="96">
        <v>238</v>
      </c>
      <c r="R249" s="103">
        <f t="shared" si="62"/>
        <v>2016.9455701231727</v>
      </c>
      <c r="S249" s="57">
        <f t="shared" si="55"/>
        <v>1960.7148148334772</v>
      </c>
      <c r="T249" s="57">
        <f t="shared" si="56"/>
        <v>2341.1659772133576</v>
      </c>
      <c r="U249" s="57">
        <f t="shared" si="57"/>
        <v>2509.6544795778891</v>
      </c>
      <c r="V249" s="57">
        <f t="shared" si="58"/>
        <v>1531.845366121509</v>
      </c>
      <c r="W249" s="57">
        <f t="shared" si="59"/>
        <v>3212.280316961997</v>
      </c>
      <c r="X249" s="57">
        <f t="shared" si="60"/>
        <v>1196.7830344094339</v>
      </c>
      <c r="Y249" s="17"/>
      <c r="AA249" s="22"/>
      <c r="AB249" s="22"/>
      <c r="AC249" s="22"/>
      <c r="AD249" s="22"/>
      <c r="AE249" s="22"/>
      <c r="AF249" s="22"/>
      <c r="AG249" s="22"/>
      <c r="AH249" s="33"/>
      <c r="AI249" s="6"/>
      <c r="AJ249" s="32"/>
      <c r="AK249" s="27"/>
      <c r="AL249" s="27"/>
      <c r="AM249" s="27"/>
      <c r="AN249" s="27"/>
      <c r="AO249" s="27"/>
      <c r="AP249" s="27"/>
      <c r="AR249" s="2"/>
      <c r="AS249" s="8"/>
      <c r="AT249" s="8"/>
      <c r="AU249" s="8"/>
      <c r="AW249" s="44"/>
      <c r="AX249" s="31"/>
      <c r="AY249" s="29"/>
      <c r="AZ249" s="31"/>
      <c r="BA249" s="17"/>
      <c r="BC249" s="22"/>
      <c r="BD249" s="22"/>
      <c r="BE249" s="22"/>
      <c r="BF249" s="22"/>
      <c r="BG249" s="22"/>
      <c r="BH249" s="22"/>
      <c r="BI249" s="22"/>
      <c r="BJ249" s="33"/>
      <c r="BK249" s="6"/>
      <c r="BL249" s="32"/>
      <c r="BM249" s="27"/>
      <c r="BN249" s="27"/>
      <c r="BO249" s="27"/>
      <c r="BP249" s="27"/>
      <c r="BQ249" s="27"/>
      <c r="BR249" s="27"/>
      <c r="BT249" s="2"/>
      <c r="BU249" s="8"/>
      <c r="BV249" s="8"/>
      <c r="BW249" s="8"/>
      <c r="BY249" s="44"/>
      <c r="BZ249" s="31"/>
      <c r="CA249" s="29"/>
      <c r="CB249" s="31"/>
      <c r="CC249" s="17"/>
      <c r="CE249" s="22"/>
      <c r="CF249" s="22"/>
      <c r="CG249" s="22"/>
      <c r="CH249" s="22"/>
      <c r="CI249" s="22"/>
      <c r="CJ249" s="22"/>
      <c r="CK249" s="22"/>
      <c r="CL249" s="33"/>
      <c r="CM249" s="6"/>
      <c r="CN249" s="32"/>
      <c r="CO249" s="27"/>
      <c r="CP249" s="27"/>
      <c r="CQ249" s="27"/>
      <c r="CR249" s="27"/>
      <c r="CS249" s="27"/>
      <c r="CT249" s="27"/>
    </row>
    <row r="250" spans="2:98">
      <c r="B250" s="86">
        <v>42717</v>
      </c>
      <c r="C250" s="53">
        <v>2271.7199999999998</v>
      </c>
      <c r="D250" s="47">
        <f t="shared" si="63"/>
        <v>6.539770310506063E-3</v>
      </c>
      <c r="F250" s="89">
        <f t="shared" si="61"/>
        <v>2016.9495431068835</v>
      </c>
      <c r="G250" s="96">
        <v>212</v>
      </c>
      <c r="H250" s="37">
        <v>239</v>
      </c>
      <c r="I250" s="60">
        <f t="shared" si="64"/>
        <v>1945.8854315267981</v>
      </c>
      <c r="J250" s="57">
        <f t="shared" si="65"/>
        <v>2308.9124773635458</v>
      </c>
      <c r="K250" s="60">
        <f t="shared" si="66"/>
        <v>2456.3601112975766</v>
      </c>
      <c r="L250" s="60">
        <f t="shared" si="67"/>
        <v>1541.4963364748762</v>
      </c>
      <c r="M250" s="57">
        <f t="shared" si="68"/>
        <v>2290.549098254703</v>
      </c>
      <c r="N250" s="57">
        <f t="shared" si="69"/>
        <v>1653.0840205579334</v>
      </c>
      <c r="P250" s="49"/>
      <c r="Q250" s="41">
        <v>239</v>
      </c>
      <c r="R250" s="103">
        <f t="shared" si="62"/>
        <v>2016.9495431068835</v>
      </c>
      <c r="S250" s="57">
        <f t="shared" si="55"/>
        <v>1961.2874271567391</v>
      </c>
      <c r="T250" s="57">
        <f t="shared" si="56"/>
        <v>2342.3790608076479</v>
      </c>
      <c r="U250" s="57">
        <f t="shared" si="57"/>
        <v>2511.6881719756657</v>
      </c>
      <c r="V250" s="57">
        <f t="shared" si="58"/>
        <v>1531.4991784578781</v>
      </c>
      <c r="W250" s="57">
        <f t="shared" si="59"/>
        <v>3216.5491839143383</v>
      </c>
      <c r="X250" s="57">
        <f t="shared" si="60"/>
        <v>1195.8929125535624</v>
      </c>
      <c r="Y250" s="17"/>
      <c r="AA250" s="22"/>
      <c r="AB250" s="22"/>
      <c r="AC250" s="22"/>
      <c r="AD250" s="22"/>
      <c r="AE250" s="22"/>
      <c r="AF250" s="22"/>
      <c r="AG250" s="22"/>
      <c r="AH250" s="33"/>
      <c r="AI250" s="6"/>
      <c r="AJ250" s="32"/>
      <c r="AK250" s="27"/>
      <c r="AL250" s="27"/>
      <c r="AM250" s="27"/>
      <c r="AN250" s="27"/>
      <c r="AO250" s="27"/>
      <c r="AP250" s="27"/>
      <c r="AR250" s="2"/>
      <c r="AS250" s="8"/>
      <c r="AT250" s="8"/>
      <c r="AU250" s="8"/>
      <c r="AW250" s="44"/>
      <c r="AX250" s="31"/>
      <c r="AY250" s="29"/>
      <c r="AZ250" s="31"/>
      <c r="BA250" s="17"/>
      <c r="BC250" s="22"/>
      <c r="BD250" s="22"/>
      <c r="BE250" s="22"/>
      <c r="BF250" s="22"/>
      <c r="BG250" s="22"/>
      <c r="BH250" s="22"/>
      <c r="BI250" s="22"/>
      <c r="BJ250" s="33"/>
      <c r="BK250" s="6"/>
      <c r="BL250" s="32"/>
      <c r="BM250" s="27"/>
      <c r="BN250" s="27"/>
      <c r="BO250" s="27"/>
      <c r="BP250" s="27"/>
      <c r="BQ250" s="27"/>
      <c r="BR250" s="27"/>
      <c r="BT250" s="2"/>
      <c r="BU250" s="8"/>
      <c r="BV250" s="8"/>
      <c r="BW250" s="8"/>
      <c r="BY250" s="44"/>
      <c r="BZ250" s="31"/>
      <c r="CA250" s="29"/>
      <c r="CB250" s="31"/>
      <c r="CC250" s="17"/>
      <c r="CE250" s="22"/>
      <c r="CF250" s="22"/>
      <c r="CG250" s="22"/>
      <c r="CH250" s="22"/>
      <c r="CI250" s="22"/>
      <c r="CJ250" s="22"/>
      <c r="CK250" s="22"/>
      <c r="CL250" s="33"/>
      <c r="CM250" s="6"/>
      <c r="CN250" s="32"/>
      <c r="CO250" s="27"/>
      <c r="CP250" s="27"/>
      <c r="CQ250" s="27"/>
      <c r="CR250" s="27"/>
      <c r="CS250" s="27"/>
      <c r="CT250" s="27"/>
    </row>
    <row r="251" spans="2:98">
      <c r="B251" s="86">
        <v>42718</v>
      </c>
      <c r="C251" s="53">
        <v>2253.2800000000002</v>
      </c>
      <c r="D251" s="47">
        <f t="shared" si="63"/>
        <v>-8.1171975419504164E-3</v>
      </c>
      <c r="F251" s="89">
        <f t="shared" si="61"/>
        <v>2016.9535160905943</v>
      </c>
      <c r="G251" s="96">
        <v>213</v>
      </c>
      <c r="H251" s="37">
        <v>240</v>
      </c>
      <c r="I251" s="60">
        <f t="shared" si="64"/>
        <v>1946.4537130378667</v>
      </c>
      <c r="J251" s="57">
        <f t="shared" si="65"/>
        <v>2310.179946713472</v>
      </c>
      <c r="K251" s="60">
        <f t="shared" si="66"/>
        <v>2458.4262771809103</v>
      </c>
      <c r="L251" s="60">
        <f t="shared" si="67"/>
        <v>1541.1005374313681</v>
      </c>
      <c r="M251" s="57">
        <f t="shared" si="68"/>
        <v>2292.0983930068292</v>
      </c>
      <c r="N251" s="57">
        <f t="shared" si="69"/>
        <v>1652.9316841537568</v>
      </c>
      <c r="P251" s="49"/>
      <c r="Q251" s="41">
        <v>240</v>
      </c>
      <c r="R251" s="103">
        <f t="shared" si="62"/>
        <v>2016.9535160905943</v>
      </c>
      <c r="S251" s="57">
        <f t="shared" si="55"/>
        <v>1961.8602067072136</v>
      </c>
      <c r="T251" s="57">
        <f t="shared" si="56"/>
        <v>2343.5902358080593</v>
      </c>
      <c r="U251" s="57">
        <f t="shared" si="57"/>
        <v>2513.7207910312327</v>
      </c>
      <c r="V251" s="57">
        <f t="shared" si="58"/>
        <v>1531.1547266481787</v>
      </c>
      <c r="W251" s="57">
        <f t="shared" si="59"/>
        <v>3220.8167501741364</v>
      </c>
      <c r="X251" s="57">
        <f t="shared" si="60"/>
        <v>1195.0060401459277</v>
      </c>
      <c r="Y251" s="17"/>
      <c r="AA251" s="22"/>
      <c r="AB251" s="22"/>
      <c r="AC251" s="22"/>
      <c r="AD251" s="22"/>
      <c r="AE251" s="22"/>
      <c r="AF251" s="22"/>
      <c r="AG251" s="22"/>
      <c r="AH251" s="33"/>
      <c r="AI251" s="6"/>
      <c r="AJ251" s="32"/>
      <c r="AK251" s="27"/>
      <c r="AL251" s="27"/>
      <c r="AM251" s="27"/>
      <c r="AN251" s="27"/>
      <c r="AO251" s="27"/>
      <c r="AP251" s="27"/>
      <c r="AR251" s="2"/>
      <c r="AS251" s="8"/>
      <c r="AT251" s="8"/>
      <c r="AU251" s="8"/>
      <c r="AW251" s="44"/>
      <c r="AX251" s="31"/>
      <c r="AY251" s="29"/>
      <c r="AZ251" s="31"/>
      <c r="BA251" s="17"/>
      <c r="BC251" s="22"/>
      <c r="BD251" s="22"/>
      <c r="BE251" s="22"/>
      <c r="BF251" s="22"/>
      <c r="BG251" s="22"/>
      <c r="BH251" s="22"/>
      <c r="BI251" s="22"/>
      <c r="BJ251" s="33"/>
      <c r="BK251" s="6"/>
      <c r="BL251" s="32"/>
      <c r="BM251" s="27"/>
      <c r="BN251" s="27"/>
      <c r="BO251" s="27"/>
      <c r="BP251" s="27"/>
      <c r="BQ251" s="27"/>
      <c r="BR251" s="27"/>
      <c r="BT251" s="2"/>
      <c r="BU251" s="8"/>
      <c r="BV251" s="8"/>
      <c r="BW251" s="8"/>
      <c r="BY251" s="44"/>
      <c r="BZ251" s="31"/>
      <c r="CA251" s="29"/>
      <c r="CB251" s="31"/>
      <c r="CC251" s="17"/>
      <c r="CE251" s="22"/>
      <c r="CF251" s="22"/>
      <c r="CG251" s="22"/>
      <c r="CH251" s="22"/>
      <c r="CI251" s="22"/>
      <c r="CJ251" s="22"/>
      <c r="CK251" s="22"/>
      <c r="CL251" s="33"/>
      <c r="CM251" s="6"/>
      <c r="CN251" s="32"/>
      <c r="CO251" s="27"/>
      <c r="CP251" s="27"/>
      <c r="CQ251" s="27"/>
      <c r="CR251" s="27"/>
      <c r="CS251" s="27"/>
      <c r="CT251" s="27"/>
    </row>
    <row r="252" spans="2:98">
      <c r="B252" s="86">
        <v>42719</v>
      </c>
      <c r="C252" s="53">
        <v>2262.0300000000002</v>
      </c>
      <c r="D252" s="47">
        <f t="shared" si="63"/>
        <v>3.8832280053965771E-3</v>
      </c>
      <c r="F252" s="89">
        <f t="shared" si="61"/>
        <v>2016.9574890743052</v>
      </c>
      <c r="G252" s="96">
        <v>214</v>
      </c>
      <c r="H252" s="37">
        <v>241</v>
      </c>
      <c r="I252" s="60">
        <f t="shared" si="64"/>
        <v>1947.0221605113659</v>
      </c>
      <c r="J252" s="57">
        <f t="shared" si="65"/>
        <v>2311.4451375863823</v>
      </c>
      <c r="K252" s="60">
        <f t="shared" si="66"/>
        <v>2460.491014983997</v>
      </c>
      <c r="L252" s="60">
        <f t="shared" si="67"/>
        <v>1540.7068225148562</v>
      </c>
      <c r="M252" s="57">
        <f t="shared" si="68"/>
        <v>2293.646669736861</v>
      </c>
      <c r="N252" s="57">
        <f t="shared" si="69"/>
        <v>1652.7808504861209</v>
      </c>
      <c r="P252" s="49"/>
      <c r="Q252" s="96">
        <v>241</v>
      </c>
      <c r="R252" s="103">
        <f t="shared" si="62"/>
        <v>2016.9574890743052</v>
      </c>
      <c r="S252" s="57">
        <f t="shared" si="55"/>
        <v>1962.4331535337376</v>
      </c>
      <c r="T252" s="57">
        <f t="shared" si="56"/>
        <v>2344.7995144536035</v>
      </c>
      <c r="U252" s="57">
        <f t="shared" si="57"/>
        <v>2515.7523484776839</v>
      </c>
      <c r="V252" s="57">
        <f t="shared" si="58"/>
        <v>1530.8119992092029</v>
      </c>
      <c r="W252" s="57">
        <f t="shared" si="59"/>
        <v>3225.0830391212985</v>
      </c>
      <c r="X252" s="57">
        <f t="shared" si="60"/>
        <v>1194.1223947950339</v>
      </c>
      <c r="Y252" s="17"/>
      <c r="AA252" s="22"/>
      <c r="AB252" s="22"/>
      <c r="AC252" s="22"/>
      <c r="AD252" s="22"/>
      <c r="AE252" s="22"/>
      <c r="AF252" s="22"/>
      <c r="AG252" s="22"/>
      <c r="AH252" s="33"/>
      <c r="AI252" s="6"/>
      <c r="AJ252" s="32"/>
      <c r="AK252" s="27"/>
      <c r="AL252" s="27"/>
      <c r="AM252" s="27"/>
      <c r="AN252" s="27"/>
      <c r="AO252" s="27"/>
      <c r="AP252" s="27"/>
      <c r="AR252" s="2"/>
      <c r="AS252" s="8"/>
      <c r="AT252" s="8"/>
      <c r="AU252" s="8"/>
      <c r="AW252" s="44"/>
      <c r="AX252" s="31"/>
      <c r="AY252" s="29"/>
      <c r="AZ252" s="31"/>
      <c r="BA252" s="17"/>
      <c r="BC252" s="22"/>
      <c r="BD252" s="22"/>
      <c r="BE252" s="22"/>
      <c r="BF252" s="22"/>
      <c r="BG252" s="22"/>
      <c r="BH252" s="22"/>
      <c r="BI252" s="22"/>
      <c r="BJ252" s="33"/>
      <c r="BK252" s="6"/>
      <c r="BL252" s="32"/>
      <c r="BM252" s="27"/>
      <c r="BN252" s="27"/>
      <c r="BO252" s="27"/>
      <c r="BP252" s="27"/>
      <c r="BQ252" s="27"/>
      <c r="BR252" s="27"/>
      <c r="BT252" s="2"/>
      <c r="BU252" s="8"/>
      <c r="BV252" s="8"/>
      <c r="BW252" s="8"/>
      <c r="BY252" s="44"/>
      <c r="BZ252" s="31"/>
      <c r="CA252" s="29"/>
      <c r="CB252" s="31"/>
      <c r="CC252" s="17"/>
      <c r="CE252" s="22"/>
      <c r="CF252" s="22"/>
      <c r="CG252" s="22"/>
      <c r="CH252" s="22"/>
      <c r="CI252" s="22"/>
      <c r="CJ252" s="22"/>
      <c r="CK252" s="22"/>
      <c r="CL252" s="33"/>
      <c r="CM252" s="6"/>
      <c r="CN252" s="32"/>
      <c r="CO252" s="27"/>
      <c r="CP252" s="27"/>
      <c r="CQ252" s="27"/>
      <c r="CR252" s="27"/>
      <c r="CS252" s="27"/>
      <c r="CT252" s="27"/>
    </row>
    <row r="253" spans="2:98">
      <c r="B253" s="86">
        <v>42720</v>
      </c>
      <c r="C253" s="53">
        <v>2258.0700000000002</v>
      </c>
      <c r="D253" s="47">
        <f t="shared" si="63"/>
        <v>-1.7506399119375233E-3</v>
      </c>
      <c r="F253" s="89">
        <f t="shared" si="61"/>
        <v>2016.961462058016</v>
      </c>
      <c r="G253" s="96">
        <v>215</v>
      </c>
      <c r="H253" s="37">
        <v>242</v>
      </c>
      <c r="I253" s="60">
        <f t="shared" si="64"/>
        <v>1947.5907739957638</v>
      </c>
      <c r="J253" s="57">
        <f t="shared" si="65"/>
        <v>2312.7080663123188</v>
      </c>
      <c r="K253" s="60">
        <f t="shared" si="66"/>
        <v>2462.5543403762854</v>
      </c>
      <c r="L253" s="60">
        <f t="shared" si="67"/>
        <v>1540.3151763034073</v>
      </c>
      <c r="M253" s="57">
        <f t="shared" si="68"/>
        <v>2295.1939394409196</v>
      </c>
      <c r="N253" s="57">
        <f t="shared" si="69"/>
        <v>1652.6315087244313</v>
      </c>
      <c r="P253" s="49"/>
      <c r="Q253" s="41">
        <v>242</v>
      </c>
      <c r="R253" s="103">
        <f t="shared" si="62"/>
        <v>2016.961462058016</v>
      </c>
      <c r="S253" s="57">
        <f t="shared" si="55"/>
        <v>1963.0062676851637</v>
      </c>
      <c r="T253" s="57">
        <f t="shared" si="56"/>
        <v>2346.0069088559549</v>
      </c>
      <c r="U253" s="57">
        <f t="shared" si="57"/>
        <v>2517.7828559258951</v>
      </c>
      <c r="V253" s="57">
        <f t="shared" si="58"/>
        <v>1530.4709847800518</v>
      </c>
      <c r="W253" s="57">
        <f t="shared" si="59"/>
        <v>3229.3480738957446</v>
      </c>
      <c r="X253" s="57">
        <f t="shared" si="60"/>
        <v>1193.2419543498359</v>
      </c>
      <c r="Y253" s="17"/>
      <c r="AA253" s="22"/>
      <c r="AB253" s="22"/>
      <c r="AC253" s="22"/>
      <c r="AD253" s="22"/>
      <c r="AE253" s="22"/>
      <c r="AF253" s="22"/>
      <c r="AG253" s="22"/>
      <c r="AH253" s="33"/>
      <c r="AI253" s="6"/>
      <c r="AJ253" s="32"/>
      <c r="AK253" s="27"/>
      <c r="AL253" s="27"/>
      <c r="AM253" s="27"/>
      <c r="AN253" s="27"/>
      <c r="AO253" s="27"/>
      <c r="AP253" s="27"/>
      <c r="AR253" s="2"/>
      <c r="AS253" s="8"/>
      <c r="AT253" s="8"/>
      <c r="AU253" s="8"/>
      <c r="AW253" s="44"/>
      <c r="AX253" s="31"/>
      <c r="AY253" s="29"/>
      <c r="AZ253" s="31"/>
      <c r="BA253" s="17"/>
      <c r="BC253" s="22"/>
      <c r="BD253" s="22"/>
      <c r="BE253" s="22"/>
      <c r="BF253" s="22"/>
      <c r="BG253" s="22"/>
      <c r="BH253" s="22"/>
      <c r="BI253" s="22"/>
      <c r="BJ253" s="33"/>
      <c r="BK253" s="6"/>
      <c r="BL253" s="32"/>
      <c r="BM253" s="27"/>
      <c r="BN253" s="27"/>
      <c r="BO253" s="27"/>
      <c r="BP253" s="27"/>
      <c r="BQ253" s="27"/>
      <c r="BR253" s="27"/>
      <c r="BT253" s="2"/>
      <c r="BU253" s="8"/>
      <c r="BV253" s="8"/>
      <c r="BW253" s="8"/>
      <c r="BY253" s="44"/>
      <c r="BZ253" s="31"/>
      <c r="CA253" s="29"/>
      <c r="CB253" s="31"/>
      <c r="CC253" s="17"/>
      <c r="CE253" s="22"/>
      <c r="CF253" s="22"/>
      <c r="CG253" s="22"/>
      <c r="CH253" s="22"/>
      <c r="CI253" s="22"/>
      <c r="CJ253" s="22"/>
      <c r="CK253" s="22"/>
      <c r="CL253" s="33"/>
      <c r="CM253" s="6"/>
      <c r="CN253" s="32"/>
      <c r="CO253" s="27"/>
      <c r="CP253" s="27"/>
      <c r="CQ253" s="27"/>
      <c r="CR253" s="27"/>
      <c r="CS253" s="27"/>
      <c r="CT253" s="27"/>
    </row>
    <row r="254" spans="2:98">
      <c r="B254" s="86">
        <v>42723</v>
      </c>
      <c r="C254" s="53">
        <v>2262.5300000000002</v>
      </c>
      <c r="D254" s="47">
        <f t="shared" si="63"/>
        <v>1.9751380603790121E-3</v>
      </c>
      <c r="F254" s="89">
        <f t="shared" si="61"/>
        <v>2016.9654350417268</v>
      </c>
      <c r="G254" s="96">
        <v>216</v>
      </c>
      <c r="H254" s="37">
        <v>243</v>
      </c>
      <c r="I254" s="60">
        <f t="shared" si="64"/>
        <v>1948.1595535395427</v>
      </c>
      <c r="J254" s="57">
        <f t="shared" si="65"/>
        <v>2313.968749030988</v>
      </c>
      <c r="K254" s="60">
        <f t="shared" si="66"/>
        <v>2464.6162688437157</v>
      </c>
      <c r="L254" s="60">
        <f t="shared" si="67"/>
        <v>1539.925583558686</v>
      </c>
      <c r="M254" s="57">
        <f t="shared" si="68"/>
        <v>2296.7402129863272</v>
      </c>
      <c r="N254" s="57">
        <f t="shared" si="69"/>
        <v>1652.4836481669527</v>
      </c>
      <c r="P254" s="49"/>
      <c r="Q254" s="41">
        <v>243</v>
      </c>
      <c r="R254" s="103">
        <f t="shared" si="62"/>
        <v>2016.9654350417268</v>
      </c>
      <c r="S254" s="57">
        <f t="shared" si="55"/>
        <v>1963.5795492103571</v>
      </c>
      <c r="T254" s="57">
        <f t="shared" si="56"/>
        <v>2347.2124310013023</v>
      </c>
      <c r="U254" s="57">
        <f t="shared" si="57"/>
        <v>2519.8123248663169</v>
      </c>
      <c r="V254" s="57">
        <f t="shared" si="58"/>
        <v>1530.1316721203441</v>
      </c>
      <c r="W254" s="57">
        <f t="shared" si="59"/>
        <v>3233.6118774009392</v>
      </c>
      <c r="X254" s="57">
        <f t="shared" si="60"/>
        <v>1192.3646968962078</v>
      </c>
      <c r="Y254" s="17"/>
      <c r="AA254" s="22"/>
      <c r="AB254" s="22"/>
      <c r="AC254" s="22"/>
      <c r="AD254" s="22"/>
      <c r="AE254" s="22"/>
      <c r="AF254" s="22"/>
      <c r="AG254" s="22"/>
      <c r="AH254" s="33"/>
      <c r="AI254" s="6"/>
      <c r="AJ254" s="32"/>
      <c r="AK254" s="27"/>
      <c r="AL254" s="27"/>
      <c r="AM254" s="27"/>
      <c r="AN254" s="27"/>
      <c r="AO254" s="27"/>
      <c r="AP254" s="27"/>
      <c r="AR254" s="2"/>
      <c r="AS254" s="8"/>
      <c r="AT254" s="8"/>
      <c r="AU254" s="8"/>
      <c r="AW254" s="44"/>
      <c r="AX254" s="31"/>
      <c r="AY254" s="29"/>
      <c r="AZ254" s="31"/>
      <c r="BA254" s="17"/>
      <c r="BC254" s="22"/>
      <c r="BD254" s="22"/>
      <c r="BE254" s="22"/>
      <c r="BF254" s="22"/>
      <c r="BG254" s="22"/>
      <c r="BH254" s="22"/>
      <c r="BI254" s="22"/>
      <c r="BJ254" s="33"/>
      <c r="BK254" s="6"/>
      <c r="BL254" s="32"/>
      <c r="BM254" s="27"/>
      <c r="BN254" s="27"/>
      <c r="BO254" s="27"/>
      <c r="BP254" s="27"/>
      <c r="BQ254" s="27"/>
      <c r="BR254" s="27"/>
      <c r="BT254" s="2"/>
      <c r="BU254" s="8"/>
      <c r="BV254" s="8"/>
      <c r="BW254" s="8"/>
      <c r="BY254" s="44"/>
      <c r="BZ254" s="31"/>
      <c r="CA254" s="29"/>
      <c r="CB254" s="31"/>
      <c r="CC254" s="17"/>
      <c r="CE254" s="22"/>
      <c r="CF254" s="22"/>
      <c r="CG254" s="22"/>
      <c r="CH254" s="22"/>
      <c r="CI254" s="22"/>
      <c r="CJ254" s="22"/>
      <c r="CK254" s="22"/>
      <c r="CL254" s="33"/>
      <c r="CM254" s="6"/>
      <c r="CN254" s="32"/>
      <c r="CO254" s="27"/>
      <c r="CP254" s="27"/>
      <c r="CQ254" s="27"/>
      <c r="CR254" s="27"/>
      <c r="CS254" s="27"/>
      <c r="CT254" s="27"/>
    </row>
    <row r="255" spans="2:98">
      <c r="B255" s="86">
        <v>42724</v>
      </c>
      <c r="C255" s="53">
        <v>2270.7600000000002</v>
      </c>
      <c r="D255" s="47">
        <f t="shared" si="63"/>
        <v>3.6375208284531112E-3</v>
      </c>
      <c r="F255" s="89">
        <f t="shared" si="61"/>
        <v>2016.9694080254376</v>
      </c>
      <c r="G255" s="96">
        <v>217</v>
      </c>
      <c r="H255" s="37">
        <v>244</v>
      </c>
      <c r="I255" s="60">
        <f t="shared" si="64"/>
        <v>1948.7284991911986</v>
      </c>
      <c r="J255" s="57">
        <f t="shared" si="65"/>
        <v>2315.2272016948418</v>
      </c>
      <c r="K255" s="60">
        <f t="shared" si="66"/>
        <v>2466.6768156917292</v>
      </c>
      <c r="L255" s="60">
        <f t="shared" si="67"/>
        <v>1539.5380292229481</v>
      </c>
      <c r="M255" s="57">
        <f t="shared" si="68"/>
        <v>2298.2855011137081</v>
      </c>
      <c r="N255" s="57">
        <f t="shared" si="69"/>
        <v>1652.3372582387005</v>
      </c>
      <c r="P255" s="49"/>
      <c r="Q255" s="96">
        <v>244</v>
      </c>
      <c r="R255" s="103">
        <f t="shared" si="62"/>
        <v>2016.9694080254376</v>
      </c>
      <c r="S255" s="57">
        <f t="shared" si="55"/>
        <v>1964.1529981581984</v>
      </c>
      <c r="T255" s="57">
        <f t="shared" si="56"/>
        <v>2348.4160927521484</v>
      </c>
      <c r="U255" s="57">
        <f t="shared" si="57"/>
        <v>2521.8407666707276</v>
      </c>
      <c r="V255" s="57">
        <f t="shared" si="58"/>
        <v>1529.7940501084611</v>
      </c>
      <c r="W255" s="57">
        <f t="shared" si="59"/>
        <v>3237.8744723073637</v>
      </c>
      <c r="X255" s="57">
        <f t="shared" si="60"/>
        <v>1191.4906007534742</v>
      </c>
      <c r="Y255" s="17"/>
      <c r="AA255" s="22"/>
      <c r="AB255" s="22"/>
      <c r="AC255" s="22"/>
      <c r="AD255" s="22"/>
      <c r="AE255" s="22"/>
      <c r="AF255" s="22"/>
      <c r="AG255" s="22"/>
      <c r="AH255" s="33"/>
      <c r="AI255" s="6"/>
      <c r="AJ255" s="32"/>
      <c r="AK255" s="27"/>
      <c r="AL255" s="27"/>
      <c r="AM255" s="27"/>
      <c r="AN255" s="27"/>
      <c r="AO255" s="27"/>
      <c r="AP255" s="27"/>
      <c r="AR255" s="2"/>
      <c r="AS255" s="8"/>
      <c r="AT255" s="8"/>
      <c r="AU255" s="8"/>
      <c r="AW255" s="44"/>
      <c r="AX255" s="31"/>
      <c r="AY255" s="29"/>
      <c r="AZ255" s="31"/>
      <c r="BA255" s="17"/>
      <c r="BC255" s="22"/>
      <c r="BD255" s="22"/>
      <c r="BE255" s="22"/>
      <c r="BF255" s="22"/>
      <c r="BG255" s="22"/>
      <c r="BH255" s="22"/>
      <c r="BI255" s="22"/>
      <c r="BJ255" s="33"/>
      <c r="BK255" s="6"/>
      <c r="BL255" s="32"/>
      <c r="BM255" s="27"/>
      <c r="BN255" s="27"/>
      <c r="BO255" s="27"/>
      <c r="BP255" s="27"/>
      <c r="BQ255" s="27"/>
      <c r="BR255" s="27"/>
      <c r="BT255" s="2"/>
      <c r="BU255" s="8"/>
      <c r="BV255" s="8"/>
      <c r="BW255" s="8"/>
      <c r="BY255" s="44"/>
      <c r="BZ255" s="31"/>
      <c r="CA255" s="29"/>
      <c r="CB255" s="31"/>
      <c r="CC255" s="17"/>
      <c r="CE255" s="22"/>
      <c r="CF255" s="22"/>
      <c r="CG255" s="22"/>
      <c r="CH255" s="22"/>
      <c r="CI255" s="22"/>
      <c r="CJ255" s="22"/>
      <c r="CK255" s="22"/>
      <c r="CL255" s="33"/>
      <c r="CM255" s="6"/>
      <c r="CN255" s="32"/>
      <c r="CO255" s="27"/>
      <c r="CP255" s="27"/>
      <c r="CQ255" s="27"/>
      <c r="CR255" s="27"/>
      <c r="CS255" s="27"/>
      <c r="CT255" s="27"/>
    </row>
    <row r="256" spans="2:98">
      <c r="B256" s="86">
        <v>42725</v>
      </c>
      <c r="C256" s="53">
        <v>2265.1799999999998</v>
      </c>
      <c r="D256" s="47">
        <f t="shared" si="63"/>
        <v>-2.4573270623052994E-3</v>
      </c>
      <c r="F256" s="89">
        <f t="shared" si="61"/>
        <v>2016.9733810091484</v>
      </c>
      <c r="G256" s="96">
        <v>218</v>
      </c>
      <c r="H256" s="37">
        <v>245</v>
      </c>
      <c r="I256" s="60">
        <f t="shared" si="64"/>
        <v>1949.297610999243</v>
      </c>
      <c r="J256" s="57">
        <f t="shared" si="65"/>
        <v>2316.483440072102</v>
      </c>
      <c r="K256" s="60">
        <f t="shared" si="66"/>
        <v>2468.7359960482081</v>
      </c>
      <c r="L256" s="60">
        <f t="shared" si="67"/>
        <v>1539.1524984160985</v>
      </c>
      <c r="M256" s="57">
        <f t="shared" si="68"/>
        <v>2299.8298144390565</v>
      </c>
      <c r="N256" s="57">
        <f t="shared" si="69"/>
        <v>1652.1923284893762</v>
      </c>
      <c r="P256" s="49"/>
      <c r="Q256" s="96">
        <v>245</v>
      </c>
      <c r="R256" s="103">
        <f t="shared" si="62"/>
        <v>2016.9733810091484</v>
      </c>
      <c r="S256" s="57">
        <f t="shared" si="55"/>
        <v>1964.726614577582</v>
      </c>
      <c r="T256" s="57">
        <f t="shared" si="56"/>
        <v>2349.6179058490943</v>
      </c>
      <c r="U256" s="57">
        <f t="shared" si="57"/>
        <v>2523.8681925939591</v>
      </c>
      <c r="V256" s="57">
        <f t="shared" si="58"/>
        <v>1529.4581077398241</v>
      </c>
      <c r="W256" s="57">
        <f t="shared" si="59"/>
        <v>3242.1358810559168</v>
      </c>
      <c r="X256" s="57">
        <f t="shared" si="60"/>
        <v>1190.6196444710056</v>
      </c>
      <c r="Y256" s="17"/>
      <c r="AA256" s="22"/>
      <c r="AB256" s="22"/>
      <c r="AC256" s="22"/>
      <c r="AD256" s="22"/>
      <c r="AE256" s="22"/>
      <c r="AF256" s="22"/>
      <c r="AG256" s="22"/>
      <c r="AH256" s="33"/>
      <c r="AI256" s="6"/>
      <c r="AJ256" s="32"/>
      <c r="AK256" s="27"/>
      <c r="AL256" s="27"/>
      <c r="AM256" s="27"/>
      <c r="AN256" s="27"/>
      <c r="AO256" s="27"/>
      <c r="AP256" s="27"/>
      <c r="AR256" s="2"/>
      <c r="AS256" s="8"/>
      <c r="AT256" s="8"/>
      <c r="AU256" s="8"/>
      <c r="AW256" s="44"/>
      <c r="AX256" s="31"/>
      <c r="AY256" s="29"/>
      <c r="AZ256" s="31"/>
      <c r="BA256" s="17"/>
      <c r="BC256" s="22"/>
      <c r="BD256" s="22"/>
      <c r="BE256" s="22"/>
      <c r="BF256" s="22"/>
      <c r="BG256" s="22"/>
      <c r="BH256" s="22"/>
      <c r="BI256" s="22"/>
      <c r="BJ256" s="33"/>
      <c r="BK256" s="6"/>
      <c r="BL256" s="32"/>
      <c r="BM256" s="27"/>
      <c r="BN256" s="27"/>
      <c r="BO256" s="27"/>
      <c r="BP256" s="27"/>
      <c r="BQ256" s="27"/>
      <c r="BR256" s="27"/>
      <c r="BT256" s="2"/>
      <c r="BU256" s="8"/>
      <c r="BV256" s="8"/>
      <c r="BW256" s="8"/>
      <c r="BY256" s="44"/>
      <c r="BZ256" s="31"/>
      <c r="CA256" s="29"/>
      <c r="CB256" s="31"/>
      <c r="CC256" s="17"/>
      <c r="CE256" s="22"/>
      <c r="CF256" s="22"/>
      <c r="CG256" s="22"/>
      <c r="CH256" s="22"/>
      <c r="CI256" s="22"/>
      <c r="CJ256" s="22"/>
      <c r="CK256" s="22"/>
      <c r="CL256" s="33"/>
      <c r="CM256" s="6"/>
      <c r="CN256" s="32"/>
      <c r="CO256" s="27"/>
      <c r="CP256" s="27"/>
      <c r="CQ256" s="27"/>
      <c r="CR256" s="27"/>
      <c r="CS256" s="27"/>
      <c r="CT256" s="27"/>
    </row>
    <row r="257" spans="2:98">
      <c r="B257" s="86">
        <v>42726</v>
      </c>
      <c r="C257" s="53">
        <v>2260.96</v>
      </c>
      <c r="D257" s="47">
        <f t="shared" si="63"/>
        <v>-1.8629866059208541E-3</v>
      </c>
      <c r="F257" s="89">
        <f t="shared" si="61"/>
        <v>2016.9773539928592</v>
      </c>
      <c r="G257" s="96">
        <v>219</v>
      </c>
      <c r="H257" s="37">
        <v>246</v>
      </c>
      <c r="I257" s="60">
        <f t="shared" si="64"/>
        <v>1949.8668890121994</v>
      </c>
      <c r="J257" s="57">
        <f t="shared" si="65"/>
        <v>2317.7374797497182</v>
      </c>
      <c r="K257" s="60">
        <f t="shared" si="66"/>
        <v>2470.7938248663586</v>
      </c>
      <c r="L257" s="60">
        <f t="shared" si="67"/>
        <v>1538.7689764328095</v>
      </c>
      <c r="M257" s="57">
        <f t="shared" si="68"/>
        <v>2301.3731634557575</v>
      </c>
      <c r="N257" s="57">
        <f t="shared" si="69"/>
        <v>1652.0488485913484</v>
      </c>
      <c r="P257" s="49"/>
      <c r="Q257" s="41">
        <v>246</v>
      </c>
      <c r="R257" s="103">
        <f t="shared" si="62"/>
        <v>2016.9773539928592</v>
      </c>
      <c r="S257" s="57">
        <f t="shared" si="55"/>
        <v>1965.3003985174169</v>
      </c>
      <c r="T257" s="57">
        <f t="shared" si="56"/>
        <v>2350.8178819125742</v>
      </c>
      <c r="U257" s="57">
        <f t="shared" si="57"/>
        <v>2525.8946137755879</v>
      </c>
      <c r="V257" s="57">
        <f t="shared" si="58"/>
        <v>1529.1238341251999</v>
      </c>
      <c r="W257" s="57">
        <f t="shared" si="59"/>
        <v>3246.3961258612567</v>
      </c>
      <c r="X257" s="57">
        <f t="shared" si="60"/>
        <v>1189.7518068248789</v>
      </c>
      <c r="Y257" s="17"/>
      <c r="AA257" s="22"/>
      <c r="AB257" s="22"/>
      <c r="AC257" s="22"/>
      <c r="AD257" s="22"/>
      <c r="AE257" s="22"/>
      <c r="AF257" s="22"/>
      <c r="AG257" s="22"/>
      <c r="AH257" s="33"/>
      <c r="AI257" s="6"/>
      <c r="AJ257" s="32"/>
      <c r="AK257" s="27"/>
      <c r="AL257" s="27"/>
      <c r="AM257" s="27"/>
      <c r="AN257" s="27"/>
      <c r="AO257" s="27"/>
      <c r="AP257" s="27"/>
      <c r="AR257" s="2"/>
      <c r="AS257" s="8"/>
      <c r="AT257" s="8"/>
      <c r="AU257" s="8"/>
      <c r="AW257" s="44"/>
      <c r="AX257" s="31"/>
      <c r="AY257" s="29"/>
      <c r="AZ257" s="31"/>
      <c r="BA257" s="17"/>
      <c r="BC257" s="22"/>
      <c r="BD257" s="22"/>
      <c r="BE257" s="22"/>
      <c r="BF257" s="22"/>
      <c r="BG257" s="22"/>
      <c r="BH257" s="22"/>
      <c r="BI257" s="22"/>
      <c r="BJ257" s="33"/>
      <c r="BK257" s="6"/>
      <c r="BL257" s="32"/>
      <c r="BM257" s="27"/>
      <c r="BN257" s="27"/>
      <c r="BO257" s="27"/>
      <c r="BP257" s="27"/>
      <c r="BQ257" s="27"/>
      <c r="BR257" s="27"/>
      <c r="BT257" s="2"/>
      <c r="BU257" s="8"/>
      <c r="BV257" s="8"/>
      <c r="BW257" s="8"/>
      <c r="BY257" s="44"/>
      <c r="BZ257" s="31"/>
      <c r="CA257" s="29"/>
      <c r="CB257" s="31"/>
      <c r="CC257" s="17"/>
      <c r="CE257" s="22"/>
      <c r="CF257" s="22"/>
      <c r="CG257" s="22"/>
      <c r="CH257" s="22"/>
      <c r="CI257" s="22"/>
      <c r="CJ257" s="22"/>
      <c r="CK257" s="22"/>
      <c r="CL257" s="33"/>
      <c r="CM257" s="6"/>
      <c r="CN257" s="32"/>
      <c r="CO257" s="27"/>
      <c r="CP257" s="27"/>
      <c r="CQ257" s="27"/>
      <c r="CR257" s="27"/>
      <c r="CS257" s="27"/>
      <c r="CT257" s="27"/>
    </row>
    <row r="258" spans="2:98">
      <c r="B258" s="86">
        <v>42727</v>
      </c>
      <c r="C258" s="53">
        <v>2263.79</v>
      </c>
      <c r="D258" s="47">
        <f t="shared" si="63"/>
        <v>1.251680702002657E-3</v>
      </c>
      <c r="F258" s="89">
        <f t="shared" si="61"/>
        <v>2016.98132697657</v>
      </c>
      <c r="G258" s="96">
        <v>220</v>
      </c>
      <c r="H258" s="37">
        <v>247</v>
      </c>
      <c r="I258" s="60">
        <f t="shared" si="64"/>
        <v>1950.4363332786079</v>
      </c>
      <c r="J258" s="57">
        <f t="shared" si="65"/>
        <v>2318.989336136266</v>
      </c>
      <c r="K258" s="60">
        <f t="shared" si="66"/>
        <v>2472.8503169275327</v>
      </c>
      <c r="L258" s="60">
        <f t="shared" si="67"/>
        <v>1538.3874487396981</v>
      </c>
      <c r="M258" s="57">
        <f t="shared" si="68"/>
        <v>2302.9155585365656</v>
      </c>
      <c r="N258" s="57">
        <f t="shared" si="69"/>
        <v>1651.9068083376703</v>
      </c>
      <c r="P258" s="49"/>
      <c r="Q258" s="41">
        <v>247</v>
      </c>
      <c r="R258" s="103">
        <f t="shared" si="62"/>
        <v>2016.98132697657</v>
      </c>
      <c r="S258" s="57">
        <f t="shared" si="55"/>
        <v>1965.8743500266262</v>
      </c>
      <c r="T258" s="57">
        <f t="shared" si="56"/>
        <v>2352.0160324445719</v>
      </c>
      <c r="U258" s="57">
        <f t="shared" si="57"/>
        <v>2527.9200412415958</v>
      </c>
      <c r="V258" s="57">
        <f t="shared" si="58"/>
        <v>1528.7912184890426</v>
      </c>
      <c r="W258" s="57">
        <f t="shared" si="59"/>
        <v>3250.6552287150789</v>
      </c>
      <c r="X258" s="57">
        <f t="shared" si="60"/>
        <v>1188.8870668145992</v>
      </c>
      <c r="Y258" s="17"/>
      <c r="AA258" s="22"/>
      <c r="AB258" s="22"/>
      <c r="AC258" s="22"/>
      <c r="AD258" s="22"/>
      <c r="AE258" s="22"/>
      <c r="AF258" s="22"/>
      <c r="AG258" s="22"/>
      <c r="AH258" s="33"/>
      <c r="AI258" s="6"/>
      <c r="AJ258" s="32"/>
      <c r="AK258" s="27"/>
      <c r="AL258" s="27"/>
      <c r="AM258" s="27"/>
      <c r="AN258" s="27"/>
      <c r="AO258" s="27"/>
      <c r="AP258" s="27"/>
      <c r="AR258" s="2"/>
      <c r="AS258" s="8"/>
      <c r="AT258" s="8"/>
      <c r="AU258" s="8"/>
      <c r="AW258" s="44"/>
      <c r="AX258" s="31"/>
      <c r="AY258" s="29"/>
      <c r="AZ258" s="31"/>
      <c r="BA258" s="17"/>
      <c r="BC258" s="22"/>
      <c r="BD258" s="22"/>
      <c r="BE258" s="22"/>
      <c r="BF258" s="22"/>
      <c r="BG258" s="22"/>
      <c r="BH258" s="22"/>
      <c r="BI258" s="22"/>
      <c r="BJ258" s="33"/>
      <c r="BK258" s="6"/>
      <c r="BL258" s="32"/>
      <c r="BM258" s="27"/>
      <c r="BN258" s="27"/>
      <c r="BO258" s="27"/>
      <c r="BP258" s="27"/>
      <c r="BQ258" s="27"/>
      <c r="BR258" s="27"/>
      <c r="BT258" s="2"/>
      <c r="BU258" s="8"/>
      <c r="BV258" s="8"/>
      <c r="BW258" s="8"/>
      <c r="BY258" s="44"/>
      <c r="BZ258" s="31"/>
      <c r="CA258" s="29"/>
      <c r="CB258" s="31"/>
      <c r="CC258" s="17"/>
      <c r="CE258" s="22"/>
      <c r="CF258" s="22"/>
      <c r="CG258" s="22"/>
      <c r="CH258" s="22"/>
      <c r="CI258" s="22"/>
      <c r="CJ258" s="22"/>
      <c r="CK258" s="22"/>
      <c r="CL258" s="33"/>
      <c r="CM258" s="6"/>
      <c r="CN258" s="32"/>
      <c r="CO258" s="27"/>
      <c r="CP258" s="27"/>
      <c r="CQ258" s="27"/>
      <c r="CR258" s="27"/>
      <c r="CS258" s="27"/>
      <c r="CT258" s="27"/>
    </row>
    <row r="259" spans="2:98">
      <c r="B259" s="86">
        <v>42731</v>
      </c>
      <c r="C259" s="53">
        <v>2268.88</v>
      </c>
      <c r="D259" s="47">
        <f t="shared" si="63"/>
        <v>2.2484417724259521E-3</v>
      </c>
      <c r="F259" s="89">
        <f t="shared" si="61"/>
        <v>2016.9852999602808</v>
      </c>
      <c r="G259" s="96">
        <v>221</v>
      </c>
      <c r="H259" s="37">
        <v>248</v>
      </c>
      <c r="I259" s="60">
        <f t="shared" si="64"/>
        <v>1951.0059438470209</v>
      </c>
      <c r="J259" s="57">
        <f t="shared" si="65"/>
        <v>2320.2390244647859</v>
      </c>
      <c r="K259" s="60">
        <f t="shared" si="66"/>
        <v>2474.905486843993</v>
      </c>
      <c r="L259" s="60">
        <f t="shared" si="67"/>
        <v>1538.0079009725616</v>
      </c>
      <c r="M259" s="57">
        <f t="shared" si="68"/>
        <v>2304.4570099355424</v>
      </c>
      <c r="N259" s="57">
        <f t="shared" si="69"/>
        <v>1651.7661976401434</v>
      </c>
      <c r="P259" s="49"/>
      <c r="Q259" s="96">
        <v>248</v>
      </c>
      <c r="R259" s="103">
        <f t="shared" si="62"/>
        <v>2016.9852999602808</v>
      </c>
      <c r="S259" s="57">
        <f t="shared" si="55"/>
        <v>1966.4484691541472</v>
      </c>
      <c r="T259" s="57">
        <f t="shared" si="56"/>
        <v>2353.2123688302991</v>
      </c>
      <c r="U259" s="57">
        <f t="shared" si="57"/>
        <v>2529.944485906</v>
      </c>
      <c r="V259" s="57">
        <f t="shared" si="58"/>
        <v>1528.4602501678626</v>
      </c>
      <c r="W259" s="57">
        <f t="shared" si="59"/>
        <v>3254.9132113893384</v>
      </c>
      <c r="X259" s="57">
        <f t="shared" si="60"/>
        <v>1188.0254036598781</v>
      </c>
      <c r="Y259" s="17"/>
      <c r="AA259" s="22"/>
      <c r="AB259" s="22"/>
      <c r="AC259" s="22"/>
      <c r="AD259" s="22"/>
      <c r="AE259" s="22"/>
      <c r="AF259" s="22"/>
      <c r="AG259" s="22"/>
      <c r="AH259" s="33"/>
      <c r="AI259" s="6"/>
      <c r="AJ259" s="32"/>
      <c r="AK259" s="27"/>
      <c r="AL259" s="27"/>
      <c r="AM259" s="27"/>
      <c r="AN259" s="27"/>
      <c r="AO259" s="27"/>
      <c r="AP259" s="27"/>
      <c r="AR259" s="2"/>
      <c r="AS259" s="8"/>
      <c r="AT259" s="8"/>
      <c r="AU259" s="8"/>
      <c r="AW259" s="44"/>
      <c r="AX259" s="31"/>
      <c r="AY259" s="29"/>
      <c r="AZ259" s="31"/>
      <c r="BA259" s="17"/>
      <c r="BC259" s="22"/>
      <c r="BD259" s="22"/>
      <c r="BE259" s="22"/>
      <c r="BF259" s="22"/>
      <c r="BG259" s="22"/>
      <c r="BH259" s="22"/>
      <c r="BI259" s="22"/>
      <c r="BJ259" s="33"/>
      <c r="BK259" s="6"/>
      <c r="BL259" s="32"/>
      <c r="BM259" s="27"/>
      <c r="BN259" s="27"/>
      <c r="BO259" s="27"/>
      <c r="BP259" s="27"/>
      <c r="BQ259" s="27"/>
      <c r="BR259" s="27"/>
      <c r="BT259" s="2"/>
      <c r="BU259" s="8"/>
      <c r="BV259" s="8"/>
      <c r="BW259" s="8"/>
      <c r="BY259" s="44"/>
      <c r="BZ259" s="31"/>
      <c r="CA259" s="29"/>
      <c r="CB259" s="31"/>
      <c r="CC259" s="17"/>
      <c r="CE259" s="22"/>
      <c r="CF259" s="22"/>
      <c r="CG259" s="22"/>
      <c r="CH259" s="22"/>
      <c r="CI259" s="22"/>
      <c r="CJ259" s="22"/>
      <c r="CK259" s="22"/>
      <c r="CL259" s="33"/>
      <c r="CM259" s="6"/>
      <c r="CN259" s="32"/>
      <c r="CO259" s="27"/>
      <c r="CP259" s="27"/>
      <c r="CQ259" s="27"/>
      <c r="CR259" s="27"/>
      <c r="CS259" s="27"/>
      <c r="CT259" s="27"/>
    </row>
    <row r="260" spans="2:98">
      <c r="B260" s="86">
        <v>42732</v>
      </c>
      <c r="C260" s="53">
        <v>2249.92</v>
      </c>
      <c r="D260" s="47">
        <f t="shared" si="63"/>
        <v>-8.3565459610028016E-3</v>
      </c>
      <c r="F260" s="89">
        <f t="shared" si="61"/>
        <v>2016.9892729439916</v>
      </c>
      <c r="G260" s="96">
        <v>222</v>
      </c>
      <c r="H260" s="37">
        <v>249</v>
      </c>
      <c r="I260" s="60">
        <f t="shared" si="64"/>
        <v>1951.575720766006</v>
      </c>
      <c r="J260" s="57">
        <f t="shared" si="65"/>
        <v>2321.4865597955654</v>
      </c>
      <c r="K260" s="60">
        <f t="shared" si="66"/>
        <v>2476.9593490616189</v>
      </c>
      <c r="L260" s="60">
        <f t="shared" si="67"/>
        <v>1537.6303189336711</v>
      </c>
      <c r="M260" s="57">
        <f t="shared" si="68"/>
        <v>2305.9975277899593</v>
      </c>
      <c r="N260" s="57">
        <f t="shared" si="69"/>
        <v>1651.6270065274173</v>
      </c>
      <c r="P260" s="49"/>
      <c r="Q260" s="41">
        <v>249</v>
      </c>
      <c r="R260" s="103">
        <f t="shared" si="62"/>
        <v>2016.9892729439916</v>
      </c>
      <c r="S260" s="57">
        <f t="shared" si="55"/>
        <v>1967.0227559489317</v>
      </c>
      <c r="T260" s="57">
        <f t="shared" si="56"/>
        <v>2354.4069023398429</v>
      </c>
      <c r="U260" s="57">
        <f t="shared" si="57"/>
        <v>2531.9679585724543</v>
      </c>
      <c r="V260" s="57">
        <f t="shared" si="58"/>
        <v>1528.1309186086255</v>
      </c>
      <c r="W260" s="57">
        <f t="shared" si="59"/>
        <v>3259.1700954394055</v>
      </c>
      <c r="X260" s="57">
        <f t="shared" si="60"/>
        <v>1187.1667967974784</v>
      </c>
      <c r="Y260" s="17"/>
      <c r="AA260" s="22"/>
      <c r="AB260" s="22"/>
      <c r="AC260" s="22"/>
      <c r="AD260" s="22"/>
      <c r="AE260" s="22"/>
      <c r="AF260" s="22"/>
      <c r="AG260" s="22"/>
      <c r="AH260" s="33"/>
      <c r="AI260" s="6"/>
      <c r="AJ260" s="32"/>
      <c r="AK260" s="27"/>
      <c r="AL260" s="27"/>
      <c r="AM260" s="27"/>
      <c r="AN260" s="27"/>
      <c r="AO260" s="27"/>
      <c r="AP260" s="27"/>
      <c r="AR260" s="2"/>
      <c r="AS260" s="8"/>
      <c r="AT260" s="8"/>
      <c r="AU260" s="8"/>
      <c r="AW260" s="44"/>
      <c r="AX260" s="31"/>
      <c r="AY260" s="29"/>
      <c r="AZ260" s="31"/>
      <c r="BA260" s="17"/>
      <c r="BC260" s="22"/>
      <c r="BD260" s="22"/>
      <c r="BE260" s="22"/>
      <c r="BF260" s="22"/>
      <c r="BG260" s="22"/>
      <c r="BH260" s="22"/>
      <c r="BI260" s="22"/>
      <c r="BJ260" s="33"/>
      <c r="BK260" s="6"/>
      <c r="BL260" s="32"/>
      <c r="BM260" s="27"/>
      <c r="BN260" s="27"/>
      <c r="BO260" s="27"/>
      <c r="BP260" s="27"/>
      <c r="BQ260" s="27"/>
      <c r="BR260" s="27"/>
      <c r="BT260" s="2"/>
      <c r="BU260" s="8"/>
      <c r="BV260" s="8"/>
      <c r="BW260" s="8"/>
      <c r="BY260" s="44"/>
      <c r="BZ260" s="31"/>
      <c r="CA260" s="29"/>
      <c r="CB260" s="31"/>
      <c r="CC260" s="17"/>
      <c r="CE260" s="22"/>
      <c r="CF260" s="22"/>
      <c r="CG260" s="22"/>
      <c r="CH260" s="22"/>
      <c r="CI260" s="22"/>
      <c r="CJ260" s="22"/>
      <c r="CK260" s="22"/>
      <c r="CL260" s="33"/>
      <c r="CM260" s="6"/>
      <c r="CN260" s="32"/>
      <c r="CO260" s="27"/>
      <c r="CP260" s="27"/>
      <c r="CQ260" s="27"/>
      <c r="CR260" s="27"/>
      <c r="CS260" s="27"/>
      <c r="CT260" s="27"/>
    </row>
    <row r="261" spans="2:98">
      <c r="B261" s="86">
        <v>42733</v>
      </c>
      <c r="C261" s="53">
        <v>2249.2600000000002</v>
      </c>
      <c r="D261" s="47">
        <f t="shared" si="63"/>
        <v>-2.9334376333374273E-4</v>
      </c>
      <c r="F261" s="89">
        <f t="shared" si="61"/>
        <v>2016.9932459277024</v>
      </c>
      <c r="G261" s="96">
        <v>223</v>
      </c>
      <c r="H261" s="37">
        <v>250</v>
      </c>
      <c r="I261" s="60">
        <f t="shared" si="64"/>
        <v>1952.1456640841445</v>
      </c>
      <c r="J261" s="57">
        <f t="shared" si="65"/>
        <v>2322.7319570188633</v>
      </c>
      <c r="K261" s="60">
        <f t="shared" si="66"/>
        <v>2479.0119178625619</v>
      </c>
      <c r="L261" s="60">
        <f t="shared" si="67"/>
        <v>1537.2546885891184</v>
      </c>
      <c r="M261" s="57">
        <f t="shared" si="68"/>
        <v>2307.5371221221544</v>
      </c>
      <c r="N261" s="57">
        <f t="shared" si="69"/>
        <v>1651.4892251431304</v>
      </c>
      <c r="P261" s="49"/>
      <c r="Q261" s="41">
        <v>250</v>
      </c>
      <c r="R261" s="103">
        <f t="shared" si="62"/>
        <v>2016.9932459277024</v>
      </c>
      <c r="S261" s="57">
        <f t="shared" si="55"/>
        <v>1967.5972104599457</v>
      </c>
      <c r="T261" s="57">
        <f t="shared" si="56"/>
        <v>2355.5996441297866</v>
      </c>
      <c r="U261" s="57">
        <f t="shared" si="57"/>
        <v>2533.9904699358203</v>
      </c>
      <c r="V261" s="57">
        <f t="shared" si="58"/>
        <v>1527.8032133671813</v>
      </c>
      <c r="W261" s="57">
        <f t="shared" si="59"/>
        <v>3263.4259022071697</v>
      </c>
      <c r="X261" s="57">
        <f t="shared" si="60"/>
        <v>1186.3112258781084</v>
      </c>
      <c r="Y261" s="17"/>
      <c r="AA261" s="22"/>
      <c r="AB261" s="22"/>
      <c r="AC261" s="22"/>
      <c r="AD261" s="22"/>
      <c r="AE261" s="22"/>
      <c r="AF261" s="22"/>
      <c r="AG261" s="22"/>
      <c r="AH261" s="33"/>
      <c r="AI261" s="6"/>
      <c r="AJ261" s="32"/>
      <c r="AK261" s="27"/>
      <c r="AL261" s="27"/>
      <c r="AM261" s="27"/>
      <c r="AN261" s="27"/>
      <c r="AO261" s="27"/>
      <c r="AP261" s="27"/>
      <c r="AR261" s="2"/>
      <c r="AS261" s="8"/>
      <c r="AT261" s="8"/>
      <c r="AU261" s="8"/>
      <c r="AW261" s="44"/>
      <c r="AX261" s="31"/>
      <c r="AY261" s="29"/>
      <c r="AZ261" s="31"/>
      <c r="BA261" s="17"/>
      <c r="BC261" s="22"/>
      <c r="BD261" s="22"/>
      <c r="BE261" s="22"/>
      <c r="BF261" s="22"/>
      <c r="BG261" s="22"/>
      <c r="BH261" s="22"/>
      <c r="BI261" s="22"/>
      <c r="BJ261" s="33"/>
      <c r="BK261" s="6"/>
      <c r="BL261" s="32"/>
      <c r="BM261" s="27"/>
      <c r="BN261" s="27"/>
      <c r="BO261" s="27"/>
      <c r="BP261" s="27"/>
      <c r="BQ261" s="27"/>
      <c r="BR261" s="27"/>
      <c r="BT261" s="2"/>
      <c r="BU261" s="8"/>
      <c r="BV261" s="8"/>
      <c r="BW261" s="8"/>
      <c r="BY261" s="44"/>
      <c r="BZ261" s="31"/>
      <c r="CA261" s="29"/>
      <c r="CB261" s="31"/>
      <c r="CC261" s="17"/>
      <c r="CE261" s="22"/>
      <c r="CF261" s="22"/>
      <c r="CG261" s="22"/>
      <c r="CH261" s="22"/>
      <c r="CI261" s="22"/>
      <c r="CJ261" s="22"/>
      <c r="CK261" s="22"/>
      <c r="CL261" s="33"/>
      <c r="CM261" s="6"/>
      <c r="CN261" s="32"/>
      <c r="CO261" s="27"/>
      <c r="CP261" s="27"/>
      <c r="CQ261" s="27"/>
      <c r="CR261" s="27"/>
      <c r="CS261" s="27"/>
      <c r="CT261" s="27"/>
    </row>
    <row r="262" spans="2:98">
      <c r="B262" s="86">
        <v>42734</v>
      </c>
      <c r="C262" s="53">
        <v>2238.83</v>
      </c>
      <c r="D262" s="47">
        <f t="shared" si="63"/>
        <v>-4.6370806398550145E-3</v>
      </c>
      <c r="F262" s="89">
        <f t="shared" si="61"/>
        <v>2016.9972189114133</v>
      </c>
      <c r="G262" s="96">
        <v>224</v>
      </c>
      <c r="H262" s="37">
        <v>251</v>
      </c>
      <c r="I262" s="60">
        <f t="shared" si="64"/>
        <v>1952.7157738500321</v>
      </c>
      <c r="J262" s="57">
        <f t="shared" si="65"/>
        <v>2323.9752308575808</v>
      </c>
      <c r="K262" s="60">
        <f t="shared" si="66"/>
        <v>2481.0632073678398</v>
      </c>
      <c r="L262" s="60">
        <f t="shared" si="67"/>
        <v>1536.8809960662174</v>
      </c>
      <c r="M262" s="57">
        <f t="shared" si="68"/>
        <v>2309.0758028413561</v>
      </c>
      <c r="N262" s="57">
        <f t="shared" si="69"/>
        <v>1651.3528437440852</v>
      </c>
      <c r="P262" s="49"/>
      <c r="Q262" s="96">
        <v>251</v>
      </c>
      <c r="R262" s="103">
        <f t="shared" si="62"/>
        <v>2016.9972189114133</v>
      </c>
      <c r="S262" s="57">
        <f t="shared" si="55"/>
        <v>1968.1718327361696</v>
      </c>
      <c r="T262" s="57">
        <f t="shared" si="56"/>
        <v>2356.7906052448029</v>
      </c>
      <c r="U262" s="57">
        <f t="shared" si="57"/>
        <v>2536.0120305837086</v>
      </c>
      <c r="V262" s="57">
        <f t="shared" si="58"/>
        <v>1527.4771241067224</v>
      </c>
      <c r="W262" s="57">
        <f t="shared" si="59"/>
        <v>3267.6806528240868</v>
      </c>
      <c r="X262" s="57">
        <f t="shared" si="60"/>
        <v>1185.4586707633791</v>
      </c>
      <c r="Y262" s="17"/>
      <c r="AA262" s="22"/>
      <c r="AB262" s="22"/>
      <c r="AC262" s="22"/>
      <c r="AD262" s="22"/>
      <c r="AE262" s="22"/>
      <c r="AF262" s="22"/>
      <c r="AG262" s="22"/>
      <c r="AH262" s="33"/>
      <c r="AI262" s="6"/>
      <c r="AJ262" s="32"/>
      <c r="AK262" s="27"/>
      <c r="AL262" s="27"/>
      <c r="AM262" s="27"/>
      <c r="AN262" s="27"/>
      <c r="AO262" s="27"/>
      <c r="AP262" s="27"/>
      <c r="AR262" s="2"/>
      <c r="AS262" s="8"/>
      <c r="AT262" s="8"/>
      <c r="AU262" s="8"/>
      <c r="AW262" s="44"/>
      <c r="AX262" s="31"/>
      <c r="AY262" s="29"/>
      <c r="AZ262" s="31"/>
      <c r="BA262" s="17"/>
      <c r="BC262" s="22"/>
      <c r="BD262" s="22"/>
      <c r="BE262" s="22"/>
      <c r="BF262" s="22"/>
      <c r="BG262" s="22"/>
      <c r="BH262" s="22"/>
      <c r="BI262" s="22"/>
      <c r="BJ262" s="33"/>
      <c r="BK262" s="6"/>
      <c r="BL262" s="32"/>
      <c r="BM262" s="27"/>
      <c r="BN262" s="27"/>
      <c r="BO262" s="27"/>
      <c r="BP262" s="27"/>
      <c r="BQ262" s="27"/>
      <c r="BR262" s="27"/>
      <c r="BT262" s="2"/>
      <c r="BU262" s="8"/>
      <c r="BV262" s="8"/>
      <c r="BW262" s="8"/>
      <c r="BY262" s="44"/>
      <c r="BZ262" s="31"/>
      <c r="CA262" s="29"/>
      <c r="CB262" s="31"/>
      <c r="CC262" s="17"/>
      <c r="CE262" s="22"/>
      <c r="CF262" s="22"/>
      <c r="CG262" s="22"/>
      <c r="CH262" s="22"/>
      <c r="CI262" s="22"/>
      <c r="CJ262" s="22"/>
      <c r="CK262" s="22"/>
      <c r="CL262" s="33"/>
      <c r="CM262" s="6"/>
      <c r="CN262" s="32"/>
      <c r="CO262" s="27"/>
      <c r="CP262" s="27"/>
      <c r="CQ262" s="27"/>
      <c r="CR262" s="27"/>
      <c r="CS262" s="27"/>
      <c r="CT262" s="27"/>
    </row>
    <row r="263" spans="2:98">
      <c r="B263" s="86">
        <v>42738</v>
      </c>
      <c r="C263" s="53">
        <v>2257.83</v>
      </c>
      <c r="D263" s="47">
        <f t="shared" si="63"/>
        <v>8.4865755774221358E-3</v>
      </c>
      <c r="F263" s="89">
        <f t="shared" si="61"/>
        <v>2017.0011918951241</v>
      </c>
      <c r="G263" s="96">
        <v>225</v>
      </c>
      <c r="H263" s="37">
        <v>252</v>
      </c>
      <c r="I263" s="60">
        <f t="shared" si="64"/>
        <v>1953.2860501122786</v>
      </c>
      <c r="J263" s="57">
        <f t="shared" si="65"/>
        <v>2325.2163958698748</v>
      </c>
      <c r="K263" s="60">
        <f t="shared" si="66"/>
        <v>2483.1132315398868</v>
      </c>
      <c r="L263" s="60">
        <f t="shared" si="67"/>
        <v>1536.5092276509583</v>
      </c>
      <c r="M263" s="57">
        <f t="shared" si="68"/>
        <v>2310.613579745469</v>
      </c>
      <c r="N263" s="57">
        <f t="shared" si="69"/>
        <v>1651.2178526984653</v>
      </c>
      <c r="P263" s="49"/>
      <c r="Q263" s="96">
        <v>252</v>
      </c>
      <c r="R263" s="103">
        <f t="shared" si="62"/>
        <v>2017.0011918951241</v>
      </c>
      <c r="S263" s="57">
        <f t="shared" si="55"/>
        <v>1968.7466228265973</v>
      </c>
      <c r="T263" s="57">
        <f t="shared" si="56"/>
        <v>2357.9797966192091</v>
      </c>
      <c r="U263" s="57">
        <f t="shared" si="57"/>
        <v>2538.0326509979964</v>
      </c>
      <c r="V263" s="57">
        <f t="shared" si="58"/>
        <v>1527.1526405962668</v>
      </c>
      <c r="W263" s="57">
        <f t="shared" si="59"/>
        <v>3271.9343682141662</v>
      </c>
      <c r="X263" s="57">
        <f t="shared" si="60"/>
        <v>1184.609111522811</v>
      </c>
      <c r="Y263" s="17"/>
      <c r="AA263" s="22"/>
      <c r="AB263" s="22"/>
      <c r="AC263" s="22"/>
      <c r="AD263" s="22"/>
      <c r="AE263" s="22"/>
      <c r="AF263" s="22"/>
      <c r="AG263" s="22"/>
      <c r="AH263" s="33"/>
      <c r="AI263" s="6"/>
      <c r="AJ263" s="32"/>
      <c r="AK263" s="27"/>
      <c r="AL263" s="27"/>
      <c r="AM263" s="27"/>
      <c r="AN263" s="27"/>
      <c r="AO263" s="27"/>
      <c r="AP263" s="27"/>
      <c r="AR263" s="2"/>
      <c r="AS263" s="8"/>
      <c r="AT263" s="8"/>
      <c r="AU263" s="8"/>
      <c r="AW263" s="44"/>
      <c r="AX263" s="31"/>
      <c r="AY263" s="29"/>
      <c r="AZ263" s="31"/>
      <c r="BA263" s="17"/>
      <c r="BC263" s="22"/>
      <c r="BD263" s="22"/>
      <c r="BE263" s="22"/>
      <c r="BF263" s="22"/>
      <c r="BG263" s="22"/>
      <c r="BH263" s="22"/>
      <c r="BI263" s="22"/>
      <c r="BJ263" s="33"/>
      <c r="BK263" s="6"/>
      <c r="BL263" s="32"/>
      <c r="BM263" s="27"/>
      <c r="BN263" s="27"/>
      <c r="BO263" s="27"/>
      <c r="BP263" s="27"/>
      <c r="BQ263" s="27"/>
      <c r="BR263" s="27"/>
      <c r="BT263" s="2"/>
      <c r="BU263" s="8"/>
      <c r="BV263" s="8"/>
      <c r="BW263" s="8"/>
      <c r="BY263" s="44"/>
      <c r="BZ263" s="31"/>
      <c r="CA263" s="29"/>
      <c r="CB263" s="31"/>
      <c r="CC263" s="17"/>
      <c r="CE263" s="22"/>
      <c r="CF263" s="22"/>
      <c r="CG263" s="22"/>
      <c r="CH263" s="22"/>
      <c r="CI263" s="22"/>
      <c r="CJ263" s="22"/>
      <c r="CK263" s="22"/>
      <c r="CL263" s="33"/>
      <c r="CM263" s="6"/>
      <c r="CN263" s="32"/>
      <c r="CO263" s="27"/>
      <c r="CP263" s="27"/>
      <c r="CQ263" s="27"/>
      <c r="CR263" s="27"/>
      <c r="CS263" s="27"/>
      <c r="CT263" s="27"/>
    </row>
    <row r="264" spans="2:98">
      <c r="B264" s="86">
        <v>42739</v>
      </c>
      <c r="C264" s="53">
        <v>2270.75</v>
      </c>
      <c r="D264" s="47">
        <f t="shared" si="63"/>
        <v>5.7223085883348493E-3</v>
      </c>
      <c r="F264" s="89">
        <f t="shared" si="61"/>
        <v>2017.0051648788349</v>
      </c>
      <c r="G264" s="96">
        <v>226</v>
      </c>
      <c r="H264" s="37">
        <v>253</v>
      </c>
      <c r="I264" s="60">
        <f t="shared" si="64"/>
        <v>1953.8564929195081</v>
      </c>
      <c r="J264" s="57">
        <f t="shared" si="65"/>
        <v>2326.455466451725</v>
      </c>
      <c r="K264" s="60">
        <f t="shared" si="66"/>
        <v>2485.1620041850474</v>
      </c>
      <c r="L264" s="60">
        <f t="shared" si="67"/>
        <v>1536.1393697855126</v>
      </c>
      <c r="M264" s="57">
        <f t="shared" si="68"/>
        <v>2312.1504625228245</v>
      </c>
      <c r="N264" s="57">
        <f t="shared" si="69"/>
        <v>1651.0842424840828</v>
      </c>
      <c r="P264" s="49"/>
      <c r="Q264" s="41">
        <v>253</v>
      </c>
      <c r="R264" s="103">
        <f t="shared" si="62"/>
        <v>2017.0051648788349</v>
      </c>
      <c r="S264" s="57">
        <f t="shared" si="55"/>
        <v>1969.3215807802389</v>
      </c>
      <c r="T264" s="57">
        <f t="shared" si="56"/>
        <v>2359.1672290785068</v>
      </c>
      <c r="U264" s="57">
        <f t="shared" si="57"/>
        <v>2540.052341556313</v>
      </c>
      <c r="V264" s="57">
        <f t="shared" si="58"/>
        <v>1526.8297527091722</v>
      </c>
      <c r="W264" s="57">
        <f t="shared" si="59"/>
        <v>3276.1870690969122</v>
      </c>
      <c r="X264" s="57">
        <f t="shared" si="60"/>
        <v>1183.7625284308997</v>
      </c>
      <c r="Y264" s="17"/>
      <c r="AA264" s="22"/>
      <c r="AB264" s="22"/>
      <c r="AC264" s="22"/>
      <c r="AD264" s="22"/>
      <c r="AE264" s="22"/>
      <c r="AF264" s="22"/>
      <c r="AG264" s="22"/>
      <c r="AH264" s="33"/>
      <c r="AI264" s="6"/>
      <c r="AJ264" s="32"/>
      <c r="AK264" s="27"/>
      <c r="AL264" s="27"/>
      <c r="AM264" s="27"/>
      <c r="AN264" s="27"/>
      <c r="AO264" s="27"/>
      <c r="AP264" s="27"/>
      <c r="AR264" s="2"/>
      <c r="AS264" s="8"/>
      <c r="AT264" s="8"/>
      <c r="AU264" s="8"/>
      <c r="AW264" s="44"/>
      <c r="AX264" s="31"/>
      <c r="AY264" s="29"/>
      <c r="AZ264" s="31"/>
      <c r="BA264" s="17"/>
      <c r="BC264" s="22"/>
      <c r="BD264" s="22"/>
      <c r="BE264" s="22"/>
      <c r="BF264" s="22"/>
      <c r="BG264" s="22"/>
      <c r="BH264" s="22"/>
      <c r="BI264" s="22"/>
      <c r="BJ264" s="33"/>
      <c r="BK264" s="6"/>
      <c r="BL264" s="32"/>
      <c r="BM264" s="27"/>
      <c r="BN264" s="27"/>
      <c r="BO264" s="27"/>
      <c r="BP264" s="27"/>
      <c r="BQ264" s="27"/>
      <c r="BR264" s="27"/>
      <c r="BT264" s="2"/>
      <c r="BU264" s="8"/>
      <c r="BV264" s="8"/>
      <c r="BW264" s="8"/>
      <c r="BY264" s="44"/>
      <c r="BZ264" s="31"/>
      <c r="CA264" s="29"/>
      <c r="CB264" s="31"/>
      <c r="CC264" s="17"/>
      <c r="CE264" s="22"/>
      <c r="CF264" s="22"/>
      <c r="CG264" s="22"/>
      <c r="CH264" s="22"/>
      <c r="CI264" s="22"/>
      <c r="CJ264" s="22"/>
      <c r="CK264" s="22"/>
      <c r="CL264" s="33"/>
      <c r="CM264" s="6"/>
      <c r="CN264" s="32"/>
      <c r="CO264" s="27"/>
      <c r="CP264" s="27"/>
      <c r="CQ264" s="27"/>
      <c r="CR264" s="27"/>
      <c r="CS264" s="27"/>
      <c r="CT264" s="27"/>
    </row>
    <row r="265" spans="2:98">
      <c r="B265" s="86">
        <v>42740</v>
      </c>
      <c r="C265" s="53">
        <v>2269</v>
      </c>
      <c r="D265" s="47">
        <f t="shared" si="63"/>
        <v>-7.7067048332048887E-4</v>
      </c>
      <c r="F265" s="89">
        <f t="shared" si="61"/>
        <v>2017.0091378625457</v>
      </c>
      <c r="G265" s="96">
        <v>227</v>
      </c>
      <c r="H265" s="37">
        <v>254</v>
      </c>
      <c r="I265" s="60">
        <f t="shared" si="64"/>
        <v>1954.4271023203587</v>
      </c>
      <c r="J265" s="57">
        <f t="shared" si="65"/>
        <v>2327.6924568394456</v>
      </c>
      <c r="K265" s="60">
        <f t="shared" si="66"/>
        <v>2487.2095389560191</v>
      </c>
      <c r="L265" s="60">
        <f t="shared" si="67"/>
        <v>1535.771409065788</v>
      </c>
      <c r="M265" s="57">
        <f t="shared" si="68"/>
        <v>2313.686460753896</v>
      </c>
      <c r="N265" s="57">
        <f t="shared" si="69"/>
        <v>1650.9520036866656</v>
      </c>
      <c r="P265" s="49"/>
      <c r="Q265" s="41">
        <v>254</v>
      </c>
      <c r="R265" s="103">
        <f t="shared" si="62"/>
        <v>2017.0091378625457</v>
      </c>
      <c r="S265" s="57">
        <f t="shared" si="55"/>
        <v>1969.8967066461169</v>
      </c>
      <c r="T265" s="57">
        <f t="shared" si="56"/>
        <v>2360.352913340887</v>
      </c>
      <c r="U265" s="57">
        <f t="shared" si="57"/>
        <v>2542.0711125335033</v>
      </c>
      <c r="V265" s="57">
        <f t="shared" si="58"/>
        <v>1526.5084504216732</v>
      </c>
      <c r="W265" s="57">
        <f t="shared" si="59"/>
        <v>3280.4387759902052</v>
      </c>
      <c r="X265" s="57">
        <f t="shared" si="60"/>
        <v>1182.9189019642301</v>
      </c>
      <c r="Y265" s="17"/>
      <c r="AA265" s="22"/>
      <c r="AB265" s="22"/>
      <c r="AC265" s="22"/>
      <c r="AD265" s="22"/>
      <c r="AE265" s="22"/>
      <c r="AF265" s="22"/>
      <c r="AG265" s="22"/>
      <c r="AH265" s="33"/>
      <c r="AI265" s="6"/>
      <c r="AJ265" s="32"/>
      <c r="AK265" s="27"/>
      <c r="AL265" s="27"/>
      <c r="AM265" s="27"/>
      <c r="AN265" s="27"/>
      <c r="AO265" s="27"/>
      <c r="AP265" s="27"/>
      <c r="AR265" s="2"/>
      <c r="AS265" s="8"/>
      <c r="AT265" s="8"/>
      <c r="AU265" s="8"/>
      <c r="AW265" s="44"/>
      <c r="AX265" s="31"/>
      <c r="AY265" s="29"/>
      <c r="AZ265" s="31"/>
      <c r="BA265" s="17"/>
      <c r="BC265" s="22"/>
      <c r="BD265" s="22"/>
      <c r="BE265" s="22"/>
      <c r="BF265" s="22"/>
      <c r="BG265" s="22"/>
      <c r="BH265" s="22"/>
      <c r="BI265" s="22"/>
      <c r="BJ265" s="33"/>
      <c r="BK265" s="6"/>
      <c r="BL265" s="32"/>
      <c r="BM265" s="27"/>
      <c r="BN265" s="27"/>
      <c r="BO265" s="27"/>
      <c r="BP265" s="27"/>
      <c r="BQ265" s="27"/>
      <c r="BR265" s="27"/>
      <c r="BT265" s="2"/>
      <c r="BU265" s="8"/>
      <c r="BV265" s="8"/>
      <c r="BW265" s="8"/>
      <c r="BY265" s="44"/>
      <c r="BZ265" s="31"/>
      <c r="CA265" s="29"/>
      <c r="CB265" s="31"/>
      <c r="CC265" s="17"/>
      <c r="CE265" s="22"/>
      <c r="CF265" s="22"/>
      <c r="CG265" s="22"/>
      <c r="CH265" s="22"/>
      <c r="CI265" s="22"/>
      <c r="CJ265" s="22"/>
      <c r="CK265" s="22"/>
      <c r="CL265" s="33"/>
      <c r="CM265" s="6"/>
      <c r="CN265" s="32"/>
      <c r="CO265" s="27"/>
      <c r="CP265" s="27"/>
      <c r="CQ265" s="27"/>
      <c r="CR265" s="27"/>
      <c r="CS265" s="27"/>
      <c r="CT265" s="27"/>
    </row>
    <row r="266" spans="2:98">
      <c r="B266" s="86">
        <v>42741</v>
      </c>
      <c r="C266" s="53">
        <v>2276.98</v>
      </c>
      <c r="D266" s="47">
        <f t="shared" si="63"/>
        <v>3.516967827236676E-3</v>
      </c>
      <c r="F266" s="89">
        <f t="shared" si="61"/>
        <v>2017.0131108462565</v>
      </c>
      <c r="G266" s="96">
        <v>228</v>
      </c>
      <c r="H266" s="37">
        <v>255</v>
      </c>
      <c r="I266" s="60">
        <f t="shared" si="64"/>
        <v>1954.9978783634831</v>
      </c>
      <c r="J266" s="57">
        <f t="shared" si="65"/>
        <v>2328.9273811121489</v>
      </c>
      <c r="K266" s="60">
        <f t="shared" si="66"/>
        <v>2489.255849354251</v>
      </c>
      <c r="L266" s="60">
        <f t="shared" si="67"/>
        <v>1535.405332239033</v>
      </c>
      <c r="M266" s="57">
        <f t="shared" si="68"/>
        <v>2315.2215839129763</v>
      </c>
      <c r="N266" s="57">
        <f t="shared" si="69"/>
        <v>1650.821126998175</v>
      </c>
      <c r="P266" s="49"/>
      <c r="Q266" s="96">
        <v>255</v>
      </c>
      <c r="R266" s="103">
        <f t="shared" si="62"/>
        <v>2017.0131108462565</v>
      </c>
      <c r="S266" s="57">
        <f t="shared" si="55"/>
        <v>1970.4720004732685</v>
      </c>
      <c r="T266" s="57">
        <f t="shared" si="56"/>
        <v>2361.5368600187085</v>
      </c>
      <c r="U266" s="57">
        <f t="shared" si="57"/>
        <v>2544.0889741030601</v>
      </c>
      <c r="V266" s="57">
        <f t="shared" si="58"/>
        <v>1526.1887238114477</v>
      </c>
      <c r="W266" s="57">
        <f t="shared" si="59"/>
        <v>3284.6895092131331</v>
      </c>
      <c r="X266" s="57">
        <f t="shared" si="60"/>
        <v>1182.0782127986467</v>
      </c>
      <c r="Y266" s="17"/>
      <c r="AA266" s="22"/>
      <c r="AB266" s="22"/>
      <c r="AC266" s="22"/>
      <c r="AD266" s="22"/>
      <c r="AE266" s="22"/>
      <c r="AF266" s="22"/>
      <c r="AG266" s="22"/>
      <c r="AH266" s="33"/>
      <c r="AI266" s="6"/>
      <c r="AJ266" s="32"/>
      <c r="AK266" s="27"/>
      <c r="AL266" s="27"/>
      <c r="AM266" s="27"/>
      <c r="AN266" s="27"/>
      <c r="AO266" s="27"/>
      <c r="AP266" s="27"/>
      <c r="AR266" s="2"/>
      <c r="AS266" s="8"/>
      <c r="AT266" s="8"/>
      <c r="AU266" s="8"/>
      <c r="AW266" s="44"/>
      <c r="AX266" s="31"/>
      <c r="AY266" s="29"/>
      <c r="AZ266" s="31"/>
      <c r="BA266" s="17"/>
      <c r="BC266" s="22"/>
      <c r="BD266" s="22"/>
      <c r="BE266" s="22"/>
      <c r="BF266" s="22"/>
      <c r="BG266" s="22"/>
      <c r="BH266" s="22"/>
      <c r="BI266" s="22"/>
      <c r="BJ266" s="33"/>
      <c r="BK266" s="6"/>
      <c r="BL266" s="32"/>
      <c r="BM266" s="27"/>
      <c r="BN266" s="27"/>
      <c r="BO266" s="27"/>
      <c r="BP266" s="27"/>
      <c r="BQ266" s="27"/>
      <c r="BR266" s="27"/>
      <c r="BT266" s="2"/>
      <c r="BU266" s="8"/>
      <c r="BV266" s="8"/>
      <c r="BW266" s="8"/>
      <c r="BY266" s="44"/>
      <c r="BZ266" s="31"/>
      <c r="CA266" s="29"/>
      <c r="CB266" s="31"/>
      <c r="CC266" s="17"/>
      <c r="CE266" s="22"/>
      <c r="CF266" s="22"/>
      <c r="CG266" s="22"/>
      <c r="CH266" s="22"/>
      <c r="CI266" s="22"/>
      <c r="CJ266" s="22"/>
      <c r="CK266" s="22"/>
      <c r="CL266" s="33"/>
      <c r="CM266" s="6"/>
      <c r="CN266" s="32"/>
      <c r="CO266" s="27"/>
      <c r="CP266" s="27"/>
      <c r="CQ266" s="27"/>
      <c r="CR266" s="27"/>
      <c r="CS266" s="27"/>
      <c r="CT266" s="27"/>
    </row>
    <row r="267" spans="2:98">
      <c r="B267" s="86">
        <v>42744</v>
      </c>
      <c r="C267" s="53">
        <v>2268.9</v>
      </c>
      <c r="D267" s="47">
        <f t="shared" si="63"/>
        <v>-3.5485599346502506E-3</v>
      </c>
      <c r="F267" s="89">
        <f t="shared" si="61"/>
        <v>2017.0170838299673</v>
      </c>
      <c r="G267" s="96">
        <v>229</v>
      </c>
      <c r="H267" s="37">
        <v>256</v>
      </c>
      <c r="I267" s="60">
        <f t="shared" si="64"/>
        <v>1955.5688210975477</v>
      </c>
      <c r="J267" s="57">
        <f t="shared" si="65"/>
        <v>2330.1602531941576</v>
      </c>
      <c r="K267" s="60">
        <f t="shared" si="66"/>
        <v>2491.3009487322929</v>
      </c>
      <c r="L267" s="60">
        <f t="shared" si="67"/>
        <v>1535.041126201487</v>
      </c>
      <c r="M267" s="57">
        <f t="shared" si="68"/>
        <v>2316.7558413698303</v>
      </c>
      <c r="N267" s="57">
        <f t="shared" si="69"/>
        <v>1650.6916032151598</v>
      </c>
      <c r="P267" s="49"/>
      <c r="Q267" s="41">
        <v>256</v>
      </c>
      <c r="R267" s="103">
        <f t="shared" si="62"/>
        <v>2017.0170838299673</v>
      </c>
      <c r="S267" s="57">
        <f t="shared" ref="S267:S330" si="70">$C$38*EXP($J$4*Q267)</f>
        <v>1971.0474623107461</v>
      </c>
      <c r="T267" s="57">
        <f t="shared" ref="T267:T330" si="71">$C$38*EXP($J$3*SQRT(Q267))</f>
        <v>2362.7190796199538</v>
      </c>
      <c r="U267" s="57">
        <f t="shared" ref="U267:U330" si="72">$C$38*EXP($J$4*Q267+$J$3*SQRT(Q267))</f>
        <v>2546.105936338537</v>
      </c>
      <c r="V267" s="57">
        <f t="shared" ref="V267:V330" si="73">$C$38*EXP($J$4*Q267-$J$3*SQRT(Q267))</f>
        <v>1525.870563056206</v>
      </c>
      <c r="W267" s="57">
        <f t="shared" ref="W267:W330" si="74">$C$38*EXP($J$4*Q267+2*$J$3*SQRT(Q267))</f>
        <v>3288.9392888887796</v>
      </c>
      <c r="X267" s="57">
        <f t="shared" ref="X267:X330" si="75">$C$38*EXP($J$4*Q267-2*$J$3*SQRT(Q267))</f>
        <v>1181.240441806468</v>
      </c>
      <c r="Y267" s="17"/>
      <c r="AA267" s="22"/>
      <c r="AB267" s="22"/>
      <c r="AC267" s="22"/>
      <c r="AD267" s="22"/>
      <c r="AE267" s="22"/>
      <c r="AF267" s="22"/>
      <c r="AG267" s="22"/>
      <c r="AH267" s="33"/>
      <c r="AI267" s="6"/>
      <c r="AJ267" s="32"/>
      <c r="AK267" s="27"/>
      <c r="AL267" s="27"/>
      <c r="AM267" s="27"/>
      <c r="AN267" s="27"/>
      <c r="AO267" s="27"/>
      <c r="AP267" s="27"/>
      <c r="AR267" s="2"/>
      <c r="AS267" s="8"/>
      <c r="AT267" s="8"/>
      <c r="AU267" s="8"/>
      <c r="AW267" s="44"/>
      <c r="AX267" s="31"/>
      <c r="AY267" s="29"/>
      <c r="AZ267" s="31"/>
      <c r="BA267" s="17"/>
      <c r="BC267" s="22"/>
      <c r="BD267" s="22"/>
      <c r="BE267" s="22"/>
      <c r="BF267" s="22"/>
      <c r="BG267" s="22"/>
      <c r="BH267" s="22"/>
      <c r="BI267" s="22"/>
      <c r="BJ267" s="33"/>
      <c r="BK267" s="6"/>
      <c r="BL267" s="32"/>
      <c r="BM267" s="27"/>
      <c r="BN267" s="27"/>
      <c r="BO267" s="27"/>
      <c r="BP267" s="27"/>
      <c r="BQ267" s="27"/>
      <c r="BR267" s="27"/>
      <c r="BT267" s="2"/>
      <c r="BU267" s="8"/>
      <c r="BV267" s="8"/>
      <c r="BW267" s="8"/>
      <c r="BY267" s="44"/>
      <c r="BZ267" s="31"/>
      <c r="CA267" s="29"/>
      <c r="CB267" s="31"/>
      <c r="CC267" s="17"/>
      <c r="CE267" s="22"/>
      <c r="CF267" s="22"/>
      <c r="CG267" s="22"/>
      <c r="CH267" s="22"/>
      <c r="CI267" s="22"/>
      <c r="CJ267" s="22"/>
      <c r="CK267" s="22"/>
      <c r="CL267" s="33"/>
      <c r="CM267" s="6"/>
      <c r="CN267" s="32"/>
      <c r="CO267" s="27"/>
      <c r="CP267" s="27"/>
      <c r="CQ267" s="27"/>
      <c r="CR267" s="27"/>
      <c r="CS267" s="27"/>
      <c r="CT267" s="27"/>
    </row>
    <row r="268" spans="2:98">
      <c r="B268" s="86">
        <v>42745</v>
      </c>
      <c r="C268" s="53">
        <v>2268.9</v>
      </c>
      <c r="D268" s="47">
        <f t="shared" si="63"/>
        <v>0</v>
      </c>
      <c r="F268" s="89">
        <f t="shared" ref="F268:F331" si="76">F267+1/$F$10</f>
        <v>2017.0210568136781</v>
      </c>
      <c r="G268" s="96">
        <v>230</v>
      </c>
      <c r="H268" s="37">
        <v>257</v>
      </c>
      <c r="I268" s="60">
        <f t="shared" si="64"/>
        <v>1956.1399305712332</v>
      </c>
      <c r="J268" s="57">
        <f t="shared" si="65"/>
        <v>2331.3910868573762</v>
      </c>
      <c r="K268" s="60">
        <f t="shared" si="66"/>
        <v>2493.3448502960941</v>
      </c>
      <c r="L268" s="60">
        <f t="shared" si="67"/>
        <v>1534.67877799608</v>
      </c>
      <c r="M268" s="57">
        <f t="shared" si="68"/>
        <v>2318.2892423913054</v>
      </c>
      <c r="N268" s="57">
        <f t="shared" si="69"/>
        <v>1650.5634232371403</v>
      </c>
      <c r="P268" s="49"/>
      <c r="Q268" s="41">
        <v>257</v>
      </c>
      <c r="R268" s="103">
        <f t="shared" ref="R268:R331" si="77">R267+1/$F$10</f>
        <v>2017.0210568136781</v>
      </c>
      <c r="S268" s="57">
        <f t="shared" si="70"/>
        <v>1971.6230922076156</v>
      </c>
      <c r="T268" s="57">
        <f t="shared" si="71"/>
        <v>2363.8995825496559</v>
      </c>
      <c r="U268" s="57">
        <f t="shared" si="72"/>
        <v>2548.1220092149301</v>
      </c>
      <c r="V268" s="57">
        <f t="shared" si="73"/>
        <v>1525.5539584323069</v>
      </c>
      <c r="W268" s="57">
        <f t="shared" si="74"/>
        <v>3293.1881349469481</v>
      </c>
      <c r="X268" s="57">
        <f t="shared" si="75"/>
        <v>1180.4055700537567</v>
      </c>
      <c r="Y268" s="17"/>
      <c r="AA268" s="22"/>
      <c r="AB268" s="22"/>
      <c r="AC268" s="22"/>
      <c r="AD268" s="22"/>
      <c r="AE268" s="22"/>
      <c r="AF268" s="22"/>
      <c r="AG268" s="22"/>
      <c r="AH268" s="33"/>
      <c r="AI268" s="6"/>
      <c r="AJ268" s="32"/>
      <c r="AK268" s="27"/>
      <c r="AL268" s="27"/>
      <c r="AM268" s="27"/>
      <c r="AN268" s="27"/>
      <c r="AO268" s="27"/>
      <c r="AP268" s="27"/>
      <c r="AR268" s="2"/>
      <c r="AS268" s="8"/>
      <c r="AT268" s="8"/>
      <c r="AU268" s="8"/>
      <c r="AW268" s="44"/>
      <c r="AX268" s="31"/>
      <c r="AY268" s="29"/>
      <c r="AZ268" s="31"/>
      <c r="BA268" s="17"/>
      <c r="BC268" s="22"/>
      <c r="BD268" s="22"/>
      <c r="BE268" s="22"/>
      <c r="BF268" s="22"/>
      <c r="BG268" s="22"/>
      <c r="BH268" s="22"/>
      <c r="BI268" s="22"/>
      <c r="BJ268" s="33"/>
      <c r="BK268" s="6"/>
      <c r="BL268" s="32"/>
      <c r="BM268" s="27"/>
      <c r="BN268" s="27"/>
      <c r="BO268" s="27"/>
      <c r="BP268" s="27"/>
      <c r="BQ268" s="27"/>
      <c r="BR268" s="27"/>
      <c r="BT268" s="2"/>
      <c r="BU268" s="8"/>
      <c r="BV268" s="8"/>
      <c r="BW268" s="8"/>
      <c r="BY268" s="44"/>
      <c r="BZ268" s="31"/>
      <c r="CA268" s="29"/>
      <c r="CB268" s="31"/>
      <c r="CC268" s="17"/>
      <c r="CE268" s="22"/>
      <c r="CF268" s="22"/>
      <c r="CG268" s="22"/>
      <c r="CH268" s="22"/>
      <c r="CI268" s="22"/>
      <c r="CJ268" s="22"/>
      <c r="CK268" s="22"/>
      <c r="CL268" s="33"/>
      <c r="CM268" s="6"/>
      <c r="CN268" s="32"/>
      <c r="CO268" s="27"/>
      <c r="CP268" s="27"/>
      <c r="CQ268" s="27"/>
      <c r="CR268" s="27"/>
      <c r="CS268" s="27"/>
      <c r="CT268" s="27"/>
    </row>
    <row r="269" spans="2:98">
      <c r="B269" s="86">
        <v>42746</v>
      </c>
      <c r="C269" s="53">
        <v>2275.3200000000002</v>
      </c>
      <c r="D269" s="47">
        <f t="shared" ref="D269:D298" si="78">(C269-C268)/C268</f>
        <v>2.8295649874388791E-3</v>
      </c>
      <c r="F269" s="89">
        <f t="shared" si="76"/>
        <v>2017.0250297973889</v>
      </c>
      <c r="G269" s="96">
        <v>231</v>
      </c>
      <c r="H269" s="37">
        <v>258</v>
      </c>
      <c r="I269" s="60">
        <f t="shared" si="64"/>
        <v>1956.7112068332353</v>
      </c>
      <c r="J269" s="57">
        <f t="shared" si="65"/>
        <v>2332.6198957236074</v>
      </c>
      <c r="K269" s="60">
        <f t="shared" si="66"/>
        <v>2495.3875671072647</v>
      </c>
      <c r="L269" s="60">
        <f t="shared" si="67"/>
        <v>1534.3182748101742</v>
      </c>
      <c r="M269" s="57">
        <f t="shared" si="68"/>
        <v>2319.8217961429164</v>
      </c>
      <c r="N269" s="57">
        <f t="shared" si="69"/>
        <v>1650.4365780650255</v>
      </c>
      <c r="P269" s="49"/>
      <c r="Q269" s="96">
        <v>258</v>
      </c>
      <c r="R269" s="103">
        <f t="shared" si="77"/>
        <v>2017.0250297973889</v>
      </c>
      <c r="S269" s="57">
        <f t="shared" si="70"/>
        <v>1972.1988902129578</v>
      </c>
      <c r="T269" s="57">
        <f t="shared" si="71"/>
        <v>2365.0783791113022</v>
      </c>
      <c r="U269" s="57">
        <f t="shared" si="72"/>
        <v>2550.1372026100398</v>
      </c>
      <c r="V269" s="57">
        <f t="shared" si="73"/>
        <v>1525.2389003133983</v>
      </c>
      <c r="W269" s="57">
        <f t="shared" si="74"/>
        <v>3297.4360671268528</v>
      </c>
      <c r="X269" s="57">
        <f t="shared" si="75"/>
        <v>1179.5735787976359</v>
      </c>
      <c r="Y269" s="17"/>
      <c r="AA269" s="22"/>
      <c r="AB269" s="22"/>
      <c r="AC269" s="22"/>
      <c r="AD269" s="22"/>
      <c r="AE269" s="22"/>
      <c r="AF269" s="22"/>
      <c r="AG269" s="22"/>
      <c r="AH269" s="33"/>
      <c r="AI269" s="6"/>
      <c r="AJ269" s="32"/>
      <c r="AK269" s="27"/>
      <c r="AL269" s="27"/>
      <c r="AM269" s="27"/>
      <c r="AN269" s="27"/>
      <c r="AO269" s="27"/>
      <c r="AP269" s="27"/>
      <c r="AR269" s="2"/>
      <c r="AS269" s="8"/>
      <c r="AT269" s="8"/>
      <c r="AU269" s="8"/>
      <c r="AW269" s="44"/>
      <c r="AX269" s="31"/>
      <c r="AY269" s="29"/>
      <c r="AZ269" s="31"/>
      <c r="BA269" s="17"/>
      <c r="BC269" s="22"/>
      <c r="BD269" s="22"/>
      <c r="BE269" s="22"/>
      <c r="BF269" s="22"/>
      <c r="BG269" s="22"/>
      <c r="BH269" s="22"/>
      <c r="BI269" s="22"/>
      <c r="BJ269" s="33"/>
      <c r="BK269" s="6"/>
      <c r="BL269" s="32"/>
      <c r="BM269" s="27"/>
      <c r="BN269" s="27"/>
      <c r="BO269" s="27"/>
      <c r="BP269" s="27"/>
      <c r="BQ269" s="27"/>
      <c r="BR269" s="27"/>
      <c r="BT269" s="2"/>
      <c r="BU269" s="8"/>
      <c r="BV269" s="8"/>
      <c r="BW269" s="8"/>
      <c r="BY269" s="44"/>
      <c r="BZ269" s="31"/>
      <c r="CA269" s="29"/>
      <c r="CB269" s="31"/>
      <c r="CC269" s="17"/>
      <c r="CE269" s="22"/>
      <c r="CF269" s="22"/>
      <c r="CG269" s="22"/>
      <c r="CH269" s="22"/>
      <c r="CI269" s="22"/>
      <c r="CJ269" s="22"/>
      <c r="CK269" s="22"/>
      <c r="CL269" s="33"/>
      <c r="CM269" s="6"/>
      <c r="CN269" s="32"/>
      <c r="CO269" s="27"/>
      <c r="CP269" s="27"/>
      <c r="CQ269" s="27"/>
      <c r="CR269" s="27"/>
      <c r="CS269" s="27"/>
      <c r="CT269" s="27"/>
    </row>
    <row r="270" spans="2:98">
      <c r="B270" s="86">
        <v>42747</v>
      </c>
      <c r="C270" s="53">
        <v>2271.788</v>
      </c>
      <c r="D270" s="47">
        <f t="shared" si="78"/>
        <v>-1.5523091257494122E-3</v>
      </c>
      <c r="F270" s="89">
        <f t="shared" si="76"/>
        <v>2017.0290027810997</v>
      </c>
      <c r="G270" s="96">
        <v>232</v>
      </c>
      <c r="H270" s="37">
        <v>259</v>
      </c>
      <c r="I270" s="60">
        <f t="shared" si="64"/>
        <v>1957.2826499322628</v>
      </c>
      <c r="J270" s="57">
        <f t="shared" si="65"/>
        <v>2333.8466932668307</v>
      </c>
      <c r="K270" s="60">
        <f t="shared" si="66"/>
        <v>2497.4291120852845</v>
      </c>
      <c r="L270" s="60">
        <f t="shared" si="67"/>
        <v>1533.959603973351</v>
      </c>
      <c r="M270" s="57">
        <f t="shared" si="68"/>
        <v>2321.3535116903972</v>
      </c>
      <c r="N270" s="57">
        <f t="shared" si="69"/>
        <v>1650.3110587995618</v>
      </c>
      <c r="P270" s="49"/>
      <c r="Q270" s="96">
        <v>259</v>
      </c>
      <c r="R270" s="103">
        <f t="shared" si="77"/>
        <v>2017.0290027810997</v>
      </c>
      <c r="S270" s="57">
        <f t="shared" si="70"/>
        <v>1972.7748563758673</v>
      </c>
      <c r="T270" s="57">
        <f t="shared" si="71"/>
        <v>2366.2554795082137</v>
      </c>
      <c r="U270" s="57">
        <f t="shared" si="72"/>
        <v>2552.1515263058072</v>
      </c>
      <c r="V270" s="57">
        <f t="shared" si="73"/>
        <v>1524.9253791690783</v>
      </c>
      <c r="W270" s="57">
        <f t="shared" si="74"/>
        <v>3301.6831049797534</v>
      </c>
      <c r="X270" s="57">
        <f t="shared" si="75"/>
        <v>1178.7444494836491</v>
      </c>
      <c r="Y270" s="17"/>
      <c r="AA270" s="22"/>
      <c r="AB270" s="22"/>
      <c r="AC270" s="22"/>
      <c r="AD270" s="22"/>
      <c r="AE270" s="22"/>
      <c r="AF270" s="22"/>
      <c r="AG270" s="22"/>
      <c r="AH270" s="33"/>
      <c r="AI270" s="6"/>
      <c r="AJ270" s="32"/>
      <c r="AK270" s="27"/>
      <c r="AL270" s="27"/>
      <c r="AM270" s="27"/>
      <c r="AN270" s="27"/>
      <c r="AO270" s="27"/>
      <c r="AP270" s="27"/>
      <c r="AR270" s="2"/>
      <c r="AS270" s="8"/>
      <c r="AT270" s="8"/>
      <c r="AU270" s="8"/>
      <c r="AW270" s="44"/>
      <c r="AX270" s="31"/>
      <c r="AY270" s="29"/>
      <c r="AZ270" s="31"/>
      <c r="BA270" s="17"/>
      <c r="BC270" s="22"/>
      <c r="BD270" s="22"/>
      <c r="BE270" s="22"/>
      <c r="BF270" s="22"/>
      <c r="BG270" s="22"/>
      <c r="BH270" s="22"/>
      <c r="BI270" s="22"/>
      <c r="BJ270" s="33"/>
      <c r="BK270" s="6"/>
      <c r="BL270" s="32"/>
      <c r="BM270" s="27"/>
      <c r="BN270" s="27"/>
      <c r="BO270" s="27"/>
      <c r="BP270" s="27"/>
      <c r="BQ270" s="27"/>
      <c r="BR270" s="27"/>
      <c r="BT270" s="2"/>
      <c r="BU270" s="8"/>
      <c r="BV270" s="8"/>
      <c r="BW270" s="8"/>
      <c r="BY270" s="44"/>
      <c r="BZ270" s="31"/>
      <c r="CA270" s="29"/>
      <c r="CB270" s="31"/>
      <c r="CC270" s="17"/>
      <c r="CE270" s="22"/>
      <c r="CF270" s="22"/>
      <c r="CG270" s="22"/>
      <c r="CH270" s="22"/>
      <c r="CI270" s="22"/>
      <c r="CJ270" s="22"/>
      <c r="CK270" s="22"/>
      <c r="CL270" s="33"/>
      <c r="CM270" s="6"/>
      <c r="CN270" s="32"/>
      <c r="CO270" s="27"/>
      <c r="CP270" s="27"/>
      <c r="CQ270" s="27"/>
      <c r="CR270" s="27"/>
      <c r="CS270" s="27"/>
      <c r="CT270" s="27"/>
    </row>
    <row r="271" spans="2:98">
      <c r="B271" s="86">
        <v>42748</v>
      </c>
      <c r="C271" s="53">
        <v>2278.6799999999998</v>
      </c>
      <c r="D271" s="47">
        <f t="shared" si="78"/>
        <v>3.0337337814971403E-3</v>
      </c>
      <c r="F271" s="89">
        <f t="shared" si="76"/>
        <v>2017.0329757648105</v>
      </c>
      <c r="G271" s="96">
        <v>233</v>
      </c>
      <c r="H271" s="37">
        <v>260</v>
      </c>
      <c r="I271" s="60">
        <f t="shared" si="64"/>
        <v>1957.8542599170394</v>
      </c>
      <c r="J271" s="57">
        <f t="shared" si="65"/>
        <v>2335.0714928154321</v>
      </c>
      <c r="K271" s="60">
        <f t="shared" si="66"/>
        <v>2499.4694980096742</v>
      </c>
      <c r="L271" s="60">
        <f t="shared" si="67"/>
        <v>1533.6027529552439</v>
      </c>
      <c r="M271" s="57">
        <f t="shared" si="68"/>
        <v>2322.8843980012234</v>
      </c>
      <c r="N271" s="57">
        <f t="shared" si="69"/>
        <v>1650.1868566398105</v>
      </c>
      <c r="P271" s="49"/>
      <c r="Q271" s="41">
        <v>260</v>
      </c>
      <c r="R271" s="103">
        <f t="shared" si="77"/>
        <v>2017.0329757648105</v>
      </c>
      <c r="S271" s="57">
        <f t="shared" si="70"/>
        <v>1973.3509907454536</v>
      </c>
      <c r="T271" s="57">
        <f t="shared" si="71"/>
        <v>2367.4308938448989</v>
      </c>
      <c r="U271" s="57">
        <f t="shared" si="72"/>
        <v>2554.1649899896265</v>
      </c>
      <c r="V271" s="57">
        <f t="shared" si="73"/>
        <v>1524.6133855635846</v>
      </c>
      <c r="W271" s="57">
        <f t="shared" si="74"/>
        <v>3305.929267871546</v>
      </c>
      <c r="X271" s="57">
        <f t="shared" si="75"/>
        <v>1177.9181637431727</v>
      </c>
      <c r="Y271" s="17"/>
      <c r="AA271" s="22"/>
      <c r="AB271" s="22"/>
      <c r="AC271" s="22"/>
      <c r="AD271" s="22"/>
      <c r="AE271" s="22"/>
      <c r="AF271" s="22"/>
      <c r="AG271" s="22"/>
      <c r="AH271" s="33"/>
      <c r="AI271" s="6"/>
      <c r="AJ271" s="32"/>
      <c r="AK271" s="27"/>
      <c r="AL271" s="27"/>
      <c r="AM271" s="27"/>
      <c r="AN271" s="27"/>
      <c r="AO271" s="27"/>
      <c r="AP271" s="27"/>
      <c r="AR271" s="2"/>
      <c r="AS271" s="8"/>
      <c r="AT271" s="8"/>
      <c r="AU271" s="8"/>
      <c r="AW271" s="44"/>
      <c r="AX271" s="31"/>
      <c r="AY271" s="29"/>
      <c r="AZ271" s="31"/>
      <c r="BA271" s="17"/>
      <c r="BC271" s="22"/>
      <c r="BD271" s="22"/>
      <c r="BE271" s="22"/>
      <c r="BF271" s="22"/>
      <c r="BG271" s="22"/>
      <c r="BH271" s="22"/>
      <c r="BI271" s="22"/>
      <c r="BJ271" s="33"/>
      <c r="BK271" s="6"/>
      <c r="BL271" s="32"/>
      <c r="BM271" s="27"/>
      <c r="BN271" s="27"/>
      <c r="BO271" s="27"/>
      <c r="BP271" s="27"/>
      <c r="BQ271" s="27"/>
      <c r="BR271" s="27"/>
      <c r="BT271" s="2"/>
      <c r="BU271" s="8"/>
      <c r="BV271" s="8"/>
      <c r="BW271" s="8"/>
      <c r="BY271" s="44"/>
      <c r="BZ271" s="31"/>
      <c r="CA271" s="29"/>
      <c r="CB271" s="31"/>
      <c r="CC271" s="17"/>
      <c r="CE271" s="22"/>
      <c r="CF271" s="22"/>
      <c r="CG271" s="22"/>
      <c r="CH271" s="22"/>
      <c r="CI271" s="22"/>
      <c r="CJ271" s="22"/>
      <c r="CK271" s="22"/>
      <c r="CL271" s="33"/>
      <c r="CM271" s="6"/>
      <c r="CN271" s="32"/>
      <c r="CO271" s="27"/>
      <c r="CP271" s="27"/>
      <c r="CQ271" s="27"/>
      <c r="CR271" s="27"/>
      <c r="CS271" s="27"/>
      <c r="CT271" s="27"/>
    </row>
    <row r="272" spans="2:98">
      <c r="B272" s="86">
        <v>42752</v>
      </c>
      <c r="C272" s="53">
        <v>2267.89</v>
      </c>
      <c r="D272" s="47">
        <f t="shared" si="78"/>
        <v>-4.7351975705232701E-3</v>
      </c>
      <c r="F272" s="89">
        <f t="shared" si="76"/>
        <v>2017.0369487485214</v>
      </c>
      <c r="G272" s="96">
        <v>234</v>
      </c>
      <c r="H272" s="37">
        <v>261</v>
      </c>
      <c r="I272" s="60">
        <f t="shared" si="64"/>
        <v>1958.4260368363027</v>
      </c>
      <c r="J272" s="57">
        <f t="shared" si="65"/>
        <v>2336.2943075543935</v>
      </c>
      <c r="K272" s="60">
        <f t="shared" si="66"/>
        <v>2501.5087375221228</v>
      </c>
      <c r="L272" s="60">
        <f t="shared" si="67"/>
        <v>1533.2477093634084</v>
      </c>
      <c r="M272" s="57">
        <f t="shared" si="68"/>
        <v>2324.4144639461042</v>
      </c>
      <c r="N272" s="57">
        <f t="shared" si="69"/>
        <v>1650.0639628816552</v>
      </c>
      <c r="P272" s="49"/>
      <c r="Q272" s="41">
        <v>261</v>
      </c>
      <c r="R272" s="103">
        <f t="shared" si="77"/>
        <v>2017.0369487485214</v>
      </c>
      <c r="S272" s="57">
        <f t="shared" si="70"/>
        <v>1973.9272933708398</v>
      </c>
      <c r="T272" s="57">
        <f t="shared" si="71"/>
        <v>2368.6046321283852</v>
      </c>
      <c r="U272" s="57">
        <f t="shared" si="72"/>
        <v>2556.1776032556349</v>
      </c>
      <c r="V272" s="57">
        <f t="shared" si="73"/>
        <v>1524.3029101545037</v>
      </c>
      <c r="W272" s="57">
        <f t="shared" si="74"/>
        <v>3310.1745749853103</v>
      </c>
      <c r="X272" s="57">
        <f t="shared" si="75"/>
        <v>1177.094703390869</v>
      </c>
      <c r="Y272" s="17"/>
      <c r="AA272" s="22"/>
      <c r="AB272" s="22"/>
      <c r="AC272" s="22"/>
      <c r="AD272" s="22"/>
      <c r="AE272" s="22"/>
      <c r="AF272" s="22"/>
      <c r="AG272" s="22"/>
      <c r="AH272" s="33"/>
      <c r="AI272" s="6"/>
      <c r="AJ272" s="32"/>
      <c r="AK272" s="27"/>
      <c r="AL272" s="27"/>
      <c r="AM272" s="27"/>
      <c r="AN272" s="27"/>
      <c r="AO272" s="27"/>
      <c r="AP272" s="27"/>
      <c r="AR272" s="2"/>
      <c r="AS272" s="8"/>
      <c r="AT272" s="8"/>
      <c r="AU272" s="8"/>
      <c r="AW272" s="44"/>
      <c r="AX272" s="31"/>
      <c r="AY272" s="29"/>
      <c r="AZ272" s="31"/>
      <c r="BA272" s="17"/>
      <c r="BC272" s="22"/>
      <c r="BD272" s="22"/>
      <c r="BE272" s="22"/>
      <c r="BF272" s="22"/>
      <c r="BG272" s="22"/>
      <c r="BH272" s="22"/>
      <c r="BI272" s="22"/>
      <c r="BJ272" s="33"/>
      <c r="BK272" s="6"/>
      <c r="BL272" s="32"/>
      <c r="BM272" s="27"/>
      <c r="BN272" s="27"/>
      <c r="BO272" s="27"/>
      <c r="BP272" s="27"/>
      <c r="BQ272" s="27"/>
      <c r="BR272" s="27"/>
      <c r="BT272" s="2"/>
      <c r="BU272" s="8"/>
      <c r="BV272" s="8"/>
      <c r="BW272" s="8"/>
      <c r="BY272" s="44"/>
      <c r="BZ272" s="31"/>
      <c r="CA272" s="29"/>
      <c r="CB272" s="31"/>
      <c r="CC272" s="17"/>
      <c r="CE272" s="22"/>
      <c r="CF272" s="22"/>
      <c r="CG272" s="22"/>
      <c r="CH272" s="22"/>
      <c r="CI272" s="22"/>
      <c r="CJ272" s="22"/>
      <c r="CK272" s="22"/>
      <c r="CL272" s="33"/>
      <c r="CM272" s="6"/>
      <c r="CN272" s="32"/>
      <c r="CO272" s="27"/>
      <c r="CP272" s="27"/>
      <c r="CQ272" s="27"/>
      <c r="CR272" s="27"/>
      <c r="CS272" s="27"/>
      <c r="CT272" s="27"/>
    </row>
    <row r="273" spans="2:98">
      <c r="B273" s="86">
        <v>42753</v>
      </c>
      <c r="C273" s="53">
        <v>2271.89</v>
      </c>
      <c r="D273" s="47">
        <f t="shared" si="78"/>
        <v>1.7637539739581726E-3</v>
      </c>
      <c r="F273" s="89">
        <f t="shared" si="76"/>
        <v>2017.0409217322322</v>
      </c>
      <c r="G273" s="96">
        <v>235</v>
      </c>
      <c r="H273" s="37">
        <v>262</v>
      </c>
      <c r="I273" s="60">
        <f t="shared" si="64"/>
        <v>1958.9979807388047</v>
      </c>
      <c r="J273" s="57">
        <f t="shared" si="65"/>
        <v>2337.5151505274375</v>
      </c>
      <c r="K273" s="60">
        <f t="shared" si="66"/>
        <v>2503.5468431285749</v>
      </c>
      <c r="L273" s="60">
        <f t="shared" si="67"/>
        <v>1532.8944609412376</v>
      </c>
      <c r="M273" s="57">
        <f t="shared" si="68"/>
        <v>2325.9437183004429</v>
      </c>
      <c r="N273" s="57">
        <f t="shared" si="69"/>
        <v>1649.9423689163402</v>
      </c>
      <c r="P273" s="49"/>
      <c r="Q273" s="96">
        <v>262</v>
      </c>
      <c r="R273" s="103">
        <f t="shared" si="77"/>
        <v>2017.0409217322322</v>
      </c>
      <c r="S273" s="57">
        <f t="shared" si="70"/>
        <v>1974.503764301164</v>
      </c>
      <c r="T273" s="57">
        <f t="shared" si="71"/>
        <v>2369.7767042695286</v>
      </c>
      <c r="U273" s="57">
        <f t="shared" si="72"/>
        <v>2558.1893756059826</v>
      </c>
      <c r="V273" s="57">
        <f t="shared" si="73"/>
        <v>1523.9939436915033</v>
      </c>
      <c r="W273" s="57">
        <f t="shared" si="74"/>
        <v>3314.4190453238075</v>
      </c>
      <c r="X273" s="57">
        <f t="shared" si="75"/>
        <v>1176.2740504221847</v>
      </c>
      <c r="Y273" s="17"/>
      <c r="AA273" s="22"/>
      <c r="AB273" s="22"/>
      <c r="AC273" s="22"/>
      <c r="AD273" s="22"/>
      <c r="AE273" s="22"/>
      <c r="AF273" s="22"/>
      <c r="AG273" s="22"/>
      <c r="AH273" s="33"/>
      <c r="AI273" s="6"/>
      <c r="AJ273" s="32"/>
      <c r="AK273" s="27"/>
      <c r="AL273" s="27"/>
      <c r="AM273" s="27"/>
      <c r="AN273" s="27"/>
      <c r="AO273" s="27"/>
      <c r="AP273" s="27"/>
      <c r="AR273" s="2"/>
      <c r="AS273" s="8"/>
      <c r="AT273" s="8"/>
      <c r="AU273" s="8"/>
      <c r="AW273" s="44"/>
      <c r="AX273" s="31"/>
      <c r="AY273" s="29"/>
      <c r="AZ273" s="31"/>
      <c r="BA273" s="17"/>
      <c r="BC273" s="22"/>
      <c r="BD273" s="22"/>
      <c r="BE273" s="22"/>
      <c r="BF273" s="22"/>
      <c r="BG273" s="22"/>
      <c r="BH273" s="22"/>
      <c r="BI273" s="22"/>
      <c r="BJ273" s="33"/>
      <c r="BK273" s="6"/>
      <c r="BL273" s="32"/>
      <c r="BM273" s="27"/>
      <c r="BN273" s="27"/>
      <c r="BO273" s="27"/>
      <c r="BP273" s="27"/>
      <c r="BQ273" s="27"/>
      <c r="BR273" s="27"/>
      <c r="BT273" s="2"/>
      <c r="BU273" s="8"/>
      <c r="BV273" s="8"/>
      <c r="BW273" s="8"/>
      <c r="BY273" s="44"/>
      <c r="BZ273" s="31"/>
      <c r="CA273" s="29"/>
      <c r="CB273" s="31"/>
      <c r="CC273" s="17"/>
      <c r="CE273" s="22"/>
      <c r="CF273" s="22"/>
      <c r="CG273" s="22"/>
      <c r="CH273" s="22"/>
      <c r="CI273" s="22"/>
      <c r="CJ273" s="22"/>
      <c r="CK273" s="22"/>
      <c r="CL273" s="33"/>
      <c r="CM273" s="6"/>
      <c r="CN273" s="32"/>
      <c r="CO273" s="27"/>
      <c r="CP273" s="27"/>
      <c r="CQ273" s="27"/>
      <c r="CR273" s="27"/>
      <c r="CS273" s="27"/>
      <c r="CT273" s="27"/>
    </row>
    <row r="274" spans="2:98">
      <c r="B274" s="86">
        <v>42754</v>
      </c>
      <c r="C274" s="53">
        <v>2263.69</v>
      </c>
      <c r="D274" s="47">
        <f t="shared" si="78"/>
        <v>-3.6093296770529464E-3</v>
      </c>
      <c r="F274" s="89">
        <f t="shared" si="76"/>
        <v>2017.044894715943</v>
      </c>
      <c r="G274" s="96">
        <v>236</v>
      </c>
      <c r="H274" s="37">
        <v>263</v>
      </c>
      <c r="I274" s="60">
        <f t="shared" si="64"/>
        <v>1959.5700916733119</v>
      </c>
      <c r="J274" s="57">
        <f t="shared" si="65"/>
        <v>2338.7340346391356</v>
      </c>
      <c r="K274" s="60">
        <f t="shared" si="66"/>
        <v>2505.5838272012734</v>
      </c>
      <c r="L274" s="60">
        <f t="shared" si="67"/>
        <v>1532.5429955659158</v>
      </c>
      <c r="M274" s="57">
        <f t="shared" si="68"/>
        <v>2327.4721697457785</v>
      </c>
      <c r="N274" s="57">
        <f t="shared" si="69"/>
        <v>1649.8220662290332</v>
      </c>
      <c r="P274" s="49"/>
      <c r="Q274" s="41">
        <v>263</v>
      </c>
      <c r="R274" s="103">
        <f t="shared" si="77"/>
        <v>2017.044894715943</v>
      </c>
      <c r="S274" s="57">
        <f t="shared" si="70"/>
        <v>1975.0804035855779</v>
      </c>
      <c r="T274" s="57">
        <f t="shared" si="71"/>
        <v>2370.9471200842991</v>
      </c>
      <c r="U274" s="57">
        <f t="shared" si="72"/>
        <v>2560.2003164520752</v>
      </c>
      <c r="V274" s="57">
        <f t="shared" si="73"/>
        <v>1523.6864770150858</v>
      </c>
      <c r="W274" s="57">
        <f t="shared" si="74"/>
        <v>3318.6626977119422</v>
      </c>
      <c r="X274" s="57">
        <f t="shared" si="75"/>
        <v>1175.4561870108951</v>
      </c>
      <c r="Y274" s="17"/>
      <c r="AA274" s="22"/>
      <c r="AB274" s="22"/>
      <c r="AC274" s="22"/>
      <c r="AD274" s="22"/>
      <c r="AE274" s="22"/>
      <c r="AF274" s="22"/>
      <c r="AG274" s="22"/>
      <c r="AH274" s="33"/>
      <c r="AI274" s="6"/>
      <c r="AJ274" s="32"/>
      <c r="AK274" s="27"/>
      <c r="AL274" s="27"/>
      <c r="AM274" s="27"/>
      <c r="AN274" s="27"/>
      <c r="AO274" s="27"/>
      <c r="AP274" s="27"/>
      <c r="AR274" s="2"/>
      <c r="AS274" s="8"/>
      <c r="AT274" s="8"/>
      <c r="AU274" s="8"/>
      <c r="AW274" s="44"/>
      <c r="AX274" s="31"/>
      <c r="AY274" s="29"/>
      <c r="AZ274" s="31"/>
      <c r="BA274" s="17"/>
      <c r="BC274" s="22"/>
      <c r="BD274" s="22"/>
      <c r="BE274" s="22"/>
      <c r="BF274" s="22"/>
      <c r="BG274" s="22"/>
      <c r="BH274" s="22"/>
      <c r="BI274" s="22"/>
      <c r="BJ274" s="33"/>
      <c r="BK274" s="6"/>
      <c r="BL274" s="32"/>
      <c r="BM274" s="27"/>
      <c r="BN274" s="27"/>
      <c r="BO274" s="27"/>
      <c r="BP274" s="27"/>
      <c r="BQ274" s="27"/>
      <c r="BR274" s="27"/>
      <c r="BT274" s="2"/>
      <c r="BU274" s="8"/>
      <c r="BV274" s="8"/>
      <c r="BW274" s="8"/>
      <c r="BY274" s="44"/>
      <c r="BZ274" s="31"/>
      <c r="CA274" s="29"/>
      <c r="CB274" s="31"/>
      <c r="CC274" s="17"/>
      <c r="CE274" s="22"/>
      <c r="CF274" s="22"/>
      <c r="CG274" s="22"/>
      <c r="CH274" s="22"/>
      <c r="CI274" s="22"/>
      <c r="CJ274" s="22"/>
      <c r="CK274" s="22"/>
      <c r="CL274" s="33"/>
      <c r="CM274" s="6"/>
      <c r="CN274" s="32"/>
      <c r="CO274" s="27"/>
      <c r="CP274" s="27"/>
      <c r="CQ274" s="27"/>
      <c r="CR274" s="27"/>
      <c r="CS274" s="27"/>
      <c r="CT274" s="27"/>
    </row>
    <row r="275" spans="2:98">
      <c r="B275" s="86">
        <v>42755</v>
      </c>
      <c r="C275" s="53">
        <v>2271.31</v>
      </c>
      <c r="D275" s="47">
        <f t="shared" si="78"/>
        <v>3.3661852992237853E-3</v>
      </c>
      <c r="F275" s="89">
        <f t="shared" si="76"/>
        <v>2017.0488676996538</v>
      </c>
      <c r="G275" s="96">
        <v>237</v>
      </c>
      <c r="H275" s="37">
        <v>264</v>
      </c>
      <c r="I275" s="60">
        <f t="shared" si="64"/>
        <v>1960.1423696886045</v>
      </c>
      <c r="J275" s="57">
        <f t="shared" si="65"/>
        <v>2339.9509726569686</v>
      </c>
      <c r="K275" s="60">
        <f t="shared" si="66"/>
        <v>2507.6197019807696</v>
      </c>
      <c r="L275" s="60">
        <f t="shared" si="67"/>
        <v>1532.1933012464115</v>
      </c>
      <c r="M275" s="57">
        <f t="shared" si="68"/>
        <v>2328.9998268711865</v>
      </c>
      <c r="N275" s="57">
        <f t="shared" si="69"/>
        <v>1649.7030463974188</v>
      </c>
      <c r="P275" s="49"/>
      <c r="Q275" s="41">
        <v>264</v>
      </c>
      <c r="R275" s="103">
        <f t="shared" si="77"/>
        <v>2017.0488676996538</v>
      </c>
      <c r="S275" s="57">
        <f t="shared" si="70"/>
        <v>1975.6572112732492</v>
      </c>
      <c r="T275" s="57">
        <f t="shared" si="71"/>
        <v>2372.1158892950425</v>
      </c>
      <c r="U275" s="57">
        <f t="shared" si="72"/>
        <v>2562.2104351158</v>
      </c>
      <c r="V275" s="57">
        <f t="shared" si="73"/>
        <v>1523.3805010553647</v>
      </c>
      <c r="W275" s="57">
        <f t="shared" si="74"/>
        <v>3322.9055507991748</v>
      </c>
      <c r="X275" s="57">
        <f t="shared" si="75"/>
        <v>1174.6410955066863</v>
      </c>
      <c r="Y275" s="17"/>
      <c r="AA275" s="22"/>
      <c r="AB275" s="22"/>
      <c r="AC275" s="22"/>
      <c r="AD275" s="22"/>
      <c r="AE275" s="22"/>
      <c r="AF275" s="22"/>
      <c r="AG275" s="22"/>
      <c r="AH275" s="33"/>
      <c r="AI275" s="6"/>
      <c r="AJ275" s="32"/>
      <c r="AK275" s="27"/>
      <c r="AL275" s="27"/>
      <c r="AM275" s="27"/>
      <c r="AN275" s="27"/>
      <c r="AO275" s="27"/>
      <c r="AP275" s="27"/>
      <c r="AR275" s="2"/>
      <c r="AS275" s="8"/>
      <c r="AT275" s="8"/>
      <c r="AU275" s="8"/>
      <c r="AW275" s="44"/>
      <c r="AX275" s="31"/>
      <c r="AY275" s="29"/>
      <c r="AZ275" s="31"/>
      <c r="BA275" s="17"/>
      <c r="BC275" s="22"/>
      <c r="BD275" s="22"/>
      <c r="BE275" s="22"/>
      <c r="BF275" s="22"/>
      <c r="BG275" s="22"/>
      <c r="BH275" s="22"/>
      <c r="BI275" s="22"/>
      <c r="BJ275" s="33"/>
      <c r="BK275" s="6"/>
      <c r="BL275" s="32"/>
      <c r="BM275" s="27"/>
      <c r="BN275" s="27"/>
      <c r="BO275" s="27"/>
      <c r="BP275" s="27"/>
      <c r="BQ275" s="27"/>
      <c r="BR275" s="27"/>
      <c r="BT275" s="2"/>
      <c r="BU275" s="8"/>
      <c r="BV275" s="8"/>
      <c r="BW275" s="8"/>
      <c r="BY275" s="44"/>
      <c r="BZ275" s="31"/>
      <c r="CA275" s="29"/>
      <c r="CB275" s="31"/>
      <c r="CC275" s="17"/>
      <c r="CE275" s="22"/>
      <c r="CF275" s="22"/>
      <c r="CG275" s="22"/>
      <c r="CH275" s="22"/>
      <c r="CI275" s="22"/>
      <c r="CJ275" s="22"/>
      <c r="CK275" s="22"/>
      <c r="CL275" s="33"/>
      <c r="CM275" s="6"/>
      <c r="CN275" s="32"/>
      <c r="CO275" s="27"/>
      <c r="CP275" s="27"/>
      <c r="CQ275" s="27"/>
      <c r="CR275" s="27"/>
      <c r="CS275" s="27"/>
      <c r="CT275" s="27"/>
    </row>
    <row r="276" spans="2:98">
      <c r="B276" s="86">
        <v>42758</v>
      </c>
      <c r="C276" s="53">
        <v>2265.1999999999998</v>
      </c>
      <c r="D276" s="47">
        <f t="shared" si="78"/>
        <v>-2.6900775323492289E-3</v>
      </c>
      <c r="F276" s="89">
        <f t="shared" si="76"/>
        <v>2017.0528406833646</v>
      </c>
      <c r="G276" s="96">
        <v>238</v>
      </c>
      <c r="H276" s="37">
        <v>265</v>
      </c>
      <c r="I276" s="60">
        <f t="shared" si="64"/>
        <v>1960.7148148334772</v>
      </c>
      <c r="J276" s="57">
        <f t="shared" si="65"/>
        <v>2341.1659772133576</v>
      </c>
      <c r="K276" s="60">
        <f t="shared" si="66"/>
        <v>2509.6544795778891</v>
      </c>
      <c r="L276" s="60">
        <f t="shared" si="67"/>
        <v>1531.845366121509</v>
      </c>
      <c r="M276" s="57">
        <f t="shared" si="68"/>
        <v>2330.526698174664</v>
      </c>
      <c r="N276" s="57">
        <f t="shared" si="69"/>
        <v>1649.5853010903174</v>
      </c>
      <c r="P276" s="49"/>
      <c r="Q276" s="96">
        <v>265</v>
      </c>
      <c r="R276" s="103">
        <f t="shared" si="77"/>
        <v>2017.0528406833646</v>
      </c>
      <c r="S276" s="57">
        <f t="shared" si="70"/>
        <v>1976.2341874133576</v>
      </c>
      <c r="T276" s="57">
        <f t="shared" si="71"/>
        <v>2373.2830215317272</v>
      </c>
      <c r="U276" s="57">
        <f t="shared" si="72"/>
        <v>2564.2197408307297</v>
      </c>
      <c r="V276" s="57">
        <f t="shared" si="73"/>
        <v>1523.0760068308614</v>
      </c>
      <c r="W276" s="57">
        <f t="shared" si="74"/>
        <v>3327.1476230618978</v>
      </c>
      <c r="X276" s="57">
        <f t="shared" si="75"/>
        <v>1173.8287584327834</v>
      </c>
      <c r="Y276" s="17"/>
      <c r="AA276" s="22"/>
      <c r="AB276" s="22"/>
      <c r="AC276" s="22"/>
      <c r="AD276" s="22"/>
      <c r="AE276" s="22"/>
      <c r="AF276" s="22"/>
      <c r="AG276" s="22"/>
      <c r="AH276" s="33"/>
      <c r="AI276" s="6"/>
      <c r="AJ276" s="32"/>
      <c r="AK276" s="27"/>
      <c r="AL276" s="27"/>
      <c r="AM276" s="27"/>
      <c r="AN276" s="27"/>
      <c r="AO276" s="27"/>
      <c r="AP276" s="27"/>
      <c r="AR276" s="2"/>
      <c r="AS276" s="8"/>
      <c r="AT276" s="8"/>
      <c r="AU276" s="8"/>
      <c r="AW276" s="44"/>
      <c r="AX276" s="31"/>
      <c r="AY276" s="29"/>
      <c r="AZ276" s="31"/>
      <c r="BA276" s="17"/>
      <c r="BC276" s="22"/>
      <c r="BD276" s="22"/>
      <c r="BE276" s="22"/>
      <c r="BF276" s="22"/>
      <c r="BG276" s="22"/>
      <c r="BH276" s="22"/>
      <c r="BI276" s="22"/>
      <c r="BJ276" s="33"/>
      <c r="BK276" s="6"/>
      <c r="BL276" s="32"/>
      <c r="BM276" s="27"/>
      <c r="BN276" s="27"/>
      <c r="BO276" s="27"/>
      <c r="BP276" s="27"/>
      <c r="BQ276" s="27"/>
      <c r="BR276" s="27"/>
      <c r="BT276" s="2"/>
      <c r="BU276" s="8"/>
      <c r="BV276" s="8"/>
      <c r="BW276" s="8"/>
      <c r="BY276" s="44"/>
      <c r="BZ276" s="31"/>
      <c r="CA276" s="29"/>
      <c r="CB276" s="31"/>
      <c r="CC276" s="17"/>
      <c r="CE276" s="22"/>
      <c r="CF276" s="22"/>
      <c r="CG276" s="22"/>
      <c r="CH276" s="22"/>
      <c r="CI276" s="22"/>
      <c r="CJ276" s="22"/>
      <c r="CK276" s="22"/>
      <c r="CL276" s="33"/>
      <c r="CM276" s="6"/>
      <c r="CN276" s="32"/>
      <c r="CO276" s="27"/>
      <c r="CP276" s="27"/>
      <c r="CQ276" s="27"/>
      <c r="CR276" s="27"/>
      <c r="CS276" s="27"/>
      <c r="CT276" s="27"/>
    </row>
    <row r="277" spans="2:98">
      <c r="B277" s="86">
        <v>42759</v>
      </c>
      <c r="C277" s="53">
        <v>2280.0700000000002</v>
      </c>
      <c r="D277" s="47">
        <f t="shared" si="78"/>
        <v>6.5645417623169467E-3</v>
      </c>
      <c r="F277" s="89">
        <f t="shared" si="76"/>
        <v>2017.0568136670754</v>
      </c>
      <c r="G277" s="96">
        <v>239</v>
      </c>
      <c r="H277" s="37">
        <v>266</v>
      </c>
      <c r="I277" s="60">
        <f t="shared" si="64"/>
        <v>1961.2874271567391</v>
      </c>
      <c r="J277" s="57">
        <f t="shared" si="65"/>
        <v>2342.3790608076479</v>
      </c>
      <c r="K277" s="60">
        <f t="shared" si="66"/>
        <v>2511.6881719756657</v>
      </c>
      <c r="L277" s="60">
        <f t="shared" si="67"/>
        <v>1531.4991784578781</v>
      </c>
      <c r="M277" s="57">
        <f t="shared" si="68"/>
        <v>2332.0527920644831</v>
      </c>
      <c r="N277" s="57">
        <f t="shared" si="69"/>
        <v>1649.4688220663311</v>
      </c>
      <c r="P277" s="49"/>
      <c r="Q277" s="96">
        <v>266</v>
      </c>
      <c r="R277" s="103">
        <f t="shared" si="77"/>
        <v>2017.0568136670754</v>
      </c>
      <c r="S277" s="57">
        <f t="shared" si="70"/>
        <v>1976.8113320550995</v>
      </c>
      <c r="T277" s="57">
        <f t="shared" si="71"/>
        <v>2374.4485263331603</v>
      </c>
      <c r="U277" s="57">
        <f t="shared" si="72"/>
        <v>2566.2282427433038</v>
      </c>
      <c r="V277" s="57">
        <f t="shared" si="73"/>
        <v>1522.7729854473223</v>
      </c>
      <c r="W277" s="57">
        <f t="shared" si="74"/>
        <v>3331.3889328057671</v>
      </c>
      <c r="X277" s="57">
        <f t="shared" si="75"/>
        <v>1173.019158483617</v>
      </c>
      <c r="Y277" s="17"/>
      <c r="AA277" s="22"/>
      <c r="AB277" s="22"/>
      <c r="AC277" s="22"/>
      <c r="AD277" s="22"/>
      <c r="AE277" s="22"/>
      <c r="AF277" s="22"/>
      <c r="AG277" s="22"/>
      <c r="AH277" s="33"/>
      <c r="AI277" s="6"/>
      <c r="AJ277" s="32"/>
      <c r="AK277" s="27"/>
      <c r="AL277" s="27"/>
      <c r="AM277" s="27"/>
      <c r="AN277" s="27"/>
      <c r="AO277" s="27"/>
      <c r="AP277" s="27"/>
      <c r="AR277" s="2"/>
      <c r="AS277" s="8"/>
      <c r="AT277" s="8"/>
      <c r="AU277" s="8"/>
      <c r="AW277" s="44"/>
      <c r="AX277" s="31"/>
      <c r="AY277" s="29"/>
      <c r="AZ277" s="31"/>
      <c r="BA277" s="17"/>
      <c r="BC277" s="22"/>
      <c r="BD277" s="22"/>
      <c r="BE277" s="22"/>
      <c r="BF277" s="22"/>
      <c r="BG277" s="22"/>
      <c r="BH277" s="22"/>
      <c r="BI277" s="22"/>
      <c r="BJ277" s="33"/>
      <c r="BK277" s="6"/>
      <c r="BL277" s="32"/>
      <c r="BM277" s="27"/>
      <c r="BN277" s="27"/>
      <c r="BO277" s="27"/>
      <c r="BP277" s="27"/>
      <c r="BQ277" s="27"/>
      <c r="BR277" s="27"/>
      <c r="BT277" s="2"/>
      <c r="BU277" s="8"/>
      <c r="BV277" s="8"/>
      <c r="BW277" s="8"/>
      <c r="BY277" s="44"/>
      <c r="BZ277" s="31"/>
      <c r="CA277" s="29"/>
      <c r="CB277" s="31"/>
      <c r="CC277" s="17"/>
      <c r="CE277" s="22"/>
      <c r="CF277" s="22"/>
      <c r="CG277" s="22"/>
      <c r="CH277" s="22"/>
      <c r="CI277" s="22"/>
      <c r="CJ277" s="22"/>
      <c r="CK277" s="22"/>
      <c r="CL277" s="33"/>
      <c r="CM277" s="6"/>
      <c r="CN277" s="32"/>
      <c r="CO277" s="27"/>
      <c r="CP277" s="27"/>
      <c r="CQ277" s="27"/>
      <c r="CR277" s="27"/>
      <c r="CS277" s="27"/>
      <c r="CT277" s="27"/>
    </row>
    <row r="278" spans="2:98">
      <c r="B278" s="86">
        <v>42760</v>
      </c>
      <c r="C278" s="53">
        <v>2298.37</v>
      </c>
      <c r="D278" s="47">
        <f t="shared" si="78"/>
        <v>8.0260693750629254E-3</v>
      </c>
      <c r="F278" s="89">
        <f t="shared" si="76"/>
        <v>2017.0607866507862</v>
      </c>
      <c r="G278" s="96">
        <v>240</v>
      </c>
      <c r="H278" s="37">
        <v>267</v>
      </c>
      <c r="I278" s="60">
        <f t="shared" si="64"/>
        <v>1961.8602067072136</v>
      </c>
      <c r="J278" s="57">
        <f t="shared" si="65"/>
        <v>2343.5902358080593</v>
      </c>
      <c r="K278" s="60">
        <f t="shared" si="66"/>
        <v>2513.7207910312327</v>
      </c>
      <c r="L278" s="60">
        <f t="shared" si="67"/>
        <v>1531.1547266481787</v>
      </c>
      <c r="M278" s="57">
        <f t="shared" si="68"/>
        <v>2333.5781168605199</v>
      </c>
      <c r="N278" s="57">
        <f t="shared" si="69"/>
        <v>1649.3536011725134</v>
      </c>
      <c r="P278" s="49"/>
      <c r="Q278" s="41">
        <v>267</v>
      </c>
      <c r="R278" s="103">
        <f t="shared" si="77"/>
        <v>2017.0607866507862</v>
      </c>
      <c r="S278" s="57">
        <f t="shared" si="70"/>
        <v>1977.3886452476836</v>
      </c>
      <c r="T278" s="57">
        <f t="shared" si="71"/>
        <v>2375.6124131481929</v>
      </c>
      <c r="U278" s="57">
        <f t="shared" si="72"/>
        <v>2568.235949913992</v>
      </c>
      <c r="V278" s="57">
        <f t="shared" si="73"/>
        <v>1522.4714280965554</v>
      </c>
      <c r="W278" s="57">
        <f t="shared" si="74"/>
        <v>3335.6294981679966</v>
      </c>
      <c r="X278" s="57">
        <f t="shared" si="75"/>
        <v>1172.2122785225295</v>
      </c>
      <c r="Y278" s="17"/>
      <c r="AA278" s="22"/>
      <c r="AB278" s="22"/>
      <c r="AC278" s="22"/>
      <c r="AD278" s="22"/>
      <c r="AE278" s="22"/>
      <c r="AF278" s="22"/>
      <c r="AG278" s="22"/>
      <c r="AH278" s="33"/>
      <c r="AI278" s="6"/>
      <c r="AJ278" s="32"/>
      <c r="AK278" s="27"/>
      <c r="AL278" s="27"/>
      <c r="AM278" s="27"/>
      <c r="AN278" s="27"/>
      <c r="AO278" s="27"/>
      <c r="AP278" s="27"/>
      <c r="AR278" s="2"/>
      <c r="AS278" s="8"/>
      <c r="AT278" s="8"/>
      <c r="AU278" s="8"/>
      <c r="AW278" s="44"/>
      <c r="AX278" s="31"/>
      <c r="AY278" s="29"/>
      <c r="AZ278" s="31"/>
      <c r="BA278" s="17"/>
      <c r="BC278" s="22"/>
      <c r="BD278" s="22"/>
      <c r="BE278" s="22"/>
      <c r="BF278" s="22"/>
      <c r="BG278" s="22"/>
      <c r="BH278" s="22"/>
      <c r="BI278" s="22"/>
      <c r="BJ278" s="33"/>
      <c r="BK278" s="6"/>
      <c r="BL278" s="32"/>
      <c r="BM278" s="27"/>
      <c r="BN278" s="27"/>
      <c r="BO278" s="27"/>
      <c r="BP278" s="27"/>
      <c r="BQ278" s="27"/>
      <c r="BR278" s="27"/>
      <c r="BT278" s="2"/>
      <c r="BU278" s="8"/>
      <c r="BV278" s="8"/>
      <c r="BW278" s="8"/>
      <c r="BY278" s="44"/>
      <c r="BZ278" s="31"/>
      <c r="CA278" s="29"/>
      <c r="CB278" s="31"/>
      <c r="CC278" s="17"/>
      <c r="CE278" s="22"/>
      <c r="CF278" s="22"/>
      <c r="CG278" s="22"/>
      <c r="CH278" s="22"/>
      <c r="CI278" s="22"/>
      <c r="CJ278" s="22"/>
      <c r="CK278" s="22"/>
      <c r="CL278" s="33"/>
      <c r="CM278" s="6"/>
      <c r="CN278" s="32"/>
      <c r="CO278" s="27"/>
      <c r="CP278" s="27"/>
      <c r="CQ278" s="27"/>
      <c r="CR278" s="27"/>
      <c r="CS278" s="27"/>
      <c r="CT278" s="27"/>
    </row>
    <row r="279" spans="2:98">
      <c r="B279" s="86">
        <v>42761</v>
      </c>
      <c r="C279" s="53">
        <v>2296.6799999999998</v>
      </c>
      <c r="D279" s="47">
        <f t="shared" si="78"/>
        <v>-7.3530371524169506E-4</v>
      </c>
      <c r="F279" s="89">
        <f t="shared" si="76"/>
        <v>2017.064759634497</v>
      </c>
      <c r="G279" s="96">
        <v>241</v>
      </c>
      <c r="H279" s="37">
        <v>268</v>
      </c>
      <c r="I279" s="60">
        <f t="shared" si="64"/>
        <v>1962.4331535337376</v>
      </c>
      <c r="J279" s="57">
        <f t="shared" si="65"/>
        <v>2344.7995144536035</v>
      </c>
      <c r="K279" s="60">
        <f t="shared" si="66"/>
        <v>2515.7523484776839</v>
      </c>
      <c r="L279" s="60">
        <f t="shared" si="67"/>
        <v>1530.8119992092029</v>
      </c>
      <c r="M279" s="57">
        <f t="shared" si="68"/>
        <v>2335.1026807955568</v>
      </c>
      <c r="N279" s="57">
        <f t="shared" si="69"/>
        <v>1649.2396303430678</v>
      </c>
      <c r="P279" s="49"/>
      <c r="Q279" s="41">
        <v>268</v>
      </c>
      <c r="R279" s="103">
        <f t="shared" si="77"/>
        <v>2017.064759634497</v>
      </c>
      <c r="S279" s="57">
        <f t="shared" si="70"/>
        <v>1977.9661270403342</v>
      </c>
      <c r="T279" s="57">
        <f t="shared" si="71"/>
        <v>2376.7746913368969</v>
      </c>
      <c r="U279" s="57">
        <f t="shared" si="72"/>
        <v>2570.2428713184381</v>
      </c>
      <c r="V279" s="57">
        <f t="shared" si="73"/>
        <v>1522.1713260552888</v>
      </c>
      <c r="W279" s="57">
        <f t="shared" si="74"/>
        <v>3339.8693371196123</v>
      </c>
      <c r="X279" s="57">
        <f t="shared" si="75"/>
        <v>1171.4081015795214</v>
      </c>
      <c r="Y279" s="17"/>
      <c r="AA279" s="22"/>
      <c r="AB279" s="22"/>
      <c r="AC279" s="22"/>
      <c r="AD279" s="22"/>
      <c r="AE279" s="22"/>
      <c r="AF279" s="22"/>
      <c r="AG279" s="22"/>
      <c r="AH279" s="33"/>
      <c r="AI279" s="6"/>
      <c r="AJ279" s="32"/>
      <c r="AK279" s="27"/>
      <c r="AL279" s="27"/>
      <c r="AM279" s="27"/>
      <c r="AN279" s="27"/>
      <c r="AO279" s="27"/>
      <c r="AP279" s="27"/>
      <c r="AR279" s="2"/>
      <c r="AS279" s="8"/>
      <c r="AT279" s="8"/>
      <c r="AU279" s="8"/>
      <c r="AW279" s="44"/>
      <c r="AX279" s="31"/>
      <c r="AY279" s="29"/>
      <c r="AZ279" s="31"/>
      <c r="BA279" s="17"/>
      <c r="BC279" s="22"/>
      <c r="BD279" s="22"/>
      <c r="BE279" s="22"/>
      <c r="BF279" s="22"/>
      <c r="BG279" s="22"/>
      <c r="BH279" s="22"/>
      <c r="BI279" s="22"/>
      <c r="BJ279" s="33"/>
      <c r="BK279" s="6"/>
      <c r="BL279" s="32"/>
      <c r="BM279" s="27"/>
      <c r="BN279" s="27"/>
      <c r="BO279" s="27"/>
      <c r="BP279" s="27"/>
      <c r="BQ279" s="27"/>
      <c r="BR279" s="27"/>
      <c r="BT279" s="2"/>
      <c r="BU279" s="8"/>
      <c r="BV279" s="8"/>
      <c r="BW279" s="8"/>
      <c r="BY279" s="44"/>
      <c r="BZ279" s="31"/>
      <c r="CA279" s="29"/>
      <c r="CB279" s="31"/>
      <c r="CC279" s="17"/>
      <c r="CE279" s="22"/>
      <c r="CF279" s="22"/>
      <c r="CG279" s="22"/>
      <c r="CH279" s="22"/>
      <c r="CI279" s="22"/>
      <c r="CJ279" s="22"/>
      <c r="CK279" s="22"/>
      <c r="CL279" s="33"/>
      <c r="CM279" s="6"/>
      <c r="CN279" s="32"/>
      <c r="CO279" s="27"/>
      <c r="CP279" s="27"/>
      <c r="CQ279" s="27"/>
      <c r="CR279" s="27"/>
      <c r="CS279" s="27"/>
      <c r="CT279" s="27"/>
    </row>
    <row r="280" spans="2:98">
      <c r="B280" s="86">
        <v>42762</v>
      </c>
      <c r="C280" s="53">
        <v>2294.69</v>
      </c>
      <c r="D280" s="47">
        <f t="shared" si="78"/>
        <v>-8.6646811919805194E-4</v>
      </c>
      <c r="F280" s="89">
        <f t="shared" si="76"/>
        <v>2017.0687326182078</v>
      </c>
      <c r="G280" s="96">
        <v>242</v>
      </c>
      <c r="H280" s="37">
        <v>269</v>
      </c>
      <c r="I280" s="60">
        <f t="shared" si="64"/>
        <v>1963.0062676851637</v>
      </c>
      <c r="J280" s="57">
        <f t="shared" si="65"/>
        <v>2346.0069088559549</v>
      </c>
      <c r="K280" s="60">
        <f t="shared" si="66"/>
        <v>2517.7828559258951</v>
      </c>
      <c r="L280" s="60">
        <f t="shared" si="67"/>
        <v>1530.4709847800518</v>
      </c>
      <c r="M280" s="57">
        <f t="shared" si="68"/>
        <v>2336.6264920165654</v>
      </c>
      <c r="N280" s="57">
        <f t="shared" si="69"/>
        <v>1649.1269015980656</v>
      </c>
      <c r="P280" s="49"/>
      <c r="Q280" s="96">
        <v>269</v>
      </c>
      <c r="R280" s="103">
        <f t="shared" si="77"/>
        <v>2017.0687326182078</v>
      </c>
      <c r="S280" s="57">
        <f t="shared" si="70"/>
        <v>1978.5437774822904</v>
      </c>
      <c r="T280" s="57">
        <f t="shared" si="71"/>
        <v>2377.9353701717291</v>
      </c>
      <c r="U280" s="57">
        <f t="shared" si="72"/>
        <v>2572.2490158485803</v>
      </c>
      <c r="V280" s="57">
        <f t="shared" si="73"/>
        <v>1521.8726706840469</v>
      </c>
      <c r="W280" s="57">
        <f t="shared" si="74"/>
        <v>3344.1084674676672</v>
      </c>
      <c r="X280" s="57">
        <f t="shared" si="75"/>
        <v>1170.6066108490361</v>
      </c>
      <c r="Y280" s="17"/>
      <c r="AA280" s="22"/>
      <c r="AB280" s="22"/>
      <c r="AC280" s="22"/>
      <c r="AD280" s="22"/>
      <c r="AE280" s="22"/>
      <c r="AF280" s="22"/>
      <c r="AG280" s="22"/>
      <c r="AH280" s="33"/>
      <c r="AI280" s="6"/>
      <c r="AJ280" s="32"/>
      <c r="AK280" s="27"/>
      <c r="AL280" s="27"/>
      <c r="AM280" s="27"/>
      <c r="AN280" s="27"/>
      <c r="AO280" s="27"/>
      <c r="AP280" s="27"/>
      <c r="AR280" s="2"/>
      <c r="AS280" s="8"/>
      <c r="AT280" s="8"/>
      <c r="AU280" s="8"/>
      <c r="AW280" s="44"/>
      <c r="AX280" s="31"/>
      <c r="AY280" s="29"/>
      <c r="AZ280" s="31"/>
      <c r="BA280" s="17"/>
      <c r="BC280" s="22"/>
      <c r="BD280" s="22"/>
      <c r="BE280" s="22"/>
      <c r="BF280" s="22"/>
      <c r="BG280" s="22"/>
      <c r="BH280" s="22"/>
      <c r="BI280" s="22"/>
      <c r="BJ280" s="33"/>
      <c r="BK280" s="6"/>
      <c r="BL280" s="32"/>
      <c r="BM280" s="27"/>
      <c r="BN280" s="27"/>
      <c r="BO280" s="27"/>
      <c r="BP280" s="27"/>
      <c r="BQ280" s="27"/>
      <c r="BR280" s="27"/>
      <c r="BT280" s="2"/>
      <c r="BU280" s="8"/>
      <c r="BV280" s="8"/>
      <c r="BW280" s="8"/>
      <c r="BY280" s="44"/>
      <c r="BZ280" s="31"/>
      <c r="CA280" s="29"/>
      <c r="CB280" s="31"/>
      <c r="CC280" s="17"/>
      <c r="CE280" s="22"/>
      <c r="CF280" s="22"/>
      <c r="CG280" s="22"/>
      <c r="CH280" s="22"/>
      <c r="CI280" s="22"/>
      <c r="CJ280" s="22"/>
      <c r="CK280" s="22"/>
      <c r="CL280" s="33"/>
      <c r="CM280" s="6"/>
      <c r="CN280" s="32"/>
      <c r="CO280" s="27"/>
      <c r="CP280" s="27"/>
      <c r="CQ280" s="27"/>
      <c r="CR280" s="27"/>
      <c r="CS280" s="27"/>
      <c r="CT280" s="27"/>
    </row>
    <row r="281" spans="2:98">
      <c r="B281" s="86">
        <v>42765</v>
      </c>
      <c r="C281" s="53">
        <v>2280.9</v>
      </c>
      <c r="D281" s="47">
        <f t="shared" si="78"/>
        <v>-6.0095263412486928E-3</v>
      </c>
      <c r="F281" s="89">
        <f t="shared" si="76"/>
        <v>2017.0727056019186</v>
      </c>
      <c r="G281" s="96">
        <v>243</v>
      </c>
      <c r="H281" s="37">
        <v>270</v>
      </c>
      <c r="I281" s="60">
        <f t="shared" si="64"/>
        <v>1963.5795492103571</v>
      </c>
      <c r="J281" s="57">
        <f t="shared" si="65"/>
        <v>2347.2124310013023</v>
      </c>
      <c r="K281" s="60">
        <f t="shared" si="66"/>
        <v>2519.8123248663169</v>
      </c>
      <c r="L281" s="60">
        <f t="shared" si="67"/>
        <v>1530.1316721203441</v>
      </c>
      <c r="M281" s="57">
        <f t="shared" si="68"/>
        <v>2338.1495585859584</v>
      </c>
      <c r="N281" s="57">
        <f t="shared" si="69"/>
        <v>1649.0154070421934</v>
      </c>
      <c r="P281" s="49"/>
      <c r="Q281" s="41">
        <v>270</v>
      </c>
      <c r="R281" s="103">
        <f t="shared" si="77"/>
        <v>2017.0727056019186</v>
      </c>
      <c r="S281" s="57">
        <f t="shared" si="70"/>
        <v>1979.121596622804</v>
      </c>
      <c r="T281" s="57">
        <f t="shared" si="71"/>
        <v>2379.0944588386687</v>
      </c>
      <c r="U281" s="57">
        <f t="shared" si="72"/>
        <v>2574.2543923137596</v>
      </c>
      <c r="V281" s="57">
        <f t="shared" si="73"/>
        <v>1521.575453426045</v>
      </c>
      <c r="W281" s="57">
        <f t="shared" si="74"/>
        <v>3348.34690685742</v>
      </c>
      <c r="X281" s="57">
        <f t="shared" si="75"/>
        <v>1169.807789687781</v>
      </c>
      <c r="Y281" s="17"/>
      <c r="AA281" s="22"/>
      <c r="AB281" s="22"/>
      <c r="AC281" s="22"/>
      <c r="AD281" s="22"/>
      <c r="AE281" s="22"/>
      <c r="AF281" s="22"/>
      <c r="AG281" s="22"/>
      <c r="AH281" s="33"/>
      <c r="AI281" s="6"/>
      <c r="AJ281" s="32"/>
      <c r="AK281" s="27"/>
      <c r="AL281" s="27"/>
      <c r="AM281" s="27"/>
      <c r="AN281" s="27"/>
      <c r="AO281" s="27"/>
      <c r="AP281" s="27"/>
      <c r="AR281" s="2"/>
      <c r="AS281" s="8"/>
      <c r="AT281" s="8"/>
      <c r="AU281" s="8"/>
      <c r="AW281" s="44"/>
      <c r="AX281" s="31"/>
      <c r="AY281" s="29"/>
      <c r="AZ281" s="31"/>
      <c r="BA281" s="17"/>
      <c r="BC281" s="22"/>
      <c r="BD281" s="22"/>
      <c r="BE281" s="22"/>
      <c r="BF281" s="22"/>
      <c r="BG281" s="22"/>
      <c r="BH281" s="22"/>
      <c r="BI281" s="22"/>
      <c r="BJ281" s="33"/>
      <c r="BK281" s="6"/>
      <c r="BL281" s="32"/>
      <c r="BM281" s="27"/>
      <c r="BN281" s="27"/>
      <c r="BO281" s="27"/>
      <c r="BP281" s="27"/>
      <c r="BQ281" s="27"/>
      <c r="BR281" s="27"/>
      <c r="BT281" s="2"/>
      <c r="BU281" s="8"/>
      <c r="BV281" s="8"/>
      <c r="BW281" s="8"/>
      <c r="BY281" s="44"/>
      <c r="BZ281" s="31"/>
      <c r="CA281" s="29"/>
      <c r="CB281" s="31"/>
      <c r="CC281" s="17"/>
      <c r="CE281" s="22"/>
      <c r="CF281" s="22"/>
      <c r="CG281" s="22"/>
      <c r="CH281" s="22"/>
      <c r="CI281" s="22"/>
      <c r="CJ281" s="22"/>
      <c r="CK281" s="22"/>
      <c r="CL281" s="33"/>
      <c r="CM281" s="6"/>
      <c r="CN281" s="32"/>
      <c r="CO281" s="27"/>
      <c r="CP281" s="27"/>
      <c r="CQ281" s="27"/>
      <c r="CR281" s="27"/>
      <c r="CS281" s="27"/>
      <c r="CT281" s="27"/>
    </row>
    <row r="282" spans="2:98">
      <c r="B282" s="86">
        <v>42766</v>
      </c>
      <c r="C282" s="53">
        <v>2278.87</v>
      </c>
      <c r="D282" s="47">
        <f t="shared" si="78"/>
        <v>-8.8999956157665837E-4</v>
      </c>
      <c r="F282" s="89">
        <f t="shared" si="76"/>
        <v>2017.0766785856295</v>
      </c>
      <c r="G282" s="96">
        <v>244</v>
      </c>
      <c r="H282" s="37">
        <v>271</v>
      </c>
      <c r="I282" s="60">
        <f t="shared" si="64"/>
        <v>1964.1529981581984</v>
      </c>
      <c r="J282" s="57">
        <f t="shared" si="65"/>
        <v>2348.4160927521484</v>
      </c>
      <c r="K282" s="60">
        <f t="shared" si="66"/>
        <v>2521.8407666707276</v>
      </c>
      <c r="L282" s="60">
        <f t="shared" si="67"/>
        <v>1529.7940501084611</v>
      </c>
      <c r="M282" s="57">
        <f t="shared" si="68"/>
        <v>2339.6718884828229</v>
      </c>
      <c r="N282" s="57">
        <f t="shared" si="69"/>
        <v>1648.9051388635182</v>
      </c>
      <c r="P282" s="49"/>
      <c r="Q282" s="41">
        <v>271</v>
      </c>
      <c r="R282" s="103">
        <f t="shared" si="77"/>
        <v>2017.0766785856295</v>
      </c>
      <c r="S282" s="57">
        <f t="shared" si="70"/>
        <v>1979.6995845111426</v>
      </c>
      <c r="T282" s="57">
        <f t="shared" si="71"/>
        <v>2380.2519664383417</v>
      </c>
      <c r="U282" s="57">
        <f t="shared" si="72"/>
        <v>2576.2590094418042</v>
      </c>
      <c r="V282" s="57">
        <f t="shared" si="73"/>
        <v>1521.2796658061036</v>
      </c>
      <c r="W282" s="57">
        <f t="shared" si="74"/>
        <v>3352.5846727744806</v>
      </c>
      <c r="X282" s="57">
        <f t="shared" si="75"/>
        <v>1169.0116216125843</v>
      </c>
      <c r="Y282" s="17"/>
      <c r="AA282" s="22"/>
      <c r="AB282" s="22"/>
      <c r="AC282" s="22"/>
      <c r="AD282" s="22"/>
      <c r="AE282" s="22"/>
      <c r="AF282" s="22"/>
      <c r="AG282" s="22"/>
      <c r="AH282" s="33"/>
      <c r="AI282" s="6"/>
      <c r="AJ282" s="32"/>
      <c r="AK282" s="27"/>
      <c r="AL282" s="27"/>
      <c r="AM282" s="27"/>
      <c r="AN282" s="27"/>
      <c r="AO282" s="27"/>
      <c r="AP282" s="27"/>
      <c r="AR282" s="2"/>
      <c r="AS282" s="8"/>
      <c r="AT282" s="8"/>
      <c r="AU282" s="8"/>
      <c r="AW282" s="44"/>
      <c r="AX282" s="31"/>
      <c r="AY282" s="29"/>
      <c r="AZ282" s="31"/>
      <c r="BA282" s="17"/>
      <c r="BC282" s="22"/>
      <c r="BD282" s="22"/>
      <c r="BE282" s="22"/>
      <c r="BF282" s="22"/>
      <c r="BG282" s="22"/>
      <c r="BH282" s="22"/>
      <c r="BI282" s="22"/>
      <c r="BJ282" s="33"/>
      <c r="BK282" s="6"/>
      <c r="BL282" s="32"/>
      <c r="BM282" s="27"/>
      <c r="BN282" s="27"/>
      <c r="BO282" s="27"/>
      <c r="BP282" s="27"/>
      <c r="BQ282" s="27"/>
      <c r="BR282" s="27"/>
      <c r="BT282" s="2"/>
      <c r="BU282" s="8"/>
      <c r="BV282" s="8"/>
      <c r="BW282" s="8"/>
      <c r="BY282" s="44"/>
      <c r="BZ282" s="31"/>
      <c r="CA282" s="29"/>
      <c r="CB282" s="31"/>
      <c r="CC282" s="17"/>
      <c r="CE282" s="22"/>
      <c r="CF282" s="22"/>
      <c r="CG282" s="22"/>
      <c r="CH282" s="22"/>
      <c r="CI282" s="22"/>
      <c r="CJ282" s="22"/>
      <c r="CK282" s="22"/>
      <c r="CL282" s="33"/>
      <c r="CM282" s="6"/>
      <c r="CN282" s="32"/>
      <c r="CO282" s="27"/>
      <c r="CP282" s="27"/>
      <c r="CQ282" s="27"/>
      <c r="CR282" s="27"/>
      <c r="CS282" s="27"/>
      <c r="CT282" s="27"/>
    </row>
    <row r="283" spans="2:98">
      <c r="B283" s="86">
        <v>42767</v>
      </c>
      <c r="C283" s="53">
        <v>2279.5500000000002</v>
      </c>
      <c r="D283" s="47">
        <f t="shared" si="78"/>
        <v>2.9839350204280678E-4</v>
      </c>
      <c r="F283" s="89">
        <f t="shared" si="76"/>
        <v>2017.0806515693403</v>
      </c>
      <c r="G283" s="96">
        <v>245</v>
      </c>
      <c r="H283" s="37">
        <v>272</v>
      </c>
      <c r="I283" s="60">
        <f t="shared" si="64"/>
        <v>1964.726614577582</v>
      </c>
      <c r="J283" s="57">
        <f t="shared" si="65"/>
        <v>2349.6179058490943</v>
      </c>
      <c r="K283" s="60">
        <f t="shared" si="66"/>
        <v>2523.8681925939591</v>
      </c>
      <c r="L283" s="60">
        <f t="shared" si="67"/>
        <v>1529.4581077398241</v>
      </c>
      <c r="M283" s="57">
        <f t="shared" si="68"/>
        <v>2341.1934896041303</v>
      </c>
      <c r="N283" s="57">
        <f t="shared" si="69"/>
        <v>1648.7960893322809</v>
      </c>
      <c r="P283" s="49"/>
      <c r="Q283" s="96">
        <v>272</v>
      </c>
      <c r="R283" s="103">
        <f t="shared" si="77"/>
        <v>2017.0806515693403</v>
      </c>
      <c r="S283" s="57">
        <f t="shared" si="70"/>
        <v>1980.2777411965883</v>
      </c>
      <c r="T283" s="57">
        <f t="shared" si="71"/>
        <v>2381.4079019871228</v>
      </c>
      <c r="U283" s="57">
        <f t="shared" si="72"/>
        <v>2578.2628758800956</v>
      </c>
      <c r="V283" s="57">
        <f t="shared" si="73"/>
        <v>1520.9852994295811</v>
      </c>
      <c r="W283" s="57">
        <f t="shared" si="74"/>
        <v>3356.8217825469119</v>
      </c>
      <c r="X283" s="57">
        <f t="shared" si="75"/>
        <v>1168.2180902982918</v>
      </c>
      <c r="Y283" s="17"/>
      <c r="AA283" s="22"/>
      <c r="AB283" s="22"/>
      <c r="AC283" s="22"/>
      <c r="AD283" s="22"/>
      <c r="AE283" s="22"/>
      <c r="AF283" s="22"/>
      <c r="AG283" s="22"/>
      <c r="AH283" s="33"/>
      <c r="AI283" s="6"/>
      <c r="AJ283" s="32"/>
      <c r="AK283" s="27"/>
      <c r="AL283" s="27"/>
      <c r="AM283" s="27"/>
      <c r="AN283" s="27"/>
      <c r="AO283" s="27"/>
      <c r="AP283" s="27"/>
      <c r="AR283" s="2"/>
      <c r="AS283" s="8"/>
      <c r="AT283" s="8"/>
      <c r="AU283" s="8"/>
      <c r="AW283" s="44"/>
      <c r="AX283" s="31"/>
      <c r="AY283" s="29"/>
      <c r="AZ283" s="31"/>
      <c r="BA283" s="17"/>
      <c r="BC283" s="22"/>
      <c r="BD283" s="22"/>
      <c r="BE283" s="22"/>
      <c r="BF283" s="22"/>
      <c r="BG283" s="22"/>
      <c r="BH283" s="22"/>
      <c r="BI283" s="22"/>
      <c r="BJ283" s="33"/>
      <c r="BK283" s="6"/>
      <c r="BL283" s="32"/>
      <c r="BM283" s="27"/>
      <c r="BN283" s="27"/>
      <c r="BO283" s="27"/>
      <c r="BP283" s="27"/>
      <c r="BQ283" s="27"/>
      <c r="BR283" s="27"/>
      <c r="BT283" s="2"/>
      <c r="BU283" s="8"/>
      <c r="BV283" s="8"/>
      <c r="BW283" s="8"/>
      <c r="BY283" s="44"/>
      <c r="BZ283" s="31"/>
      <c r="CA283" s="29"/>
      <c r="CB283" s="31"/>
      <c r="CC283" s="17"/>
      <c r="CE283" s="22"/>
      <c r="CF283" s="22"/>
      <c r="CG283" s="22"/>
      <c r="CH283" s="22"/>
      <c r="CI283" s="22"/>
      <c r="CJ283" s="22"/>
      <c r="CK283" s="22"/>
      <c r="CL283" s="33"/>
      <c r="CM283" s="6"/>
      <c r="CN283" s="32"/>
      <c r="CO283" s="27"/>
      <c r="CP283" s="27"/>
      <c r="CQ283" s="27"/>
      <c r="CR283" s="27"/>
      <c r="CS283" s="27"/>
      <c r="CT283" s="27"/>
    </row>
    <row r="284" spans="2:98">
      <c r="B284" s="86">
        <v>42768</v>
      </c>
      <c r="C284" s="53">
        <v>2280.85</v>
      </c>
      <c r="D284" s="47">
        <f t="shared" si="78"/>
        <v>5.7028799543757628E-4</v>
      </c>
      <c r="F284" s="89">
        <f t="shared" si="76"/>
        <v>2017.0846245530511</v>
      </c>
      <c r="G284" s="96">
        <v>246</v>
      </c>
      <c r="H284" s="37">
        <v>273</v>
      </c>
      <c r="I284" s="60">
        <f t="shared" si="64"/>
        <v>1965.3003985174169</v>
      </c>
      <c r="J284" s="57">
        <f t="shared" si="65"/>
        <v>2350.8178819125742</v>
      </c>
      <c r="K284" s="60">
        <f t="shared" si="66"/>
        <v>2525.8946137755879</v>
      </c>
      <c r="L284" s="60">
        <f t="shared" si="67"/>
        <v>1529.1238341251999</v>
      </c>
      <c r="M284" s="57">
        <f t="shared" si="68"/>
        <v>2342.714369765923</v>
      </c>
      <c r="N284" s="57">
        <f t="shared" si="69"/>
        <v>1648.6882507997068</v>
      </c>
      <c r="P284" s="49"/>
      <c r="Q284" s="96">
        <v>273</v>
      </c>
      <c r="R284" s="103">
        <f t="shared" si="77"/>
        <v>2017.0846245530511</v>
      </c>
      <c r="S284" s="57">
        <f t="shared" si="70"/>
        <v>1980.856066728436</v>
      </c>
      <c r="T284" s="57">
        <f t="shared" si="71"/>
        <v>2382.5622744182242</v>
      </c>
      <c r="U284" s="57">
        <f t="shared" si="72"/>
        <v>2580.2660001966233</v>
      </c>
      <c r="V284" s="57">
        <f t="shared" si="73"/>
        <v>1520.6923459813236</v>
      </c>
      <c r="W284" s="57">
        <f t="shared" si="74"/>
        <v>3361.0582533473012</v>
      </c>
      <c r="X284" s="57">
        <f t="shared" si="75"/>
        <v>1167.4271795756945</v>
      </c>
      <c r="Y284" s="17"/>
      <c r="AA284" s="22"/>
      <c r="AB284" s="22"/>
      <c r="AC284" s="22"/>
      <c r="AD284" s="22"/>
      <c r="AE284" s="22"/>
      <c r="AF284" s="22"/>
      <c r="AG284" s="22"/>
      <c r="AH284" s="33"/>
      <c r="AI284" s="6"/>
      <c r="AJ284" s="32"/>
      <c r="AK284" s="27"/>
      <c r="AL284" s="27"/>
      <c r="AM284" s="27"/>
      <c r="AN284" s="27"/>
      <c r="AO284" s="27"/>
      <c r="AP284" s="27"/>
      <c r="AR284" s="2"/>
      <c r="AS284" s="8"/>
      <c r="AT284" s="8"/>
      <c r="AU284" s="8"/>
      <c r="AW284" s="44"/>
      <c r="AX284" s="31"/>
      <c r="AY284" s="29"/>
      <c r="AZ284" s="31"/>
      <c r="BA284" s="17"/>
      <c r="BC284" s="22"/>
      <c r="BD284" s="22"/>
      <c r="BE284" s="22"/>
      <c r="BF284" s="22"/>
      <c r="BG284" s="22"/>
      <c r="BH284" s="22"/>
      <c r="BI284" s="22"/>
      <c r="BJ284" s="33"/>
      <c r="BK284" s="6"/>
      <c r="BL284" s="32"/>
      <c r="BM284" s="27"/>
      <c r="BN284" s="27"/>
      <c r="BO284" s="27"/>
      <c r="BP284" s="27"/>
      <c r="BQ284" s="27"/>
      <c r="BR284" s="27"/>
      <c r="BT284" s="2"/>
      <c r="BU284" s="8"/>
      <c r="BV284" s="8"/>
      <c r="BW284" s="8"/>
      <c r="BY284" s="44"/>
      <c r="BZ284" s="31"/>
      <c r="CA284" s="29"/>
      <c r="CB284" s="31"/>
      <c r="CC284" s="17"/>
      <c r="CE284" s="22"/>
      <c r="CF284" s="22"/>
      <c r="CG284" s="22"/>
      <c r="CH284" s="22"/>
      <c r="CI284" s="22"/>
      <c r="CJ284" s="22"/>
      <c r="CK284" s="22"/>
      <c r="CL284" s="33"/>
      <c r="CM284" s="6"/>
      <c r="CN284" s="32"/>
      <c r="CO284" s="27"/>
      <c r="CP284" s="27"/>
      <c r="CQ284" s="27"/>
      <c r="CR284" s="27"/>
      <c r="CS284" s="27"/>
      <c r="CT284" s="27"/>
    </row>
    <row r="285" spans="2:98">
      <c r="B285" s="86">
        <v>42769</v>
      </c>
      <c r="C285" s="53">
        <v>2297.42</v>
      </c>
      <c r="D285" s="47">
        <f t="shared" si="78"/>
        <v>7.2648354780016945E-3</v>
      </c>
      <c r="F285" s="89">
        <f t="shared" si="76"/>
        <v>2017.0885975367619</v>
      </c>
      <c r="G285" s="96">
        <v>247</v>
      </c>
      <c r="H285" s="37">
        <v>274</v>
      </c>
      <c r="I285" s="60">
        <f t="shared" si="64"/>
        <v>1965.8743500266262</v>
      </c>
      <c r="J285" s="57">
        <f t="shared" si="65"/>
        <v>2352.0160324445719</v>
      </c>
      <c r="K285" s="60">
        <f t="shared" si="66"/>
        <v>2527.9200412415958</v>
      </c>
      <c r="L285" s="60">
        <f t="shared" si="67"/>
        <v>1528.7912184890426</v>
      </c>
      <c r="M285" s="57">
        <f t="shared" si="68"/>
        <v>2344.2345367044782</v>
      </c>
      <c r="N285" s="57">
        <f t="shared" si="69"/>
        <v>1648.5816156968435</v>
      </c>
      <c r="P285" s="49"/>
      <c r="Q285" s="41">
        <v>274</v>
      </c>
      <c r="R285" s="103">
        <f t="shared" si="77"/>
        <v>2017.0885975367619</v>
      </c>
      <c r="S285" s="57">
        <f t="shared" si="70"/>
        <v>1981.4345611559968</v>
      </c>
      <c r="T285" s="57">
        <f t="shared" si="71"/>
        <v>2383.7150925827582</v>
      </c>
      <c r="U285" s="57">
        <f t="shared" si="72"/>
        <v>2582.2683908810131</v>
      </c>
      <c r="V285" s="57">
        <f t="shared" si="73"/>
        <v>1520.4007972246309</v>
      </c>
      <c r="W285" s="57">
        <f t="shared" si="74"/>
        <v>3365.2941021947995</v>
      </c>
      <c r="X285" s="57">
        <f t="shared" si="75"/>
        <v>1166.6388734294926</v>
      </c>
      <c r="Y285" s="17"/>
      <c r="AA285" s="22"/>
      <c r="AB285" s="22"/>
      <c r="AC285" s="22"/>
      <c r="AD285" s="22"/>
      <c r="AE285" s="22"/>
      <c r="AF285" s="22"/>
      <c r="AG285" s="22"/>
      <c r="AH285" s="33"/>
      <c r="AI285" s="6"/>
      <c r="AJ285" s="32"/>
      <c r="AK285" s="27"/>
      <c r="AL285" s="27"/>
      <c r="AM285" s="27"/>
      <c r="AN285" s="27"/>
      <c r="AO285" s="27"/>
      <c r="AP285" s="27"/>
      <c r="AR285" s="2"/>
      <c r="AS285" s="8"/>
      <c r="AT285" s="8"/>
      <c r="AU285" s="8"/>
      <c r="AW285" s="44"/>
      <c r="AX285" s="31"/>
      <c r="AY285" s="29"/>
      <c r="AZ285" s="31"/>
      <c r="BA285" s="17"/>
      <c r="BC285" s="22"/>
      <c r="BD285" s="22"/>
      <c r="BE285" s="22"/>
      <c r="BF285" s="22"/>
      <c r="BG285" s="22"/>
      <c r="BH285" s="22"/>
      <c r="BI285" s="22"/>
      <c r="BJ285" s="33"/>
      <c r="BK285" s="6"/>
      <c r="BL285" s="32"/>
      <c r="BM285" s="27"/>
      <c r="BN285" s="27"/>
      <c r="BO285" s="27"/>
      <c r="BP285" s="27"/>
      <c r="BQ285" s="27"/>
      <c r="BR285" s="27"/>
      <c r="BT285" s="2"/>
      <c r="BU285" s="8"/>
      <c r="BV285" s="8"/>
      <c r="BW285" s="8"/>
      <c r="BY285" s="44"/>
      <c r="BZ285" s="31"/>
      <c r="CA285" s="29"/>
      <c r="CB285" s="31"/>
      <c r="CC285" s="17"/>
      <c r="CE285" s="22"/>
      <c r="CF285" s="22"/>
      <c r="CG285" s="22"/>
      <c r="CH285" s="22"/>
      <c r="CI285" s="22"/>
      <c r="CJ285" s="22"/>
      <c r="CK285" s="22"/>
      <c r="CL285" s="33"/>
      <c r="CM285" s="6"/>
      <c r="CN285" s="32"/>
      <c r="CO285" s="27"/>
      <c r="CP285" s="27"/>
      <c r="CQ285" s="27"/>
      <c r="CR285" s="27"/>
      <c r="CS285" s="27"/>
      <c r="CT285" s="27"/>
    </row>
    <row r="286" spans="2:98">
      <c r="B286" s="86">
        <v>42772</v>
      </c>
      <c r="C286" s="53">
        <v>2292.56</v>
      </c>
      <c r="D286" s="47">
        <f t="shared" si="78"/>
        <v>-2.115416423640487E-3</v>
      </c>
      <c r="F286" s="89">
        <f t="shared" si="76"/>
        <v>2017.0925705204727</v>
      </c>
      <c r="G286" s="96">
        <v>248</v>
      </c>
      <c r="H286" s="37">
        <v>275</v>
      </c>
      <c r="I286" s="60">
        <f t="shared" si="64"/>
        <v>1966.4484691541472</v>
      </c>
      <c r="J286" s="57">
        <f t="shared" si="65"/>
        <v>2353.2123688302991</v>
      </c>
      <c r="K286" s="60">
        <f t="shared" si="66"/>
        <v>2529.944485906</v>
      </c>
      <c r="L286" s="60">
        <f t="shared" si="67"/>
        <v>1528.4602501678626</v>
      </c>
      <c r="M286" s="57">
        <f t="shared" si="68"/>
        <v>2345.7539980774523</v>
      </c>
      <c r="N286" s="57">
        <f t="shared" si="69"/>
        <v>1648.4761765334144</v>
      </c>
      <c r="P286" s="49"/>
      <c r="Q286" s="41">
        <v>275</v>
      </c>
      <c r="R286" s="103">
        <f t="shared" si="77"/>
        <v>2017.0925705204727</v>
      </c>
      <c r="S286" s="57">
        <f t="shared" si="70"/>
        <v>1982.0132245285952</v>
      </c>
      <c r="T286" s="57">
        <f t="shared" si="71"/>
        <v>2384.8663652507894</v>
      </c>
      <c r="U286" s="57">
        <f t="shared" si="72"/>
        <v>2584.2700563455442</v>
      </c>
      <c r="V286" s="57">
        <f t="shared" si="73"/>
        <v>1520.110645000243</v>
      </c>
      <c r="W286" s="57">
        <f t="shared" si="74"/>
        <v>3369.5293459571203</v>
      </c>
      <c r="X286" s="57">
        <f t="shared" si="75"/>
        <v>1165.8531559962944</v>
      </c>
      <c r="Y286" s="17"/>
      <c r="AA286" s="22"/>
      <c r="AB286" s="22"/>
      <c r="AC286" s="22"/>
      <c r="AD286" s="22"/>
      <c r="AE286" s="22"/>
      <c r="AF286" s="22"/>
      <c r="AG286" s="22"/>
      <c r="AH286" s="33"/>
      <c r="AI286" s="6"/>
      <c r="AJ286" s="32"/>
      <c r="AK286" s="27"/>
      <c r="AL286" s="27"/>
      <c r="AM286" s="27"/>
      <c r="AN286" s="27"/>
      <c r="AO286" s="27"/>
      <c r="AP286" s="27"/>
      <c r="AR286" s="2"/>
      <c r="AS286" s="8"/>
      <c r="AT286" s="8"/>
      <c r="AU286" s="8"/>
      <c r="AW286" s="44"/>
      <c r="AX286" s="31"/>
      <c r="AY286" s="29"/>
      <c r="AZ286" s="31"/>
      <c r="BA286" s="17"/>
      <c r="BC286" s="22"/>
      <c r="BD286" s="22"/>
      <c r="BE286" s="22"/>
      <c r="BF286" s="22"/>
      <c r="BG286" s="22"/>
      <c r="BH286" s="22"/>
      <c r="BI286" s="22"/>
      <c r="BJ286" s="33"/>
      <c r="BK286" s="6"/>
      <c r="BL286" s="32"/>
      <c r="BM286" s="27"/>
      <c r="BN286" s="27"/>
      <c r="BO286" s="27"/>
      <c r="BP286" s="27"/>
      <c r="BQ286" s="27"/>
      <c r="BR286" s="27"/>
      <c r="BT286" s="2"/>
      <c r="BU286" s="8"/>
      <c r="BV286" s="8"/>
      <c r="BW286" s="8"/>
      <c r="BY286" s="44"/>
      <c r="BZ286" s="31"/>
      <c r="CA286" s="29"/>
      <c r="CB286" s="31"/>
      <c r="CC286" s="17"/>
      <c r="CE286" s="22"/>
      <c r="CF286" s="22"/>
      <c r="CG286" s="22"/>
      <c r="CH286" s="22"/>
      <c r="CI286" s="22"/>
      <c r="CJ286" s="22"/>
      <c r="CK286" s="22"/>
      <c r="CL286" s="33"/>
      <c r="CM286" s="6"/>
      <c r="CN286" s="32"/>
      <c r="CO286" s="27"/>
      <c r="CP286" s="27"/>
      <c r="CQ286" s="27"/>
      <c r="CR286" s="27"/>
      <c r="CS286" s="27"/>
      <c r="CT286" s="27"/>
    </row>
    <row r="287" spans="2:98">
      <c r="B287" s="86">
        <v>42773</v>
      </c>
      <c r="C287" s="53">
        <v>2293.08</v>
      </c>
      <c r="D287" s="47">
        <f t="shared" si="78"/>
        <v>2.2682067208709122E-4</v>
      </c>
      <c r="F287" s="89">
        <f t="shared" si="76"/>
        <v>2017.0965435041835</v>
      </c>
      <c r="G287" s="96">
        <v>249</v>
      </c>
      <c r="H287" s="37">
        <v>276</v>
      </c>
      <c r="I287" s="60">
        <f t="shared" si="64"/>
        <v>1967.0227559489317</v>
      </c>
      <c r="J287" s="57">
        <f t="shared" si="65"/>
        <v>2354.4069023398429</v>
      </c>
      <c r="K287" s="60">
        <f t="shared" si="66"/>
        <v>2531.9679585724543</v>
      </c>
      <c r="L287" s="60">
        <f t="shared" si="67"/>
        <v>1528.1309186086255</v>
      </c>
      <c r="M287" s="57">
        <f t="shared" si="68"/>
        <v>2347.2727614650048</v>
      </c>
      <c r="N287" s="57">
        <f t="shared" si="69"/>
        <v>1648.371925896698</v>
      </c>
      <c r="P287" s="49"/>
      <c r="Q287" s="96">
        <v>276</v>
      </c>
      <c r="R287" s="103">
        <f t="shared" si="77"/>
        <v>2017.0965435041835</v>
      </c>
      <c r="S287" s="57">
        <f t="shared" si="70"/>
        <v>1982.5920568955701</v>
      </c>
      <c r="T287" s="57">
        <f t="shared" si="71"/>
        <v>2386.0161011123678</v>
      </c>
      <c r="U287" s="57">
        <f t="shared" si="72"/>
        <v>2586.2710049261477</v>
      </c>
      <c r="V287" s="57">
        <f t="shared" si="73"/>
        <v>1519.8218812253397</v>
      </c>
      <c r="W287" s="57">
        <f t="shared" si="74"/>
        <v>3373.7640013525111</v>
      </c>
      <c r="X287" s="57">
        <f t="shared" si="75"/>
        <v>1165.0700115626455</v>
      </c>
      <c r="Y287" s="17"/>
      <c r="AA287" s="22"/>
      <c r="AB287" s="22"/>
      <c r="AC287" s="22"/>
      <c r="AD287" s="22"/>
      <c r="AE287" s="22"/>
      <c r="AF287" s="22"/>
      <c r="AG287" s="22"/>
      <c r="AH287" s="33"/>
      <c r="AI287" s="6"/>
      <c r="AJ287" s="32"/>
      <c r="AK287" s="27"/>
      <c r="AL287" s="27"/>
      <c r="AM287" s="27"/>
      <c r="AN287" s="27"/>
      <c r="AO287" s="27"/>
      <c r="AP287" s="27"/>
      <c r="AR287" s="2"/>
      <c r="AS287" s="8"/>
      <c r="AT287" s="8"/>
      <c r="AU287" s="8"/>
      <c r="AW287" s="44"/>
      <c r="AX287" s="31"/>
      <c r="AY287" s="29"/>
      <c r="AZ287" s="31"/>
      <c r="BA287" s="17"/>
      <c r="BC287" s="22"/>
      <c r="BD287" s="22"/>
      <c r="BE287" s="22"/>
      <c r="BF287" s="22"/>
      <c r="BG287" s="22"/>
      <c r="BH287" s="22"/>
      <c r="BI287" s="22"/>
      <c r="BJ287" s="33"/>
      <c r="BK287" s="6"/>
      <c r="BL287" s="32"/>
      <c r="BM287" s="27"/>
      <c r="BN287" s="27"/>
      <c r="BO287" s="27"/>
      <c r="BP287" s="27"/>
      <c r="BQ287" s="27"/>
      <c r="BR287" s="27"/>
      <c r="BT287" s="2"/>
      <c r="BU287" s="8"/>
      <c r="BV287" s="8"/>
      <c r="BW287" s="8"/>
      <c r="BY287" s="44"/>
      <c r="BZ287" s="31"/>
      <c r="CA287" s="29"/>
      <c r="CB287" s="31"/>
      <c r="CC287" s="17"/>
      <c r="CE287" s="22"/>
      <c r="CF287" s="22"/>
      <c r="CG287" s="22"/>
      <c r="CH287" s="22"/>
      <c r="CI287" s="22"/>
      <c r="CJ287" s="22"/>
      <c r="CK287" s="22"/>
      <c r="CL287" s="33"/>
      <c r="CM287" s="6"/>
      <c r="CN287" s="32"/>
      <c r="CO287" s="27"/>
      <c r="CP287" s="27"/>
      <c r="CQ287" s="27"/>
      <c r="CR287" s="27"/>
      <c r="CS287" s="27"/>
      <c r="CT287" s="27"/>
    </row>
    <row r="288" spans="2:98">
      <c r="B288" s="86">
        <v>42774</v>
      </c>
      <c r="C288" s="53">
        <v>2294.67</v>
      </c>
      <c r="D288" s="47">
        <f t="shared" si="78"/>
        <v>6.9339054895605282E-4</v>
      </c>
      <c r="F288" s="89">
        <f t="shared" si="76"/>
        <v>2017.1005164878943</v>
      </c>
      <c r="G288" s="96">
        <v>250</v>
      </c>
      <c r="H288" s="37">
        <v>277</v>
      </c>
      <c r="I288" s="60">
        <f t="shared" si="64"/>
        <v>1967.5972104599457</v>
      </c>
      <c r="J288" s="57">
        <f t="shared" si="65"/>
        <v>2355.5996441297866</v>
      </c>
      <c r="K288" s="60">
        <f t="shared" si="66"/>
        <v>2533.9904699358203</v>
      </c>
      <c r="L288" s="60">
        <f t="shared" si="67"/>
        <v>1527.8032133671813</v>
      </c>
      <c r="M288" s="57">
        <f t="shared" si="68"/>
        <v>2348.7908343708991</v>
      </c>
      <c r="N288" s="57">
        <f t="shared" si="69"/>
        <v>1648.2688564504244</v>
      </c>
      <c r="P288" s="49"/>
      <c r="Q288" s="41">
        <v>277</v>
      </c>
      <c r="R288" s="103">
        <f t="shared" si="77"/>
        <v>2017.1005164878943</v>
      </c>
      <c r="S288" s="57">
        <f t="shared" si="70"/>
        <v>1983.1710583062757</v>
      </c>
      <c r="T288" s="57">
        <f t="shared" si="71"/>
        <v>2387.1643087785437</v>
      </c>
      <c r="U288" s="57">
        <f t="shared" si="72"/>
        <v>2588.2712448833913</v>
      </c>
      <c r="V288" s="57">
        <f t="shared" si="73"/>
        <v>1519.5344978925593</v>
      </c>
      <c r="W288" s="57">
        <f t="shared" si="74"/>
        <v>3377.9980849516919</v>
      </c>
      <c r="X288" s="57">
        <f t="shared" si="75"/>
        <v>1164.2894245630921</v>
      </c>
      <c r="Y288" s="17"/>
      <c r="AA288" s="22"/>
      <c r="AB288" s="22"/>
      <c r="AC288" s="22"/>
      <c r="AD288" s="22"/>
      <c r="AE288" s="22"/>
      <c r="AF288" s="22"/>
      <c r="AG288" s="22"/>
      <c r="AH288" s="33"/>
      <c r="AI288" s="6"/>
      <c r="AJ288" s="32"/>
      <c r="AK288" s="27"/>
      <c r="AL288" s="27"/>
      <c r="AM288" s="27"/>
      <c r="AN288" s="27"/>
      <c r="AO288" s="27"/>
      <c r="AP288" s="27"/>
      <c r="AR288" s="2"/>
      <c r="AS288" s="8"/>
      <c r="AT288" s="8"/>
      <c r="AU288" s="8"/>
      <c r="AW288" s="44"/>
      <c r="AX288" s="31"/>
      <c r="AY288" s="29"/>
      <c r="AZ288" s="31"/>
      <c r="BA288" s="17"/>
      <c r="BC288" s="22"/>
      <c r="BD288" s="22"/>
      <c r="BE288" s="22"/>
      <c r="BF288" s="22"/>
      <c r="BG288" s="22"/>
      <c r="BH288" s="22"/>
      <c r="BI288" s="22"/>
      <c r="BJ288" s="33"/>
      <c r="BK288" s="6"/>
      <c r="BL288" s="32"/>
      <c r="BM288" s="27"/>
      <c r="BN288" s="27"/>
      <c r="BO288" s="27"/>
      <c r="BP288" s="27"/>
      <c r="BQ288" s="27"/>
      <c r="BR288" s="27"/>
      <c r="BT288" s="2"/>
      <c r="BU288" s="8"/>
      <c r="BV288" s="8"/>
      <c r="BW288" s="8"/>
      <c r="BY288" s="44"/>
      <c r="BZ288" s="31"/>
      <c r="CA288" s="29"/>
      <c r="CB288" s="31"/>
      <c r="CC288" s="17"/>
      <c r="CE288" s="22"/>
      <c r="CF288" s="22"/>
      <c r="CG288" s="22"/>
      <c r="CH288" s="22"/>
      <c r="CI288" s="22"/>
      <c r="CJ288" s="22"/>
      <c r="CK288" s="22"/>
      <c r="CL288" s="33"/>
      <c r="CM288" s="6"/>
      <c r="CN288" s="32"/>
      <c r="CO288" s="27"/>
      <c r="CP288" s="27"/>
      <c r="CQ288" s="27"/>
      <c r="CR288" s="27"/>
      <c r="CS288" s="27"/>
      <c r="CT288" s="27"/>
    </row>
    <row r="289" spans="2:98">
      <c r="B289" s="86">
        <v>42775</v>
      </c>
      <c r="C289" s="53">
        <v>2307.87</v>
      </c>
      <c r="D289" s="47">
        <f t="shared" si="78"/>
        <v>5.7524611382027994E-3</v>
      </c>
      <c r="F289" s="89">
        <f t="shared" si="76"/>
        <v>2017.1044894716051</v>
      </c>
      <c r="G289" s="96">
        <v>251</v>
      </c>
      <c r="H289" s="37">
        <v>278</v>
      </c>
      <c r="I289" s="60">
        <f t="shared" si="64"/>
        <v>1968.1718327361696</v>
      </c>
      <c r="J289" s="57">
        <f t="shared" si="65"/>
        <v>2356.7906052448029</v>
      </c>
      <c r="K289" s="60">
        <f t="shared" si="66"/>
        <v>2536.0120305837086</v>
      </c>
      <c r="L289" s="60">
        <f t="shared" si="67"/>
        <v>1527.4771241067224</v>
      </c>
      <c r="M289" s="57">
        <f t="shared" si="68"/>
        <v>2350.3082242235851</v>
      </c>
      <c r="N289" s="57">
        <f t="shared" si="69"/>
        <v>1648.1669609336939</v>
      </c>
      <c r="P289" s="49"/>
      <c r="Q289" s="41">
        <v>278</v>
      </c>
      <c r="R289" s="103">
        <f t="shared" si="77"/>
        <v>2017.1044894716051</v>
      </c>
      <c r="S289" s="57">
        <f t="shared" si="70"/>
        <v>1983.7502288100795</v>
      </c>
      <c r="T289" s="57">
        <f t="shared" si="71"/>
        <v>2388.3109967823671</v>
      </c>
      <c r="U289" s="57">
        <f t="shared" si="72"/>
        <v>2590.270784403443</v>
      </c>
      <c r="V289" s="57">
        <f t="shared" si="73"/>
        <v>1519.2484870690309</v>
      </c>
      <c r="W289" s="57">
        <f t="shared" si="74"/>
        <v>3382.2316131797575</v>
      </c>
      <c r="X289" s="57">
        <f t="shared" si="75"/>
        <v>1163.5113795782775</v>
      </c>
      <c r="Y289" s="17"/>
      <c r="AA289" s="22"/>
      <c r="AB289" s="22"/>
      <c r="AC289" s="22"/>
      <c r="AD289" s="22"/>
      <c r="AE289" s="22"/>
      <c r="AF289" s="22"/>
      <c r="AG289" s="22"/>
      <c r="AH289" s="33"/>
      <c r="AI289" s="6"/>
      <c r="AJ289" s="32"/>
      <c r="AK289" s="27"/>
      <c r="AL289" s="27"/>
      <c r="AM289" s="27"/>
      <c r="AN289" s="27"/>
      <c r="AO289" s="27"/>
      <c r="AP289" s="27"/>
      <c r="AR289" s="2"/>
      <c r="AS289" s="8"/>
      <c r="AT289" s="8"/>
      <c r="AU289" s="8"/>
      <c r="AW289" s="44"/>
      <c r="AX289" s="31"/>
      <c r="AY289" s="29"/>
      <c r="AZ289" s="31"/>
      <c r="BA289" s="17"/>
      <c r="BC289" s="22"/>
      <c r="BD289" s="22"/>
      <c r="BE289" s="22"/>
      <c r="BF289" s="22"/>
      <c r="BG289" s="22"/>
      <c r="BH289" s="22"/>
      <c r="BI289" s="22"/>
      <c r="BJ289" s="33"/>
      <c r="BK289" s="6"/>
      <c r="BL289" s="32"/>
      <c r="BM289" s="27"/>
      <c r="BN289" s="27"/>
      <c r="BO289" s="27"/>
      <c r="BP289" s="27"/>
      <c r="BQ289" s="27"/>
      <c r="BR289" s="27"/>
      <c r="BT289" s="2"/>
      <c r="BU289" s="8"/>
      <c r="BV289" s="8"/>
      <c r="BW289" s="8"/>
      <c r="BY289" s="44"/>
      <c r="BZ289" s="31"/>
      <c r="CA289" s="29"/>
      <c r="CB289" s="31"/>
      <c r="CC289" s="17"/>
      <c r="CE289" s="22"/>
      <c r="CF289" s="22"/>
      <c r="CG289" s="22"/>
      <c r="CH289" s="22"/>
      <c r="CI289" s="22"/>
      <c r="CJ289" s="22"/>
      <c r="CK289" s="22"/>
      <c r="CL289" s="33"/>
      <c r="CM289" s="6"/>
      <c r="CN289" s="32"/>
      <c r="CO289" s="27"/>
      <c r="CP289" s="27"/>
      <c r="CQ289" s="27"/>
      <c r="CR289" s="27"/>
      <c r="CS289" s="27"/>
      <c r="CT289" s="27"/>
    </row>
    <row r="290" spans="2:98">
      <c r="B290" s="86">
        <v>42776</v>
      </c>
      <c r="C290" s="53">
        <v>2316.1</v>
      </c>
      <c r="D290" s="47">
        <f t="shared" si="78"/>
        <v>3.566058746809837E-3</v>
      </c>
      <c r="F290" s="89">
        <f t="shared" si="76"/>
        <v>2017.1084624553159</v>
      </c>
      <c r="G290" s="96">
        <v>252</v>
      </c>
      <c r="H290" s="37">
        <v>279</v>
      </c>
      <c r="I290" s="60">
        <f t="shared" si="64"/>
        <v>1968.7466228265973</v>
      </c>
      <c r="J290" s="57">
        <f t="shared" si="65"/>
        <v>2357.9797966192091</v>
      </c>
      <c r="K290" s="60">
        <f t="shared" si="66"/>
        <v>2538.0326509979964</v>
      </c>
      <c r="L290" s="60">
        <f t="shared" si="67"/>
        <v>1527.1526405962668</v>
      </c>
      <c r="M290" s="57">
        <f t="shared" si="68"/>
        <v>2351.8249383772622</v>
      </c>
      <c r="N290" s="57">
        <f t="shared" si="69"/>
        <v>1648.0662321599127</v>
      </c>
      <c r="P290" s="49"/>
      <c r="Q290" s="96">
        <v>279</v>
      </c>
      <c r="R290" s="103">
        <f t="shared" si="77"/>
        <v>2017.1084624553159</v>
      </c>
      <c r="S290" s="57">
        <f t="shared" si="70"/>
        <v>1984.3295684563641</v>
      </c>
      <c r="T290" s="57">
        <f t="shared" si="71"/>
        <v>2389.4561735798711</v>
      </c>
      <c r="U290" s="57">
        <f t="shared" si="72"/>
        <v>2592.2696315990229</v>
      </c>
      <c r="V290" s="57">
        <f t="shared" si="73"/>
        <v>1518.9638408954249</v>
      </c>
      <c r="W290" s="57">
        <f t="shared" si="74"/>
        <v>3386.4646023180517</v>
      </c>
      <c r="X290" s="57">
        <f t="shared" si="75"/>
        <v>1162.7358613330662</v>
      </c>
      <c r="Y290" s="17"/>
      <c r="AA290" s="22"/>
      <c r="AB290" s="22"/>
      <c r="AC290" s="22"/>
      <c r="AD290" s="22"/>
      <c r="AE290" s="22"/>
      <c r="AF290" s="22"/>
      <c r="AG290" s="22"/>
      <c r="AH290" s="33"/>
      <c r="AI290" s="6"/>
      <c r="AJ290" s="32"/>
      <c r="AK290" s="27"/>
      <c r="AL290" s="27"/>
      <c r="AM290" s="27"/>
      <c r="AN290" s="27"/>
      <c r="AO290" s="27"/>
      <c r="AP290" s="27"/>
      <c r="AR290" s="2"/>
      <c r="AS290" s="8"/>
      <c r="AT290" s="8"/>
      <c r="AU290" s="8"/>
      <c r="AW290" s="44"/>
      <c r="AX290" s="31"/>
      <c r="AY290" s="29"/>
      <c r="AZ290" s="31"/>
      <c r="BA290" s="17"/>
      <c r="BC290" s="22"/>
      <c r="BD290" s="22"/>
      <c r="BE290" s="22"/>
      <c r="BF290" s="22"/>
      <c r="BG290" s="22"/>
      <c r="BH290" s="22"/>
      <c r="BI290" s="22"/>
      <c r="BJ290" s="33"/>
      <c r="BK290" s="6"/>
      <c r="BL290" s="32"/>
      <c r="BM290" s="27"/>
      <c r="BN290" s="27"/>
      <c r="BO290" s="27"/>
      <c r="BP290" s="27"/>
      <c r="BQ290" s="27"/>
      <c r="BR290" s="27"/>
      <c r="BT290" s="2"/>
      <c r="BU290" s="8"/>
      <c r="BV290" s="8"/>
      <c r="BW290" s="8"/>
      <c r="BY290" s="44"/>
      <c r="BZ290" s="31"/>
      <c r="CA290" s="29"/>
      <c r="CB290" s="31"/>
      <c r="CC290" s="17"/>
      <c r="CE290" s="22"/>
      <c r="CF290" s="22"/>
      <c r="CG290" s="22"/>
      <c r="CH290" s="22"/>
      <c r="CI290" s="22"/>
      <c r="CJ290" s="22"/>
      <c r="CK290" s="22"/>
      <c r="CL290" s="33"/>
      <c r="CM290" s="6"/>
      <c r="CN290" s="32"/>
      <c r="CO290" s="27"/>
      <c r="CP290" s="27"/>
      <c r="CQ290" s="27"/>
      <c r="CR290" s="27"/>
      <c r="CS290" s="27"/>
      <c r="CT290" s="27"/>
    </row>
    <row r="291" spans="2:98">
      <c r="B291" s="86">
        <v>42779</v>
      </c>
      <c r="C291" s="53">
        <v>2328.25</v>
      </c>
      <c r="D291" s="47">
        <f t="shared" si="78"/>
        <v>5.2458874832693285E-3</v>
      </c>
      <c r="F291" s="89">
        <f t="shared" si="76"/>
        <v>2017.1124354390267</v>
      </c>
      <c r="G291" s="96">
        <v>253</v>
      </c>
      <c r="H291" s="37">
        <v>280</v>
      </c>
      <c r="I291" s="60">
        <f t="shared" si="64"/>
        <v>1969.3215807802389</v>
      </c>
      <c r="J291" s="57">
        <f t="shared" si="65"/>
        <v>2359.1672290785068</v>
      </c>
      <c r="K291" s="60">
        <f t="shared" si="66"/>
        <v>2540.052341556313</v>
      </c>
      <c r="L291" s="60">
        <f t="shared" si="67"/>
        <v>1526.8297527091722</v>
      </c>
      <c r="M291" s="57">
        <f t="shared" si="68"/>
        <v>2353.3409841129251</v>
      </c>
      <c r="N291" s="57">
        <f t="shared" si="69"/>
        <v>1647.9666630157503</v>
      </c>
      <c r="P291" s="49"/>
      <c r="Q291" s="96">
        <v>280</v>
      </c>
      <c r="R291" s="103">
        <f t="shared" si="77"/>
        <v>2017.1124354390267</v>
      </c>
      <c r="S291" s="57">
        <f t="shared" si="70"/>
        <v>1984.9090772945258</v>
      </c>
      <c r="T291" s="57">
        <f t="shared" si="71"/>
        <v>2390.5998475510387</v>
      </c>
      <c r="U291" s="57">
        <f t="shared" si="72"/>
        <v>2594.2677945103364</v>
      </c>
      <c r="V291" s="57">
        <f t="shared" si="73"/>
        <v>1518.6805515850183</v>
      </c>
      <c r="W291" s="57">
        <f t="shared" si="74"/>
        <v>3390.6970685060137</v>
      </c>
      <c r="X291" s="57">
        <f t="shared" si="75"/>
        <v>1161.9628546947024</v>
      </c>
      <c r="Y291" s="17"/>
      <c r="AA291" s="22"/>
      <c r="AB291" s="22"/>
      <c r="AC291" s="22"/>
      <c r="AD291" s="22"/>
      <c r="AE291" s="22"/>
      <c r="AF291" s="22"/>
      <c r="AG291" s="22"/>
      <c r="AH291" s="33"/>
      <c r="AI291" s="6"/>
      <c r="AJ291" s="32"/>
      <c r="AK291" s="27"/>
      <c r="AL291" s="27"/>
      <c r="AM291" s="27"/>
      <c r="AN291" s="27"/>
      <c r="AO291" s="27"/>
      <c r="AP291" s="27"/>
      <c r="AR291" s="2"/>
      <c r="AS291" s="8"/>
      <c r="AT291" s="8"/>
      <c r="AU291" s="8"/>
      <c r="AW291" s="44"/>
      <c r="AX291" s="31"/>
      <c r="AY291" s="29"/>
      <c r="AZ291" s="31"/>
      <c r="BA291" s="17"/>
      <c r="BC291" s="22"/>
      <c r="BD291" s="22"/>
      <c r="BE291" s="22"/>
      <c r="BF291" s="22"/>
      <c r="BG291" s="22"/>
      <c r="BH291" s="22"/>
      <c r="BI291" s="22"/>
      <c r="BJ291" s="33"/>
      <c r="BK291" s="6"/>
      <c r="BL291" s="32"/>
      <c r="BM291" s="27"/>
      <c r="BN291" s="27"/>
      <c r="BO291" s="27"/>
      <c r="BP291" s="27"/>
      <c r="BQ291" s="27"/>
      <c r="BR291" s="27"/>
      <c r="BT291" s="2"/>
      <c r="BU291" s="8"/>
      <c r="BV291" s="8"/>
      <c r="BW291" s="8"/>
      <c r="BY291" s="44"/>
      <c r="BZ291" s="31"/>
      <c r="CA291" s="29"/>
      <c r="CB291" s="31"/>
      <c r="CC291" s="17"/>
      <c r="CE291" s="22"/>
      <c r="CF291" s="22"/>
      <c r="CG291" s="22"/>
      <c r="CH291" s="22"/>
      <c r="CI291" s="22"/>
      <c r="CJ291" s="22"/>
      <c r="CK291" s="22"/>
      <c r="CL291" s="33"/>
      <c r="CM291" s="6"/>
      <c r="CN291" s="32"/>
      <c r="CO291" s="27"/>
      <c r="CP291" s="27"/>
      <c r="CQ291" s="27"/>
      <c r="CR291" s="27"/>
      <c r="CS291" s="27"/>
      <c r="CT291" s="27"/>
    </row>
    <row r="292" spans="2:98">
      <c r="B292" s="86">
        <v>42780</v>
      </c>
      <c r="C292" s="53">
        <v>2337.58</v>
      </c>
      <c r="D292" s="47">
        <f t="shared" si="78"/>
        <v>4.0073016213894247E-3</v>
      </c>
      <c r="F292" s="89">
        <f t="shared" si="76"/>
        <v>2017.1164084227375</v>
      </c>
      <c r="G292" s="96">
        <v>254</v>
      </c>
      <c r="H292" s="37">
        <v>281</v>
      </c>
      <c r="I292" s="60">
        <f t="shared" si="64"/>
        <v>1969.8967066461169</v>
      </c>
      <c r="J292" s="57">
        <f t="shared" si="65"/>
        <v>2360.352913340887</v>
      </c>
      <c r="K292" s="60">
        <f t="shared" si="66"/>
        <v>2542.0711125335033</v>
      </c>
      <c r="L292" s="60">
        <f t="shared" si="67"/>
        <v>1526.5084504216732</v>
      </c>
      <c r="M292" s="57">
        <f t="shared" si="68"/>
        <v>2354.8563686393859</v>
      </c>
      <c r="N292" s="57">
        <f t="shared" si="69"/>
        <v>1647.8682464601143</v>
      </c>
      <c r="P292" s="49"/>
      <c r="Q292" s="41">
        <v>281</v>
      </c>
      <c r="R292" s="103">
        <f t="shared" si="77"/>
        <v>2017.1164084227375</v>
      </c>
      <c r="S292" s="57">
        <f t="shared" si="70"/>
        <v>1985.4887553739768</v>
      </c>
      <c r="T292" s="57">
        <f t="shared" si="71"/>
        <v>2391.7420270007542</v>
      </c>
      <c r="U292" s="57">
        <f t="shared" si="72"/>
        <v>2596.2652811059988</v>
      </c>
      <c r="V292" s="57">
        <f t="shared" si="73"/>
        <v>1518.3986114227725</v>
      </c>
      <c r="W292" s="57">
        <f t="shared" si="74"/>
        <v>3394.9290277429882</v>
      </c>
      <c r="X292" s="57">
        <f t="shared" si="75"/>
        <v>1161.1923446709952</v>
      </c>
      <c r="Y292" s="17"/>
      <c r="AA292" s="22"/>
      <c r="AB292" s="22"/>
      <c r="AC292" s="22"/>
      <c r="AD292" s="22"/>
      <c r="AE292" s="22"/>
      <c r="AF292" s="22"/>
      <c r="AG292" s="22"/>
      <c r="AH292" s="33"/>
      <c r="AI292" s="6"/>
      <c r="AJ292" s="32"/>
      <c r="AK292" s="27"/>
      <c r="AL292" s="27"/>
      <c r="AM292" s="27"/>
      <c r="AN292" s="27"/>
      <c r="AO292" s="27"/>
      <c r="AP292" s="27"/>
      <c r="AR292" s="2"/>
      <c r="AS292" s="8"/>
      <c r="AT292" s="8"/>
      <c r="AU292" s="8"/>
      <c r="AW292" s="44"/>
      <c r="AX292" s="31"/>
      <c r="AY292" s="29"/>
      <c r="AZ292" s="31"/>
      <c r="BA292" s="17"/>
      <c r="BC292" s="22"/>
      <c r="BD292" s="22"/>
      <c r="BE292" s="22"/>
      <c r="BF292" s="22"/>
      <c r="BG292" s="22"/>
      <c r="BH292" s="22"/>
      <c r="BI292" s="22"/>
      <c r="BJ292" s="33"/>
      <c r="BK292" s="6"/>
      <c r="BL292" s="32"/>
      <c r="BM292" s="27"/>
      <c r="BN292" s="27"/>
      <c r="BO292" s="27"/>
      <c r="BP292" s="27"/>
      <c r="BQ292" s="27"/>
      <c r="BR292" s="27"/>
      <c r="BT292" s="2"/>
      <c r="BU292" s="8"/>
      <c r="BV292" s="8"/>
      <c r="BW292" s="8"/>
      <c r="BY292" s="44"/>
      <c r="BZ292" s="31"/>
      <c r="CA292" s="29"/>
      <c r="CB292" s="31"/>
      <c r="CC292" s="17"/>
      <c r="CE292" s="22"/>
      <c r="CF292" s="22"/>
      <c r="CG292" s="22"/>
      <c r="CH292" s="22"/>
      <c r="CI292" s="22"/>
      <c r="CJ292" s="22"/>
      <c r="CK292" s="22"/>
      <c r="CL292" s="33"/>
      <c r="CM292" s="6"/>
      <c r="CN292" s="32"/>
      <c r="CO292" s="27"/>
      <c r="CP292" s="27"/>
      <c r="CQ292" s="27"/>
      <c r="CR292" s="27"/>
      <c r="CS292" s="27"/>
      <c r="CT292" s="27"/>
    </row>
    <row r="293" spans="2:98">
      <c r="B293" s="86">
        <v>42781</v>
      </c>
      <c r="C293" s="53">
        <v>2349.25</v>
      </c>
      <c r="D293" s="47">
        <f t="shared" si="78"/>
        <v>4.9923425080639263E-3</v>
      </c>
      <c r="F293" s="89">
        <f t="shared" si="76"/>
        <v>2017.1203814064484</v>
      </c>
      <c r="G293" s="96">
        <v>255</v>
      </c>
      <c r="H293" s="37">
        <v>282</v>
      </c>
      <c r="I293" s="60">
        <f t="shared" si="64"/>
        <v>1970.4720004732685</v>
      </c>
      <c r="J293" s="57">
        <f t="shared" si="65"/>
        <v>2361.5368600187085</v>
      </c>
      <c r="K293" s="60">
        <f t="shared" si="66"/>
        <v>2544.0889741030601</v>
      </c>
      <c r="L293" s="60">
        <f t="shared" si="67"/>
        <v>1526.1887238114477</v>
      </c>
      <c r="M293" s="57">
        <f t="shared" si="68"/>
        <v>2356.3710990942818</v>
      </c>
      <c r="N293" s="57">
        <f t="shared" si="69"/>
        <v>1647.7709755231426</v>
      </c>
      <c r="P293" s="49"/>
      <c r="Q293" s="41">
        <v>282</v>
      </c>
      <c r="R293" s="103">
        <f t="shared" si="77"/>
        <v>2017.1203814064484</v>
      </c>
      <c r="S293" s="57">
        <f t="shared" si="70"/>
        <v>1986.068602744142</v>
      </c>
      <c r="T293" s="57">
        <f t="shared" si="71"/>
        <v>2392.8827201597423</v>
      </c>
      <c r="U293" s="57">
        <f t="shared" si="72"/>
        <v>2598.2620992839356</v>
      </c>
      <c r="V293" s="57">
        <f t="shared" si="73"/>
        <v>1518.1180127644316</v>
      </c>
      <c r="W293" s="57">
        <f t="shared" si="74"/>
        <v>3399.1604958900139</v>
      </c>
      <c r="X293" s="57">
        <f t="shared" si="75"/>
        <v>1160.4243164085356</v>
      </c>
      <c r="Y293" s="17"/>
      <c r="AA293" s="22"/>
      <c r="AB293" s="22"/>
      <c r="AC293" s="22"/>
      <c r="AD293" s="22"/>
      <c r="AE293" s="22"/>
      <c r="AF293" s="22"/>
      <c r="AG293" s="22"/>
      <c r="AH293" s="33"/>
      <c r="AI293" s="6"/>
      <c r="AJ293" s="32"/>
      <c r="AK293" s="27"/>
      <c r="AL293" s="27"/>
      <c r="AM293" s="27"/>
      <c r="AN293" s="27"/>
      <c r="AO293" s="27"/>
      <c r="AP293" s="27"/>
      <c r="AR293" s="2"/>
      <c r="AS293" s="8"/>
      <c r="AT293" s="8"/>
      <c r="AU293" s="8"/>
      <c r="AW293" s="44"/>
      <c r="AX293" s="31"/>
      <c r="AY293" s="29"/>
      <c r="AZ293" s="31"/>
      <c r="BA293" s="17"/>
      <c r="BC293" s="22"/>
      <c r="BD293" s="22"/>
      <c r="BE293" s="22"/>
      <c r="BF293" s="22"/>
      <c r="BG293" s="22"/>
      <c r="BH293" s="22"/>
      <c r="BI293" s="22"/>
      <c r="BJ293" s="33"/>
      <c r="BK293" s="6"/>
      <c r="BL293" s="32"/>
      <c r="BM293" s="27"/>
      <c r="BN293" s="27"/>
      <c r="BO293" s="27"/>
      <c r="BP293" s="27"/>
      <c r="BQ293" s="27"/>
      <c r="BR293" s="27"/>
      <c r="BT293" s="2"/>
      <c r="BU293" s="8"/>
      <c r="BV293" s="8"/>
      <c r="BW293" s="8"/>
      <c r="BY293" s="44"/>
      <c r="BZ293" s="31"/>
      <c r="CA293" s="29"/>
      <c r="CB293" s="31"/>
      <c r="CC293" s="17"/>
      <c r="CE293" s="22"/>
      <c r="CF293" s="22"/>
      <c r="CG293" s="22"/>
      <c r="CH293" s="22"/>
      <c r="CI293" s="22"/>
      <c r="CJ293" s="22"/>
      <c r="CK293" s="22"/>
      <c r="CL293" s="33"/>
      <c r="CM293" s="6"/>
      <c r="CN293" s="32"/>
      <c r="CO293" s="27"/>
      <c r="CP293" s="27"/>
      <c r="CQ293" s="27"/>
      <c r="CR293" s="27"/>
      <c r="CS293" s="27"/>
      <c r="CT293" s="27"/>
    </row>
    <row r="294" spans="2:98">
      <c r="B294" s="86">
        <v>42782</v>
      </c>
      <c r="C294" s="53">
        <v>2347.2199999999998</v>
      </c>
      <c r="D294" s="47">
        <f t="shared" si="78"/>
        <v>-8.6410556560612964E-4</v>
      </c>
      <c r="F294" s="89">
        <f t="shared" si="76"/>
        <v>2017.1243543901592</v>
      </c>
      <c r="G294" s="96">
        <v>256</v>
      </c>
      <c r="H294" s="37">
        <v>283</v>
      </c>
      <c r="I294" s="60">
        <f t="shared" ref="I294:I357" si="79">$C$38*EXP($J$4*G294)</f>
        <v>1971.0474623107461</v>
      </c>
      <c r="J294" s="57">
        <f t="shared" ref="J294:J357" si="80">$C$38*EXP($J$3*SQRT(G294))</f>
        <v>2362.7190796199538</v>
      </c>
      <c r="K294" s="60">
        <f t="shared" ref="K294:K357" si="81">$C$38*EXP($J$4*G294+$J$3*SQRT(G294))</f>
        <v>2546.105936338537</v>
      </c>
      <c r="L294" s="60">
        <f t="shared" ref="L294:L357" si="82">$C$38*EXP($J$4*G294-$J$3*SQRT(G294))</f>
        <v>1525.870563056206</v>
      </c>
      <c r="M294" s="57">
        <f t="shared" ref="M294:M357" si="83">$C$38*EXP($J$4*G294+0.7*$J$3*SQRT(G294))</f>
        <v>2357.8851825450661</v>
      </c>
      <c r="N294" s="57">
        <f t="shared" ref="N294:N357" si="84">$C$38*EXP($J$4*G294-0.7*$J$3*SQRT(G294))</f>
        <v>1647.674843305216</v>
      </c>
      <c r="P294" s="49"/>
      <c r="Q294" s="96">
        <v>283</v>
      </c>
      <c r="R294" s="103">
        <f t="shared" si="77"/>
        <v>2017.1243543901592</v>
      </c>
      <c r="S294" s="57">
        <f t="shared" si="70"/>
        <v>1986.6486194544618</v>
      </c>
      <c r="T294" s="57">
        <f t="shared" si="71"/>
        <v>2394.0219351854848</v>
      </c>
      <c r="U294" s="57">
        <f t="shared" si="72"/>
        <v>2600.2582568722764</v>
      </c>
      <c r="V294" s="57">
        <f t="shared" si="73"/>
        <v>1517.8387480356275</v>
      </c>
      <c r="W294" s="57">
        <f t="shared" si="74"/>
        <v>3403.3914886715743</v>
      </c>
      <c r="X294" s="57">
        <f t="shared" si="75"/>
        <v>1159.6587551909404</v>
      </c>
      <c r="Y294" s="17"/>
      <c r="AA294" s="22"/>
      <c r="AB294" s="22"/>
      <c r="AC294" s="22"/>
      <c r="AD294" s="22"/>
      <c r="AE294" s="22"/>
      <c r="AF294" s="22"/>
      <c r="AG294" s="22"/>
      <c r="AH294" s="33"/>
      <c r="AI294" s="6"/>
      <c r="AJ294" s="32"/>
      <c r="AK294" s="27"/>
      <c r="AL294" s="27"/>
      <c r="AM294" s="27"/>
      <c r="AN294" s="27"/>
      <c r="AO294" s="27"/>
      <c r="AP294" s="27"/>
      <c r="AR294" s="2"/>
      <c r="AS294" s="8"/>
      <c r="AT294" s="8"/>
      <c r="AU294" s="8"/>
      <c r="AW294" s="44"/>
      <c r="AX294" s="31"/>
      <c r="AY294" s="29"/>
      <c r="AZ294" s="31"/>
      <c r="BA294" s="17"/>
      <c r="BC294" s="22"/>
      <c r="BD294" s="22"/>
      <c r="BE294" s="22"/>
      <c r="BF294" s="22"/>
      <c r="BG294" s="22"/>
      <c r="BH294" s="22"/>
      <c r="BI294" s="22"/>
      <c r="BJ294" s="33"/>
      <c r="BK294" s="6"/>
      <c r="BL294" s="32"/>
      <c r="BM294" s="27"/>
      <c r="BN294" s="27"/>
      <c r="BO294" s="27"/>
      <c r="BP294" s="27"/>
      <c r="BQ294" s="27"/>
      <c r="BR294" s="27"/>
      <c r="BT294" s="2"/>
      <c r="BU294" s="8"/>
      <c r="BV294" s="8"/>
      <c r="BW294" s="8"/>
      <c r="BY294" s="44"/>
      <c r="BZ294" s="31"/>
      <c r="CA294" s="29"/>
      <c r="CB294" s="31"/>
      <c r="CC294" s="17"/>
      <c r="CE294" s="22"/>
      <c r="CF294" s="22"/>
      <c r="CG294" s="22"/>
      <c r="CH294" s="22"/>
      <c r="CI294" s="22"/>
      <c r="CJ294" s="22"/>
      <c r="CK294" s="22"/>
      <c r="CL294" s="33"/>
      <c r="CM294" s="6"/>
      <c r="CN294" s="32"/>
      <c r="CO294" s="27"/>
      <c r="CP294" s="27"/>
      <c r="CQ294" s="27"/>
      <c r="CR294" s="27"/>
      <c r="CS294" s="27"/>
      <c r="CT294" s="27"/>
    </row>
    <row r="295" spans="2:98">
      <c r="B295" s="86">
        <v>42783</v>
      </c>
      <c r="C295" s="53">
        <v>2351.16</v>
      </c>
      <c r="D295" s="47">
        <f t="shared" si="78"/>
        <v>1.6785814708463864E-3</v>
      </c>
      <c r="F295" s="89">
        <f t="shared" si="76"/>
        <v>2017.12832737387</v>
      </c>
      <c r="G295" s="96">
        <v>257</v>
      </c>
      <c r="H295" s="37">
        <v>284</v>
      </c>
      <c r="I295" s="60">
        <f t="shared" si="79"/>
        <v>1971.6230922076156</v>
      </c>
      <c r="J295" s="57">
        <f t="shared" si="80"/>
        <v>2363.8995825496559</v>
      </c>
      <c r="K295" s="60">
        <f t="shared" si="81"/>
        <v>2548.1220092149301</v>
      </c>
      <c r="L295" s="60">
        <f t="shared" si="82"/>
        <v>1525.5539584323069</v>
      </c>
      <c r="M295" s="57">
        <f t="shared" si="83"/>
        <v>2359.3986259899766</v>
      </c>
      <c r="N295" s="57">
        <f t="shared" si="84"/>
        <v>1647.5798429759852</v>
      </c>
      <c r="P295" s="49"/>
      <c r="Q295" s="41">
        <v>284</v>
      </c>
      <c r="R295" s="103">
        <f t="shared" si="77"/>
        <v>2017.12832737387</v>
      </c>
      <c r="S295" s="57">
        <f t="shared" si="70"/>
        <v>1987.2288055543909</v>
      </c>
      <c r="T295" s="57">
        <f t="shared" si="71"/>
        <v>2395.1596801631322</v>
      </c>
      <c r="U295" s="57">
        <f t="shared" si="72"/>
        <v>2602.2537616302284</v>
      </c>
      <c r="V295" s="57">
        <f t="shared" si="73"/>
        <v>1517.5608097310076</v>
      </c>
      <c r="W295" s="57">
        <f t="shared" si="74"/>
        <v>3407.6220216773277</v>
      </c>
      <c r="X295" s="57">
        <f t="shared" si="75"/>
        <v>1158.8956464371252</v>
      </c>
      <c r="Y295" s="17"/>
      <c r="AA295" s="22"/>
      <c r="AB295" s="22"/>
      <c r="AC295" s="22"/>
      <c r="AD295" s="22"/>
      <c r="AE295" s="22"/>
      <c r="AF295" s="22"/>
      <c r="AG295" s="22"/>
      <c r="AH295" s="33"/>
      <c r="AI295" s="6"/>
      <c r="AJ295" s="32"/>
      <c r="AK295" s="27"/>
      <c r="AL295" s="27"/>
      <c r="AM295" s="27"/>
      <c r="AN295" s="27"/>
      <c r="AO295" s="27"/>
      <c r="AP295" s="27"/>
      <c r="AR295" s="2"/>
      <c r="AS295" s="8"/>
      <c r="AT295" s="8"/>
      <c r="AU295" s="8"/>
      <c r="AW295" s="44"/>
      <c r="AX295" s="31"/>
      <c r="AY295" s="29"/>
      <c r="AZ295" s="31"/>
      <c r="BA295" s="17"/>
      <c r="BC295" s="22"/>
      <c r="BD295" s="22"/>
      <c r="BE295" s="22"/>
      <c r="BF295" s="22"/>
      <c r="BG295" s="22"/>
      <c r="BH295" s="22"/>
      <c r="BI295" s="22"/>
      <c r="BJ295" s="33"/>
      <c r="BK295" s="6"/>
      <c r="BL295" s="32"/>
      <c r="BM295" s="27"/>
      <c r="BN295" s="27"/>
      <c r="BO295" s="27"/>
      <c r="BP295" s="27"/>
      <c r="BQ295" s="27"/>
      <c r="BR295" s="27"/>
      <c r="BT295" s="2"/>
      <c r="BU295" s="8"/>
      <c r="BV295" s="8"/>
      <c r="BW295" s="8"/>
      <c r="BY295" s="44"/>
      <c r="BZ295" s="31"/>
      <c r="CA295" s="29"/>
      <c r="CB295" s="31"/>
      <c r="CC295" s="17"/>
      <c r="CE295" s="22"/>
      <c r="CF295" s="22"/>
      <c r="CG295" s="22"/>
      <c r="CH295" s="22"/>
      <c r="CI295" s="22"/>
      <c r="CJ295" s="22"/>
      <c r="CK295" s="22"/>
      <c r="CL295" s="33"/>
      <c r="CM295" s="6"/>
      <c r="CN295" s="32"/>
      <c r="CO295" s="27"/>
      <c r="CP295" s="27"/>
      <c r="CQ295" s="27"/>
      <c r="CR295" s="27"/>
      <c r="CS295" s="27"/>
      <c r="CT295" s="27"/>
    </row>
    <row r="296" spans="2:98">
      <c r="B296" s="86">
        <v>42787</v>
      </c>
      <c r="C296" s="53">
        <v>2365.38</v>
      </c>
      <c r="D296" s="47">
        <f t="shared" si="78"/>
        <v>6.048078395345385E-3</v>
      </c>
      <c r="F296" s="89">
        <f t="shared" si="76"/>
        <v>2017.1323003575808</v>
      </c>
      <c r="G296" s="96">
        <v>258</v>
      </c>
      <c r="H296" s="37">
        <v>285</v>
      </c>
      <c r="I296" s="60">
        <f t="shared" si="79"/>
        <v>1972.1988902129578</v>
      </c>
      <c r="J296" s="57">
        <f t="shared" si="80"/>
        <v>2365.0783791113022</v>
      </c>
      <c r="K296" s="60">
        <f t="shared" si="81"/>
        <v>2550.1372026100398</v>
      </c>
      <c r="L296" s="60">
        <f t="shared" si="82"/>
        <v>1525.2389003133983</v>
      </c>
      <c r="M296" s="57">
        <f t="shared" si="83"/>
        <v>2360.9114363589915</v>
      </c>
      <c r="N296" s="57">
        <f t="shared" si="84"/>
        <v>1647.4859677734178</v>
      </c>
      <c r="P296" s="49"/>
      <c r="Q296" s="41">
        <v>285</v>
      </c>
      <c r="R296" s="103">
        <f t="shared" si="77"/>
        <v>2017.1323003575808</v>
      </c>
      <c r="S296" s="57">
        <f t="shared" si="70"/>
        <v>1987.8091610933975</v>
      </c>
      <c r="T296" s="57">
        <f t="shared" si="71"/>
        <v>2396.2959631063932</v>
      </c>
      <c r="U296" s="57">
        <f t="shared" si="72"/>
        <v>2604.2486212489425</v>
      </c>
      <c r="V296" s="57">
        <f t="shared" si="73"/>
        <v>1517.2841904133702</v>
      </c>
      <c r="W296" s="57">
        <f t="shared" si="74"/>
        <v>3411.8521103638063</v>
      </c>
      <c r="X296" s="57">
        <f t="shared" si="75"/>
        <v>1158.1349756996062</v>
      </c>
      <c r="Y296" s="17"/>
      <c r="AA296" s="22"/>
      <c r="AB296" s="22"/>
      <c r="AC296" s="22"/>
      <c r="AD296" s="22"/>
      <c r="AE296" s="22"/>
      <c r="AF296" s="22"/>
      <c r="AG296" s="22"/>
      <c r="AH296" s="33"/>
      <c r="AI296" s="6"/>
      <c r="AJ296" s="32"/>
      <c r="AK296" s="27"/>
      <c r="AL296" s="27"/>
      <c r="AM296" s="27"/>
      <c r="AN296" s="27"/>
      <c r="AO296" s="27"/>
      <c r="AP296" s="27"/>
      <c r="AR296" s="2"/>
      <c r="AS296" s="8"/>
      <c r="AT296" s="8"/>
      <c r="AU296" s="8"/>
      <c r="AW296" s="44"/>
      <c r="AX296" s="31"/>
      <c r="AY296" s="29"/>
      <c r="AZ296" s="31"/>
      <c r="BA296" s="17"/>
      <c r="BC296" s="22"/>
      <c r="BD296" s="22"/>
      <c r="BE296" s="22"/>
      <c r="BF296" s="22"/>
      <c r="BG296" s="22"/>
      <c r="BH296" s="22"/>
      <c r="BI296" s="22"/>
      <c r="BJ296" s="33"/>
      <c r="BK296" s="6"/>
      <c r="BL296" s="32"/>
      <c r="BM296" s="27"/>
      <c r="BN296" s="27"/>
      <c r="BO296" s="27"/>
      <c r="BP296" s="27"/>
      <c r="BQ296" s="27"/>
      <c r="BR296" s="27"/>
      <c r="BT296" s="2"/>
      <c r="BU296" s="8"/>
      <c r="BV296" s="8"/>
      <c r="BW296" s="8"/>
      <c r="BY296" s="44"/>
      <c r="BZ296" s="31"/>
      <c r="CA296" s="29"/>
      <c r="CB296" s="31"/>
      <c r="CC296" s="17"/>
      <c r="CE296" s="22"/>
      <c r="CF296" s="22"/>
      <c r="CG296" s="22"/>
      <c r="CH296" s="22"/>
      <c r="CI296" s="22"/>
      <c r="CJ296" s="22"/>
      <c r="CK296" s="22"/>
      <c r="CL296" s="33"/>
      <c r="CM296" s="6"/>
      <c r="CN296" s="32"/>
      <c r="CO296" s="27"/>
      <c r="CP296" s="27"/>
      <c r="CQ296" s="27"/>
      <c r="CR296" s="27"/>
      <c r="CS296" s="27"/>
      <c r="CT296" s="27"/>
    </row>
    <row r="297" spans="2:98">
      <c r="B297" s="86">
        <v>42788</v>
      </c>
      <c r="C297" s="53">
        <v>2362.8200000000002</v>
      </c>
      <c r="D297" s="47">
        <f t="shared" si="78"/>
        <v>-1.0822785345271986E-3</v>
      </c>
      <c r="F297" s="89">
        <f t="shared" si="76"/>
        <v>2017.1362733412916</v>
      </c>
      <c r="G297" s="96">
        <v>259</v>
      </c>
      <c r="H297" s="37">
        <v>286</v>
      </c>
      <c r="I297" s="60">
        <f t="shared" si="79"/>
        <v>1972.7748563758673</v>
      </c>
      <c r="J297" s="57">
        <f t="shared" si="80"/>
        <v>2366.2554795082137</v>
      </c>
      <c r="K297" s="60">
        <f t="shared" si="81"/>
        <v>2552.1515263058072</v>
      </c>
      <c r="L297" s="60">
        <f t="shared" si="82"/>
        <v>1524.9253791690783</v>
      </c>
      <c r="M297" s="57">
        <f t="shared" si="83"/>
        <v>2362.4236205147686</v>
      </c>
      <c r="N297" s="57">
        <f t="shared" si="84"/>
        <v>1647.3932110028591</v>
      </c>
      <c r="P297" s="49"/>
      <c r="Q297" s="96">
        <v>286</v>
      </c>
      <c r="R297" s="103">
        <f t="shared" si="77"/>
        <v>2017.1362733412916</v>
      </c>
      <c r="S297" s="57">
        <f t="shared" si="70"/>
        <v>1988.3896861209662</v>
      </c>
      <c r="T297" s="57">
        <f t="shared" si="71"/>
        <v>2397.4307919584139</v>
      </c>
      <c r="U297" s="57">
        <f t="shared" si="72"/>
        <v>2606.2428433523573</v>
      </c>
      <c r="V297" s="57">
        <f t="shared" si="73"/>
        <v>1517.0088827128166</v>
      </c>
      <c r="W297" s="57">
        <f t="shared" si="74"/>
        <v>3416.0817700560888</v>
      </c>
      <c r="X297" s="57">
        <f t="shared" si="75"/>
        <v>1157.3767286628265</v>
      </c>
      <c r="Y297" s="17"/>
      <c r="AA297" s="22"/>
      <c r="AB297" s="22"/>
      <c r="AC297" s="22"/>
      <c r="AD297" s="22"/>
      <c r="AE297" s="22"/>
      <c r="AF297" s="22"/>
      <c r="AG297" s="22"/>
      <c r="AH297" s="33"/>
      <c r="AI297" s="6"/>
      <c r="AJ297" s="32"/>
      <c r="AK297" s="27"/>
      <c r="AL297" s="27"/>
      <c r="AM297" s="27"/>
      <c r="AN297" s="27"/>
      <c r="AO297" s="27"/>
      <c r="AP297" s="27"/>
      <c r="AR297" s="2"/>
      <c r="AS297" s="8"/>
      <c r="AT297" s="8"/>
      <c r="AU297" s="8"/>
      <c r="AW297" s="44"/>
      <c r="AX297" s="31"/>
      <c r="AY297" s="29"/>
      <c r="AZ297" s="31"/>
      <c r="BA297" s="17"/>
      <c r="BC297" s="22"/>
      <c r="BD297" s="22"/>
      <c r="BE297" s="22"/>
      <c r="BF297" s="22"/>
      <c r="BG297" s="22"/>
      <c r="BH297" s="22"/>
      <c r="BI297" s="22"/>
      <c r="BJ297" s="33"/>
      <c r="BK297" s="6"/>
      <c r="BL297" s="32"/>
      <c r="BM297" s="27"/>
      <c r="BN297" s="27"/>
      <c r="BO297" s="27"/>
      <c r="BP297" s="27"/>
      <c r="BQ297" s="27"/>
      <c r="BR297" s="27"/>
      <c r="BT297" s="2"/>
      <c r="BU297" s="8"/>
      <c r="BV297" s="8"/>
      <c r="BW297" s="8"/>
      <c r="BY297" s="44"/>
      <c r="BZ297" s="31"/>
      <c r="CA297" s="29"/>
      <c r="CB297" s="31"/>
      <c r="CC297" s="17"/>
      <c r="CE297" s="22"/>
      <c r="CF297" s="22"/>
      <c r="CG297" s="22"/>
      <c r="CH297" s="22"/>
      <c r="CI297" s="22"/>
      <c r="CJ297" s="22"/>
      <c r="CK297" s="22"/>
      <c r="CL297" s="33"/>
      <c r="CM297" s="6"/>
      <c r="CN297" s="32"/>
      <c r="CO297" s="27"/>
      <c r="CP297" s="27"/>
      <c r="CQ297" s="27"/>
      <c r="CR297" s="27"/>
      <c r="CS297" s="27"/>
      <c r="CT297" s="27"/>
    </row>
    <row r="298" spans="2:98">
      <c r="B298" s="86">
        <v>42789</v>
      </c>
      <c r="C298" s="53">
        <v>2363.81</v>
      </c>
      <c r="D298" s="47">
        <f t="shared" si="78"/>
        <v>4.1899086684545658E-4</v>
      </c>
      <c r="F298" s="89">
        <f t="shared" si="76"/>
        <v>2017.1402463250024</v>
      </c>
      <c r="G298" s="96">
        <v>260</v>
      </c>
      <c r="H298" s="37">
        <v>287</v>
      </c>
      <c r="I298" s="60">
        <f t="shared" si="79"/>
        <v>1973.3509907454536</v>
      </c>
      <c r="J298" s="57">
        <f t="shared" si="80"/>
        <v>2367.4308938448989</v>
      </c>
      <c r="K298" s="60">
        <f t="shared" si="81"/>
        <v>2554.1649899896265</v>
      </c>
      <c r="L298" s="60">
        <f t="shared" si="82"/>
        <v>1524.6133855635846</v>
      </c>
      <c r="M298" s="57">
        <f t="shared" si="83"/>
        <v>2363.9351852535628</v>
      </c>
      <c r="N298" s="57">
        <f t="shared" si="84"/>
        <v>1647.3015660361129</v>
      </c>
      <c r="P298" s="49"/>
      <c r="Q298" s="96">
        <v>287</v>
      </c>
      <c r="R298" s="103">
        <f t="shared" si="77"/>
        <v>2017.1402463250024</v>
      </c>
      <c r="S298" s="57">
        <f t="shared" si="70"/>
        <v>1988.9703806865941</v>
      </c>
      <c r="T298" s="57">
        <f t="shared" si="71"/>
        <v>2398.5641745926428</v>
      </c>
      <c r="U298" s="57">
        <f t="shared" si="72"/>
        <v>2608.2364354980396</v>
      </c>
      <c r="V298" s="57">
        <f t="shared" si="73"/>
        <v>1516.734879325915</v>
      </c>
      <c r="W298" s="57">
        <f t="shared" si="74"/>
        <v>3420.3110159494458</v>
      </c>
      <c r="X298" s="57">
        <f t="shared" si="75"/>
        <v>1156.6208911415106</v>
      </c>
      <c r="Y298" s="17"/>
      <c r="AA298" s="22"/>
      <c r="AB298" s="22"/>
      <c r="AC298" s="22"/>
      <c r="AD298" s="22"/>
      <c r="AE298" s="22"/>
      <c r="AF298" s="22"/>
      <c r="AG298" s="22"/>
      <c r="AH298" s="33"/>
      <c r="AI298" s="6"/>
      <c r="AJ298" s="32"/>
      <c r="AK298" s="27"/>
      <c r="AL298" s="27"/>
      <c r="AM298" s="27"/>
      <c r="AN298" s="27"/>
      <c r="AO298" s="27"/>
      <c r="AP298" s="27"/>
      <c r="AR298" s="2"/>
      <c r="AS298" s="8"/>
      <c r="AT298" s="8"/>
      <c r="AU298" s="8"/>
      <c r="AW298" s="44"/>
      <c r="AX298" s="31"/>
      <c r="AY298" s="29"/>
      <c r="AZ298" s="31"/>
      <c r="BA298" s="17"/>
      <c r="BC298" s="22"/>
      <c r="BD298" s="22"/>
      <c r="BE298" s="22"/>
      <c r="BF298" s="22"/>
      <c r="BG298" s="22"/>
      <c r="BH298" s="22"/>
      <c r="BI298" s="22"/>
      <c r="BJ298" s="33"/>
      <c r="BK298" s="6"/>
      <c r="BL298" s="32"/>
      <c r="BM298" s="27"/>
      <c r="BN298" s="27"/>
      <c r="BO298" s="27"/>
      <c r="BP298" s="27"/>
      <c r="BQ298" s="27"/>
      <c r="BR298" s="27"/>
      <c r="BT298" s="2"/>
      <c r="BU298" s="8"/>
      <c r="BV298" s="8"/>
      <c r="BW298" s="8"/>
      <c r="BY298" s="44"/>
      <c r="BZ298" s="31"/>
      <c r="CA298" s="29"/>
      <c r="CB298" s="31"/>
      <c r="CC298" s="17"/>
      <c r="CE298" s="22"/>
      <c r="CF298" s="22"/>
      <c r="CG298" s="22"/>
      <c r="CH298" s="22"/>
      <c r="CI298" s="22"/>
      <c r="CJ298" s="22"/>
      <c r="CK298" s="22"/>
      <c r="CL298" s="33"/>
      <c r="CM298" s="6"/>
      <c r="CN298" s="32"/>
      <c r="CO298" s="27"/>
      <c r="CP298" s="27"/>
      <c r="CQ298" s="27"/>
      <c r="CR298" s="27"/>
      <c r="CS298" s="27"/>
      <c r="CT298" s="27"/>
    </row>
    <row r="299" spans="2:98">
      <c r="B299" s="86">
        <v>42790</v>
      </c>
      <c r="C299" s="53">
        <v>2367.34</v>
      </c>
      <c r="D299" s="47">
        <f>(C299-C298)/C298</f>
        <v>1.4933518345383937E-3</v>
      </c>
      <c r="F299" s="89">
        <f t="shared" si="76"/>
        <v>2017.1442193087132</v>
      </c>
      <c r="G299" s="96">
        <v>261</v>
      </c>
      <c r="H299" s="37">
        <v>288</v>
      </c>
      <c r="I299" s="60">
        <f t="shared" si="79"/>
        <v>1973.9272933708398</v>
      </c>
      <c r="J299" s="57">
        <f t="shared" si="80"/>
        <v>2368.6046321283852</v>
      </c>
      <c r="K299" s="60">
        <f t="shared" si="81"/>
        <v>2556.1776032556349</v>
      </c>
      <c r="L299" s="60">
        <f t="shared" si="82"/>
        <v>1524.3029101545037</v>
      </c>
      <c r="M299" s="57">
        <f t="shared" si="83"/>
        <v>2365.4461373061354</v>
      </c>
      <c r="N299" s="57">
        <f t="shared" si="84"/>
        <v>1647.2110263105346</v>
      </c>
      <c r="P299" s="49"/>
      <c r="Q299" s="41">
        <v>288</v>
      </c>
      <c r="R299" s="103">
        <f t="shared" si="77"/>
        <v>2017.1442193087132</v>
      </c>
      <c r="S299" s="57">
        <f t="shared" si="70"/>
        <v>1989.5512448397935</v>
      </c>
      <c r="T299" s="57">
        <f t="shared" si="71"/>
        <v>2399.6961188136811</v>
      </c>
      <c r="U299" s="57">
        <f t="shared" si="72"/>
        <v>2610.2294051780023</v>
      </c>
      <c r="V299" s="57">
        <f t="shared" si="73"/>
        <v>1516.4621730148804</v>
      </c>
      <c r="W299" s="57">
        <f t="shared" si="74"/>
        <v>3424.5398631109615</v>
      </c>
      <c r="X299" s="57">
        <f t="shared" si="75"/>
        <v>1155.8674490790459</v>
      </c>
      <c r="Y299" s="17"/>
      <c r="AA299" s="22"/>
      <c r="AB299" s="22"/>
      <c r="AC299" s="22"/>
      <c r="AD299" s="22"/>
      <c r="AE299" s="22"/>
      <c r="AF299" s="22"/>
      <c r="AG299" s="22"/>
      <c r="AH299" s="33"/>
      <c r="AI299" s="6"/>
      <c r="AJ299" s="32"/>
      <c r="AK299" s="27"/>
      <c r="AL299" s="27"/>
      <c r="AM299" s="27"/>
      <c r="AN299" s="27"/>
      <c r="AO299" s="27"/>
      <c r="AP299" s="27"/>
      <c r="AR299" s="2"/>
      <c r="AS299" s="8"/>
      <c r="AT299" s="8"/>
      <c r="AU299" s="8"/>
      <c r="AW299" s="44"/>
      <c r="AX299" s="31"/>
      <c r="AY299" s="29"/>
      <c r="AZ299" s="31"/>
      <c r="BA299" s="17"/>
      <c r="BC299" s="22"/>
      <c r="BD299" s="22"/>
      <c r="BE299" s="22"/>
      <c r="BF299" s="22"/>
      <c r="BG299" s="22"/>
      <c r="BH299" s="22"/>
      <c r="BI299" s="22"/>
      <c r="BJ299" s="33"/>
      <c r="BK299" s="6"/>
      <c r="BL299" s="32"/>
      <c r="BM299" s="27"/>
      <c r="BN299" s="27"/>
      <c r="BO299" s="27"/>
      <c r="BP299" s="27"/>
      <c r="BQ299" s="27"/>
      <c r="BR299" s="27"/>
      <c r="BT299" s="2"/>
      <c r="BU299" s="8"/>
      <c r="BV299" s="8"/>
      <c r="BW299" s="8"/>
      <c r="BY299" s="44"/>
      <c r="BZ299" s="31"/>
      <c r="CA299" s="29"/>
      <c r="CB299" s="31"/>
      <c r="CC299" s="17"/>
      <c r="CE299" s="22"/>
      <c r="CF299" s="22"/>
      <c r="CG299" s="22"/>
      <c r="CH299" s="22"/>
      <c r="CI299" s="22"/>
      <c r="CJ299" s="22"/>
      <c r="CK299" s="22"/>
      <c r="CL299" s="33"/>
      <c r="CM299" s="6"/>
      <c r="CN299" s="32"/>
      <c r="CO299" s="27"/>
      <c r="CP299" s="27"/>
      <c r="CQ299" s="27"/>
      <c r="CR299" s="27"/>
      <c r="CS299" s="27"/>
      <c r="CT299" s="27"/>
    </row>
    <row r="300" spans="2:98">
      <c r="B300" s="86">
        <v>42793</v>
      </c>
      <c r="C300" s="53">
        <v>2369.75</v>
      </c>
      <c r="D300" s="47">
        <f t="shared" ref="D300:D363" si="85">(C300-C299)/C299</f>
        <v>1.0180202252316332E-3</v>
      </c>
      <c r="F300" s="89">
        <f t="shared" si="76"/>
        <v>2017.148192292424</v>
      </c>
      <c r="G300" s="96">
        <v>262</v>
      </c>
      <c r="H300" s="37">
        <v>289</v>
      </c>
      <c r="I300" s="60">
        <f t="shared" si="79"/>
        <v>1974.503764301164</v>
      </c>
      <c r="J300" s="57">
        <f t="shared" si="80"/>
        <v>2369.7767042695286</v>
      </c>
      <c r="K300" s="60">
        <f t="shared" si="81"/>
        <v>2558.1893756059826</v>
      </c>
      <c r="L300" s="60">
        <f t="shared" si="82"/>
        <v>1523.9939436915033</v>
      </c>
      <c r="M300" s="57">
        <f t="shared" si="83"/>
        <v>2366.9564833386398</v>
      </c>
      <c r="N300" s="57">
        <f t="shared" si="84"/>
        <v>1647.1215853281428</v>
      </c>
      <c r="P300" s="49"/>
      <c r="Q300" s="41">
        <v>289</v>
      </c>
      <c r="R300" s="103">
        <f t="shared" si="77"/>
        <v>2017.148192292424</v>
      </c>
      <c r="S300" s="57">
        <f t="shared" si="70"/>
        <v>1990.1322786300916</v>
      </c>
      <c r="T300" s="57">
        <f t="shared" si="71"/>
        <v>2400.826632358122</v>
      </c>
      <c r="U300" s="57">
        <f t="shared" si="72"/>
        <v>2612.2217598195152</v>
      </c>
      <c r="V300" s="57">
        <f t="shared" si="73"/>
        <v>1516.1907566067632</v>
      </c>
      <c r="W300" s="57">
        <f t="shared" si="74"/>
        <v>3428.7683264811235</v>
      </c>
      <c r="X300" s="57">
        <f t="shared" si="75"/>
        <v>1155.1163885458873</v>
      </c>
      <c r="Y300" s="17"/>
      <c r="AA300" s="22"/>
      <c r="AB300" s="22"/>
      <c r="AC300" s="22"/>
      <c r="AD300" s="22"/>
      <c r="AE300" s="22"/>
      <c r="AF300" s="22"/>
      <c r="AG300" s="22"/>
      <c r="AH300" s="33"/>
      <c r="AI300" s="6"/>
      <c r="AJ300" s="32"/>
      <c r="AK300" s="27"/>
      <c r="AL300" s="27"/>
      <c r="AM300" s="27"/>
      <c r="AN300" s="27"/>
      <c r="AO300" s="27"/>
      <c r="AP300" s="27"/>
      <c r="AR300" s="2"/>
      <c r="AS300" s="8"/>
      <c r="AT300" s="8"/>
      <c r="AU300" s="8"/>
      <c r="AW300" s="44"/>
      <c r="AX300" s="31"/>
      <c r="AY300" s="29"/>
      <c r="AZ300" s="31"/>
      <c r="BA300" s="17"/>
      <c r="BC300" s="22"/>
      <c r="BD300" s="22"/>
      <c r="BE300" s="22"/>
      <c r="BF300" s="22"/>
      <c r="BG300" s="22"/>
      <c r="BH300" s="22"/>
      <c r="BI300" s="22"/>
      <c r="BJ300" s="33"/>
      <c r="BK300" s="6"/>
      <c r="BL300" s="32"/>
      <c r="BM300" s="27"/>
      <c r="BN300" s="27"/>
      <c r="BO300" s="27"/>
      <c r="BP300" s="27"/>
      <c r="BQ300" s="27"/>
      <c r="BR300" s="27"/>
      <c r="BT300" s="2"/>
      <c r="BU300" s="8"/>
      <c r="BV300" s="8"/>
      <c r="BW300" s="8"/>
      <c r="BY300" s="44"/>
      <c r="BZ300" s="31"/>
      <c r="CA300" s="29"/>
      <c r="CB300" s="31"/>
      <c r="CC300" s="17"/>
      <c r="CE300" s="22"/>
      <c r="CF300" s="22"/>
      <c r="CG300" s="22"/>
      <c r="CH300" s="22"/>
      <c r="CI300" s="22"/>
      <c r="CJ300" s="22"/>
      <c r="CK300" s="22"/>
      <c r="CL300" s="33"/>
      <c r="CM300" s="6"/>
      <c r="CN300" s="32"/>
      <c r="CO300" s="27"/>
      <c r="CP300" s="27"/>
      <c r="CQ300" s="27"/>
      <c r="CR300" s="27"/>
      <c r="CS300" s="27"/>
      <c r="CT300" s="27"/>
    </row>
    <row r="301" spans="2:98">
      <c r="B301" s="86">
        <v>42794</v>
      </c>
      <c r="C301" s="53">
        <v>2363.64</v>
      </c>
      <c r="D301" s="47">
        <f t="shared" si="85"/>
        <v>-2.5783310475789123E-3</v>
      </c>
      <c r="F301" s="89">
        <f t="shared" si="76"/>
        <v>2017.1521652761348</v>
      </c>
      <c r="G301" s="96">
        <v>263</v>
      </c>
      <c r="H301" s="37">
        <v>290</v>
      </c>
      <c r="I301" s="60">
        <f t="shared" si="79"/>
        <v>1975.0804035855779</v>
      </c>
      <c r="J301" s="57">
        <f t="shared" si="80"/>
        <v>2370.9471200842991</v>
      </c>
      <c r="K301" s="60">
        <f t="shared" si="81"/>
        <v>2560.2003164520752</v>
      </c>
      <c r="L301" s="60">
        <f t="shared" si="82"/>
        <v>1523.6864770150858</v>
      </c>
      <c r="M301" s="57">
        <f t="shared" si="83"/>
        <v>2368.466229953498</v>
      </c>
      <c r="N301" s="57">
        <f t="shared" si="84"/>
        <v>1647.0332366547445</v>
      </c>
      <c r="P301" s="49"/>
      <c r="Q301" s="96">
        <v>290</v>
      </c>
      <c r="R301" s="103">
        <f t="shared" si="77"/>
        <v>2017.1521652761348</v>
      </c>
      <c r="S301" s="57">
        <f t="shared" si="70"/>
        <v>1990.7134821070299</v>
      </c>
      <c r="T301" s="57">
        <f t="shared" si="71"/>
        <v>2401.9557228953718</v>
      </c>
      <c r="U301" s="57">
        <f t="shared" si="72"/>
        <v>2614.2135067858999</v>
      </c>
      <c r="V301" s="57">
        <f t="shared" si="73"/>
        <v>1515.9206229926554</v>
      </c>
      <c r="W301" s="57">
        <f t="shared" si="74"/>
        <v>3432.9964208753968</v>
      </c>
      <c r="X301" s="57">
        <f t="shared" si="75"/>
        <v>1154.3676957379889</v>
      </c>
      <c r="Y301" s="17"/>
      <c r="AA301" s="22"/>
      <c r="AB301" s="22"/>
      <c r="AC301" s="22"/>
      <c r="AD301" s="22"/>
      <c r="AE301" s="22"/>
      <c r="AF301" s="22"/>
      <c r="AG301" s="22"/>
      <c r="AH301" s="33"/>
      <c r="AI301" s="6"/>
      <c r="AJ301" s="32"/>
      <c r="AK301" s="27"/>
      <c r="AL301" s="27"/>
      <c r="AM301" s="27"/>
      <c r="AN301" s="27"/>
      <c r="AO301" s="27"/>
      <c r="AP301" s="27"/>
      <c r="AR301" s="2"/>
      <c r="AS301" s="8"/>
      <c r="AT301" s="8"/>
      <c r="AU301" s="8"/>
      <c r="AW301" s="44"/>
      <c r="AX301" s="31"/>
      <c r="AY301" s="29"/>
      <c r="AZ301" s="31"/>
      <c r="BA301" s="17"/>
      <c r="BC301" s="22"/>
      <c r="BD301" s="22"/>
      <c r="BE301" s="22"/>
      <c r="BF301" s="22"/>
      <c r="BG301" s="22"/>
      <c r="BH301" s="22"/>
      <c r="BI301" s="22"/>
      <c r="BJ301" s="33"/>
      <c r="BK301" s="6"/>
      <c r="BL301" s="32"/>
      <c r="BM301" s="27"/>
      <c r="BN301" s="27"/>
      <c r="BO301" s="27"/>
      <c r="BP301" s="27"/>
      <c r="BQ301" s="27"/>
      <c r="BR301" s="27"/>
      <c r="BT301" s="2"/>
      <c r="BU301" s="8"/>
      <c r="BV301" s="8"/>
      <c r="BW301" s="8"/>
      <c r="BY301" s="44"/>
      <c r="BZ301" s="31"/>
      <c r="CA301" s="29"/>
      <c r="CB301" s="31"/>
      <c r="CC301" s="17"/>
      <c r="CE301" s="22"/>
      <c r="CF301" s="22"/>
      <c r="CG301" s="22"/>
      <c r="CH301" s="22"/>
      <c r="CI301" s="22"/>
      <c r="CJ301" s="22"/>
      <c r="CK301" s="22"/>
      <c r="CL301" s="33"/>
      <c r="CM301" s="6"/>
      <c r="CN301" s="32"/>
      <c r="CO301" s="27"/>
      <c r="CP301" s="27"/>
      <c r="CQ301" s="27"/>
      <c r="CR301" s="27"/>
      <c r="CS301" s="27"/>
      <c r="CT301" s="27"/>
    </row>
    <row r="302" spans="2:98">
      <c r="B302" s="86">
        <v>42795</v>
      </c>
      <c r="C302" s="53">
        <v>2395.96</v>
      </c>
      <c r="D302" s="47">
        <f t="shared" si="85"/>
        <v>1.3673825117192197E-2</v>
      </c>
      <c r="F302" s="89">
        <f t="shared" si="76"/>
        <v>2017.1561382598456</v>
      </c>
      <c r="G302" s="96">
        <v>264</v>
      </c>
      <c r="H302" s="37">
        <v>291</v>
      </c>
      <c r="I302" s="60">
        <f t="shared" si="79"/>
        <v>1975.6572112732492</v>
      </c>
      <c r="J302" s="57">
        <f t="shared" si="80"/>
        <v>2372.1158892950425</v>
      </c>
      <c r="K302" s="60">
        <f t="shared" si="81"/>
        <v>2562.2104351158</v>
      </c>
      <c r="L302" s="60">
        <f t="shared" si="82"/>
        <v>1523.3805010553647</v>
      </c>
      <c r="M302" s="57">
        <f t="shared" si="83"/>
        <v>2369.9753836902587</v>
      </c>
      <c r="N302" s="57">
        <f t="shared" si="84"/>
        <v>1646.945973919077</v>
      </c>
      <c r="P302" s="49"/>
      <c r="Q302" s="41">
        <v>291</v>
      </c>
      <c r="R302" s="103">
        <f t="shared" si="77"/>
        <v>2017.1561382598456</v>
      </c>
      <c r="S302" s="57">
        <f t="shared" si="70"/>
        <v>1991.2948553201632</v>
      </c>
      <c r="T302" s="57">
        <f t="shared" si="71"/>
        <v>2403.083398028466</v>
      </c>
      <c r="U302" s="57">
        <f t="shared" si="72"/>
        <v>2616.2046533773155</v>
      </c>
      <c r="V302" s="57">
        <f t="shared" si="73"/>
        <v>1515.6517651269044</v>
      </c>
      <c r="W302" s="57">
        <f t="shared" si="74"/>
        <v>3437.2241609857665</v>
      </c>
      <c r="X302" s="57">
        <f t="shared" si="75"/>
        <v>1153.6213569752601</v>
      </c>
      <c r="Y302" s="17"/>
      <c r="AA302" s="22"/>
      <c r="AB302" s="22"/>
      <c r="AC302" s="22"/>
      <c r="AD302" s="22"/>
      <c r="AE302" s="22"/>
      <c r="AF302" s="22"/>
      <c r="AG302" s="22"/>
      <c r="AH302" s="33"/>
      <c r="AI302" s="6"/>
      <c r="AJ302" s="32"/>
      <c r="AK302" s="27"/>
      <c r="AL302" s="27"/>
      <c r="AM302" s="27"/>
      <c r="AN302" s="27"/>
      <c r="AO302" s="27"/>
      <c r="AP302" s="27"/>
      <c r="AR302" s="2"/>
      <c r="AS302" s="8"/>
      <c r="AT302" s="8"/>
      <c r="AU302" s="8"/>
      <c r="AW302" s="44"/>
      <c r="AX302" s="31"/>
      <c r="AY302" s="29"/>
      <c r="AZ302" s="31"/>
      <c r="BA302" s="17"/>
      <c r="BC302" s="22"/>
      <c r="BD302" s="22"/>
      <c r="BE302" s="22"/>
      <c r="BF302" s="22"/>
      <c r="BG302" s="22"/>
      <c r="BH302" s="22"/>
      <c r="BI302" s="22"/>
      <c r="BJ302" s="33"/>
      <c r="BK302" s="6"/>
      <c r="BL302" s="32"/>
      <c r="BM302" s="27"/>
      <c r="BN302" s="27"/>
      <c r="BO302" s="27"/>
      <c r="BP302" s="27"/>
      <c r="BQ302" s="27"/>
      <c r="BR302" s="27"/>
      <c r="BT302" s="2"/>
      <c r="BU302" s="8"/>
      <c r="BV302" s="8"/>
      <c r="BW302" s="8"/>
      <c r="BY302" s="44"/>
      <c r="BZ302" s="31"/>
      <c r="CA302" s="29"/>
      <c r="CB302" s="31"/>
      <c r="CC302" s="17"/>
      <c r="CE302" s="22"/>
      <c r="CF302" s="22"/>
      <c r="CG302" s="22"/>
      <c r="CH302" s="22"/>
      <c r="CI302" s="22"/>
      <c r="CJ302" s="22"/>
      <c r="CK302" s="22"/>
      <c r="CL302" s="33"/>
      <c r="CM302" s="6"/>
      <c r="CN302" s="32"/>
      <c r="CO302" s="27"/>
      <c r="CP302" s="27"/>
      <c r="CQ302" s="27"/>
      <c r="CR302" s="27"/>
      <c r="CS302" s="27"/>
      <c r="CT302" s="27"/>
    </row>
    <row r="303" spans="2:98">
      <c r="B303" s="86">
        <v>42796</v>
      </c>
      <c r="C303" s="53">
        <v>2381.92</v>
      </c>
      <c r="D303" s="47">
        <f t="shared" si="85"/>
        <v>-5.8598641045760208E-3</v>
      </c>
      <c r="F303" s="89">
        <f t="shared" si="76"/>
        <v>2017.1601112435565</v>
      </c>
      <c r="G303" s="96">
        <v>265</v>
      </c>
      <c r="H303" s="37">
        <v>292</v>
      </c>
      <c r="I303" s="60">
        <f t="shared" si="79"/>
        <v>1976.2341874133576</v>
      </c>
      <c r="J303" s="57">
        <f t="shared" si="80"/>
        <v>2373.2830215317272</v>
      </c>
      <c r="K303" s="60">
        <f t="shared" si="81"/>
        <v>2564.2197408307297</v>
      </c>
      <c r="L303" s="60">
        <f t="shared" si="82"/>
        <v>1523.0760068308614</v>
      </c>
      <c r="M303" s="57">
        <f t="shared" si="83"/>
        <v>2371.4839510264433</v>
      </c>
      <c r="N303" s="57">
        <f t="shared" si="84"/>
        <v>1646.8597908119623</v>
      </c>
      <c r="P303" s="49"/>
      <c r="Q303" s="41">
        <v>292</v>
      </c>
      <c r="R303" s="103">
        <f t="shared" si="77"/>
        <v>2017.1601112435565</v>
      </c>
      <c r="S303" s="57">
        <f t="shared" si="70"/>
        <v>1991.8763983190624</v>
      </c>
      <c r="T303" s="57">
        <f t="shared" si="71"/>
        <v>2404.2096652948662</v>
      </c>
      <c r="U303" s="57">
        <f t="shared" si="72"/>
        <v>2618.1952068315309</v>
      </c>
      <c r="V303" s="57">
        <f t="shared" si="73"/>
        <v>1515.3841760263429</v>
      </c>
      <c r="W303" s="57">
        <f t="shared" si="74"/>
        <v>3441.4515613822573</v>
      </c>
      <c r="X303" s="57">
        <f t="shared" si="75"/>
        <v>1152.8773587000444</v>
      </c>
      <c r="Y303" s="17"/>
      <c r="AA303" s="22"/>
      <c r="AB303" s="22"/>
      <c r="AC303" s="22"/>
      <c r="AD303" s="22"/>
      <c r="AE303" s="22"/>
      <c r="AF303" s="22"/>
      <c r="AG303" s="22"/>
      <c r="AH303" s="33"/>
      <c r="AI303" s="6"/>
      <c r="AJ303" s="32"/>
      <c r="AK303" s="27"/>
      <c r="AL303" s="27"/>
      <c r="AM303" s="27"/>
      <c r="AN303" s="27"/>
      <c r="AO303" s="27"/>
      <c r="AP303" s="27"/>
      <c r="AR303" s="2"/>
      <c r="AS303" s="8"/>
      <c r="AT303" s="8"/>
      <c r="AU303" s="8"/>
      <c r="AW303" s="44"/>
      <c r="AX303" s="31"/>
      <c r="AY303" s="29"/>
      <c r="AZ303" s="31"/>
      <c r="BA303" s="17"/>
      <c r="BC303" s="22"/>
      <c r="BD303" s="22"/>
      <c r="BE303" s="22"/>
      <c r="BF303" s="22"/>
      <c r="BG303" s="22"/>
      <c r="BH303" s="22"/>
      <c r="BI303" s="22"/>
      <c r="BJ303" s="33"/>
      <c r="BK303" s="6"/>
      <c r="BL303" s="32"/>
      <c r="BM303" s="27"/>
      <c r="BN303" s="27"/>
      <c r="BO303" s="27"/>
      <c r="BP303" s="27"/>
      <c r="BQ303" s="27"/>
      <c r="BR303" s="27"/>
      <c r="BT303" s="2"/>
      <c r="BU303" s="8"/>
      <c r="BV303" s="8"/>
      <c r="BW303" s="8"/>
      <c r="BY303" s="44"/>
      <c r="BZ303" s="31"/>
      <c r="CA303" s="29"/>
      <c r="CB303" s="31"/>
      <c r="CC303" s="17"/>
      <c r="CE303" s="22"/>
      <c r="CF303" s="22"/>
      <c r="CG303" s="22"/>
      <c r="CH303" s="22"/>
      <c r="CI303" s="22"/>
      <c r="CJ303" s="22"/>
      <c r="CK303" s="22"/>
      <c r="CL303" s="33"/>
      <c r="CM303" s="6"/>
      <c r="CN303" s="32"/>
      <c r="CO303" s="27"/>
      <c r="CP303" s="27"/>
      <c r="CQ303" s="27"/>
      <c r="CR303" s="27"/>
      <c r="CS303" s="27"/>
      <c r="CT303" s="27"/>
    </row>
    <row r="304" spans="2:98">
      <c r="B304" s="86">
        <v>42797</v>
      </c>
      <c r="C304" s="53">
        <v>2383.12</v>
      </c>
      <c r="D304" s="47">
        <f t="shared" si="85"/>
        <v>5.0379525760723201E-4</v>
      </c>
      <c r="F304" s="89">
        <f t="shared" si="76"/>
        <v>2017.1640842272673</v>
      </c>
      <c r="G304" s="96">
        <v>266</v>
      </c>
      <c r="H304" s="37">
        <v>293</v>
      </c>
      <c r="I304" s="60">
        <f t="shared" si="79"/>
        <v>1976.8113320550995</v>
      </c>
      <c r="J304" s="57">
        <f t="shared" si="80"/>
        <v>2374.4485263331603</v>
      </c>
      <c r="K304" s="60">
        <f t="shared" si="81"/>
        <v>2566.2282427433038</v>
      </c>
      <c r="L304" s="60">
        <f t="shared" si="82"/>
        <v>1522.7729854473223</v>
      </c>
      <c r="M304" s="57">
        <f t="shared" si="83"/>
        <v>2372.9919383783717</v>
      </c>
      <c r="N304" s="57">
        <f t="shared" si="84"/>
        <v>1646.774681085479</v>
      </c>
      <c r="P304" s="49"/>
      <c r="Q304" s="96">
        <v>293</v>
      </c>
      <c r="R304" s="103">
        <f t="shared" si="77"/>
        <v>2017.1640842272673</v>
      </c>
      <c r="S304" s="57">
        <f t="shared" si="70"/>
        <v>1992.4581111533123</v>
      </c>
      <c r="T304" s="57">
        <f t="shared" si="71"/>
        <v>2405.3345321672468</v>
      </c>
      <c r="U304" s="57">
        <f t="shared" si="72"/>
        <v>2620.1851743246816</v>
      </c>
      <c r="V304" s="57">
        <f t="shared" si="73"/>
        <v>1515.1178487695286</v>
      </c>
      <c r="W304" s="57">
        <f t="shared" si="74"/>
        <v>3445.6786365144303</v>
      </c>
      <c r="X304" s="57">
        <f t="shared" si="75"/>
        <v>1152.1356874756239</v>
      </c>
      <c r="Y304" s="17"/>
      <c r="AA304" s="22"/>
      <c r="AB304" s="22"/>
      <c r="AC304" s="22"/>
      <c r="AD304" s="22"/>
      <c r="AE304" s="22"/>
      <c r="AF304" s="22"/>
      <c r="AG304" s="22"/>
      <c r="AH304" s="33"/>
      <c r="AI304" s="6"/>
      <c r="AJ304" s="32"/>
      <c r="AK304" s="27"/>
      <c r="AL304" s="27"/>
      <c r="AM304" s="27"/>
      <c r="AN304" s="27"/>
      <c r="AO304" s="27"/>
      <c r="AP304" s="27"/>
      <c r="AR304" s="2"/>
      <c r="AS304" s="8"/>
      <c r="AT304" s="8"/>
      <c r="AU304" s="8"/>
      <c r="AW304" s="44"/>
      <c r="AX304" s="31"/>
      <c r="AY304" s="29"/>
      <c r="AZ304" s="31"/>
      <c r="BA304" s="17"/>
      <c r="BC304" s="22"/>
      <c r="BD304" s="22"/>
      <c r="BE304" s="22"/>
      <c r="BF304" s="22"/>
      <c r="BG304" s="22"/>
      <c r="BH304" s="22"/>
      <c r="BI304" s="22"/>
      <c r="BJ304" s="33"/>
      <c r="BK304" s="6"/>
      <c r="BL304" s="32"/>
      <c r="BM304" s="27"/>
      <c r="BN304" s="27"/>
      <c r="BO304" s="27"/>
      <c r="BP304" s="27"/>
      <c r="BQ304" s="27"/>
      <c r="BR304" s="27"/>
      <c r="BT304" s="2"/>
      <c r="BU304" s="8"/>
      <c r="BV304" s="8"/>
      <c r="BW304" s="8"/>
      <c r="BY304" s="44"/>
      <c r="BZ304" s="31"/>
      <c r="CA304" s="29"/>
      <c r="CB304" s="31"/>
      <c r="CC304" s="17"/>
      <c r="CE304" s="22"/>
      <c r="CF304" s="22"/>
      <c r="CG304" s="22"/>
      <c r="CH304" s="22"/>
      <c r="CI304" s="22"/>
      <c r="CJ304" s="22"/>
      <c r="CK304" s="22"/>
      <c r="CL304" s="33"/>
      <c r="CM304" s="6"/>
      <c r="CN304" s="32"/>
      <c r="CO304" s="27"/>
      <c r="CP304" s="27"/>
      <c r="CQ304" s="27"/>
      <c r="CR304" s="27"/>
      <c r="CS304" s="27"/>
      <c r="CT304" s="27"/>
    </row>
    <row r="305" spans="2:98">
      <c r="B305" s="86">
        <v>42800</v>
      </c>
      <c r="C305" s="53">
        <v>2375.31</v>
      </c>
      <c r="D305" s="47">
        <f t="shared" si="85"/>
        <v>-3.2772164221692344E-3</v>
      </c>
      <c r="F305" s="89">
        <f t="shared" si="76"/>
        <v>2017.1680572109781</v>
      </c>
      <c r="G305" s="96">
        <v>267</v>
      </c>
      <c r="H305" s="37">
        <v>294</v>
      </c>
      <c r="I305" s="60">
        <f t="shared" si="79"/>
        <v>1977.3886452476836</v>
      </c>
      <c r="J305" s="57">
        <f t="shared" si="80"/>
        <v>2375.6124131481929</v>
      </c>
      <c r="K305" s="60">
        <f t="shared" si="81"/>
        <v>2568.235949913992</v>
      </c>
      <c r="L305" s="60">
        <f t="shared" si="82"/>
        <v>1522.4714280965554</v>
      </c>
      <c r="M305" s="57">
        <f t="shared" si="83"/>
        <v>2374.4993521019833</v>
      </c>
      <c r="N305" s="57">
        <f t="shared" si="84"/>
        <v>1646.6906385521447</v>
      </c>
      <c r="P305" s="49"/>
      <c r="Q305" s="96">
        <v>294</v>
      </c>
      <c r="R305" s="103">
        <f t="shared" si="77"/>
        <v>2017.1680572109781</v>
      </c>
      <c r="S305" s="57">
        <f t="shared" si="70"/>
        <v>1993.0399938725116</v>
      </c>
      <c r="T305" s="57">
        <f t="shared" si="71"/>
        <v>2406.4580060542717</v>
      </c>
      <c r="U305" s="57">
        <f t="shared" si="72"/>
        <v>2622.1745629720199</v>
      </c>
      <c r="V305" s="57">
        <f t="shared" si="73"/>
        <v>1514.8527764959965</v>
      </c>
      <c r="W305" s="57">
        <f t="shared" si="74"/>
        <v>3449.9054007128602</v>
      </c>
      <c r="X305" s="57">
        <f t="shared" si="75"/>
        <v>1151.3963299847455</v>
      </c>
      <c r="Y305" s="17"/>
      <c r="AA305" s="22"/>
      <c r="AB305" s="22"/>
      <c r="AC305" s="22"/>
      <c r="AD305" s="22"/>
      <c r="AE305" s="22"/>
      <c r="AF305" s="22"/>
      <c r="AG305" s="22"/>
      <c r="AH305" s="33"/>
      <c r="AI305" s="6"/>
      <c r="AJ305" s="32"/>
      <c r="AK305" s="27"/>
      <c r="AL305" s="27"/>
      <c r="AM305" s="27"/>
      <c r="AN305" s="27"/>
      <c r="AO305" s="27"/>
      <c r="AP305" s="27"/>
      <c r="AR305" s="2"/>
      <c r="AS305" s="8"/>
      <c r="AT305" s="8"/>
      <c r="AU305" s="8"/>
      <c r="AW305" s="44"/>
      <c r="AX305" s="31"/>
      <c r="AY305" s="29"/>
      <c r="AZ305" s="31"/>
      <c r="BA305" s="17"/>
      <c r="BC305" s="22"/>
      <c r="BD305" s="22"/>
      <c r="BE305" s="22"/>
      <c r="BF305" s="22"/>
      <c r="BG305" s="22"/>
      <c r="BH305" s="22"/>
      <c r="BI305" s="22"/>
      <c r="BJ305" s="33"/>
      <c r="BK305" s="6"/>
      <c r="BL305" s="32"/>
      <c r="BM305" s="27"/>
      <c r="BN305" s="27"/>
      <c r="BO305" s="27"/>
      <c r="BP305" s="27"/>
      <c r="BQ305" s="27"/>
      <c r="BR305" s="27"/>
      <c r="BT305" s="2"/>
      <c r="BU305" s="8"/>
      <c r="BV305" s="8"/>
      <c r="BW305" s="8"/>
      <c r="BY305" s="44"/>
      <c r="BZ305" s="31"/>
      <c r="CA305" s="29"/>
      <c r="CB305" s="31"/>
      <c r="CC305" s="17"/>
      <c r="CE305" s="22"/>
      <c r="CF305" s="22"/>
      <c r="CG305" s="22"/>
      <c r="CH305" s="22"/>
      <c r="CI305" s="22"/>
      <c r="CJ305" s="22"/>
      <c r="CK305" s="22"/>
      <c r="CL305" s="33"/>
      <c r="CM305" s="6"/>
      <c r="CN305" s="32"/>
      <c r="CO305" s="27"/>
      <c r="CP305" s="27"/>
      <c r="CQ305" s="27"/>
      <c r="CR305" s="27"/>
      <c r="CS305" s="27"/>
      <c r="CT305" s="27"/>
    </row>
    <row r="306" spans="2:98">
      <c r="B306" s="86">
        <v>42801</v>
      </c>
      <c r="C306" s="53">
        <v>2368.39</v>
      </c>
      <c r="D306" s="47">
        <f t="shared" si="85"/>
        <v>-2.9133039476952789E-3</v>
      </c>
      <c r="F306" s="89">
        <f t="shared" si="76"/>
        <v>2017.1720301946889</v>
      </c>
      <c r="G306" s="96">
        <v>268</v>
      </c>
      <c r="H306" s="37">
        <v>295</v>
      </c>
      <c r="I306" s="60">
        <f t="shared" si="79"/>
        <v>1977.9661270403342</v>
      </c>
      <c r="J306" s="57">
        <f t="shared" si="80"/>
        <v>2376.7746913368969</v>
      </c>
      <c r="K306" s="60">
        <f t="shared" si="81"/>
        <v>2570.2428713184381</v>
      </c>
      <c r="L306" s="60">
        <f t="shared" si="82"/>
        <v>1522.1713260552888</v>
      </c>
      <c r="M306" s="57">
        <f t="shared" si="83"/>
        <v>2376.0061984936351</v>
      </c>
      <c r="N306" s="57">
        <f t="shared" si="84"/>
        <v>1646.6076570841153</v>
      </c>
      <c r="P306" s="49"/>
      <c r="Q306" s="41">
        <v>295</v>
      </c>
      <c r="R306" s="103">
        <f t="shared" si="77"/>
        <v>2017.1720301946889</v>
      </c>
      <c r="S306" s="57">
        <f t="shared" si="70"/>
        <v>1993.6220465262741</v>
      </c>
      <c r="T306" s="57">
        <f t="shared" si="71"/>
        <v>2407.5800943013546</v>
      </c>
      <c r="U306" s="57">
        <f t="shared" si="72"/>
        <v>2624.1633798286498</v>
      </c>
      <c r="V306" s="57">
        <f t="shared" si="73"/>
        <v>1514.5889524055222</v>
      </c>
      <c r="W306" s="57">
        <f t="shared" si="74"/>
        <v>3454.1318681905782</v>
      </c>
      <c r="X306" s="57">
        <f t="shared" si="75"/>
        <v>1150.6592730281709</v>
      </c>
      <c r="Y306" s="17"/>
      <c r="AA306" s="22"/>
      <c r="AB306" s="22"/>
      <c r="AC306" s="22"/>
      <c r="AD306" s="22"/>
      <c r="AE306" s="22"/>
      <c r="AF306" s="22"/>
      <c r="AG306" s="22"/>
      <c r="AH306" s="33"/>
      <c r="AI306" s="6"/>
      <c r="AJ306" s="32"/>
      <c r="AK306" s="27"/>
      <c r="AL306" s="27"/>
      <c r="AM306" s="27"/>
      <c r="AN306" s="27"/>
      <c r="AO306" s="27"/>
      <c r="AP306" s="27"/>
      <c r="AR306" s="2"/>
      <c r="AS306" s="8"/>
      <c r="AT306" s="8"/>
      <c r="AU306" s="8"/>
      <c r="AW306" s="44"/>
      <c r="AX306" s="31"/>
      <c r="AY306" s="29"/>
      <c r="AZ306" s="31"/>
      <c r="BA306" s="17"/>
      <c r="BC306" s="22"/>
      <c r="BD306" s="22"/>
      <c r="BE306" s="22"/>
      <c r="BF306" s="22"/>
      <c r="BG306" s="22"/>
      <c r="BH306" s="22"/>
      <c r="BI306" s="22"/>
      <c r="BJ306" s="33"/>
      <c r="BK306" s="6"/>
      <c r="BL306" s="32"/>
      <c r="BM306" s="27"/>
      <c r="BN306" s="27"/>
      <c r="BO306" s="27"/>
      <c r="BP306" s="27"/>
      <c r="BQ306" s="27"/>
      <c r="BR306" s="27"/>
      <c r="BT306" s="2"/>
      <c r="BU306" s="8"/>
      <c r="BV306" s="8"/>
      <c r="BW306" s="8"/>
      <c r="BY306" s="44"/>
      <c r="BZ306" s="31"/>
      <c r="CA306" s="29"/>
      <c r="CB306" s="31"/>
      <c r="CC306" s="17"/>
      <c r="CE306" s="22"/>
      <c r="CF306" s="22"/>
      <c r="CG306" s="22"/>
      <c r="CH306" s="22"/>
      <c r="CI306" s="22"/>
      <c r="CJ306" s="22"/>
      <c r="CK306" s="22"/>
      <c r="CL306" s="33"/>
      <c r="CM306" s="6"/>
      <c r="CN306" s="32"/>
      <c r="CO306" s="27"/>
      <c r="CP306" s="27"/>
      <c r="CQ306" s="27"/>
      <c r="CR306" s="27"/>
      <c r="CS306" s="27"/>
      <c r="CT306" s="27"/>
    </row>
    <row r="307" spans="2:98">
      <c r="B307" s="86">
        <v>42802</v>
      </c>
      <c r="C307" s="53">
        <v>2362.98</v>
      </c>
      <c r="D307" s="47">
        <f t="shared" si="85"/>
        <v>-2.2842521713061846E-3</v>
      </c>
      <c r="F307" s="89">
        <f t="shared" si="76"/>
        <v>2017.1760031783997</v>
      </c>
      <c r="G307" s="96">
        <v>269</v>
      </c>
      <c r="H307" s="37">
        <v>296</v>
      </c>
      <c r="I307" s="60">
        <f t="shared" si="79"/>
        <v>1978.5437774822904</v>
      </c>
      <c r="J307" s="57">
        <f t="shared" si="80"/>
        <v>2377.9353701717291</v>
      </c>
      <c r="K307" s="60">
        <f t="shared" si="81"/>
        <v>2572.2490158485803</v>
      </c>
      <c r="L307" s="60">
        <f t="shared" si="82"/>
        <v>1521.8726706840469</v>
      </c>
      <c r="M307" s="57">
        <f t="shared" si="83"/>
        <v>2377.5124837908907</v>
      </c>
      <c r="N307" s="57">
        <f t="shared" si="84"/>
        <v>1646.5257306123967</v>
      </c>
      <c r="P307" s="49"/>
      <c r="Q307" s="41">
        <v>296</v>
      </c>
      <c r="R307" s="103">
        <f t="shared" si="77"/>
        <v>2017.1760031783997</v>
      </c>
      <c r="S307" s="57">
        <f t="shared" si="70"/>
        <v>1994.2042691642278</v>
      </c>
      <c r="T307" s="57">
        <f t="shared" si="71"/>
        <v>2408.7008041914141</v>
      </c>
      <c r="U307" s="57">
        <f t="shared" si="72"/>
        <v>2626.151631890255</v>
      </c>
      <c r="V307" s="57">
        <f t="shared" si="73"/>
        <v>1514.3263697573968</v>
      </c>
      <c r="W307" s="57">
        <f t="shared" si="74"/>
        <v>3458.3580530445092</v>
      </c>
      <c r="X307" s="57">
        <f t="shared" si="75"/>
        <v>1149.9245035232475</v>
      </c>
      <c r="Y307" s="17"/>
      <c r="AA307" s="22"/>
      <c r="AB307" s="22"/>
      <c r="AC307" s="22"/>
      <c r="AD307" s="22"/>
      <c r="AE307" s="22"/>
      <c r="AF307" s="22"/>
      <c r="AG307" s="22"/>
      <c r="AH307" s="33"/>
      <c r="AI307" s="6"/>
      <c r="AJ307" s="32"/>
      <c r="AK307" s="27"/>
      <c r="AL307" s="27"/>
      <c r="AM307" s="27"/>
      <c r="AN307" s="27"/>
      <c r="AO307" s="27"/>
      <c r="AP307" s="27"/>
      <c r="AR307" s="2"/>
      <c r="AS307" s="8"/>
      <c r="AT307" s="8"/>
      <c r="AU307" s="8"/>
      <c r="AW307" s="44"/>
      <c r="AX307" s="31"/>
      <c r="AY307" s="29"/>
      <c r="AZ307" s="31"/>
      <c r="BA307" s="17"/>
      <c r="BC307" s="22"/>
      <c r="BD307" s="22"/>
      <c r="BE307" s="22"/>
      <c r="BF307" s="22"/>
      <c r="BG307" s="22"/>
      <c r="BH307" s="22"/>
      <c r="BI307" s="22"/>
      <c r="BJ307" s="33"/>
      <c r="BK307" s="6"/>
      <c r="BL307" s="32"/>
      <c r="BM307" s="27"/>
      <c r="BN307" s="27"/>
      <c r="BO307" s="27"/>
      <c r="BP307" s="27"/>
      <c r="BQ307" s="27"/>
      <c r="BR307" s="27"/>
      <c r="BT307" s="2"/>
      <c r="BU307" s="8"/>
      <c r="BV307" s="8"/>
      <c r="BW307" s="8"/>
      <c r="BY307" s="44"/>
      <c r="BZ307" s="31"/>
      <c r="CA307" s="29"/>
      <c r="CB307" s="31"/>
      <c r="CC307" s="17"/>
      <c r="CE307" s="22"/>
      <c r="CF307" s="22"/>
      <c r="CG307" s="22"/>
      <c r="CH307" s="22"/>
      <c r="CI307" s="22"/>
      <c r="CJ307" s="22"/>
      <c r="CK307" s="22"/>
      <c r="CL307" s="33"/>
      <c r="CM307" s="6"/>
      <c r="CN307" s="32"/>
      <c r="CO307" s="27"/>
      <c r="CP307" s="27"/>
      <c r="CQ307" s="27"/>
      <c r="CR307" s="27"/>
      <c r="CS307" s="27"/>
      <c r="CT307" s="27"/>
    </row>
    <row r="308" spans="2:98">
      <c r="B308" s="86">
        <v>42803</v>
      </c>
      <c r="C308" s="53">
        <v>2364.87</v>
      </c>
      <c r="D308" s="47">
        <f t="shared" si="85"/>
        <v>7.9983749333463364E-4</v>
      </c>
      <c r="F308" s="89">
        <f t="shared" si="76"/>
        <v>2017.1799761621105</v>
      </c>
      <c r="G308" s="96">
        <v>270</v>
      </c>
      <c r="H308" s="37">
        <v>297</v>
      </c>
      <c r="I308" s="60">
        <f t="shared" si="79"/>
        <v>1979.121596622804</v>
      </c>
      <c r="J308" s="57">
        <f t="shared" si="80"/>
        <v>2379.0944588386687</v>
      </c>
      <c r="K308" s="60">
        <f t="shared" si="81"/>
        <v>2574.2543923137596</v>
      </c>
      <c r="L308" s="60">
        <f t="shared" si="82"/>
        <v>1521.575453426045</v>
      </c>
      <c r="M308" s="57">
        <f t="shared" si="83"/>
        <v>2379.0182141732971</v>
      </c>
      <c r="N308" s="57">
        <f t="shared" si="84"/>
        <v>1646.4448531260689</v>
      </c>
      <c r="P308" s="49"/>
      <c r="Q308" s="96">
        <v>297</v>
      </c>
      <c r="R308" s="103">
        <f t="shared" si="77"/>
        <v>2017.1799761621105</v>
      </c>
      <c r="S308" s="57">
        <f t="shared" si="70"/>
        <v>1994.786661836016</v>
      </c>
      <c r="T308" s="57">
        <f t="shared" si="71"/>
        <v>2409.8201429456094</v>
      </c>
      <c r="U308" s="57">
        <f t="shared" si="72"/>
        <v>2628.1393260938084</v>
      </c>
      <c r="V308" s="57">
        <f t="shared" si="73"/>
        <v>1514.0650218697135</v>
      </c>
      <c r="W308" s="57">
        <f t="shared" si="74"/>
        <v>3462.5839692568711</v>
      </c>
      <c r="X308" s="57">
        <f t="shared" si="75"/>
        <v>1149.1920085025038</v>
      </c>
      <c r="Y308" s="17"/>
      <c r="AA308" s="22"/>
      <c r="AB308" s="22"/>
      <c r="AC308" s="22"/>
      <c r="AD308" s="22"/>
      <c r="AE308" s="22"/>
      <c r="AF308" s="22"/>
      <c r="AG308" s="22"/>
      <c r="AH308" s="33"/>
      <c r="AI308" s="6"/>
      <c r="AJ308" s="32"/>
      <c r="AK308" s="27"/>
      <c r="AL308" s="27"/>
      <c r="AM308" s="27"/>
      <c r="AN308" s="27"/>
      <c r="AO308" s="27"/>
      <c r="AP308" s="27"/>
      <c r="AR308" s="2"/>
      <c r="AS308" s="8"/>
      <c r="AT308" s="8"/>
      <c r="AU308" s="8"/>
      <c r="AW308" s="44"/>
      <c r="AX308" s="31"/>
      <c r="AY308" s="29"/>
      <c r="AZ308" s="31"/>
      <c r="BA308" s="17"/>
      <c r="BC308" s="22"/>
      <c r="BD308" s="22"/>
      <c r="BE308" s="22"/>
      <c r="BF308" s="22"/>
      <c r="BG308" s="22"/>
      <c r="BH308" s="22"/>
      <c r="BI308" s="22"/>
      <c r="BJ308" s="33"/>
      <c r="BK308" s="6"/>
      <c r="BL308" s="32"/>
      <c r="BM308" s="27"/>
      <c r="BN308" s="27"/>
      <c r="BO308" s="27"/>
      <c r="BP308" s="27"/>
      <c r="BQ308" s="27"/>
      <c r="BR308" s="27"/>
      <c r="BT308" s="2"/>
      <c r="BU308" s="8"/>
      <c r="BV308" s="8"/>
      <c r="BW308" s="8"/>
      <c r="BY308" s="44"/>
      <c r="BZ308" s="31"/>
      <c r="CA308" s="29"/>
      <c r="CB308" s="31"/>
      <c r="CC308" s="17"/>
      <c r="CE308" s="22"/>
      <c r="CF308" s="22"/>
      <c r="CG308" s="22"/>
      <c r="CH308" s="22"/>
      <c r="CI308" s="22"/>
      <c r="CJ308" s="22"/>
      <c r="CK308" s="22"/>
      <c r="CL308" s="33"/>
      <c r="CM308" s="6"/>
      <c r="CN308" s="32"/>
      <c r="CO308" s="27"/>
      <c r="CP308" s="27"/>
      <c r="CQ308" s="27"/>
      <c r="CR308" s="27"/>
      <c r="CS308" s="27"/>
      <c r="CT308" s="27"/>
    </row>
    <row r="309" spans="2:98">
      <c r="B309" s="86">
        <v>42804</v>
      </c>
      <c r="C309" s="53">
        <v>2372.6</v>
      </c>
      <c r="D309" s="47">
        <f t="shared" si="85"/>
        <v>3.2686786165835834E-3</v>
      </c>
      <c r="F309" s="89">
        <f t="shared" si="76"/>
        <v>2017.1839491458213</v>
      </c>
      <c r="G309" s="96">
        <v>271</v>
      </c>
      <c r="H309" s="37">
        <v>298</v>
      </c>
      <c r="I309" s="60">
        <f t="shared" si="79"/>
        <v>1979.6995845111426</v>
      </c>
      <c r="J309" s="57">
        <f t="shared" si="80"/>
        <v>2380.2519664383417</v>
      </c>
      <c r="K309" s="60">
        <f t="shared" si="81"/>
        <v>2576.2590094418042</v>
      </c>
      <c r="L309" s="60">
        <f t="shared" si="82"/>
        <v>1521.2796658061036</v>
      </c>
      <c r="M309" s="57">
        <f t="shared" si="83"/>
        <v>2380.5233957631449</v>
      </c>
      <c r="N309" s="57">
        <f t="shared" si="84"/>
        <v>1646.3650186715245</v>
      </c>
      <c r="P309" s="49"/>
      <c r="Q309" s="41">
        <v>298</v>
      </c>
      <c r="R309" s="103">
        <f t="shared" si="77"/>
        <v>2017.1839491458213</v>
      </c>
      <c r="S309" s="57">
        <f t="shared" si="70"/>
        <v>1995.3692245912951</v>
      </c>
      <c r="T309" s="57">
        <f t="shared" si="71"/>
        <v>2410.9381177240725</v>
      </c>
      <c r="U309" s="57">
        <f t="shared" si="72"/>
        <v>2630.1264693182793</v>
      </c>
      <c r="V309" s="57">
        <f t="shared" si="73"/>
        <v>1513.8049021186641</v>
      </c>
      <c r="W309" s="57">
        <f t="shared" si="74"/>
        <v>3466.8096306965645</v>
      </c>
      <c r="X309" s="57">
        <f t="shared" si="75"/>
        <v>1148.461775112263</v>
      </c>
      <c r="Y309" s="17"/>
      <c r="AA309" s="22"/>
      <c r="AB309" s="22"/>
      <c r="AC309" s="22"/>
      <c r="AD309" s="22"/>
      <c r="AE309" s="22"/>
      <c r="AF309" s="22"/>
      <c r="AG309" s="22"/>
      <c r="AH309" s="33"/>
      <c r="AI309" s="6"/>
      <c r="AJ309" s="32"/>
      <c r="AK309" s="27"/>
      <c r="AL309" s="27"/>
      <c r="AM309" s="27"/>
      <c r="AN309" s="27"/>
      <c r="AO309" s="27"/>
      <c r="AP309" s="27"/>
      <c r="AR309" s="2"/>
      <c r="AS309" s="8"/>
      <c r="AT309" s="8"/>
      <c r="AU309" s="8"/>
      <c r="AW309" s="44"/>
      <c r="AX309" s="31"/>
      <c r="AY309" s="29"/>
      <c r="AZ309" s="31"/>
      <c r="BA309" s="17"/>
      <c r="BC309" s="22"/>
      <c r="BD309" s="22"/>
      <c r="BE309" s="22"/>
      <c r="BF309" s="22"/>
      <c r="BG309" s="22"/>
      <c r="BH309" s="22"/>
      <c r="BI309" s="22"/>
      <c r="BJ309" s="33"/>
      <c r="BK309" s="6"/>
      <c r="BL309" s="32"/>
      <c r="BM309" s="27"/>
      <c r="BN309" s="27"/>
      <c r="BO309" s="27"/>
      <c r="BP309" s="27"/>
      <c r="BQ309" s="27"/>
      <c r="BR309" s="27"/>
      <c r="BT309" s="2"/>
      <c r="BU309" s="8"/>
      <c r="BV309" s="8"/>
      <c r="BW309" s="8"/>
      <c r="BY309" s="44"/>
      <c r="BZ309" s="31"/>
      <c r="CA309" s="29"/>
      <c r="CB309" s="31"/>
      <c r="CC309" s="17"/>
      <c r="CE309" s="22"/>
      <c r="CF309" s="22"/>
      <c r="CG309" s="22"/>
      <c r="CH309" s="22"/>
      <c r="CI309" s="22"/>
      <c r="CJ309" s="22"/>
      <c r="CK309" s="22"/>
      <c r="CL309" s="33"/>
      <c r="CM309" s="6"/>
      <c r="CN309" s="32"/>
      <c r="CO309" s="27"/>
      <c r="CP309" s="27"/>
      <c r="CQ309" s="27"/>
      <c r="CR309" s="27"/>
      <c r="CS309" s="27"/>
      <c r="CT309" s="27"/>
    </row>
    <row r="310" spans="2:98">
      <c r="B310" s="86">
        <v>42807</v>
      </c>
      <c r="C310" s="53">
        <v>2373.4699999999998</v>
      </c>
      <c r="D310" s="47">
        <f t="shared" si="85"/>
        <v>3.6668633566546864E-4</v>
      </c>
      <c r="F310" s="89">
        <f t="shared" si="76"/>
        <v>2017.1879221295321</v>
      </c>
      <c r="G310" s="96">
        <v>272</v>
      </c>
      <c r="H310" s="37">
        <v>299</v>
      </c>
      <c r="I310" s="60">
        <f t="shared" si="79"/>
        <v>1980.2777411965883</v>
      </c>
      <c r="J310" s="57">
        <f t="shared" si="80"/>
        <v>2381.4079019871228</v>
      </c>
      <c r="K310" s="60">
        <f t="shared" si="81"/>
        <v>2578.2628758800956</v>
      </c>
      <c r="L310" s="60">
        <f t="shared" si="82"/>
        <v>1520.9852994295811</v>
      </c>
      <c r="M310" s="57">
        <f t="shared" si="83"/>
        <v>2382.0280346262184</v>
      </c>
      <c r="N310" s="57">
        <f t="shared" si="84"/>
        <v>1646.2862213517199</v>
      </c>
      <c r="P310" s="49"/>
      <c r="Q310" s="41">
        <v>299</v>
      </c>
      <c r="R310" s="103">
        <f t="shared" si="77"/>
        <v>2017.1879221295321</v>
      </c>
      <c r="S310" s="57">
        <f t="shared" si="70"/>
        <v>1995.9519574797366</v>
      </c>
      <c r="T310" s="57">
        <f t="shared" si="71"/>
        <v>2412.0547356266234</v>
      </c>
      <c r="U310" s="57">
        <f t="shared" si="72"/>
        <v>2632.1130683853239</v>
      </c>
      <c r="V310" s="57">
        <f t="shared" si="73"/>
        <v>1513.5460039378474</v>
      </c>
      <c r="W310" s="57">
        <f t="shared" si="74"/>
        <v>3471.035051120532</v>
      </c>
      <c r="X310" s="57">
        <f t="shared" si="75"/>
        <v>1147.7337906112821</v>
      </c>
      <c r="Y310" s="17"/>
      <c r="AA310" s="22"/>
      <c r="AB310" s="22"/>
      <c r="AC310" s="22"/>
      <c r="AD310" s="22"/>
      <c r="AE310" s="22"/>
      <c r="AF310" s="22"/>
      <c r="AG310" s="22"/>
      <c r="AH310" s="33"/>
      <c r="AI310" s="6"/>
      <c r="AJ310" s="32"/>
      <c r="AK310" s="27"/>
      <c r="AL310" s="27"/>
      <c r="AM310" s="27"/>
      <c r="AN310" s="27"/>
      <c r="AO310" s="27"/>
      <c r="AP310" s="27"/>
      <c r="AR310" s="2"/>
      <c r="AS310" s="8"/>
      <c r="AT310" s="8"/>
      <c r="AU310" s="8"/>
      <c r="AW310" s="44"/>
      <c r="AX310" s="31"/>
      <c r="AY310" s="29"/>
      <c r="AZ310" s="31"/>
      <c r="BA310" s="17"/>
      <c r="BC310" s="22"/>
      <c r="BD310" s="22"/>
      <c r="BE310" s="22"/>
      <c r="BF310" s="22"/>
      <c r="BG310" s="22"/>
      <c r="BH310" s="22"/>
      <c r="BI310" s="22"/>
      <c r="BJ310" s="33"/>
      <c r="BK310" s="6"/>
      <c r="BL310" s="32"/>
      <c r="BM310" s="27"/>
      <c r="BN310" s="27"/>
      <c r="BO310" s="27"/>
      <c r="BP310" s="27"/>
      <c r="BQ310" s="27"/>
      <c r="BR310" s="27"/>
      <c r="BT310" s="2"/>
      <c r="BU310" s="8"/>
      <c r="BV310" s="8"/>
      <c r="BW310" s="8"/>
      <c r="BY310" s="44"/>
      <c r="BZ310" s="31"/>
      <c r="CA310" s="29"/>
      <c r="CB310" s="31"/>
      <c r="CC310" s="17"/>
      <c r="CE310" s="22"/>
      <c r="CF310" s="22"/>
      <c r="CG310" s="22"/>
      <c r="CH310" s="22"/>
      <c r="CI310" s="22"/>
      <c r="CJ310" s="22"/>
      <c r="CK310" s="22"/>
      <c r="CL310" s="33"/>
      <c r="CM310" s="6"/>
      <c r="CN310" s="32"/>
      <c r="CO310" s="27"/>
      <c r="CP310" s="27"/>
      <c r="CQ310" s="27"/>
      <c r="CR310" s="27"/>
      <c r="CS310" s="27"/>
      <c r="CT310" s="27"/>
    </row>
    <row r="311" spans="2:98">
      <c r="B311" s="86">
        <v>42808</v>
      </c>
      <c r="C311" s="53">
        <v>2365.4499999999998</v>
      </c>
      <c r="D311" s="47">
        <f t="shared" si="85"/>
        <v>-3.3790189048102494E-3</v>
      </c>
      <c r="F311" s="89">
        <f t="shared" si="76"/>
        <v>2017.1918951132429</v>
      </c>
      <c r="G311" s="96">
        <v>273</v>
      </c>
      <c r="H311" s="37">
        <v>300</v>
      </c>
      <c r="I311" s="60">
        <f t="shared" si="79"/>
        <v>1980.856066728436</v>
      </c>
      <c r="J311" s="57">
        <f t="shared" si="80"/>
        <v>2382.5622744182242</v>
      </c>
      <c r="K311" s="60">
        <f t="shared" si="81"/>
        <v>2580.2660001966233</v>
      </c>
      <c r="L311" s="60">
        <f t="shared" si="82"/>
        <v>1520.6923459813236</v>
      </c>
      <c r="M311" s="57">
        <f t="shared" si="83"/>
        <v>2383.5321367725328</v>
      </c>
      <c r="N311" s="57">
        <f t="shared" si="84"/>
        <v>1646.2084553254372</v>
      </c>
      <c r="P311" s="49"/>
      <c r="Q311" s="96">
        <v>300</v>
      </c>
      <c r="R311" s="103">
        <f t="shared" si="77"/>
        <v>2017.1918951132429</v>
      </c>
      <c r="S311" s="57">
        <f t="shared" si="70"/>
        <v>1996.5348605510276</v>
      </c>
      <c r="T311" s="57">
        <f t="shared" si="71"/>
        <v>2413.1700036934799</v>
      </c>
      <c r="U311" s="57">
        <f t="shared" si="72"/>
        <v>2634.0991300599667</v>
      </c>
      <c r="V311" s="57">
        <f t="shared" si="73"/>
        <v>1513.2883208175858</v>
      </c>
      <c r="W311" s="57">
        <f t="shared" si="74"/>
        <v>3475.2602441751055</v>
      </c>
      <c r="X311" s="57">
        <f t="shared" si="75"/>
        <v>1147.008042369406</v>
      </c>
      <c r="Y311" s="17"/>
      <c r="AA311" s="22"/>
      <c r="AB311" s="22"/>
      <c r="AC311" s="22"/>
      <c r="AD311" s="22"/>
      <c r="AE311" s="22"/>
      <c r="AF311" s="22"/>
      <c r="AG311" s="22"/>
      <c r="AH311" s="33"/>
      <c r="AI311" s="6"/>
      <c r="AJ311" s="32"/>
      <c r="AK311" s="27"/>
      <c r="AL311" s="27"/>
      <c r="AM311" s="27"/>
      <c r="AN311" s="27"/>
      <c r="AO311" s="27"/>
      <c r="AP311" s="27"/>
      <c r="AR311" s="2"/>
      <c r="AS311" s="8"/>
      <c r="AT311" s="8"/>
      <c r="AU311" s="8"/>
      <c r="AW311" s="44"/>
      <c r="AX311" s="31"/>
      <c r="AY311" s="29"/>
      <c r="AZ311" s="31"/>
      <c r="BA311" s="17"/>
      <c r="BC311" s="22"/>
      <c r="BD311" s="22"/>
      <c r="BE311" s="22"/>
      <c r="BF311" s="22"/>
      <c r="BG311" s="22"/>
      <c r="BH311" s="22"/>
      <c r="BI311" s="22"/>
      <c r="BJ311" s="33"/>
      <c r="BK311" s="6"/>
      <c r="BL311" s="32"/>
      <c r="BM311" s="27"/>
      <c r="BN311" s="27"/>
      <c r="BO311" s="27"/>
      <c r="BP311" s="27"/>
      <c r="BQ311" s="27"/>
      <c r="BR311" s="27"/>
      <c r="BT311" s="2"/>
      <c r="BU311" s="8"/>
      <c r="BV311" s="8"/>
      <c r="BW311" s="8"/>
      <c r="BY311" s="44"/>
      <c r="BZ311" s="31"/>
      <c r="CA311" s="29"/>
      <c r="CB311" s="31"/>
      <c r="CC311" s="17"/>
      <c r="CE311" s="22"/>
      <c r="CF311" s="22"/>
      <c r="CG311" s="22"/>
      <c r="CH311" s="22"/>
      <c r="CI311" s="22"/>
      <c r="CJ311" s="22"/>
      <c r="CK311" s="22"/>
      <c r="CL311" s="33"/>
      <c r="CM311" s="6"/>
      <c r="CN311" s="32"/>
      <c r="CO311" s="27"/>
      <c r="CP311" s="27"/>
      <c r="CQ311" s="27"/>
      <c r="CR311" s="27"/>
      <c r="CS311" s="27"/>
      <c r="CT311" s="27"/>
    </row>
    <row r="312" spans="2:98">
      <c r="B312" s="86">
        <v>42809</v>
      </c>
      <c r="C312" s="53">
        <v>2385.2600000000002</v>
      </c>
      <c r="D312" s="47">
        <f t="shared" si="85"/>
        <v>8.3747278530513867E-3</v>
      </c>
      <c r="F312" s="89">
        <f t="shared" si="76"/>
        <v>2017.1958680969537</v>
      </c>
      <c r="G312" s="96">
        <v>274</v>
      </c>
      <c r="H312" s="37">
        <v>301</v>
      </c>
      <c r="I312" s="60">
        <f t="shared" si="79"/>
        <v>1981.4345611559968</v>
      </c>
      <c r="J312" s="57">
        <f t="shared" si="80"/>
        <v>2383.7150925827582</v>
      </c>
      <c r="K312" s="60">
        <f t="shared" si="81"/>
        <v>2582.2683908810131</v>
      </c>
      <c r="L312" s="60">
        <f t="shared" si="82"/>
        <v>1520.4007972246309</v>
      </c>
      <c r="M312" s="57">
        <f t="shared" si="83"/>
        <v>2385.0357081570578</v>
      </c>
      <c r="N312" s="57">
        <f t="shared" si="84"/>
        <v>1646.1317148065605</v>
      </c>
      <c r="P312" s="49"/>
      <c r="Q312" s="96">
        <v>301</v>
      </c>
      <c r="R312" s="103">
        <f t="shared" si="77"/>
        <v>2017.1958680969537</v>
      </c>
      <c r="S312" s="57">
        <f t="shared" si="70"/>
        <v>1997.1179338548679</v>
      </c>
      <c r="T312" s="57">
        <f t="shared" si="71"/>
        <v>2414.2839289059498</v>
      </c>
      <c r="U312" s="57">
        <f t="shared" si="72"/>
        <v>2636.0846610512735</v>
      </c>
      <c r="V312" s="57">
        <f t="shared" si="73"/>
        <v>1513.0318463042559</v>
      </c>
      <c r="W312" s="57">
        <f t="shared" si="74"/>
        <v>3479.4852233973238</v>
      </c>
      <c r="X312" s="57">
        <f t="shared" si="75"/>
        <v>1146.2845178662483</v>
      </c>
      <c r="Y312" s="17"/>
      <c r="AA312" s="22"/>
      <c r="AB312" s="22"/>
      <c r="AC312" s="22"/>
      <c r="AD312" s="22"/>
      <c r="AE312" s="22"/>
      <c r="AF312" s="22"/>
      <c r="AG312" s="22"/>
      <c r="AH312" s="33"/>
      <c r="AI312" s="6"/>
      <c r="AJ312" s="32"/>
      <c r="AK312" s="27"/>
      <c r="AL312" s="27"/>
      <c r="AM312" s="27"/>
      <c r="AN312" s="27"/>
      <c r="AO312" s="27"/>
      <c r="AP312" s="27"/>
      <c r="AR312" s="2"/>
      <c r="AS312" s="8"/>
      <c r="AT312" s="8"/>
      <c r="AU312" s="8"/>
      <c r="AW312" s="44"/>
      <c r="AX312" s="31"/>
      <c r="AY312" s="29"/>
      <c r="AZ312" s="31"/>
      <c r="BA312" s="17"/>
      <c r="BC312" s="22"/>
      <c r="BD312" s="22"/>
      <c r="BE312" s="22"/>
      <c r="BF312" s="22"/>
      <c r="BG312" s="22"/>
      <c r="BH312" s="22"/>
      <c r="BI312" s="22"/>
      <c r="BJ312" s="33"/>
      <c r="BK312" s="6"/>
      <c r="BL312" s="32"/>
      <c r="BM312" s="27"/>
      <c r="BN312" s="27"/>
      <c r="BO312" s="27"/>
      <c r="BP312" s="27"/>
      <c r="BQ312" s="27"/>
      <c r="BR312" s="27"/>
      <c r="BT312" s="2"/>
      <c r="BU312" s="8"/>
      <c r="BV312" s="8"/>
      <c r="BW312" s="8"/>
      <c r="BY312" s="44"/>
      <c r="BZ312" s="31"/>
      <c r="CA312" s="29"/>
      <c r="CB312" s="31"/>
      <c r="CC312" s="17"/>
      <c r="CE312" s="22"/>
      <c r="CF312" s="22"/>
      <c r="CG312" s="22"/>
      <c r="CH312" s="22"/>
      <c r="CI312" s="22"/>
      <c r="CJ312" s="22"/>
      <c r="CK312" s="22"/>
      <c r="CL312" s="33"/>
      <c r="CM312" s="6"/>
      <c r="CN312" s="32"/>
      <c r="CO312" s="27"/>
      <c r="CP312" s="27"/>
      <c r="CQ312" s="27"/>
      <c r="CR312" s="27"/>
      <c r="CS312" s="27"/>
      <c r="CT312" s="27"/>
    </row>
    <row r="313" spans="2:98">
      <c r="B313" s="86">
        <v>42810</v>
      </c>
      <c r="C313" s="53">
        <v>2381.38</v>
      </c>
      <c r="D313" s="47">
        <f t="shared" si="85"/>
        <v>-1.6266570520614562E-3</v>
      </c>
      <c r="F313" s="89">
        <f t="shared" si="76"/>
        <v>2017.1998410806646</v>
      </c>
      <c r="G313" s="96">
        <v>275</v>
      </c>
      <c r="H313" s="37">
        <v>302</v>
      </c>
      <c r="I313" s="60">
        <f t="shared" si="79"/>
        <v>1982.0132245285952</v>
      </c>
      <c r="J313" s="57">
        <f t="shared" si="80"/>
        <v>2384.8663652507894</v>
      </c>
      <c r="K313" s="60">
        <f t="shared" si="81"/>
        <v>2584.2700563455442</v>
      </c>
      <c r="L313" s="60">
        <f t="shared" si="82"/>
        <v>1520.110645000243</v>
      </c>
      <c r="M313" s="57">
        <f t="shared" si="83"/>
        <v>2386.5387546804318</v>
      </c>
      <c r="N313" s="57">
        <f t="shared" si="84"/>
        <v>1646.0559940633632</v>
      </c>
      <c r="P313" s="49"/>
      <c r="Q313" s="41">
        <v>302</v>
      </c>
      <c r="R313" s="103">
        <f t="shared" si="77"/>
        <v>2017.1998410806646</v>
      </c>
      <c r="S313" s="57">
        <f t="shared" si="70"/>
        <v>1997.7011774409732</v>
      </c>
      <c r="T313" s="57">
        <f t="shared" si="71"/>
        <v>2415.3965181871217</v>
      </c>
      <c r="U313" s="57">
        <f t="shared" si="72"/>
        <v>2638.0696680130118</v>
      </c>
      <c r="V313" s="57">
        <f t="shared" si="73"/>
        <v>1512.7765739996241</v>
      </c>
      <c r="W313" s="57">
        <f t="shared" si="74"/>
        <v>3483.7100022162422</v>
      </c>
      <c r="X313" s="57">
        <f t="shared" si="75"/>
        <v>1145.5632046898863</v>
      </c>
      <c r="Y313" s="17"/>
      <c r="AA313" s="22"/>
      <c r="AB313" s="22"/>
      <c r="AC313" s="22"/>
      <c r="AD313" s="22"/>
      <c r="AE313" s="22"/>
      <c r="AF313" s="22"/>
      <c r="AG313" s="22"/>
      <c r="AH313" s="33"/>
      <c r="AI313" s="6"/>
      <c r="AJ313" s="32"/>
      <c r="AK313" s="27"/>
      <c r="AL313" s="27"/>
      <c r="AM313" s="27"/>
      <c r="AN313" s="27"/>
      <c r="AO313" s="27"/>
      <c r="AP313" s="27"/>
      <c r="AR313" s="2"/>
      <c r="AS313" s="8"/>
      <c r="AT313" s="8"/>
      <c r="AU313" s="8"/>
      <c r="AW313" s="44"/>
      <c r="AX313" s="31"/>
      <c r="AY313" s="29"/>
      <c r="AZ313" s="31"/>
      <c r="BA313" s="17"/>
      <c r="BC313" s="22"/>
      <c r="BD313" s="22"/>
      <c r="BE313" s="22"/>
      <c r="BF313" s="22"/>
      <c r="BG313" s="22"/>
      <c r="BH313" s="22"/>
      <c r="BI313" s="22"/>
      <c r="BJ313" s="33"/>
      <c r="BK313" s="6"/>
      <c r="BL313" s="32"/>
      <c r="BM313" s="27"/>
      <c r="BN313" s="27"/>
      <c r="BO313" s="27"/>
      <c r="BP313" s="27"/>
      <c r="BQ313" s="27"/>
      <c r="BR313" s="27"/>
      <c r="BT313" s="2"/>
      <c r="BU313" s="8"/>
      <c r="BV313" s="8"/>
      <c r="BW313" s="8"/>
      <c r="BY313" s="44"/>
      <c r="BZ313" s="31"/>
      <c r="CA313" s="29"/>
      <c r="CB313" s="31"/>
      <c r="CC313" s="17"/>
      <c r="CE313" s="22"/>
      <c r="CF313" s="22"/>
      <c r="CG313" s="22"/>
      <c r="CH313" s="22"/>
      <c r="CI313" s="22"/>
      <c r="CJ313" s="22"/>
      <c r="CK313" s="22"/>
      <c r="CL313" s="33"/>
      <c r="CM313" s="6"/>
      <c r="CN313" s="32"/>
      <c r="CO313" s="27"/>
      <c r="CP313" s="27"/>
      <c r="CQ313" s="27"/>
      <c r="CR313" s="27"/>
      <c r="CS313" s="27"/>
      <c r="CT313" s="27"/>
    </row>
    <row r="314" spans="2:98">
      <c r="B314" s="86">
        <v>42811</v>
      </c>
      <c r="C314" s="53">
        <v>2378.25</v>
      </c>
      <c r="D314" s="47">
        <f t="shared" si="85"/>
        <v>-1.3143639402363792E-3</v>
      </c>
      <c r="F314" s="89">
        <f t="shared" si="76"/>
        <v>2017.2038140643754</v>
      </c>
      <c r="G314" s="96">
        <v>276</v>
      </c>
      <c r="H314" s="37">
        <v>303</v>
      </c>
      <c r="I314" s="60">
        <f t="shared" si="79"/>
        <v>1982.5920568955701</v>
      </c>
      <c r="J314" s="57">
        <f t="shared" si="80"/>
        <v>2386.0161011123678</v>
      </c>
      <c r="K314" s="60">
        <f t="shared" si="81"/>
        <v>2586.2710049261477</v>
      </c>
      <c r="L314" s="60">
        <f t="shared" si="82"/>
        <v>1519.8218812253397</v>
      </c>
      <c r="M314" s="57">
        <f t="shared" si="83"/>
        <v>2388.0412821896603</v>
      </c>
      <c r="N314" s="57">
        <f t="shared" si="84"/>
        <v>1645.9812874178072</v>
      </c>
      <c r="P314" s="49"/>
      <c r="Q314" s="41">
        <v>303</v>
      </c>
      <c r="R314" s="103">
        <f t="shared" si="77"/>
        <v>2017.2038140643754</v>
      </c>
      <c r="S314" s="57">
        <f t="shared" si="70"/>
        <v>1998.2845913590722</v>
      </c>
      <c r="T314" s="57">
        <f t="shared" si="71"/>
        <v>2416.5077784025361</v>
      </c>
      <c r="U314" s="57">
        <f t="shared" si="72"/>
        <v>2640.0541575443021</v>
      </c>
      <c r="V314" s="57">
        <f t="shared" si="73"/>
        <v>1512.5224975601991</v>
      </c>
      <c r="W314" s="57">
        <f t="shared" si="74"/>
        <v>3487.9345939542068</v>
      </c>
      <c r="X314" s="57">
        <f t="shared" si="75"/>
        <v>1144.844090535581</v>
      </c>
      <c r="Y314" s="17"/>
      <c r="AA314" s="22"/>
      <c r="AB314" s="22"/>
      <c r="AC314" s="22"/>
      <c r="AD314" s="22"/>
      <c r="AE314" s="22"/>
      <c r="AF314" s="22"/>
      <c r="AG314" s="22"/>
      <c r="AH314" s="33"/>
      <c r="AI314" s="6"/>
      <c r="AJ314" s="32"/>
      <c r="AK314" s="27"/>
      <c r="AL314" s="27"/>
      <c r="AM314" s="27"/>
      <c r="AN314" s="27"/>
      <c r="AO314" s="27"/>
      <c r="AP314" s="27"/>
      <c r="AR314" s="2"/>
      <c r="AS314" s="8"/>
      <c r="AT314" s="8"/>
      <c r="AU314" s="8"/>
      <c r="AW314" s="44"/>
      <c r="AX314" s="31"/>
      <c r="AY314" s="29"/>
      <c r="AZ314" s="31"/>
      <c r="BA314" s="17"/>
      <c r="BC314" s="22"/>
      <c r="BD314" s="22"/>
      <c r="BE314" s="22"/>
      <c r="BF314" s="22"/>
      <c r="BG314" s="22"/>
      <c r="BH314" s="22"/>
      <c r="BI314" s="22"/>
      <c r="BJ314" s="33"/>
      <c r="BK314" s="6"/>
      <c r="BL314" s="32"/>
      <c r="BM314" s="27"/>
      <c r="BN314" s="27"/>
      <c r="BO314" s="27"/>
      <c r="BP314" s="27"/>
      <c r="BQ314" s="27"/>
      <c r="BR314" s="27"/>
      <c r="BT314" s="2"/>
      <c r="BU314" s="8"/>
      <c r="BV314" s="8"/>
      <c r="BW314" s="8"/>
      <c r="BY314" s="44"/>
      <c r="BZ314" s="31"/>
      <c r="CA314" s="29"/>
      <c r="CB314" s="31"/>
      <c r="CC314" s="17"/>
      <c r="CE314" s="22"/>
      <c r="CF314" s="22"/>
      <c r="CG314" s="22"/>
      <c r="CH314" s="22"/>
      <c r="CI314" s="22"/>
      <c r="CJ314" s="22"/>
      <c r="CK314" s="22"/>
      <c r="CL314" s="33"/>
      <c r="CM314" s="6"/>
      <c r="CN314" s="32"/>
      <c r="CO314" s="27"/>
      <c r="CP314" s="27"/>
      <c r="CQ314" s="27"/>
      <c r="CR314" s="27"/>
      <c r="CS314" s="27"/>
      <c r="CT314" s="27"/>
    </row>
    <row r="315" spans="2:98">
      <c r="B315" s="86">
        <v>42814</v>
      </c>
      <c r="C315" s="53">
        <v>2373.4699999999998</v>
      </c>
      <c r="D315" s="47">
        <f t="shared" si="85"/>
        <v>-2.0098812151793126E-3</v>
      </c>
      <c r="F315" s="89">
        <f t="shared" si="76"/>
        <v>2017.2077870480862</v>
      </c>
      <c r="G315" s="96">
        <v>277</v>
      </c>
      <c r="H315" s="37">
        <v>304</v>
      </c>
      <c r="I315" s="60">
        <f t="shared" si="79"/>
        <v>1983.1710583062757</v>
      </c>
      <c r="J315" s="57">
        <f t="shared" si="80"/>
        <v>2387.1643087785437</v>
      </c>
      <c r="K315" s="60">
        <f t="shared" si="81"/>
        <v>2588.2712448833913</v>
      </c>
      <c r="L315" s="60">
        <f t="shared" si="82"/>
        <v>1519.5344978925593</v>
      </c>
      <c r="M315" s="57">
        <f t="shared" si="83"/>
        <v>2389.5432964788083</v>
      </c>
      <c r="N315" s="57">
        <f t="shared" si="84"/>
        <v>1645.9075892448527</v>
      </c>
      <c r="P315" s="49"/>
      <c r="Q315" s="96">
        <v>304</v>
      </c>
      <c r="R315" s="103">
        <f t="shared" si="77"/>
        <v>2017.2077870480862</v>
      </c>
      <c r="S315" s="57">
        <f t="shared" si="70"/>
        <v>1998.8681756589103</v>
      </c>
      <c r="T315" s="57">
        <f t="shared" si="71"/>
        <v>2417.617716360854</v>
      </c>
      <c r="U315" s="57">
        <f t="shared" si="72"/>
        <v>2642.0381361902605</v>
      </c>
      <c r="V315" s="57">
        <f t="shared" si="73"/>
        <v>1512.2696106965868</v>
      </c>
      <c r="W315" s="57">
        <f t="shared" si="74"/>
        <v>3492.1590118281242</v>
      </c>
      <c r="X315" s="57">
        <f t="shared" si="75"/>
        <v>1144.1271632045111</v>
      </c>
      <c r="Y315" s="17"/>
      <c r="AA315" s="22"/>
      <c r="AB315" s="22"/>
      <c r="AC315" s="22"/>
      <c r="AD315" s="22"/>
      <c r="AE315" s="22"/>
      <c r="AF315" s="22"/>
      <c r="AG315" s="22"/>
      <c r="AH315" s="33"/>
      <c r="AI315" s="6"/>
      <c r="AJ315" s="32"/>
      <c r="AK315" s="27"/>
      <c r="AL315" s="27"/>
      <c r="AM315" s="27"/>
      <c r="AN315" s="27"/>
      <c r="AO315" s="27"/>
      <c r="AP315" s="27"/>
      <c r="AR315" s="2"/>
      <c r="AS315" s="8"/>
      <c r="AT315" s="8"/>
      <c r="AU315" s="8"/>
      <c r="AW315" s="44"/>
      <c r="AX315" s="31"/>
      <c r="AY315" s="29"/>
      <c r="AZ315" s="31"/>
      <c r="BA315" s="17"/>
      <c r="BC315" s="22"/>
      <c r="BD315" s="22"/>
      <c r="BE315" s="22"/>
      <c r="BF315" s="22"/>
      <c r="BG315" s="22"/>
      <c r="BH315" s="22"/>
      <c r="BI315" s="22"/>
      <c r="BJ315" s="33"/>
      <c r="BK315" s="6"/>
      <c r="BL315" s="32"/>
      <c r="BM315" s="27"/>
      <c r="BN315" s="27"/>
      <c r="BO315" s="27"/>
      <c r="BP315" s="27"/>
      <c r="BQ315" s="27"/>
      <c r="BR315" s="27"/>
      <c r="BT315" s="2"/>
      <c r="BU315" s="8"/>
      <c r="BV315" s="8"/>
      <c r="BW315" s="8"/>
      <c r="BY315" s="44"/>
      <c r="BZ315" s="31"/>
      <c r="CA315" s="29"/>
      <c r="CB315" s="31"/>
      <c r="CC315" s="17"/>
      <c r="CE315" s="22"/>
      <c r="CF315" s="22"/>
      <c r="CG315" s="22"/>
      <c r="CH315" s="22"/>
      <c r="CI315" s="22"/>
      <c r="CJ315" s="22"/>
      <c r="CK315" s="22"/>
      <c r="CL315" s="33"/>
      <c r="CM315" s="6"/>
      <c r="CN315" s="32"/>
      <c r="CO315" s="27"/>
      <c r="CP315" s="27"/>
      <c r="CQ315" s="27"/>
      <c r="CR315" s="27"/>
      <c r="CS315" s="27"/>
      <c r="CT315" s="27"/>
    </row>
    <row r="316" spans="2:98">
      <c r="B316" s="86">
        <v>42815</v>
      </c>
      <c r="C316" s="53">
        <v>2344.02</v>
      </c>
      <c r="D316" s="47">
        <f t="shared" si="85"/>
        <v>-1.240799335993285E-2</v>
      </c>
      <c r="F316" s="89">
        <f t="shared" si="76"/>
        <v>2017.211760031797</v>
      </c>
      <c r="G316" s="96">
        <v>278</v>
      </c>
      <c r="H316" s="37">
        <v>305</v>
      </c>
      <c r="I316" s="60">
        <f t="shared" si="79"/>
        <v>1983.7502288100795</v>
      </c>
      <c r="J316" s="57">
        <f t="shared" si="80"/>
        <v>2388.3109967823671</v>
      </c>
      <c r="K316" s="60">
        <f t="shared" si="81"/>
        <v>2590.270784403443</v>
      </c>
      <c r="L316" s="60">
        <f t="shared" si="82"/>
        <v>1519.2484870690309</v>
      </c>
      <c r="M316" s="57">
        <f t="shared" si="83"/>
        <v>2391.0448032896761</v>
      </c>
      <c r="N316" s="57">
        <f t="shared" si="84"/>
        <v>1645.8348939717812</v>
      </c>
      <c r="P316" s="49"/>
      <c r="Q316" s="41">
        <v>305</v>
      </c>
      <c r="R316" s="103">
        <f t="shared" si="77"/>
        <v>2017.211760031797</v>
      </c>
      <c r="S316" s="57">
        <f t="shared" si="70"/>
        <v>1999.4519303902459</v>
      </c>
      <c r="T316" s="57">
        <f t="shared" si="71"/>
        <v>2418.7263388145116</v>
      </c>
      <c r="U316" s="57">
        <f t="shared" si="72"/>
        <v>2644.0216104426308</v>
      </c>
      <c r="V316" s="57">
        <f t="shared" si="73"/>
        <v>1512.0179071728596</v>
      </c>
      <c r="W316" s="57">
        <f t="shared" si="74"/>
        <v>3496.3832689507044</v>
      </c>
      <c r="X316" s="57">
        <f t="shared" si="75"/>
        <v>1143.4124106025306</v>
      </c>
      <c r="Y316" s="17"/>
      <c r="AA316" s="22"/>
      <c r="AB316" s="22"/>
      <c r="AC316" s="22"/>
      <c r="AD316" s="22"/>
      <c r="AE316" s="22"/>
      <c r="AF316" s="22"/>
      <c r="AG316" s="22"/>
      <c r="AH316" s="33"/>
      <c r="AI316" s="6"/>
      <c r="AJ316" s="32"/>
      <c r="AK316" s="27"/>
      <c r="AL316" s="27"/>
      <c r="AM316" s="27"/>
      <c r="AN316" s="27"/>
      <c r="AO316" s="27"/>
      <c r="AP316" s="27"/>
      <c r="AR316" s="2"/>
      <c r="AS316" s="8"/>
      <c r="AT316" s="8"/>
      <c r="AU316" s="8"/>
      <c r="AW316" s="44"/>
      <c r="AX316" s="31"/>
      <c r="AY316" s="29"/>
      <c r="AZ316" s="31"/>
      <c r="BA316" s="17"/>
      <c r="BC316" s="22"/>
      <c r="BD316" s="22"/>
      <c r="BE316" s="22"/>
      <c r="BF316" s="22"/>
      <c r="BG316" s="22"/>
      <c r="BH316" s="22"/>
      <c r="BI316" s="22"/>
      <c r="BJ316" s="33"/>
      <c r="BK316" s="6"/>
      <c r="BL316" s="32"/>
      <c r="BM316" s="27"/>
      <c r="BN316" s="27"/>
      <c r="BO316" s="27"/>
      <c r="BP316" s="27"/>
      <c r="BQ316" s="27"/>
      <c r="BR316" s="27"/>
      <c r="BT316" s="2"/>
      <c r="BU316" s="8"/>
      <c r="BV316" s="8"/>
      <c r="BW316" s="8"/>
      <c r="BY316" s="44"/>
      <c r="BZ316" s="31"/>
      <c r="CA316" s="29"/>
      <c r="CB316" s="31"/>
      <c r="CC316" s="17"/>
      <c r="CE316" s="22"/>
      <c r="CF316" s="22"/>
      <c r="CG316" s="22"/>
      <c r="CH316" s="22"/>
      <c r="CI316" s="22"/>
      <c r="CJ316" s="22"/>
      <c r="CK316" s="22"/>
      <c r="CL316" s="33"/>
      <c r="CM316" s="6"/>
      <c r="CN316" s="32"/>
      <c r="CO316" s="27"/>
      <c r="CP316" s="27"/>
      <c r="CQ316" s="27"/>
      <c r="CR316" s="27"/>
      <c r="CS316" s="27"/>
      <c r="CT316" s="27"/>
    </row>
    <row r="317" spans="2:98">
      <c r="B317" s="86">
        <v>42816</v>
      </c>
      <c r="C317" s="53">
        <v>2348.4499999999998</v>
      </c>
      <c r="D317" s="47">
        <f t="shared" si="85"/>
        <v>1.8899156150544091E-3</v>
      </c>
      <c r="F317" s="89">
        <f t="shared" si="76"/>
        <v>2017.2157330155078</v>
      </c>
      <c r="G317" s="96">
        <v>279</v>
      </c>
      <c r="H317" s="37">
        <v>306</v>
      </c>
      <c r="I317" s="60">
        <f t="shared" si="79"/>
        <v>1984.3295684563641</v>
      </c>
      <c r="J317" s="57">
        <f t="shared" si="80"/>
        <v>2389.4561735798711</v>
      </c>
      <c r="K317" s="60">
        <f t="shared" si="81"/>
        <v>2592.2696315990229</v>
      </c>
      <c r="L317" s="60">
        <f t="shared" si="82"/>
        <v>1518.9638408954249</v>
      </c>
      <c r="M317" s="57">
        <f t="shared" si="83"/>
        <v>2392.545808312469</v>
      </c>
      <c r="N317" s="57">
        <f t="shared" si="84"/>
        <v>1645.763196077527</v>
      </c>
      <c r="P317" s="49"/>
      <c r="Q317" s="41">
        <v>306</v>
      </c>
      <c r="R317" s="103">
        <f t="shared" si="77"/>
        <v>2017.2157330155078</v>
      </c>
      <c r="S317" s="57">
        <f t="shared" si="70"/>
        <v>2000.0358556028518</v>
      </c>
      <c r="T317" s="57">
        <f t="shared" si="71"/>
        <v>2419.8336524603669</v>
      </c>
      <c r="U317" s="57">
        <f t="shared" si="72"/>
        <v>2646.0045867404074</v>
      </c>
      <c r="V317" s="57">
        <f t="shared" si="73"/>
        <v>1511.7673808059335</v>
      </c>
      <c r="W317" s="57">
        <f t="shared" si="74"/>
        <v>3500.6073783316874</v>
      </c>
      <c r="X317" s="57">
        <f t="shared" si="75"/>
        <v>1142.6998207389404</v>
      </c>
      <c r="Y317" s="17"/>
      <c r="AA317" s="22"/>
      <c r="AB317" s="22"/>
      <c r="AC317" s="22"/>
      <c r="AD317" s="22"/>
      <c r="AE317" s="22"/>
      <c r="AF317" s="22"/>
      <c r="AG317" s="22"/>
      <c r="AH317" s="33"/>
      <c r="AI317" s="6"/>
      <c r="AJ317" s="32"/>
      <c r="AK317" s="27"/>
      <c r="AL317" s="27"/>
      <c r="AM317" s="27"/>
      <c r="AN317" s="27"/>
      <c r="AO317" s="27"/>
      <c r="AP317" s="27"/>
      <c r="AR317" s="2"/>
      <c r="AS317" s="8"/>
      <c r="AT317" s="8"/>
      <c r="AU317" s="8"/>
      <c r="AW317" s="44"/>
      <c r="AX317" s="31"/>
      <c r="AY317" s="29"/>
      <c r="AZ317" s="31"/>
      <c r="BA317" s="17"/>
      <c r="BC317" s="22"/>
      <c r="BD317" s="22"/>
      <c r="BE317" s="22"/>
      <c r="BF317" s="22"/>
      <c r="BG317" s="22"/>
      <c r="BH317" s="22"/>
      <c r="BI317" s="22"/>
      <c r="BJ317" s="33"/>
      <c r="BK317" s="6"/>
      <c r="BL317" s="32"/>
      <c r="BM317" s="27"/>
      <c r="BN317" s="27"/>
      <c r="BO317" s="27"/>
      <c r="BP317" s="27"/>
      <c r="BQ317" s="27"/>
      <c r="BR317" s="27"/>
      <c r="BT317" s="2"/>
      <c r="BU317" s="8"/>
      <c r="BV317" s="8"/>
      <c r="BW317" s="8"/>
      <c r="BY317" s="44"/>
      <c r="BZ317" s="31"/>
      <c r="CA317" s="29"/>
      <c r="CB317" s="31"/>
      <c r="CC317" s="17"/>
      <c r="CE317" s="22"/>
      <c r="CF317" s="22"/>
      <c r="CG317" s="22"/>
      <c r="CH317" s="22"/>
      <c r="CI317" s="22"/>
      <c r="CJ317" s="22"/>
      <c r="CK317" s="22"/>
      <c r="CL317" s="33"/>
      <c r="CM317" s="6"/>
      <c r="CN317" s="32"/>
      <c r="CO317" s="27"/>
      <c r="CP317" s="27"/>
      <c r="CQ317" s="27"/>
      <c r="CR317" s="27"/>
      <c r="CS317" s="27"/>
      <c r="CT317" s="27"/>
    </row>
    <row r="318" spans="2:98">
      <c r="B318" s="86">
        <v>42817</v>
      </c>
      <c r="C318" s="53">
        <v>2345.96</v>
      </c>
      <c r="D318" s="47">
        <f t="shared" si="85"/>
        <v>-1.0602737976110974E-3</v>
      </c>
      <c r="F318" s="89">
        <f t="shared" si="76"/>
        <v>2017.2197059992186</v>
      </c>
      <c r="G318" s="96">
        <v>280</v>
      </c>
      <c r="H318" s="37">
        <v>307</v>
      </c>
      <c r="I318" s="60">
        <f t="shared" si="79"/>
        <v>1984.9090772945258</v>
      </c>
      <c r="J318" s="57">
        <f t="shared" si="80"/>
        <v>2390.5998475510387</v>
      </c>
      <c r="K318" s="60">
        <f t="shared" si="81"/>
        <v>2594.2677945103364</v>
      </c>
      <c r="L318" s="60">
        <f t="shared" si="82"/>
        <v>1518.6805515850183</v>
      </c>
      <c r="M318" s="57">
        <f t="shared" si="83"/>
        <v>2394.046317186449</v>
      </c>
      <c r="N318" s="57">
        <f t="shared" si="84"/>
        <v>1645.6924900920237</v>
      </c>
      <c r="P318" s="49"/>
      <c r="Q318" s="96">
        <v>307</v>
      </c>
      <c r="R318" s="103">
        <f t="shared" si="77"/>
        <v>2017.2197059992186</v>
      </c>
      <c r="S318" s="57">
        <f t="shared" si="70"/>
        <v>2000.6199513465165</v>
      </c>
      <c r="T318" s="57">
        <f t="shared" si="71"/>
        <v>2420.9396639403344</v>
      </c>
      <c r="U318" s="57">
        <f t="shared" si="72"/>
        <v>2647.9870714704466</v>
      </c>
      <c r="V318" s="57">
        <f t="shared" si="73"/>
        <v>1511.5180254649549</v>
      </c>
      <c r="W318" s="57">
        <f t="shared" si="74"/>
        <v>3504.8313528790504</v>
      </c>
      <c r="X318" s="57">
        <f t="shared" si="75"/>
        <v>1141.9893817252839</v>
      </c>
      <c r="Y318" s="17"/>
      <c r="AA318" s="22"/>
      <c r="AB318" s="22"/>
      <c r="AC318" s="22"/>
      <c r="AD318" s="22"/>
      <c r="AE318" s="22"/>
      <c r="AF318" s="22"/>
      <c r="AG318" s="22"/>
      <c r="AH318" s="33"/>
      <c r="AI318" s="6"/>
      <c r="AJ318" s="32"/>
      <c r="AK318" s="27"/>
      <c r="AL318" s="27"/>
      <c r="AM318" s="27"/>
      <c r="AN318" s="27"/>
      <c r="AO318" s="27"/>
      <c r="AP318" s="27"/>
      <c r="AR318" s="2"/>
      <c r="AS318" s="8"/>
      <c r="AT318" s="8"/>
      <c r="AU318" s="8"/>
      <c r="AW318" s="44"/>
      <c r="AX318" s="31"/>
      <c r="AY318" s="29"/>
      <c r="AZ318" s="31"/>
      <c r="BA318" s="17"/>
      <c r="BC318" s="22"/>
      <c r="BD318" s="22"/>
      <c r="BE318" s="22"/>
      <c r="BF318" s="22"/>
      <c r="BG318" s="22"/>
      <c r="BH318" s="22"/>
      <c r="BI318" s="22"/>
      <c r="BJ318" s="33"/>
      <c r="BK318" s="6"/>
      <c r="BL318" s="32"/>
      <c r="BM318" s="27"/>
      <c r="BN318" s="27"/>
      <c r="BO318" s="27"/>
      <c r="BP318" s="27"/>
      <c r="BQ318" s="27"/>
      <c r="BR318" s="27"/>
      <c r="BT318" s="2"/>
      <c r="BU318" s="8"/>
      <c r="BV318" s="8"/>
      <c r="BW318" s="8"/>
      <c r="BY318" s="44"/>
      <c r="BZ318" s="31"/>
      <c r="CA318" s="29"/>
      <c r="CB318" s="31"/>
      <c r="CC318" s="17"/>
      <c r="CE318" s="22"/>
      <c r="CF318" s="22"/>
      <c r="CG318" s="22"/>
      <c r="CH318" s="22"/>
      <c r="CI318" s="22"/>
      <c r="CJ318" s="22"/>
      <c r="CK318" s="22"/>
      <c r="CL318" s="33"/>
      <c r="CM318" s="6"/>
      <c r="CN318" s="32"/>
      <c r="CO318" s="27"/>
      <c r="CP318" s="27"/>
      <c r="CQ318" s="27"/>
      <c r="CR318" s="27"/>
      <c r="CS318" s="27"/>
      <c r="CT318" s="27"/>
    </row>
    <row r="319" spans="2:98">
      <c r="B319" s="86">
        <v>42818</v>
      </c>
      <c r="C319" s="53">
        <v>2343.98</v>
      </c>
      <c r="D319" s="47">
        <f t="shared" si="85"/>
        <v>-8.4400416034374759E-4</v>
      </c>
      <c r="F319" s="89">
        <f t="shared" si="76"/>
        <v>2017.2236789829294</v>
      </c>
      <c r="G319" s="96">
        <v>281</v>
      </c>
      <c r="H319" s="37">
        <v>308</v>
      </c>
      <c r="I319" s="60">
        <f t="shared" si="79"/>
        <v>1985.4887553739768</v>
      </c>
      <c r="J319" s="57">
        <f t="shared" si="80"/>
        <v>2391.7420270007542</v>
      </c>
      <c r="K319" s="60">
        <f t="shared" si="81"/>
        <v>2596.2652811059988</v>
      </c>
      <c r="L319" s="60">
        <f t="shared" si="82"/>
        <v>1518.3986114227725</v>
      </c>
      <c r="M319" s="57">
        <f t="shared" si="83"/>
        <v>2395.5463355005854</v>
      </c>
      <c r="N319" s="57">
        <f t="shared" si="84"/>
        <v>1645.6227705955553</v>
      </c>
      <c r="P319" s="49"/>
      <c r="Q319" s="96">
        <v>308</v>
      </c>
      <c r="R319" s="103">
        <f t="shared" si="77"/>
        <v>2017.2236789829294</v>
      </c>
      <c r="S319" s="57">
        <f t="shared" si="70"/>
        <v>2001.2042176710415</v>
      </c>
      <c r="T319" s="57">
        <f t="shared" si="71"/>
        <v>2422.0443798420165</v>
      </c>
      <c r="U319" s="57">
        <f t="shared" si="72"/>
        <v>2649.9690709680744</v>
      </c>
      <c r="V319" s="57">
        <f t="shared" si="73"/>
        <v>1511.2698350706953</v>
      </c>
      <c r="W319" s="57">
        <f t="shared" si="74"/>
        <v>3509.0552054001973</v>
      </c>
      <c r="X319" s="57">
        <f t="shared" si="75"/>
        <v>1141.2810817741545</v>
      </c>
      <c r="Y319" s="17"/>
      <c r="AA319" s="22"/>
      <c r="AB319" s="22"/>
      <c r="AC319" s="22"/>
      <c r="AD319" s="22"/>
      <c r="AE319" s="22"/>
      <c r="AF319" s="22"/>
      <c r="AG319" s="22"/>
      <c r="AH319" s="33"/>
      <c r="AI319" s="6"/>
      <c r="AJ319" s="32"/>
      <c r="AK319" s="27"/>
      <c r="AL319" s="27"/>
      <c r="AM319" s="27"/>
      <c r="AN319" s="27"/>
      <c r="AO319" s="27"/>
      <c r="AP319" s="27"/>
      <c r="AR319" s="2"/>
      <c r="AS319" s="8"/>
      <c r="AT319" s="8"/>
      <c r="AU319" s="8"/>
      <c r="AW319" s="44"/>
      <c r="AX319" s="31"/>
      <c r="AY319" s="29"/>
      <c r="AZ319" s="31"/>
      <c r="BA319" s="17"/>
      <c r="BC319" s="22"/>
      <c r="BD319" s="22"/>
      <c r="BE319" s="22"/>
      <c r="BF319" s="22"/>
      <c r="BG319" s="22"/>
      <c r="BH319" s="22"/>
      <c r="BI319" s="22"/>
      <c r="BJ319" s="33"/>
      <c r="BK319" s="6"/>
      <c r="BL319" s="32"/>
      <c r="BM319" s="27"/>
      <c r="BN319" s="27"/>
      <c r="BO319" s="27"/>
      <c r="BP319" s="27"/>
      <c r="BQ319" s="27"/>
      <c r="BR319" s="27"/>
      <c r="BT319" s="2"/>
      <c r="BU319" s="8"/>
      <c r="BV319" s="8"/>
      <c r="BW319" s="8"/>
      <c r="BY319" s="44"/>
      <c r="BZ319" s="31"/>
      <c r="CA319" s="29"/>
      <c r="CB319" s="31"/>
      <c r="CC319" s="17"/>
      <c r="CE319" s="22"/>
      <c r="CF319" s="22"/>
      <c r="CG319" s="22"/>
      <c r="CH319" s="22"/>
      <c r="CI319" s="22"/>
      <c r="CJ319" s="22"/>
      <c r="CK319" s="22"/>
      <c r="CL319" s="33"/>
      <c r="CM319" s="6"/>
      <c r="CN319" s="32"/>
      <c r="CO319" s="27"/>
      <c r="CP319" s="27"/>
      <c r="CQ319" s="27"/>
      <c r="CR319" s="27"/>
      <c r="CS319" s="27"/>
      <c r="CT319" s="27"/>
    </row>
    <row r="320" spans="2:98">
      <c r="B320" s="86">
        <v>42821</v>
      </c>
      <c r="C320" s="53">
        <v>2341.59</v>
      </c>
      <c r="D320" s="47">
        <f t="shared" si="85"/>
        <v>-1.0196332733213903E-3</v>
      </c>
      <c r="F320" s="89">
        <f t="shared" si="76"/>
        <v>2017.2276519666402</v>
      </c>
      <c r="G320" s="96">
        <v>282</v>
      </c>
      <c r="H320" s="37">
        <v>309</v>
      </c>
      <c r="I320" s="60">
        <f t="shared" si="79"/>
        <v>1986.068602744142</v>
      </c>
      <c r="J320" s="57">
        <f t="shared" si="80"/>
        <v>2392.8827201597423</v>
      </c>
      <c r="K320" s="60">
        <f t="shared" si="81"/>
        <v>2598.2620992839356</v>
      </c>
      <c r="L320" s="60">
        <f t="shared" si="82"/>
        <v>1518.1180127644316</v>
      </c>
      <c r="M320" s="57">
        <f t="shared" si="83"/>
        <v>2397.0458687941873</v>
      </c>
      <c r="N320" s="57">
        <f t="shared" si="84"/>
        <v>1645.554032218123</v>
      </c>
      <c r="P320" s="49"/>
      <c r="Q320" s="41">
        <v>309</v>
      </c>
      <c r="R320" s="103">
        <f t="shared" si="77"/>
        <v>2017.2276519666402</v>
      </c>
      <c r="S320" s="57">
        <f t="shared" si="70"/>
        <v>2001.7886546262441</v>
      </c>
      <c r="T320" s="57">
        <f t="shared" si="71"/>
        <v>2423.1478066993154</v>
      </c>
      <c r="U320" s="57">
        <f t="shared" si="72"/>
        <v>2651.9505915176796</v>
      </c>
      <c r="V320" s="57">
        <f t="shared" si="73"/>
        <v>1511.0228035949572</v>
      </c>
      <c r="W320" s="57">
        <f t="shared" si="74"/>
        <v>3513.2789486031324</v>
      </c>
      <c r="X320" s="57">
        <f t="shared" si="75"/>
        <v>1140.5749091980247</v>
      </c>
      <c r="Y320" s="17"/>
      <c r="AA320" s="22"/>
      <c r="AB320" s="22"/>
      <c r="AC320" s="22"/>
      <c r="AD320" s="22"/>
      <c r="AE320" s="22"/>
      <c r="AF320" s="22"/>
      <c r="AG320" s="22"/>
      <c r="AH320" s="33"/>
      <c r="AI320" s="6"/>
      <c r="AJ320" s="32"/>
      <c r="AK320" s="27"/>
      <c r="AL320" s="27"/>
      <c r="AM320" s="27"/>
      <c r="AN320" s="27"/>
      <c r="AO320" s="27"/>
      <c r="AP320" s="27"/>
      <c r="AR320" s="2"/>
      <c r="AS320" s="8"/>
      <c r="AT320" s="8"/>
      <c r="AU320" s="8"/>
      <c r="AW320" s="44"/>
      <c r="AX320" s="31"/>
      <c r="AY320" s="29"/>
      <c r="AZ320" s="31"/>
      <c r="BA320" s="17"/>
      <c r="BC320" s="22"/>
      <c r="BD320" s="22"/>
      <c r="BE320" s="22"/>
      <c r="BF320" s="22"/>
      <c r="BG320" s="22"/>
      <c r="BH320" s="22"/>
      <c r="BI320" s="22"/>
      <c r="BJ320" s="33"/>
      <c r="BK320" s="6"/>
      <c r="BL320" s="32"/>
      <c r="BM320" s="27"/>
      <c r="BN320" s="27"/>
      <c r="BO320" s="27"/>
      <c r="BP320" s="27"/>
      <c r="BQ320" s="27"/>
      <c r="BR320" s="27"/>
      <c r="BT320" s="2"/>
      <c r="BU320" s="8"/>
      <c r="BV320" s="8"/>
      <c r="BW320" s="8"/>
      <c r="BY320" s="44"/>
      <c r="BZ320" s="31"/>
      <c r="CA320" s="29"/>
      <c r="CB320" s="31"/>
      <c r="CC320" s="17"/>
      <c r="CE320" s="22"/>
      <c r="CF320" s="22"/>
      <c r="CG320" s="22"/>
      <c r="CH320" s="22"/>
      <c r="CI320" s="22"/>
      <c r="CJ320" s="22"/>
      <c r="CK320" s="22"/>
      <c r="CL320" s="33"/>
      <c r="CM320" s="6"/>
      <c r="CN320" s="32"/>
      <c r="CO320" s="27"/>
      <c r="CP320" s="27"/>
      <c r="CQ320" s="27"/>
      <c r="CR320" s="27"/>
      <c r="CS320" s="27"/>
      <c r="CT320" s="27"/>
    </row>
    <row r="321" spans="2:98">
      <c r="B321" s="86">
        <v>42822</v>
      </c>
      <c r="C321" s="53">
        <v>2358.5700000000002</v>
      </c>
      <c r="D321" s="47">
        <f t="shared" si="85"/>
        <v>7.2514829667021203E-3</v>
      </c>
      <c r="F321" s="89">
        <f t="shared" si="76"/>
        <v>2017.231624950351</v>
      </c>
      <c r="G321" s="96">
        <v>283</v>
      </c>
      <c r="H321" s="37">
        <v>310</v>
      </c>
      <c r="I321" s="60">
        <f t="shared" si="79"/>
        <v>1986.6486194544618</v>
      </c>
      <c r="J321" s="57">
        <f t="shared" si="80"/>
        <v>2394.0219351854848</v>
      </c>
      <c r="K321" s="60">
        <f t="shared" si="81"/>
        <v>2600.2582568722764</v>
      </c>
      <c r="L321" s="60">
        <f t="shared" si="82"/>
        <v>1517.8387480356275</v>
      </c>
      <c r="M321" s="57">
        <f t="shared" si="83"/>
        <v>2398.5449225575285</v>
      </c>
      <c r="N321" s="57">
        <f t="shared" si="84"/>
        <v>1645.4862696388195</v>
      </c>
      <c r="P321" s="49"/>
      <c r="Q321" s="41">
        <v>310</v>
      </c>
      <c r="R321" s="103">
        <f t="shared" si="77"/>
        <v>2017.231624950351</v>
      </c>
      <c r="S321" s="57">
        <f t="shared" si="70"/>
        <v>2002.3732622619561</v>
      </c>
      <c r="T321" s="57">
        <f t="shared" si="71"/>
        <v>2424.2499509930494</v>
      </c>
      <c r="U321" s="57">
        <f t="shared" si="72"/>
        <v>2653.9316393533027</v>
      </c>
      <c r="V321" s="57">
        <f t="shared" si="73"/>
        <v>1510.7769250599852</v>
      </c>
      <c r="W321" s="57">
        <f t="shared" si="74"/>
        <v>3517.5025950976155</v>
      </c>
      <c r="X321" s="57">
        <f t="shared" si="75"/>
        <v>1139.8708524080901</v>
      </c>
      <c r="Y321" s="17"/>
      <c r="AA321" s="22"/>
      <c r="AB321" s="22"/>
      <c r="AC321" s="22"/>
      <c r="AD321" s="22"/>
      <c r="AE321" s="22"/>
      <c r="AF321" s="22"/>
      <c r="AG321" s="22"/>
      <c r="AH321" s="33"/>
      <c r="AI321" s="6"/>
      <c r="AJ321" s="32"/>
      <c r="AK321" s="27"/>
      <c r="AL321" s="27"/>
      <c r="AM321" s="27"/>
      <c r="AN321" s="27"/>
      <c r="AO321" s="27"/>
      <c r="AP321" s="27"/>
      <c r="AR321" s="2"/>
      <c r="AS321" s="8"/>
      <c r="AT321" s="8"/>
      <c r="AU321" s="8"/>
      <c r="AW321" s="44"/>
      <c r="AX321" s="31"/>
      <c r="AY321" s="29"/>
      <c r="AZ321" s="31"/>
      <c r="BA321" s="17"/>
      <c r="BC321" s="22"/>
      <c r="BD321" s="22"/>
      <c r="BE321" s="22"/>
      <c r="BF321" s="22"/>
      <c r="BG321" s="22"/>
      <c r="BH321" s="22"/>
      <c r="BI321" s="22"/>
      <c r="BJ321" s="33"/>
      <c r="BK321" s="6"/>
      <c r="BL321" s="32"/>
      <c r="BM321" s="27"/>
      <c r="BN321" s="27"/>
      <c r="BO321" s="27"/>
      <c r="BP321" s="27"/>
      <c r="BQ321" s="27"/>
      <c r="BR321" s="27"/>
      <c r="BT321" s="2"/>
      <c r="BU321" s="8"/>
      <c r="BV321" s="8"/>
      <c r="BW321" s="8"/>
      <c r="BY321" s="44"/>
      <c r="BZ321" s="31"/>
      <c r="CA321" s="29"/>
      <c r="CB321" s="31"/>
      <c r="CC321" s="17"/>
      <c r="CE321" s="22"/>
      <c r="CF321" s="22"/>
      <c r="CG321" s="22"/>
      <c r="CH321" s="22"/>
      <c r="CI321" s="22"/>
      <c r="CJ321" s="22"/>
      <c r="CK321" s="22"/>
      <c r="CL321" s="33"/>
      <c r="CM321" s="6"/>
      <c r="CN321" s="32"/>
      <c r="CO321" s="27"/>
      <c r="CP321" s="27"/>
      <c r="CQ321" s="27"/>
      <c r="CR321" s="27"/>
      <c r="CS321" s="27"/>
      <c r="CT321" s="27"/>
    </row>
    <row r="322" spans="2:98">
      <c r="B322" s="86">
        <v>42823</v>
      </c>
      <c r="C322" s="53">
        <v>2361.13</v>
      </c>
      <c r="D322" s="47">
        <f t="shared" si="85"/>
        <v>1.0854034436119959E-3</v>
      </c>
      <c r="F322" s="89">
        <f t="shared" si="76"/>
        <v>2017.2355979340618</v>
      </c>
      <c r="G322" s="96">
        <v>284</v>
      </c>
      <c r="H322" s="37">
        <v>311</v>
      </c>
      <c r="I322" s="60">
        <f t="shared" si="79"/>
        <v>1987.2288055543909</v>
      </c>
      <c r="J322" s="57">
        <f t="shared" si="80"/>
        <v>2395.1596801631322</v>
      </c>
      <c r="K322" s="60">
        <f t="shared" si="81"/>
        <v>2602.2537616302284</v>
      </c>
      <c r="L322" s="60">
        <f t="shared" si="82"/>
        <v>1517.5608097310076</v>
      </c>
      <c r="M322" s="57">
        <f t="shared" si="83"/>
        <v>2400.0435022324641</v>
      </c>
      <c r="N322" s="57">
        <f t="shared" si="84"/>
        <v>1645.4194775852147</v>
      </c>
      <c r="P322" s="49"/>
      <c r="Q322" s="96">
        <v>311</v>
      </c>
      <c r="R322" s="103">
        <f t="shared" si="77"/>
        <v>2017.2355979340618</v>
      </c>
      <c r="S322" s="57">
        <f t="shared" si="70"/>
        <v>2002.9580406280231</v>
      </c>
      <c r="T322" s="57">
        <f t="shared" si="71"/>
        <v>2425.3508191515461</v>
      </c>
      <c r="U322" s="57">
        <f t="shared" si="72"/>
        <v>2655.9122206592124</v>
      </c>
      <c r="V322" s="57">
        <f t="shared" si="73"/>
        <v>1510.5321935378902</v>
      </c>
      <c r="W322" s="57">
        <f t="shared" si="74"/>
        <v>3521.7261573962996</v>
      </c>
      <c r="X322" s="57">
        <f t="shared" si="75"/>
        <v>1139.1688999131334</v>
      </c>
      <c r="Y322" s="17"/>
      <c r="AA322" s="22"/>
      <c r="AB322" s="22"/>
      <c r="AC322" s="22"/>
      <c r="AD322" s="22"/>
      <c r="AE322" s="22"/>
      <c r="AF322" s="22"/>
      <c r="AG322" s="22"/>
      <c r="AH322" s="33"/>
      <c r="AI322" s="6"/>
      <c r="AJ322" s="32"/>
      <c r="AK322" s="27"/>
      <c r="AL322" s="27"/>
      <c r="AM322" s="27"/>
      <c r="AN322" s="27"/>
      <c r="AO322" s="27"/>
      <c r="AP322" s="27"/>
      <c r="AR322" s="2"/>
      <c r="AS322" s="8"/>
      <c r="AT322" s="8"/>
      <c r="AU322" s="8"/>
      <c r="AW322" s="44"/>
      <c r="AX322" s="31"/>
      <c r="AY322" s="29"/>
      <c r="AZ322" s="31"/>
      <c r="BA322" s="17"/>
      <c r="BC322" s="22"/>
      <c r="BD322" s="22"/>
      <c r="BE322" s="22"/>
      <c r="BF322" s="22"/>
      <c r="BG322" s="22"/>
      <c r="BH322" s="22"/>
      <c r="BI322" s="22"/>
      <c r="BJ322" s="33"/>
      <c r="BK322" s="6"/>
      <c r="BL322" s="32"/>
      <c r="BM322" s="27"/>
      <c r="BN322" s="27"/>
      <c r="BO322" s="27"/>
      <c r="BP322" s="27"/>
      <c r="BQ322" s="27"/>
      <c r="BR322" s="27"/>
      <c r="BT322" s="2"/>
      <c r="BU322" s="8"/>
      <c r="BV322" s="8"/>
      <c r="BW322" s="8"/>
      <c r="BY322" s="44"/>
      <c r="BZ322" s="31"/>
      <c r="CA322" s="29"/>
      <c r="CB322" s="31"/>
      <c r="CC322" s="17"/>
      <c r="CE322" s="22"/>
      <c r="CF322" s="22"/>
      <c r="CG322" s="22"/>
      <c r="CH322" s="22"/>
      <c r="CI322" s="22"/>
      <c r="CJ322" s="22"/>
      <c r="CK322" s="22"/>
      <c r="CL322" s="33"/>
      <c r="CM322" s="6"/>
      <c r="CN322" s="32"/>
      <c r="CO322" s="27"/>
      <c r="CP322" s="27"/>
      <c r="CQ322" s="27"/>
      <c r="CR322" s="27"/>
      <c r="CS322" s="27"/>
      <c r="CT322" s="27"/>
    </row>
    <row r="323" spans="2:98">
      <c r="B323" s="86">
        <v>42824</v>
      </c>
      <c r="C323" s="53">
        <v>2368.06</v>
      </c>
      <c r="D323" s="47">
        <f t="shared" si="85"/>
        <v>2.9350353432465964E-3</v>
      </c>
      <c r="F323" s="89">
        <f t="shared" si="76"/>
        <v>2017.2395709177727</v>
      </c>
      <c r="G323" s="96">
        <v>285</v>
      </c>
      <c r="H323" s="37">
        <v>312</v>
      </c>
      <c r="I323" s="60">
        <f t="shared" si="79"/>
        <v>1987.8091610933975</v>
      </c>
      <c r="J323" s="57">
        <f t="shared" si="80"/>
        <v>2396.2959631063932</v>
      </c>
      <c r="K323" s="60">
        <f t="shared" si="81"/>
        <v>2604.2486212489425</v>
      </c>
      <c r="L323" s="60">
        <f t="shared" si="82"/>
        <v>1517.2841904133702</v>
      </c>
      <c r="M323" s="57">
        <f t="shared" si="83"/>
        <v>2401.541613213034</v>
      </c>
      <c r="N323" s="57">
        <f t="shared" si="84"/>
        <v>1645.35365083275</v>
      </c>
      <c r="P323" s="49"/>
      <c r="Q323" s="41">
        <v>312</v>
      </c>
      <c r="R323" s="103">
        <f t="shared" si="77"/>
        <v>2017.2395709177727</v>
      </c>
      <c r="S323" s="57">
        <f t="shared" si="70"/>
        <v>2003.5429897743054</v>
      </c>
      <c r="T323" s="57">
        <f t="shared" si="71"/>
        <v>2426.4504175512407</v>
      </c>
      <c r="U323" s="57">
        <f t="shared" si="72"/>
        <v>2657.8923415704753</v>
      </c>
      <c r="V323" s="57">
        <f t="shared" si="73"/>
        <v>1510.288603150078</v>
      </c>
      <c r="W323" s="57">
        <f t="shared" si="74"/>
        <v>3525.9496479158511</v>
      </c>
      <c r="X323" s="57">
        <f t="shared" si="75"/>
        <v>1138.4690403184011</v>
      </c>
      <c r="Y323" s="17"/>
      <c r="AA323" s="22"/>
      <c r="AB323" s="22"/>
      <c r="AC323" s="22"/>
      <c r="AD323" s="22"/>
      <c r="AE323" s="22"/>
      <c r="AF323" s="22"/>
      <c r="AG323" s="22"/>
      <c r="AH323" s="33"/>
      <c r="AI323" s="6"/>
      <c r="AJ323" s="32"/>
      <c r="AK323" s="27"/>
      <c r="AL323" s="27"/>
      <c r="AM323" s="27"/>
      <c r="AN323" s="27"/>
      <c r="AO323" s="27"/>
      <c r="AP323" s="27"/>
      <c r="AR323" s="2"/>
      <c r="AS323" s="8"/>
      <c r="AT323" s="8"/>
      <c r="AU323" s="8"/>
      <c r="AW323" s="44"/>
      <c r="AX323" s="31"/>
      <c r="AY323" s="29"/>
      <c r="AZ323" s="31"/>
      <c r="BA323" s="17"/>
      <c r="BC323" s="22"/>
      <c r="BD323" s="22"/>
      <c r="BE323" s="22"/>
      <c r="BF323" s="22"/>
      <c r="BG323" s="22"/>
      <c r="BH323" s="22"/>
      <c r="BI323" s="22"/>
      <c r="BJ323" s="33"/>
      <c r="BK323" s="6"/>
      <c r="BL323" s="32"/>
      <c r="BM323" s="27"/>
      <c r="BN323" s="27"/>
      <c r="BO323" s="27"/>
      <c r="BP323" s="27"/>
      <c r="BQ323" s="27"/>
      <c r="BR323" s="27"/>
      <c r="BT323" s="2"/>
      <c r="BU323" s="8"/>
      <c r="BV323" s="8"/>
      <c r="BW323" s="8"/>
      <c r="BY323" s="44"/>
      <c r="BZ323" s="31"/>
      <c r="CA323" s="29"/>
      <c r="CB323" s="31"/>
      <c r="CC323" s="17"/>
      <c r="CE323" s="22"/>
      <c r="CF323" s="22"/>
      <c r="CG323" s="22"/>
      <c r="CH323" s="22"/>
      <c r="CI323" s="22"/>
      <c r="CJ323" s="22"/>
      <c r="CK323" s="22"/>
      <c r="CL323" s="33"/>
      <c r="CM323" s="6"/>
      <c r="CN323" s="32"/>
      <c r="CO323" s="27"/>
      <c r="CP323" s="27"/>
      <c r="CQ323" s="27"/>
      <c r="CR323" s="27"/>
      <c r="CS323" s="27"/>
      <c r="CT323" s="27"/>
    </row>
    <row r="324" spans="2:98">
      <c r="B324" s="86">
        <v>42825</v>
      </c>
      <c r="C324" s="53">
        <v>2362.7199999999998</v>
      </c>
      <c r="D324" s="47">
        <f t="shared" si="85"/>
        <v>-2.2550104304790188E-3</v>
      </c>
      <c r="F324" s="89">
        <f t="shared" si="76"/>
        <v>2017.2435439014835</v>
      </c>
      <c r="G324" s="96">
        <v>286</v>
      </c>
      <c r="H324" s="37">
        <v>313</v>
      </c>
      <c r="I324" s="60">
        <f t="shared" si="79"/>
        <v>1988.3896861209662</v>
      </c>
      <c r="J324" s="57">
        <f t="shared" si="80"/>
        <v>2397.4307919584139</v>
      </c>
      <c r="K324" s="60">
        <f t="shared" si="81"/>
        <v>2606.2428433523573</v>
      </c>
      <c r="L324" s="60">
        <f t="shared" si="82"/>
        <v>1517.0088827128166</v>
      </c>
      <c r="M324" s="57">
        <f t="shared" si="83"/>
        <v>2403.0392608460593</v>
      </c>
      <c r="N324" s="57">
        <f t="shared" si="84"/>
        <v>1645.2887842041423</v>
      </c>
      <c r="P324" s="49"/>
      <c r="Q324" s="41">
        <v>313</v>
      </c>
      <c r="R324" s="103">
        <f t="shared" si="77"/>
        <v>2017.2435439014835</v>
      </c>
      <c r="S324" s="57">
        <f t="shared" si="70"/>
        <v>2004.1281097506785</v>
      </c>
      <c r="T324" s="57">
        <f t="shared" si="71"/>
        <v>2427.5487525172525</v>
      </c>
      <c r="U324" s="57">
        <f t="shared" si="72"/>
        <v>2659.8720081735187</v>
      </c>
      <c r="V324" s="57">
        <f t="shared" si="73"/>
        <v>1510.0461480666881</v>
      </c>
      <c r="W324" s="57">
        <f t="shared" si="74"/>
        <v>3530.1730789780572</v>
      </c>
      <c r="X324" s="57">
        <f t="shared" si="75"/>
        <v>1137.7712623244993</v>
      </c>
      <c r="Y324" s="17"/>
      <c r="AA324" s="22"/>
      <c r="AB324" s="22"/>
      <c r="AC324" s="22"/>
      <c r="AD324" s="22"/>
      <c r="AE324" s="22"/>
      <c r="AF324" s="22"/>
      <c r="AG324" s="22"/>
      <c r="AH324" s="33"/>
      <c r="AI324" s="6"/>
      <c r="AJ324" s="32"/>
      <c r="AK324" s="27"/>
      <c r="AL324" s="27"/>
      <c r="AM324" s="27"/>
      <c r="AN324" s="27"/>
      <c r="AO324" s="27"/>
      <c r="AP324" s="27"/>
      <c r="AR324" s="2"/>
      <c r="AS324" s="8"/>
      <c r="AT324" s="8"/>
      <c r="AU324" s="8"/>
      <c r="AW324" s="44"/>
      <c r="AX324" s="31"/>
      <c r="AY324" s="29"/>
      <c r="AZ324" s="31"/>
      <c r="BA324" s="17"/>
      <c r="BC324" s="22"/>
      <c r="BD324" s="22"/>
      <c r="BE324" s="22"/>
      <c r="BF324" s="22"/>
      <c r="BG324" s="22"/>
      <c r="BH324" s="22"/>
      <c r="BI324" s="22"/>
      <c r="BJ324" s="33"/>
      <c r="BK324" s="6"/>
      <c r="BL324" s="32"/>
      <c r="BM324" s="27"/>
      <c r="BN324" s="27"/>
      <c r="BO324" s="27"/>
      <c r="BP324" s="27"/>
      <c r="BQ324" s="27"/>
      <c r="BR324" s="27"/>
      <c r="BT324" s="2"/>
      <c r="BU324" s="8"/>
      <c r="BV324" s="8"/>
      <c r="BW324" s="8"/>
      <c r="BY324" s="44"/>
      <c r="BZ324" s="31"/>
      <c r="CA324" s="29"/>
      <c r="CB324" s="31"/>
      <c r="CC324" s="17"/>
      <c r="CE324" s="22"/>
      <c r="CF324" s="22"/>
      <c r="CG324" s="22"/>
      <c r="CH324" s="22"/>
      <c r="CI324" s="22"/>
      <c r="CJ324" s="22"/>
      <c r="CK324" s="22"/>
      <c r="CL324" s="33"/>
      <c r="CM324" s="6"/>
      <c r="CN324" s="32"/>
      <c r="CO324" s="27"/>
      <c r="CP324" s="27"/>
      <c r="CQ324" s="27"/>
      <c r="CR324" s="27"/>
      <c r="CS324" s="27"/>
      <c r="CT324" s="27"/>
    </row>
    <row r="325" spans="2:98">
      <c r="B325" s="86">
        <v>42828</v>
      </c>
      <c r="C325" s="53">
        <v>2358.84</v>
      </c>
      <c r="D325" s="47">
        <f t="shared" si="85"/>
        <v>-1.6421751202003007E-3</v>
      </c>
      <c r="F325" s="89">
        <f t="shared" si="76"/>
        <v>2017.2475168851943</v>
      </c>
      <c r="G325" s="96">
        <v>287</v>
      </c>
      <c r="H325" s="37">
        <v>314</v>
      </c>
      <c r="I325" s="60">
        <f t="shared" si="79"/>
        <v>1988.9703806865941</v>
      </c>
      <c r="J325" s="57">
        <f t="shared" si="80"/>
        <v>2398.5641745926428</v>
      </c>
      <c r="K325" s="60">
        <f t="shared" si="81"/>
        <v>2608.2364354980396</v>
      </c>
      <c r="L325" s="60">
        <f t="shared" si="82"/>
        <v>1516.734879325915</v>
      </c>
      <c r="M325" s="57">
        <f t="shared" si="83"/>
        <v>2404.5364504317286</v>
      </c>
      <c r="N325" s="57">
        <f t="shared" si="84"/>
        <v>1645.2248725687998</v>
      </c>
      <c r="P325" s="49"/>
      <c r="Q325" s="96">
        <v>314</v>
      </c>
      <c r="R325" s="103">
        <f t="shared" si="77"/>
        <v>2017.2475168851943</v>
      </c>
      <c r="S325" s="57">
        <f t="shared" si="70"/>
        <v>2004.7134006070321</v>
      </c>
      <c r="T325" s="57">
        <f t="shared" si="71"/>
        <v>2428.6458303239647</v>
      </c>
      <c r="U325" s="57">
        <f t="shared" si="72"/>
        <v>2661.8512265066834</v>
      </c>
      <c r="V325" s="57">
        <f t="shared" si="73"/>
        <v>1509.8048225060413</v>
      </c>
      <c r="W325" s="57">
        <f t="shared" si="74"/>
        <v>3534.3964628109147</v>
      </c>
      <c r="X325" s="57">
        <f t="shared" si="75"/>
        <v>1137.075554726305</v>
      </c>
      <c r="Y325" s="17"/>
      <c r="AA325" s="22"/>
      <c r="AB325" s="22"/>
      <c r="AC325" s="22"/>
      <c r="AD325" s="22"/>
      <c r="AE325" s="22"/>
      <c r="AF325" s="22"/>
      <c r="AG325" s="22"/>
      <c r="AH325" s="33"/>
      <c r="AI325" s="6"/>
      <c r="AJ325" s="32"/>
      <c r="AK325" s="27"/>
      <c r="AL325" s="27"/>
      <c r="AM325" s="27"/>
      <c r="AN325" s="27"/>
      <c r="AO325" s="27"/>
      <c r="AP325" s="27"/>
      <c r="AR325" s="2"/>
      <c r="AS325" s="8"/>
      <c r="AT325" s="8"/>
      <c r="AU325" s="8"/>
      <c r="AW325" s="44"/>
      <c r="AX325" s="31"/>
      <c r="AY325" s="29"/>
      <c r="AZ325" s="31"/>
      <c r="BA325" s="17"/>
      <c r="BC325" s="22"/>
      <c r="BD325" s="22"/>
      <c r="BE325" s="22"/>
      <c r="BF325" s="22"/>
      <c r="BG325" s="22"/>
      <c r="BH325" s="22"/>
      <c r="BI325" s="22"/>
      <c r="BJ325" s="33"/>
      <c r="BK325" s="6"/>
      <c r="BL325" s="32"/>
      <c r="BM325" s="27"/>
      <c r="BN325" s="27"/>
      <c r="BO325" s="27"/>
      <c r="BP325" s="27"/>
      <c r="BQ325" s="27"/>
      <c r="BR325" s="27"/>
      <c r="BT325" s="2"/>
      <c r="BU325" s="8"/>
      <c r="BV325" s="8"/>
      <c r="BW325" s="8"/>
      <c r="BY325" s="44"/>
      <c r="BZ325" s="31"/>
      <c r="CA325" s="29"/>
      <c r="CB325" s="31"/>
      <c r="CC325" s="17"/>
      <c r="CE325" s="22"/>
      <c r="CF325" s="22"/>
      <c r="CG325" s="22"/>
      <c r="CH325" s="22"/>
      <c r="CI325" s="22"/>
      <c r="CJ325" s="22"/>
      <c r="CK325" s="22"/>
      <c r="CL325" s="33"/>
      <c r="CM325" s="6"/>
      <c r="CN325" s="32"/>
      <c r="CO325" s="27"/>
      <c r="CP325" s="27"/>
      <c r="CQ325" s="27"/>
      <c r="CR325" s="27"/>
      <c r="CS325" s="27"/>
      <c r="CT325" s="27"/>
    </row>
    <row r="326" spans="2:98">
      <c r="B326" s="86">
        <v>42829</v>
      </c>
      <c r="C326" s="53">
        <v>2360.16</v>
      </c>
      <c r="D326" s="47">
        <f t="shared" si="85"/>
        <v>5.5959709009500806E-4</v>
      </c>
      <c r="F326" s="89">
        <f t="shared" si="76"/>
        <v>2017.2514898689051</v>
      </c>
      <c r="G326" s="96">
        <v>288</v>
      </c>
      <c r="H326" s="37">
        <v>315</v>
      </c>
      <c r="I326" s="60">
        <f t="shared" si="79"/>
        <v>1989.5512448397935</v>
      </c>
      <c r="J326" s="57">
        <f t="shared" si="80"/>
        <v>2399.6961188136811</v>
      </c>
      <c r="K326" s="60">
        <f t="shared" si="81"/>
        <v>2610.2294051780023</v>
      </c>
      <c r="L326" s="60">
        <f t="shared" si="82"/>
        <v>1516.4621730148804</v>
      </c>
      <c r="M326" s="57">
        <f t="shared" si="83"/>
        <v>2406.0331872241741</v>
      </c>
      <c r="N326" s="57">
        <f t="shared" si="84"/>
        <v>1645.1619108422422</v>
      </c>
      <c r="P326" s="49"/>
      <c r="Q326" s="96">
        <v>315</v>
      </c>
      <c r="R326" s="103">
        <f t="shared" si="77"/>
        <v>2017.2514898689051</v>
      </c>
      <c r="S326" s="57">
        <f t="shared" si="70"/>
        <v>2005.2988623932704</v>
      </c>
      <c r="T326" s="57">
        <f t="shared" si="71"/>
        <v>2429.7416571955873</v>
      </c>
      <c r="U326" s="57">
        <f t="shared" si="72"/>
        <v>2663.8300025607691</v>
      </c>
      <c r="V326" s="57">
        <f t="shared" si="73"/>
        <v>1509.5646207340926</v>
      </c>
      <c r="W326" s="57">
        <f t="shared" si="74"/>
        <v>3538.6198115497018</v>
      </c>
      <c r="X326" s="57">
        <f t="shared" si="75"/>
        <v>1136.3819064118932</v>
      </c>
      <c r="Y326" s="17"/>
      <c r="AA326" s="22"/>
      <c r="AB326" s="22"/>
      <c r="AC326" s="22"/>
      <c r="AD326" s="22"/>
      <c r="AE326" s="22"/>
      <c r="AF326" s="22"/>
      <c r="AG326" s="22"/>
      <c r="AH326" s="33"/>
      <c r="AI326" s="6"/>
      <c r="AJ326" s="32"/>
      <c r="AK326" s="27"/>
      <c r="AL326" s="27"/>
      <c r="AM326" s="27"/>
      <c r="AN326" s="27"/>
      <c r="AO326" s="27"/>
      <c r="AP326" s="27"/>
      <c r="AR326" s="2"/>
      <c r="AS326" s="8"/>
      <c r="AT326" s="8"/>
      <c r="AU326" s="8"/>
      <c r="AW326" s="44"/>
      <c r="AX326" s="31"/>
      <c r="AY326" s="29"/>
      <c r="AZ326" s="31"/>
      <c r="BA326" s="17"/>
      <c r="BC326" s="22"/>
      <c r="BD326" s="22"/>
      <c r="BE326" s="22"/>
      <c r="BF326" s="22"/>
      <c r="BG326" s="22"/>
      <c r="BH326" s="22"/>
      <c r="BI326" s="22"/>
      <c r="BJ326" s="33"/>
      <c r="BK326" s="6"/>
      <c r="BL326" s="32"/>
      <c r="BM326" s="27"/>
      <c r="BN326" s="27"/>
      <c r="BO326" s="27"/>
      <c r="BP326" s="27"/>
      <c r="BQ326" s="27"/>
      <c r="BR326" s="27"/>
      <c r="BT326" s="2"/>
      <c r="BU326" s="8"/>
      <c r="BV326" s="8"/>
      <c r="BW326" s="8"/>
      <c r="BY326" s="44"/>
      <c r="BZ326" s="31"/>
      <c r="CA326" s="29"/>
      <c r="CB326" s="31"/>
      <c r="CC326" s="17"/>
      <c r="CE326" s="22"/>
      <c r="CF326" s="22"/>
      <c r="CG326" s="22"/>
      <c r="CH326" s="22"/>
      <c r="CI326" s="22"/>
      <c r="CJ326" s="22"/>
      <c r="CK326" s="22"/>
      <c r="CL326" s="33"/>
      <c r="CM326" s="6"/>
      <c r="CN326" s="32"/>
      <c r="CO326" s="27"/>
      <c r="CP326" s="27"/>
      <c r="CQ326" s="27"/>
      <c r="CR326" s="27"/>
      <c r="CS326" s="27"/>
      <c r="CT326" s="27"/>
    </row>
    <row r="327" spans="2:98">
      <c r="B327" s="86">
        <v>42830</v>
      </c>
      <c r="C327" s="53">
        <v>2352.9499999999998</v>
      </c>
      <c r="D327" s="47">
        <f t="shared" si="85"/>
        <v>-3.054877635414564E-3</v>
      </c>
      <c r="F327" s="89">
        <f t="shared" si="76"/>
        <v>2017.2554628526159</v>
      </c>
      <c r="G327" s="96">
        <v>289</v>
      </c>
      <c r="H327" s="37">
        <v>316</v>
      </c>
      <c r="I327" s="60">
        <f t="shared" si="79"/>
        <v>1990.1322786300916</v>
      </c>
      <c r="J327" s="57">
        <f t="shared" si="80"/>
        <v>2400.826632358122</v>
      </c>
      <c r="K327" s="60">
        <f t="shared" si="81"/>
        <v>2612.2217598195152</v>
      </c>
      <c r="L327" s="60">
        <f t="shared" si="82"/>
        <v>1516.1907566067632</v>
      </c>
      <c r="M327" s="57">
        <f t="shared" si="83"/>
        <v>2407.5294764320397</v>
      </c>
      <c r="N327" s="57">
        <f t="shared" si="84"/>
        <v>1645.0998939855356</v>
      </c>
      <c r="P327" s="49"/>
      <c r="Q327" s="41">
        <v>316</v>
      </c>
      <c r="R327" s="103">
        <f t="shared" si="77"/>
        <v>2017.2554628526159</v>
      </c>
      <c r="S327" s="57">
        <f t="shared" si="70"/>
        <v>2005.8844951593119</v>
      </c>
      <c r="T327" s="57">
        <f t="shared" si="71"/>
        <v>2430.8362393067177</v>
      </c>
      <c r="U327" s="57">
        <f t="shared" si="72"/>
        <v>2665.8083422795703</v>
      </c>
      <c r="V327" s="57">
        <f t="shared" si="73"/>
        <v>1509.3255370638963</v>
      </c>
      <c r="W327" s="57">
        <f t="shared" si="74"/>
        <v>3542.843137238036</v>
      </c>
      <c r="X327" s="57">
        <f t="shared" si="75"/>
        <v>1135.6903063614789</v>
      </c>
      <c r="Y327" s="17"/>
      <c r="AA327" s="22"/>
      <c r="AB327" s="22"/>
      <c r="AC327" s="22"/>
      <c r="AD327" s="22"/>
      <c r="AE327" s="22"/>
      <c r="AF327" s="22"/>
      <c r="AG327" s="22"/>
      <c r="AH327" s="33"/>
      <c r="AI327" s="6"/>
      <c r="AJ327" s="32"/>
      <c r="AK327" s="27"/>
      <c r="AL327" s="27"/>
      <c r="AM327" s="27"/>
      <c r="AN327" s="27"/>
      <c r="AO327" s="27"/>
      <c r="AP327" s="27"/>
      <c r="AR327" s="2"/>
      <c r="AS327" s="8"/>
      <c r="AT327" s="8"/>
      <c r="AU327" s="8"/>
      <c r="AW327" s="44"/>
      <c r="AX327" s="31"/>
      <c r="AY327" s="29"/>
      <c r="AZ327" s="31"/>
      <c r="BA327" s="17"/>
      <c r="BC327" s="22"/>
      <c r="BD327" s="22"/>
      <c r="BE327" s="22"/>
      <c r="BF327" s="22"/>
      <c r="BG327" s="22"/>
      <c r="BH327" s="22"/>
      <c r="BI327" s="22"/>
      <c r="BJ327" s="33"/>
      <c r="BK327" s="6"/>
      <c r="BL327" s="32"/>
      <c r="BM327" s="27"/>
      <c r="BN327" s="27"/>
      <c r="BO327" s="27"/>
      <c r="BP327" s="27"/>
      <c r="BQ327" s="27"/>
      <c r="BR327" s="27"/>
      <c r="BT327" s="2"/>
      <c r="BU327" s="8"/>
      <c r="BV327" s="8"/>
      <c r="BW327" s="8"/>
      <c r="BY327" s="44"/>
      <c r="BZ327" s="31"/>
      <c r="CA327" s="29"/>
      <c r="CB327" s="31"/>
      <c r="CC327" s="17"/>
      <c r="CE327" s="22"/>
      <c r="CF327" s="22"/>
      <c r="CG327" s="22"/>
      <c r="CH327" s="22"/>
      <c r="CI327" s="22"/>
      <c r="CJ327" s="22"/>
      <c r="CK327" s="22"/>
      <c r="CL327" s="33"/>
      <c r="CM327" s="6"/>
      <c r="CN327" s="32"/>
      <c r="CO327" s="27"/>
      <c r="CP327" s="27"/>
      <c r="CQ327" s="27"/>
      <c r="CR327" s="27"/>
      <c r="CS327" s="27"/>
      <c r="CT327" s="27"/>
    </row>
    <row r="328" spans="2:98">
      <c r="B328" s="86">
        <v>42831</v>
      </c>
      <c r="C328" s="53">
        <v>2357.4899999999998</v>
      </c>
      <c r="D328" s="47">
        <f t="shared" si="85"/>
        <v>1.9294927644021181E-3</v>
      </c>
      <c r="F328" s="89">
        <f t="shared" si="76"/>
        <v>2017.2594358363267</v>
      </c>
      <c r="G328" s="96">
        <v>290</v>
      </c>
      <c r="H328" s="37">
        <v>317</v>
      </c>
      <c r="I328" s="60">
        <f t="shared" si="79"/>
        <v>1990.7134821070299</v>
      </c>
      <c r="J328" s="57">
        <f t="shared" si="80"/>
        <v>2401.9557228953718</v>
      </c>
      <c r="K328" s="60">
        <f t="shared" si="81"/>
        <v>2614.2135067858999</v>
      </c>
      <c r="L328" s="60">
        <f t="shared" si="82"/>
        <v>1515.9206229926554</v>
      </c>
      <c r="M328" s="57">
        <f t="shared" si="83"/>
        <v>2409.0253232190416</v>
      </c>
      <c r="N328" s="57">
        <f t="shared" si="84"/>
        <v>1645.0388170047324</v>
      </c>
      <c r="P328" s="49"/>
      <c r="Q328" s="41">
        <v>317</v>
      </c>
      <c r="R328" s="103">
        <f t="shared" si="77"/>
        <v>2017.2594358363267</v>
      </c>
      <c r="S328" s="57">
        <f t="shared" si="70"/>
        <v>2006.4702989550906</v>
      </c>
      <c r="T328" s="57">
        <f t="shared" si="71"/>
        <v>2431.9295827828905</v>
      </c>
      <c r="U328" s="57">
        <f t="shared" si="72"/>
        <v>2667.7862515604102</v>
      </c>
      <c r="V328" s="57">
        <f t="shared" si="73"/>
        <v>1509.0875658550733</v>
      </c>
      <c r="W328" s="57">
        <f t="shared" si="74"/>
        <v>3547.0664518289191</v>
      </c>
      <c r="X328" s="57">
        <f t="shared" si="75"/>
        <v>1135.0007436463743</v>
      </c>
      <c r="Y328" s="17"/>
      <c r="AA328" s="22"/>
      <c r="AB328" s="22"/>
      <c r="AC328" s="22"/>
      <c r="AD328" s="22"/>
      <c r="AE328" s="22"/>
      <c r="AF328" s="22"/>
      <c r="AG328" s="22"/>
      <c r="AH328" s="33"/>
      <c r="AI328" s="6"/>
      <c r="AJ328" s="32"/>
      <c r="AK328" s="27"/>
      <c r="AL328" s="27"/>
      <c r="AM328" s="27"/>
      <c r="AN328" s="27"/>
      <c r="AO328" s="27"/>
      <c r="AP328" s="27"/>
      <c r="AR328" s="2"/>
      <c r="AS328" s="8"/>
      <c r="AT328" s="8"/>
      <c r="AU328" s="8"/>
      <c r="AW328" s="44"/>
      <c r="AX328" s="31"/>
      <c r="AY328" s="29"/>
      <c r="AZ328" s="31"/>
      <c r="BA328" s="17"/>
      <c r="BC328" s="22"/>
      <c r="BD328" s="22"/>
      <c r="BE328" s="22"/>
      <c r="BF328" s="22"/>
      <c r="BG328" s="22"/>
      <c r="BH328" s="22"/>
      <c r="BI328" s="22"/>
      <c r="BJ328" s="33"/>
      <c r="BK328" s="6"/>
      <c r="BL328" s="32"/>
      <c r="BM328" s="27"/>
      <c r="BN328" s="27"/>
      <c r="BO328" s="27"/>
      <c r="BP328" s="27"/>
      <c r="BQ328" s="27"/>
      <c r="BR328" s="27"/>
      <c r="BT328" s="2"/>
      <c r="BU328" s="8"/>
      <c r="BV328" s="8"/>
      <c r="BW328" s="8"/>
      <c r="BY328" s="44"/>
      <c r="BZ328" s="31"/>
      <c r="CA328" s="29"/>
      <c r="CB328" s="31"/>
      <c r="CC328" s="17"/>
      <c r="CE328" s="22"/>
      <c r="CF328" s="22"/>
      <c r="CG328" s="22"/>
      <c r="CH328" s="22"/>
      <c r="CI328" s="22"/>
      <c r="CJ328" s="22"/>
      <c r="CK328" s="22"/>
      <c r="CL328" s="33"/>
      <c r="CM328" s="6"/>
      <c r="CN328" s="32"/>
      <c r="CO328" s="27"/>
      <c r="CP328" s="27"/>
      <c r="CQ328" s="27"/>
      <c r="CR328" s="27"/>
      <c r="CS328" s="27"/>
      <c r="CT328" s="27"/>
    </row>
    <row r="329" spans="2:98">
      <c r="B329" s="86">
        <v>42832</v>
      </c>
      <c r="C329" s="53">
        <v>2355.54</v>
      </c>
      <c r="D329" s="47">
        <f t="shared" si="85"/>
        <v>-8.2715091050219439E-4</v>
      </c>
      <c r="F329" s="89">
        <f t="shared" si="76"/>
        <v>2017.2634088200375</v>
      </c>
      <c r="G329" s="96">
        <v>291</v>
      </c>
      <c r="H329" s="37">
        <v>318</v>
      </c>
      <c r="I329" s="60">
        <f t="shared" si="79"/>
        <v>1991.2948553201632</v>
      </c>
      <c r="J329" s="57">
        <f t="shared" si="80"/>
        <v>2403.083398028466</v>
      </c>
      <c r="K329" s="60">
        <f t="shared" si="81"/>
        <v>2616.2046533773155</v>
      </c>
      <c r="L329" s="60">
        <f t="shared" si="82"/>
        <v>1515.6517651269044</v>
      </c>
      <c r="M329" s="57">
        <f t="shared" si="83"/>
        <v>2410.5207327045146</v>
      </c>
      <c r="N329" s="57">
        <f t="shared" si="84"/>
        <v>1644.9786749503214</v>
      </c>
      <c r="P329" s="49"/>
      <c r="Q329" s="96">
        <v>318</v>
      </c>
      <c r="R329" s="103">
        <f t="shared" si="77"/>
        <v>2017.2634088200375</v>
      </c>
      <c r="S329" s="57">
        <f t="shared" si="70"/>
        <v>2007.0562738305537</v>
      </c>
      <c r="T329" s="57">
        <f t="shared" si="71"/>
        <v>2433.0216937011182</v>
      </c>
      <c r="U329" s="57">
        <f t="shared" si="72"/>
        <v>2669.763736254657</v>
      </c>
      <c r="V329" s="57">
        <f t="shared" si="73"/>
        <v>1508.8507015132914</v>
      </c>
      <c r="W329" s="57">
        <f t="shared" si="74"/>
        <v>3551.2897671857613</v>
      </c>
      <c r="X329" s="57">
        <f t="shared" si="75"/>
        <v>1134.3132074279633</v>
      </c>
      <c r="Y329" s="17"/>
      <c r="AA329" s="22"/>
      <c r="AB329" s="22"/>
      <c r="AC329" s="22"/>
      <c r="AD329" s="22"/>
      <c r="AE329" s="22"/>
      <c r="AF329" s="22"/>
      <c r="AG329" s="22"/>
      <c r="AH329" s="33"/>
      <c r="AI329" s="6"/>
      <c r="AJ329" s="32"/>
      <c r="AK329" s="27"/>
      <c r="AL329" s="27"/>
      <c r="AM329" s="27"/>
      <c r="AN329" s="27"/>
      <c r="AO329" s="27"/>
      <c r="AP329" s="27"/>
      <c r="AR329" s="2"/>
      <c r="AS329" s="8"/>
      <c r="AT329" s="8"/>
      <c r="AU329" s="8"/>
      <c r="AW329" s="44"/>
      <c r="AX329" s="31"/>
      <c r="AY329" s="29"/>
      <c r="AZ329" s="31"/>
      <c r="BA329" s="17"/>
      <c r="BC329" s="22"/>
      <c r="BD329" s="22"/>
      <c r="BE329" s="22"/>
      <c r="BF329" s="22"/>
      <c r="BG329" s="22"/>
      <c r="BH329" s="22"/>
      <c r="BI329" s="22"/>
      <c r="BJ329" s="33"/>
      <c r="BK329" s="6"/>
      <c r="BL329" s="32"/>
      <c r="BM329" s="27"/>
      <c r="BN329" s="27"/>
      <c r="BO329" s="27"/>
      <c r="BP329" s="27"/>
      <c r="BQ329" s="27"/>
      <c r="BR329" s="27"/>
      <c r="BT329" s="2"/>
      <c r="BU329" s="8"/>
      <c r="BV329" s="8"/>
      <c r="BW329" s="8"/>
      <c r="BY329" s="44"/>
      <c r="BZ329" s="31"/>
      <c r="CA329" s="29"/>
      <c r="CB329" s="31"/>
      <c r="CC329" s="17"/>
      <c r="CE329" s="22"/>
      <c r="CF329" s="22"/>
      <c r="CG329" s="22"/>
      <c r="CH329" s="22"/>
      <c r="CI329" s="22"/>
      <c r="CJ329" s="22"/>
      <c r="CK329" s="22"/>
      <c r="CL329" s="33"/>
      <c r="CM329" s="6"/>
      <c r="CN329" s="32"/>
      <c r="CO329" s="27"/>
      <c r="CP329" s="27"/>
      <c r="CQ329" s="27"/>
      <c r="CR329" s="27"/>
      <c r="CS329" s="27"/>
      <c r="CT329" s="27"/>
    </row>
    <row r="330" spans="2:98">
      <c r="B330" s="86">
        <v>42835</v>
      </c>
      <c r="C330" s="53">
        <v>2357.16</v>
      </c>
      <c r="D330" s="47">
        <f t="shared" si="85"/>
        <v>6.8774039073838311E-4</v>
      </c>
      <c r="F330" s="89">
        <f t="shared" si="76"/>
        <v>2017.2673818037483</v>
      </c>
      <c r="G330" s="96">
        <v>292</v>
      </c>
      <c r="H330" s="37">
        <v>319</v>
      </c>
      <c r="I330" s="60">
        <f t="shared" si="79"/>
        <v>1991.8763983190624</v>
      </c>
      <c r="J330" s="57">
        <f t="shared" si="80"/>
        <v>2404.2096652948662</v>
      </c>
      <c r="K330" s="60">
        <f t="shared" si="81"/>
        <v>2618.1952068315309</v>
      </c>
      <c r="L330" s="60">
        <f t="shared" si="82"/>
        <v>1515.3841760263429</v>
      </c>
      <c r="M330" s="57">
        <f t="shared" si="83"/>
        <v>2412.0157099639564</v>
      </c>
      <c r="N330" s="57">
        <f t="shared" si="84"/>
        <v>1644.9194629166859</v>
      </c>
      <c r="P330" s="49"/>
      <c r="Q330" s="41">
        <v>319</v>
      </c>
      <c r="R330" s="103">
        <f t="shared" si="77"/>
        <v>2017.2673818037483</v>
      </c>
      <c r="S330" s="57">
        <f t="shared" si="70"/>
        <v>2007.642419835664</v>
      </c>
      <c r="T330" s="57">
        <f t="shared" si="71"/>
        <v>2434.112578090429</v>
      </c>
      <c r="U330" s="57">
        <f t="shared" si="72"/>
        <v>2671.7408021682459</v>
      </c>
      <c r="V330" s="57">
        <f t="shared" si="73"/>
        <v>1508.6149384897487</v>
      </c>
      <c r="W330" s="57">
        <f t="shared" si="74"/>
        <v>3555.5130950833968</v>
      </c>
      <c r="X330" s="57">
        <f t="shared" si="75"/>
        <v>1133.6276869566864</v>
      </c>
      <c r="Y330" s="17"/>
      <c r="AA330" s="22"/>
      <c r="AB330" s="22"/>
      <c r="AC330" s="22"/>
      <c r="AD330" s="22"/>
      <c r="AE330" s="22"/>
      <c r="AF330" s="22"/>
      <c r="AG330" s="22"/>
      <c r="AH330" s="33"/>
      <c r="AI330" s="6"/>
      <c r="AJ330" s="32"/>
      <c r="AK330" s="27"/>
      <c r="AL330" s="27"/>
      <c r="AM330" s="27"/>
      <c r="AN330" s="27"/>
      <c r="AO330" s="27"/>
      <c r="AP330" s="27"/>
      <c r="AR330" s="2"/>
      <c r="AS330" s="8"/>
      <c r="AT330" s="8"/>
      <c r="AU330" s="8"/>
      <c r="AW330" s="44"/>
      <c r="AX330" s="31"/>
      <c r="AY330" s="29"/>
      <c r="AZ330" s="31"/>
      <c r="BA330" s="17"/>
      <c r="BC330" s="22"/>
      <c r="BD330" s="22"/>
      <c r="BE330" s="22"/>
      <c r="BF330" s="22"/>
      <c r="BG330" s="22"/>
      <c r="BH330" s="22"/>
      <c r="BI330" s="22"/>
      <c r="BJ330" s="33"/>
      <c r="BK330" s="6"/>
      <c r="BL330" s="32"/>
      <c r="BM330" s="27"/>
      <c r="BN330" s="27"/>
      <c r="BO330" s="27"/>
      <c r="BP330" s="27"/>
      <c r="BQ330" s="27"/>
      <c r="BR330" s="27"/>
      <c r="BT330" s="2"/>
      <c r="BU330" s="8"/>
      <c r="BV330" s="8"/>
      <c r="BW330" s="8"/>
      <c r="BY330" s="44"/>
      <c r="BZ330" s="31"/>
      <c r="CA330" s="29"/>
      <c r="CB330" s="31"/>
      <c r="CC330" s="17"/>
      <c r="CE330" s="22"/>
      <c r="CF330" s="22"/>
      <c r="CG330" s="22"/>
      <c r="CH330" s="22"/>
      <c r="CI330" s="22"/>
      <c r="CJ330" s="22"/>
      <c r="CK330" s="22"/>
      <c r="CL330" s="33"/>
      <c r="CM330" s="6"/>
      <c r="CN330" s="32"/>
      <c r="CO330" s="27"/>
      <c r="CP330" s="27"/>
      <c r="CQ330" s="27"/>
      <c r="CR330" s="27"/>
      <c r="CS330" s="27"/>
      <c r="CT330" s="27"/>
    </row>
    <row r="331" spans="2:98">
      <c r="B331" s="86">
        <v>42836</v>
      </c>
      <c r="C331" s="53">
        <v>2353.7800000000002</v>
      </c>
      <c r="D331" s="47">
        <f t="shared" si="85"/>
        <v>-1.4339289653649539E-3</v>
      </c>
      <c r="F331" s="89">
        <f t="shared" si="76"/>
        <v>2017.2713547874591</v>
      </c>
      <c r="G331" s="96">
        <v>293</v>
      </c>
      <c r="H331" s="37">
        <v>320</v>
      </c>
      <c r="I331" s="60">
        <f t="shared" si="79"/>
        <v>1992.4581111533123</v>
      </c>
      <c r="J331" s="57">
        <f t="shared" si="80"/>
        <v>2405.3345321672468</v>
      </c>
      <c r="K331" s="60">
        <f t="shared" si="81"/>
        <v>2620.1851743246816</v>
      </c>
      <c r="L331" s="60">
        <f t="shared" si="82"/>
        <v>1515.1178487695286</v>
      </c>
      <c r="M331" s="57">
        <f t="shared" si="83"/>
        <v>2413.5102600295622</v>
      </c>
      <c r="N331" s="57">
        <f t="shared" si="84"/>
        <v>1644.8611760415713</v>
      </c>
      <c r="P331" s="49"/>
      <c r="Q331" s="41">
        <v>320</v>
      </c>
      <c r="R331" s="103">
        <f t="shared" si="77"/>
        <v>2017.2713547874591</v>
      </c>
      <c r="S331" s="57">
        <f t="shared" ref="S331:S394" si="86">$C$38*EXP($J$4*Q331)</f>
        <v>2008.228737020399</v>
      </c>
      <c r="T331" s="57">
        <f t="shared" ref="T331:T394" si="87">$C$38*EXP($J$3*SQRT(Q331))</f>
        <v>2435.2022419323912</v>
      </c>
      <c r="U331" s="57">
        <f t="shared" ref="U331:U394" si="88">$C$38*EXP($J$4*Q331+$J$3*SQRT(Q331))</f>
        <v>2673.7174550621789</v>
      </c>
      <c r="V331" s="57">
        <f t="shared" ref="V331:V394" si="89">$C$38*EXP($J$4*Q331-$J$3*SQRT(Q331))</f>
        <v>1508.380271280668</v>
      </c>
      <c r="W331" s="57">
        <f t="shared" ref="W331:W394" si="90">$C$38*EXP($J$4*Q331+2*$J$3*SQRT(Q331))</f>
        <v>3559.7364472090808</v>
      </c>
      <c r="X331" s="57">
        <f t="shared" ref="X331:X394" si="91">$C$38*EXP($J$4*Q331-2*$J$3*SQRT(Q331))</f>
        <v>1132.944171571045</v>
      </c>
      <c r="Y331" s="17"/>
      <c r="AA331" s="22"/>
      <c r="AB331" s="22"/>
      <c r="AC331" s="22"/>
      <c r="AD331" s="22"/>
      <c r="AE331" s="22"/>
      <c r="AF331" s="22"/>
      <c r="AG331" s="22"/>
      <c r="AH331" s="33"/>
      <c r="AI331" s="6"/>
      <c r="AJ331" s="32"/>
      <c r="AK331" s="27"/>
      <c r="AL331" s="27"/>
      <c r="AM331" s="27"/>
      <c r="AN331" s="27"/>
      <c r="AO331" s="27"/>
      <c r="AP331" s="27"/>
      <c r="AR331" s="2"/>
      <c r="AS331" s="8"/>
      <c r="AT331" s="8"/>
      <c r="AU331" s="8"/>
      <c r="AW331" s="44"/>
      <c r="AX331" s="31"/>
      <c r="AY331" s="29"/>
      <c r="AZ331" s="31"/>
      <c r="BA331" s="17"/>
      <c r="BC331" s="22"/>
      <c r="BD331" s="22"/>
      <c r="BE331" s="22"/>
      <c r="BF331" s="22"/>
      <c r="BG331" s="22"/>
      <c r="BH331" s="22"/>
      <c r="BI331" s="22"/>
      <c r="BJ331" s="33"/>
      <c r="BK331" s="6"/>
      <c r="BL331" s="32"/>
      <c r="BM331" s="27"/>
      <c r="BN331" s="27"/>
      <c r="BO331" s="27"/>
      <c r="BP331" s="27"/>
      <c r="BQ331" s="27"/>
      <c r="BR331" s="27"/>
      <c r="BT331" s="2"/>
      <c r="BU331" s="8"/>
      <c r="BV331" s="8"/>
      <c r="BW331" s="8"/>
      <c r="BY331" s="44"/>
      <c r="BZ331" s="31"/>
      <c r="CA331" s="29"/>
      <c r="CB331" s="31"/>
      <c r="CC331" s="17"/>
      <c r="CE331" s="22"/>
      <c r="CF331" s="22"/>
      <c r="CG331" s="22"/>
      <c r="CH331" s="22"/>
      <c r="CI331" s="22"/>
      <c r="CJ331" s="22"/>
      <c r="CK331" s="22"/>
      <c r="CL331" s="33"/>
      <c r="CM331" s="6"/>
      <c r="CN331" s="32"/>
      <c r="CO331" s="27"/>
      <c r="CP331" s="27"/>
      <c r="CQ331" s="27"/>
      <c r="CR331" s="27"/>
      <c r="CS331" s="27"/>
      <c r="CT331" s="27"/>
    </row>
    <row r="332" spans="2:98">
      <c r="B332" s="86">
        <v>42837</v>
      </c>
      <c r="C332" s="53">
        <v>2344.9299999999998</v>
      </c>
      <c r="D332" s="47">
        <f t="shared" si="85"/>
        <v>-3.7599095922305243E-3</v>
      </c>
      <c r="F332" s="89">
        <f t="shared" ref="F332:F395" si="92">F331+1/$F$10</f>
        <v>2017.2753277711699</v>
      </c>
      <c r="G332" s="96">
        <v>294</v>
      </c>
      <c r="H332" s="37">
        <v>321</v>
      </c>
      <c r="I332" s="60">
        <f t="shared" si="79"/>
        <v>1993.0399938725116</v>
      </c>
      <c r="J332" s="57">
        <f t="shared" si="80"/>
        <v>2406.4580060542717</v>
      </c>
      <c r="K332" s="60">
        <f t="shared" si="81"/>
        <v>2622.1745629720199</v>
      </c>
      <c r="L332" s="60">
        <f t="shared" si="82"/>
        <v>1514.8527764959965</v>
      </c>
      <c r="M332" s="57">
        <f t="shared" si="83"/>
        <v>2415.0043878907463</v>
      </c>
      <c r="N332" s="57">
        <f t="shared" si="84"/>
        <v>1644.8038095055592</v>
      </c>
      <c r="P332" s="49"/>
      <c r="Q332" s="96">
        <v>321</v>
      </c>
      <c r="R332" s="103">
        <f t="shared" ref="R332:R395" si="93">R331+1/$F$10</f>
        <v>2017.2753277711699</v>
      </c>
      <c r="S332" s="57">
        <f t="shared" si="86"/>
        <v>2008.8152254347503</v>
      </c>
      <c r="T332" s="57">
        <f t="shared" si="87"/>
        <v>2436.2906911616356</v>
      </c>
      <c r="U332" s="57">
        <f t="shared" si="88"/>
        <v>2675.6937006530302</v>
      </c>
      <c r="V332" s="57">
        <f t="shared" si="89"/>
        <v>1508.1466944267952</v>
      </c>
      <c r="W332" s="57">
        <f t="shared" si="90"/>
        <v>3563.9598351634731</v>
      </c>
      <c r="X332" s="57">
        <f t="shared" si="91"/>
        <v>1132.2626506966153</v>
      </c>
      <c r="Y332" s="17"/>
      <c r="AA332" s="22"/>
      <c r="AB332" s="22"/>
      <c r="AC332" s="22"/>
      <c r="AD332" s="22"/>
      <c r="AE332" s="22"/>
      <c r="AF332" s="22"/>
      <c r="AG332" s="22"/>
      <c r="AH332" s="33"/>
      <c r="AI332" s="6"/>
      <c r="AJ332" s="32"/>
      <c r="AK332" s="27"/>
      <c r="AL332" s="27"/>
      <c r="AM332" s="27"/>
      <c r="AN332" s="27"/>
      <c r="AO332" s="27"/>
      <c r="AP332" s="27"/>
      <c r="AR332" s="2"/>
      <c r="AS332" s="8"/>
      <c r="AT332" s="8"/>
      <c r="AU332" s="8"/>
      <c r="AW332" s="44"/>
      <c r="AX332" s="31"/>
      <c r="AY332" s="29"/>
      <c r="AZ332" s="31"/>
      <c r="BA332" s="17"/>
      <c r="BC332" s="22"/>
      <c r="BD332" s="22"/>
      <c r="BE332" s="22"/>
      <c r="BF332" s="22"/>
      <c r="BG332" s="22"/>
      <c r="BH332" s="22"/>
      <c r="BI332" s="22"/>
      <c r="BJ332" s="33"/>
      <c r="BK332" s="6"/>
      <c r="BL332" s="32"/>
      <c r="BM332" s="27"/>
      <c r="BN332" s="27"/>
      <c r="BO332" s="27"/>
      <c r="BP332" s="27"/>
      <c r="BQ332" s="27"/>
      <c r="BR332" s="27"/>
      <c r="BT332" s="2"/>
      <c r="BU332" s="8"/>
      <c r="BV332" s="8"/>
      <c r="BW332" s="8"/>
      <c r="BY332" s="44"/>
      <c r="BZ332" s="31"/>
      <c r="CA332" s="29"/>
      <c r="CB332" s="31"/>
      <c r="CC332" s="17"/>
      <c r="CE332" s="22"/>
      <c r="CF332" s="22"/>
      <c r="CG332" s="22"/>
      <c r="CH332" s="22"/>
      <c r="CI332" s="22"/>
      <c r="CJ332" s="22"/>
      <c r="CK332" s="22"/>
      <c r="CL332" s="33"/>
      <c r="CM332" s="6"/>
      <c r="CN332" s="32"/>
      <c r="CO332" s="27"/>
      <c r="CP332" s="27"/>
      <c r="CQ332" s="27"/>
      <c r="CR332" s="27"/>
      <c r="CS332" s="27"/>
      <c r="CT332" s="27"/>
    </row>
    <row r="333" spans="2:98">
      <c r="B333" s="86">
        <v>42838</v>
      </c>
      <c r="C333" s="53">
        <v>2328.9499999999998</v>
      </c>
      <c r="D333" s="47">
        <f t="shared" si="85"/>
        <v>-6.8147023578529076E-3</v>
      </c>
      <c r="F333" s="89">
        <f t="shared" si="92"/>
        <v>2017.2793007548808</v>
      </c>
      <c r="G333" s="96">
        <v>295</v>
      </c>
      <c r="H333" s="37">
        <v>322</v>
      </c>
      <c r="I333" s="60">
        <f t="shared" si="79"/>
        <v>1993.6220465262741</v>
      </c>
      <c r="J333" s="57">
        <f t="shared" si="80"/>
        <v>2407.5800943013546</v>
      </c>
      <c r="K333" s="60">
        <f t="shared" si="81"/>
        <v>2624.1633798286498</v>
      </c>
      <c r="L333" s="60">
        <f t="shared" si="82"/>
        <v>1514.5889524055222</v>
      </c>
      <c r="M333" s="57">
        <f t="shared" si="83"/>
        <v>2416.4980984946592</v>
      </c>
      <c r="N333" s="57">
        <f t="shared" si="84"/>
        <v>1644.7473585315522</v>
      </c>
      <c r="P333" s="49"/>
      <c r="Q333" s="96">
        <v>322</v>
      </c>
      <c r="R333" s="103">
        <f t="shared" si="93"/>
        <v>2017.2793007548808</v>
      </c>
      <c r="S333" s="57">
        <f t="shared" si="86"/>
        <v>2009.4018851287242</v>
      </c>
      <c r="T333" s="57">
        <f t="shared" si="87"/>
        <v>2437.3779316663667</v>
      </c>
      <c r="U333" s="57">
        <f t="shared" si="88"/>
        <v>2677.6695446134381</v>
      </c>
      <c r="V333" s="57">
        <f t="shared" si="89"/>
        <v>1507.9142025129063</v>
      </c>
      <c r="W333" s="57">
        <f t="shared" si="90"/>
        <v>3568.1832704616113</v>
      </c>
      <c r="X333" s="57">
        <f t="shared" si="91"/>
        <v>1131.5831138450794</v>
      </c>
      <c r="Y333" s="17"/>
      <c r="AA333" s="22"/>
      <c r="AB333" s="22"/>
      <c r="AC333" s="22"/>
      <c r="AD333" s="22"/>
      <c r="AE333" s="22"/>
      <c r="AF333" s="22"/>
      <c r="AG333" s="22"/>
      <c r="AH333" s="33"/>
      <c r="AI333" s="6"/>
      <c r="AJ333" s="32"/>
      <c r="AK333" s="27"/>
      <c r="AL333" s="27"/>
      <c r="AM333" s="27"/>
      <c r="AN333" s="27"/>
      <c r="AO333" s="27"/>
      <c r="AP333" s="27"/>
      <c r="AR333" s="2"/>
      <c r="AS333" s="8"/>
      <c r="AT333" s="8"/>
      <c r="AU333" s="8"/>
      <c r="AW333" s="44"/>
      <c r="AX333" s="31"/>
      <c r="AY333" s="29"/>
      <c r="AZ333" s="31"/>
      <c r="BA333" s="17"/>
      <c r="BC333" s="22"/>
      <c r="BD333" s="22"/>
      <c r="BE333" s="22"/>
      <c r="BF333" s="22"/>
      <c r="BG333" s="22"/>
      <c r="BH333" s="22"/>
      <c r="BI333" s="22"/>
      <c r="BJ333" s="33"/>
      <c r="BK333" s="6"/>
      <c r="BL333" s="32"/>
      <c r="BM333" s="27"/>
      <c r="BN333" s="27"/>
      <c r="BO333" s="27"/>
      <c r="BP333" s="27"/>
      <c r="BQ333" s="27"/>
      <c r="BR333" s="27"/>
      <c r="BT333" s="2"/>
      <c r="BU333" s="8"/>
      <c r="BV333" s="8"/>
      <c r="BW333" s="8"/>
      <c r="BY333" s="44"/>
      <c r="BZ333" s="31"/>
      <c r="CA333" s="29"/>
      <c r="CB333" s="31"/>
      <c r="CC333" s="17"/>
      <c r="CE333" s="22"/>
      <c r="CF333" s="22"/>
      <c r="CG333" s="22"/>
      <c r="CH333" s="22"/>
      <c r="CI333" s="22"/>
      <c r="CJ333" s="22"/>
      <c r="CK333" s="22"/>
      <c r="CL333" s="33"/>
      <c r="CM333" s="6"/>
      <c r="CN333" s="32"/>
      <c r="CO333" s="27"/>
      <c r="CP333" s="27"/>
      <c r="CQ333" s="27"/>
      <c r="CR333" s="27"/>
      <c r="CS333" s="27"/>
      <c r="CT333" s="27"/>
    </row>
    <row r="334" spans="2:98">
      <c r="B334" s="86">
        <v>42842</v>
      </c>
      <c r="C334" s="53">
        <v>2349.0100000000002</v>
      </c>
      <c r="D334" s="47">
        <f t="shared" si="85"/>
        <v>8.6133236007644651E-3</v>
      </c>
      <c r="F334" s="89">
        <f t="shared" si="92"/>
        <v>2017.2832737385916</v>
      </c>
      <c r="G334" s="96">
        <v>296</v>
      </c>
      <c r="H334" s="37">
        <v>323</v>
      </c>
      <c r="I334" s="60">
        <f t="shared" si="79"/>
        <v>1994.2042691642278</v>
      </c>
      <c r="J334" s="57">
        <f t="shared" si="80"/>
        <v>2408.7008041914141</v>
      </c>
      <c r="K334" s="60">
        <f t="shared" si="81"/>
        <v>2626.151631890255</v>
      </c>
      <c r="L334" s="60">
        <f t="shared" si="82"/>
        <v>1514.3263697573968</v>
      </c>
      <c r="M334" s="57">
        <f t="shared" si="83"/>
        <v>2417.9913967467</v>
      </c>
      <c r="N334" s="57">
        <f t="shared" si="84"/>
        <v>1644.6918183842627</v>
      </c>
      <c r="P334" s="49"/>
      <c r="Q334" s="41">
        <v>323</v>
      </c>
      <c r="R334" s="103">
        <f t="shared" si="93"/>
        <v>2017.2832737385916</v>
      </c>
      <c r="S334" s="57">
        <f t="shared" si="86"/>
        <v>2009.9887161523413</v>
      </c>
      <c r="T334" s="57">
        <f t="shared" si="87"/>
        <v>2438.4639692888677</v>
      </c>
      <c r="U334" s="57">
        <f t="shared" si="88"/>
        <v>2679.6449925725901</v>
      </c>
      <c r="V334" s="57">
        <f t="shared" si="89"/>
        <v>1507.6827901673228</v>
      </c>
      <c r="W334" s="57">
        <f t="shared" si="90"/>
        <v>3572.4067645338623</v>
      </c>
      <c r="X334" s="57">
        <f t="shared" si="91"/>
        <v>1130.90555061327</v>
      </c>
      <c r="Y334" s="17"/>
      <c r="AA334" s="22"/>
      <c r="AB334" s="22"/>
      <c r="AC334" s="22"/>
      <c r="AD334" s="22"/>
      <c r="AE334" s="22"/>
      <c r="AF334" s="22"/>
      <c r="AG334" s="22"/>
      <c r="AH334" s="33"/>
      <c r="AI334" s="6"/>
      <c r="AJ334" s="32"/>
      <c r="AK334" s="27"/>
      <c r="AL334" s="27"/>
      <c r="AM334" s="27"/>
      <c r="AN334" s="27"/>
      <c r="AO334" s="27"/>
      <c r="AP334" s="27"/>
      <c r="AR334" s="2"/>
      <c r="AS334" s="8"/>
      <c r="AT334" s="8"/>
      <c r="AU334" s="8"/>
      <c r="AW334" s="44"/>
      <c r="AX334" s="31"/>
      <c r="AY334" s="29"/>
      <c r="AZ334" s="31"/>
      <c r="BA334" s="17"/>
      <c r="BC334" s="22"/>
      <c r="BD334" s="22"/>
      <c r="BE334" s="22"/>
      <c r="BF334" s="22"/>
      <c r="BG334" s="22"/>
      <c r="BH334" s="22"/>
      <c r="BI334" s="22"/>
      <c r="BJ334" s="33"/>
      <c r="BK334" s="6"/>
      <c r="BL334" s="32"/>
      <c r="BM334" s="27"/>
      <c r="BN334" s="27"/>
      <c r="BO334" s="27"/>
      <c r="BP334" s="27"/>
      <c r="BQ334" s="27"/>
      <c r="BR334" s="27"/>
      <c r="BT334" s="2"/>
      <c r="BU334" s="8"/>
      <c r="BV334" s="8"/>
      <c r="BW334" s="8"/>
      <c r="BY334" s="44"/>
      <c r="BZ334" s="31"/>
      <c r="CA334" s="29"/>
      <c r="CB334" s="31"/>
      <c r="CC334" s="17"/>
      <c r="CE334" s="22"/>
      <c r="CF334" s="22"/>
      <c r="CG334" s="22"/>
      <c r="CH334" s="22"/>
      <c r="CI334" s="22"/>
      <c r="CJ334" s="22"/>
      <c r="CK334" s="22"/>
      <c r="CL334" s="33"/>
      <c r="CM334" s="6"/>
      <c r="CN334" s="32"/>
      <c r="CO334" s="27"/>
      <c r="CP334" s="27"/>
      <c r="CQ334" s="27"/>
      <c r="CR334" s="27"/>
      <c r="CS334" s="27"/>
      <c r="CT334" s="27"/>
    </row>
    <row r="335" spans="2:98">
      <c r="B335" s="86">
        <v>42843</v>
      </c>
      <c r="C335" s="53">
        <v>2342.19</v>
      </c>
      <c r="D335" s="47">
        <f t="shared" si="85"/>
        <v>-2.9033507733045678E-3</v>
      </c>
      <c r="F335" s="89">
        <f t="shared" si="92"/>
        <v>2017.2872467223024</v>
      </c>
      <c r="G335" s="96">
        <v>297</v>
      </c>
      <c r="H335" s="37">
        <v>324</v>
      </c>
      <c r="I335" s="60">
        <f t="shared" si="79"/>
        <v>1994.786661836016</v>
      </c>
      <c r="J335" s="57">
        <f t="shared" si="80"/>
        <v>2409.8201429456094</v>
      </c>
      <c r="K335" s="60">
        <f t="shared" si="81"/>
        <v>2628.1393260938084</v>
      </c>
      <c r="L335" s="60">
        <f t="shared" si="82"/>
        <v>1514.0650218697135</v>
      </c>
      <c r="M335" s="57">
        <f t="shared" si="83"/>
        <v>2419.4842875110135</v>
      </c>
      <c r="N335" s="57">
        <f t="shared" si="84"/>
        <v>1644.6371843697136</v>
      </c>
      <c r="P335" s="49"/>
      <c r="Q335" s="41">
        <v>324</v>
      </c>
      <c r="R335" s="103">
        <f t="shared" si="93"/>
        <v>2017.2872467223024</v>
      </c>
      <c r="S335" s="57">
        <f t="shared" si="86"/>
        <v>2010.5757185556379</v>
      </c>
      <c r="T335" s="57">
        <f t="shared" si="87"/>
        <v>2439.5488098260003</v>
      </c>
      <c r="U335" s="57">
        <f t="shared" si="88"/>
        <v>2681.6200501167045</v>
      </c>
      <c r="V335" s="57">
        <f t="shared" si="89"/>
        <v>1507.4524520614298</v>
      </c>
      <c r="W335" s="57">
        <f t="shared" si="90"/>
        <v>3576.6303287268711</v>
      </c>
      <c r="X335" s="57">
        <f t="shared" si="91"/>
        <v>1130.2299506822246</v>
      </c>
      <c r="Y335" s="17"/>
      <c r="AA335" s="22"/>
      <c r="AB335" s="22"/>
      <c r="AC335" s="22"/>
      <c r="AD335" s="22"/>
      <c r="AE335" s="22"/>
      <c r="AF335" s="22"/>
      <c r="AG335" s="22"/>
      <c r="AH335" s="33"/>
      <c r="AI335" s="6"/>
      <c r="AJ335" s="32"/>
      <c r="AK335" s="27"/>
      <c r="AL335" s="27"/>
      <c r="AM335" s="27"/>
      <c r="AN335" s="27"/>
      <c r="AO335" s="27"/>
      <c r="AP335" s="27"/>
      <c r="AR335" s="2"/>
      <c r="AS335" s="8"/>
      <c r="AT335" s="8"/>
      <c r="AU335" s="8"/>
      <c r="AW335" s="44"/>
      <c r="AX335" s="31"/>
      <c r="AY335" s="29"/>
      <c r="AZ335" s="31"/>
      <c r="BA335" s="17"/>
      <c r="BC335" s="22"/>
      <c r="BD335" s="22"/>
      <c r="BE335" s="22"/>
      <c r="BF335" s="22"/>
      <c r="BG335" s="22"/>
      <c r="BH335" s="22"/>
      <c r="BI335" s="22"/>
      <c r="BJ335" s="33"/>
      <c r="BK335" s="6"/>
      <c r="BL335" s="32"/>
      <c r="BM335" s="27"/>
      <c r="BN335" s="27"/>
      <c r="BO335" s="27"/>
      <c r="BP335" s="27"/>
      <c r="BQ335" s="27"/>
      <c r="BR335" s="27"/>
      <c r="BT335" s="2"/>
      <c r="BU335" s="8"/>
      <c r="BV335" s="8"/>
      <c r="BW335" s="8"/>
      <c r="BY335" s="44"/>
      <c r="BZ335" s="31"/>
      <c r="CA335" s="29"/>
      <c r="CB335" s="31"/>
      <c r="CC335" s="17"/>
      <c r="CE335" s="22"/>
      <c r="CF335" s="22"/>
      <c r="CG335" s="22"/>
      <c r="CH335" s="22"/>
      <c r="CI335" s="22"/>
      <c r="CJ335" s="22"/>
      <c r="CK335" s="22"/>
      <c r="CL335" s="33"/>
      <c r="CM335" s="6"/>
      <c r="CN335" s="32"/>
      <c r="CO335" s="27"/>
      <c r="CP335" s="27"/>
      <c r="CQ335" s="27"/>
      <c r="CR335" s="27"/>
      <c r="CS335" s="27"/>
      <c r="CT335" s="27"/>
    </row>
    <row r="336" spans="2:98">
      <c r="B336" s="86">
        <v>42844</v>
      </c>
      <c r="C336" s="53">
        <v>2338.17</v>
      </c>
      <c r="D336" s="47">
        <f t="shared" si="85"/>
        <v>-1.716342397499768E-3</v>
      </c>
      <c r="F336" s="89">
        <f t="shared" si="92"/>
        <v>2017.2912197060132</v>
      </c>
      <c r="G336" s="96">
        <v>298</v>
      </c>
      <c r="H336" s="37">
        <v>325</v>
      </c>
      <c r="I336" s="60">
        <f t="shared" si="79"/>
        <v>1995.3692245912951</v>
      </c>
      <c r="J336" s="57">
        <f t="shared" si="80"/>
        <v>2410.9381177240725</v>
      </c>
      <c r="K336" s="60">
        <f t="shared" si="81"/>
        <v>2630.1264693182793</v>
      </c>
      <c r="L336" s="60">
        <f t="shared" si="82"/>
        <v>1513.8049021186641</v>
      </c>
      <c r="M336" s="57">
        <f t="shared" si="83"/>
        <v>2420.9767756109859</v>
      </c>
      <c r="N336" s="57">
        <f t="shared" si="84"/>
        <v>1644.5834518347451</v>
      </c>
      <c r="P336" s="49"/>
      <c r="Q336" s="96">
        <v>325</v>
      </c>
      <c r="R336" s="103">
        <f t="shared" si="93"/>
        <v>2017.2912197060132</v>
      </c>
      <c r="S336" s="57">
        <f t="shared" si="86"/>
        <v>2011.1628923886637</v>
      </c>
      <c r="T336" s="57">
        <f t="shared" si="87"/>
        <v>2440.6324590296945</v>
      </c>
      <c r="U336" s="57">
        <f t="shared" si="88"/>
        <v>2683.594722789499</v>
      </c>
      <c r="V336" s="57">
        <f t="shared" si="89"/>
        <v>1507.2231829092054</v>
      </c>
      <c r="W336" s="57">
        <f t="shared" si="90"/>
        <v>3580.8539743044844</v>
      </c>
      <c r="X336" s="57">
        <f t="shared" si="91"/>
        <v>1129.5563038162593</v>
      </c>
      <c r="Y336" s="17"/>
      <c r="AA336" s="22"/>
      <c r="AB336" s="22"/>
      <c r="AC336" s="22"/>
      <c r="AD336" s="22"/>
      <c r="AE336" s="22"/>
      <c r="AF336" s="22"/>
      <c r="AG336" s="22"/>
      <c r="AH336" s="33"/>
      <c r="AI336" s="6"/>
      <c r="AJ336" s="32"/>
      <c r="AK336" s="27"/>
      <c r="AL336" s="27"/>
      <c r="AM336" s="27"/>
      <c r="AN336" s="27"/>
      <c r="AO336" s="27"/>
      <c r="AP336" s="27"/>
      <c r="AR336" s="2"/>
      <c r="AS336" s="8"/>
      <c r="AT336" s="8"/>
      <c r="AU336" s="8"/>
      <c r="AW336" s="44"/>
      <c r="AX336" s="31"/>
      <c r="AY336" s="29"/>
      <c r="AZ336" s="31"/>
      <c r="BA336" s="17"/>
      <c r="BC336" s="22"/>
      <c r="BD336" s="22"/>
      <c r="BE336" s="22"/>
      <c r="BF336" s="22"/>
      <c r="BG336" s="22"/>
      <c r="BH336" s="22"/>
      <c r="BI336" s="22"/>
      <c r="BJ336" s="33"/>
      <c r="BK336" s="6"/>
      <c r="BL336" s="32"/>
      <c r="BM336" s="27"/>
      <c r="BN336" s="27"/>
      <c r="BO336" s="27"/>
      <c r="BP336" s="27"/>
      <c r="BQ336" s="27"/>
      <c r="BR336" s="27"/>
      <c r="BT336" s="2"/>
      <c r="BU336" s="8"/>
      <c r="BV336" s="8"/>
      <c r="BW336" s="8"/>
      <c r="BY336" s="44"/>
      <c r="BZ336" s="31"/>
      <c r="CA336" s="29"/>
      <c r="CB336" s="31"/>
      <c r="CC336" s="17"/>
      <c r="CE336" s="22"/>
      <c r="CF336" s="22"/>
      <c r="CG336" s="22"/>
      <c r="CH336" s="22"/>
      <c r="CI336" s="22"/>
      <c r="CJ336" s="22"/>
      <c r="CK336" s="22"/>
      <c r="CL336" s="33"/>
      <c r="CM336" s="6"/>
      <c r="CN336" s="32"/>
      <c r="CO336" s="27"/>
      <c r="CP336" s="27"/>
      <c r="CQ336" s="27"/>
      <c r="CR336" s="27"/>
      <c r="CS336" s="27"/>
      <c r="CT336" s="27"/>
    </row>
    <row r="337" spans="2:98">
      <c r="B337" s="86">
        <v>42845</v>
      </c>
      <c r="C337" s="53">
        <v>2355.84</v>
      </c>
      <c r="D337" s="47">
        <f t="shared" si="85"/>
        <v>7.5571921631019442E-3</v>
      </c>
      <c r="F337" s="89">
        <f t="shared" si="92"/>
        <v>2017.295192689724</v>
      </c>
      <c r="G337" s="96">
        <v>299</v>
      </c>
      <c r="H337" s="37">
        <v>326</v>
      </c>
      <c r="I337" s="60">
        <f t="shared" si="79"/>
        <v>1995.9519574797366</v>
      </c>
      <c r="J337" s="57">
        <f t="shared" si="80"/>
        <v>2412.0547356266234</v>
      </c>
      <c r="K337" s="60">
        <f t="shared" si="81"/>
        <v>2632.1130683853239</v>
      </c>
      <c r="L337" s="60">
        <f t="shared" si="82"/>
        <v>1513.5460039378474</v>
      </c>
      <c r="M337" s="57">
        <f t="shared" si="83"/>
        <v>2422.46886582973</v>
      </c>
      <c r="N337" s="57">
        <f t="shared" si="84"/>
        <v>1644.5306161665269</v>
      </c>
      <c r="P337" s="49"/>
      <c r="Q337" s="41">
        <v>326</v>
      </c>
      <c r="R337" s="103">
        <f t="shared" si="93"/>
        <v>2017.295192689724</v>
      </c>
      <c r="S337" s="57">
        <f t="shared" si="86"/>
        <v>2011.7502377014837</v>
      </c>
      <c r="T337" s="57">
        <f t="shared" si="87"/>
        <v>2441.7149226074348</v>
      </c>
      <c r="U337" s="57">
        <f t="shared" si="88"/>
        <v>2685.5690160926624</v>
      </c>
      <c r="V337" s="57">
        <f t="shared" si="89"/>
        <v>1506.9949774667543</v>
      </c>
      <c r="W337" s="57">
        <f t="shared" si="90"/>
        <v>3585.0777124486744</v>
      </c>
      <c r="X337" s="57">
        <f t="shared" si="91"/>
        <v>1128.8845998620502</v>
      </c>
      <c r="Y337" s="17"/>
      <c r="AA337" s="22"/>
      <c r="AB337" s="22"/>
      <c r="AC337" s="22"/>
      <c r="AD337" s="22"/>
      <c r="AE337" s="22"/>
      <c r="AF337" s="22"/>
      <c r="AG337" s="22"/>
      <c r="AH337" s="33"/>
      <c r="AI337" s="6"/>
      <c r="AJ337" s="32"/>
      <c r="AK337" s="27"/>
      <c r="AL337" s="27"/>
      <c r="AM337" s="27"/>
      <c r="AN337" s="27"/>
      <c r="AO337" s="27"/>
      <c r="AP337" s="27"/>
      <c r="AR337" s="2"/>
      <c r="AS337" s="8"/>
      <c r="AT337" s="8"/>
      <c r="AU337" s="8"/>
      <c r="AW337" s="44"/>
      <c r="AX337" s="31"/>
      <c r="AY337" s="29"/>
      <c r="AZ337" s="31"/>
      <c r="BA337" s="17"/>
      <c r="BC337" s="22"/>
      <c r="BD337" s="22"/>
      <c r="BE337" s="22"/>
      <c r="BF337" s="22"/>
      <c r="BG337" s="22"/>
      <c r="BH337" s="22"/>
      <c r="BI337" s="22"/>
      <c r="BJ337" s="33"/>
      <c r="BK337" s="6"/>
      <c r="BL337" s="32"/>
      <c r="BM337" s="27"/>
      <c r="BN337" s="27"/>
      <c r="BO337" s="27"/>
      <c r="BP337" s="27"/>
      <c r="BQ337" s="27"/>
      <c r="BR337" s="27"/>
      <c r="BT337" s="2"/>
      <c r="BU337" s="8"/>
      <c r="BV337" s="8"/>
      <c r="BW337" s="8"/>
      <c r="BY337" s="44"/>
      <c r="BZ337" s="31"/>
      <c r="CA337" s="29"/>
      <c r="CB337" s="31"/>
      <c r="CC337" s="17"/>
      <c r="CE337" s="22"/>
      <c r="CF337" s="22"/>
      <c r="CG337" s="22"/>
      <c r="CH337" s="22"/>
      <c r="CI337" s="22"/>
      <c r="CJ337" s="22"/>
      <c r="CK337" s="22"/>
      <c r="CL337" s="33"/>
      <c r="CM337" s="6"/>
      <c r="CN337" s="32"/>
      <c r="CO337" s="27"/>
      <c r="CP337" s="27"/>
      <c r="CQ337" s="27"/>
      <c r="CR337" s="27"/>
      <c r="CS337" s="27"/>
      <c r="CT337" s="27"/>
    </row>
    <row r="338" spans="2:98">
      <c r="B338" s="86">
        <v>42846</v>
      </c>
      <c r="C338" s="53">
        <v>2348.69</v>
      </c>
      <c r="D338" s="47">
        <f t="shared" si="85"/>
        <v>-3.035010866612372E-3</v>
      </c>
      <c r="F338" s="89">
        <f t="shared" si="92"/>
        <v>2017.2991656734348</v>
      </c>
      <c r="G338" s="96">
        <v>300</v>
      </c>
      <c r="H338" s="37">
        <v>327</v>
      </c>
      <c r="I338" s="60">
        <f t="shared" si="79"/>
        <v>1996.5348605510276</v>
      </c>
      <c r="J338" s="57">
        <f t="shared" si="80"/>
        <v>2413.1700036934799</v>
      </c>
      <c r="K338" s="60">
        <f t="shared" si="81"/>
        <v>2634.0991300599667</v>
      </c>
      <c r="L338" s="60">
        <f t="shared" si="82"/>
        <v>1513.2883208175858</v>
      </c>
      <c r="M338" s="57">
        <f t="shared" si="83"/>
        <v>2423.960562910564</v>
      </c>
      <c r="N338" s="57">
        <f t="shared" si="84"/>
        <v>1644.4786727920816</v>
      </c>
      <c r="P338" s="49"/>
      <c r="Q338" s="41">
        <v>327</v>
      </c>
      <c r="R338" s="103">
        <f t="shared" si="93"/>
        <v>2017.2991656734348</v>
      </c>
      <c r="S338" s="57">
        <f t="shared" si="86"/>
        <v>2012.337754544177</v>
      </c>
      <c r="T338" s="57">
        <f t="shared" si="87"/>
        <v>2442.7962062227375</v>
      </c>
      <c r="U338" s="57">
        <f t="shared" si="88"/>
        <v>2687.5429354863095</v>
      </c>
      <c r="V338" s="57">
        <f t="shared" si="89"/>
        <v>1506.7678305318477</v>
      </c>
      <c r="W338" s="57">
        <f t="shared" si="90"/>
        <v>3589.3015542604353</v>
      </c>
      <c r="X338" s="57">
        <f t="shared" si="91"/>
        <v>1128.2148287477307</v>
      </c>
      <c r="Y338" s="17"/>
      <c r="AA338" s="22"/>
      <c r="AB338" s="22"/>
      <c r="AC338" s="22"/>
      <c r="AD338" s="22"/>
      <c r="AE338" s="22"/>
      <c r="AF338" s="22"/>
      <c r="AG338" s="22"/>
      <c r="AH338" s="33"/>
      <c r="AI338" s="6"/>
      <c r="AJ338" s="32"/>
      <c r="AK338" s="27"/>
      <c r="AL338" s="27"/>
      <c r="AM338" s="27"/>
      <c r="AN338" s="27"/>
      <c r="AO338" s="27"/>
      <c r="AP338" s="27"/>
      <c r="AR338" s="2"/>
      <c r="AS338" s="8"/>
      <c r="AT338" s="8"/>
      <c r="AU338" s="8"/>
      <c r="AW338" s="44"/>
      <c r="AX338" s="31"/>
      <c r="AY338" s="29"/>
      <c r="AZ338" s="31"/>
      <c r="BA338" s="17"/>
      <c r="BC338" s="22"/>
      <c r="BD338" s="22"/>
      <c r="BE338" s="22"/>
      <c r="BF338" s="22"/>
      <c r="BG338" s="22"/>
      <c r="BH338" s="22"/>
      <c r="BI338" s="22"/>
      <c r="BJ338" s="33"/>
      <c r="BK338" s="6"/>
      <c r="BL338" s="32"/>
      <c r="BM338" s="27"/>
      <c r="BN338" s="27"/>
      <c r="BO338" s="27"/>
      <c r="BP338" s="27"/>
      <c r="BQ338" s="27"/>
      <c r="BR338" s="27"/>
      <c r="BT338" s="2"/>
      <c r="BU338" s="8"/>
      <c r="BV338" s="8"/>
      <c r="BW338" s="8"/>
      <c r="BY338" s="44"/>
      <c r="BZ338" s="31"/>
      <c r="CA338" s="29"/>
      <c r="CB338" s="31"/>
      <c r="CC338" s="17"/>
      <c r="CE338" s="22"/>
      <c r="CF338" s="22"/>
      <c r="CG338" s="22"/>
      <c r="CH338" s="22"/>
      <c r="CI338" s="22"/>
      <c r="CJ338" s="22"/>
      <c r="CK338" s="22"/>
      <c r="CL338" s="33"/>
      <c r="CM338" s="6"/>
      <c r="CN338" s="32"/>
      <c r="CO338" s="27"/>
      <c r="CP338" s="27"/>
      <c r="CQ338" s="27"/>
      <c r="CR338" s="27"/>
      <c r="CS338" s="27"/>
      <c r="CT338" s="27"/>
    </row>
    <row r="339" spans="2:98">
      <c r="B339" s="86">
        <v>42849</v>
      </c>
      <c r="C339" s="53">
        <v>2374.15</v>
      </c>
      <c r="D339" s="47">
        <f t="shared" si="85"/>
        <v>1.084008532415944E-2</v>
      </c>
      <c r="F339" s="89">
        <f t="shared" si="92"/>
        <v>2017.3031386571456</v>
      </c>
      <c r="G339" s="96">
        <v>301</v>
      </c>
      <c r="H339" s="37">
        <v>328</v>
      </c>
      <c r="I339" s="60">
        <f t="shared" si="79"/>
        <v>1997.1179338548679</v>
      </c>
      <c r="J339" s="57">
        <f t="shared" si="80"/>
        <v>2414.2839289059498</v>
      </c>
      <c r="K339" s="60">
        <f t="shared" si="81"/>
        <v>2636.0846610512735</v>
      </c>
      <c r="L339" s="60">
        <f t="shared" si="82"/>
        <v>1513.0318463042559</v>
      </c>
      <c r="M339" s="57">
        <f t="shared" si="83"/>
        <v>2425.4518715574823</v>
      </c>
      <c r="N339" s="57">
        <f t="shared" si="84"/>
        <v>1644.4276171778126</v>
      </c>
      <c r="P339" s="49"/>
      <c r="Q339" s="96">
        <v>328</v>
      </c>
      <c r="R339" s="103">
        <f t="shared" si="93"/>
        <v>2017.3031386571456</v>
      </c>
      <c r="S339" s="57">
        <f t="shared" si="86"/>
        <v>2012.9254429668381</v>
      </c>
      <c r="T339" s="57">
        <f t="shared" si="87"/>
        <v>2443.8763154956218</v>
      </c>
      <c r="U339" s="57">
        <f t="shared" si="88"/>
        <v>2689.5164863894356</v>
      </c>
      <c r="V339" s="57">
        <f t="shared" si="89"/>
        <v>1506.5417369434706</v>
      </c>
      <c r="W339" s="57">
        <f t="shared" si="90"/>
        <v>3593.5255107606799</v>
      </c>
      <c r="X339" s="57">
        <f t="shared" si="91"/>
        <v>1127.5469804819998</v>
      </c>
      <c r="Y339" s="17"/>
      <c r="AA339" s="22"/>
      <c r="AB339" s="22"/>
      <c r="AC339" s="22"/>
      <c r="AD339" s="22"/>
      <c r="AE339" s="22"/>
      <c r="AF339" s="22"/>
      <c r="AG339" s="22"/>
      <c r="AH339" s="33"/>
      <c r="AI339" s="6"/>
      <c r="AJ339" s="32"/>
      <c r="AK339" s="27"/>
      <c r="AL339" s="27"/>
      <c r="AM339" s="27"/>
      <c r="AN339" s="27"/>
      <c r="AO339" s="27"/>
      <c r="AP339" s="27"/>
      <c r="AR339" s="2"/>
      <c r="AS339" s="8"/>
      <c r="AT339" s="8"/>
      <c r="AU339" s="8"/>
      <c r="AW339" s="44"/>
      <c r="AX339" s="31"/>
      <c r="AY339" s="29"/>
      <c r="AZ339" s="31"/>
      <c r="BA339" s="17"/>
      <c r="BC339" s="22"/>
      <c r="BD339" s="22"/>
      <c r="BE339" s="22"/>
      <c r="BF339" s="22"/>
      <c r="BG339" s="22"/>
      <c r="BH339" s="22"/>
      <c r="BI339" s="22"/>
      <c r="BJ339" s="33"/>
      <c r="BK339" s="6"/>
      <c r="BL339" s="32"/>
      <c r="BM339" s="27"/>
      <c r="BN339" s="27"/>
      <c r="BO339" s="27"/>
      <c r="BP339" s="27"/>
      <c r="BQ339" s="27"/>
      <c r="BR339" s="27"/>
      <c r="BT339" s="2"/>
      <c r="BU339" s="8"/>
      <c r="BV339" s="8"/>
      <c r="BW339" s="8"/>
      <c r="BY339" s="44"/>
      <c r="BZ339" s="31"/>
      <c r="CA339" s="29"/>
      <c r="CB339" s="31"/>
      <c r="CC339" s="17"/>
      <c r="CE339" s="22"/>
      <c r="CF339" s="22"/>
      <c r="CG339" s="22"/>
      <c r="CH339" s="22"/>
      <c r="CI339" s="22"/>
      <c r="CJ339" s="22"/>
      <c r="CK339" s="22"/>
      <c r="CL339" s="33"/>
      <c r="CM339" s="6"/>
      <c r="CN339" s="32"/>
      <c r="CO339" s="27"/>
      <c r="CP339" s="27"/>
      <c r="CQ339" s="27"/>
      <c r="CR339" s="27"/>
      <c r="CS339" s="27"/>
      <c r="CT339" s="27"/>
    </row>
    <row r="340" spans="2:98">
      <c r="B340" s="86">
        <v>42850</v>
      </c>
      <c r="C340" s="53">
        <v>2388.61</v>
      </c>
      <c r="D340" s="47">
        <f t="shared" si="85"/>
        <v>6.0906008466188053E-3</v>
      </c>
      <c r="F340" s="89">
        <f t="shared" si="92"/>
        <v>2017.3071116408564</v>
      </c>
      <c r="G340" s="96">
        <v>302</v>
      </c>
      <c r="H340" s="37">
        <v>329</v>
      </c>
      <c r="I340" s="60">
        <f t="shared" si="79"/>
        <v>1997.7011774409732</v>
      </c>
      <c r="J340" s="57">
        <f t="shared" si="80"/>
        <v>2415.3965181871217</v>
      </c>
      <c r="K340" s="60">
        <f t="shared" si="81"/>
        <v>2638.0696680130118</v>
      </c>
      <c r="L340" s="60">
        <f t="shared" si="82"/>
        <v>1512.7765739996241</v>
      </c>
      <c r="M340" s="57">
        <f t="shared" si="83"/>
        <v>2426.9427964356205</v>
      </c>
      <c r="N340" s="57">
        <f t="shared" si="84"/>
        <v>1644.3774448290396</v>
      </c>
      <c r="P340" s="49"/>
      <c r="Q340" s="96">
        <v>329</v>
      </c>
      <c r="R340" s="103">
        <f t="shared" si="93"/>
        <v>2017.3071116408564</v>
      </c>
      <c r="S340" s="57">
        <f t="shared" si="86"/>
        <v>2013.5133030195752</v>
      </c>
      <c r="T340" s="57">
        <f t="shared" si="87"/>
        <v>2444.9552560030743</v>
      </c>
      <c r="U340" s="57">
        <f t="shared" si="88"/>
        <v>2691.4896741803645</v>
      </c>
      <c r="V340" s="57">
        <f t="shared" si="89"/>
        <v>1506.3166915813747</v>
      </c>
      <c r="W340" s="57">
        <f t="shared" si="90"/>
        <v>3597.7495928911171</v>
      </c>
      <c r="X340" s="57">
        <f t="shared" si="91"/>
        <v>1126.8810451532436</v>
      </c>
      <c r="Y340" s="17"/>
      <c r="AA340" s="22"/>
      <c r="AB340" s="22"/>
      <c r="AC340" s="22"/>
      <c r="AD340" s="22"/>
      <c r="AE340" s="22"/>
      <c r="AF340" s="22"/>
      <c r="AG340" s="22"/>
      <c r="AH340" s="33"/>
      <c r="AI340" s="6"/>
      <c r="AJ340" s="32"/>
      <c r="AK340" s="27"/>
      <c r="AL340" s="27"/>
      <c r="AM340" s="27"/>
      <c r="AN340" s="27"/>
      <c r="AO340" s="27"/>
      <c r="AP340" s="27"/>
      <c r="AR340" s="2"/>
      <c r="AS340" s="8"/>
      <c r="AT340" s="8"/>
      <c r="AU340" s="8"/>
      <c r="AW340" s="44"/>
      <c r="AX340" s="31"/>
      <c r="AY340" s="29"/>
      <c r="AZ340" s="31"/>
      <c r="BA340" s="17"/>
      <c r="BC340" s="22"/>
      <c r="BD340" s="22"/>
      <c r="BE340" s="22"/>
      <c r="BF340" s="22"/>
      <c r="BG340" s="22"/>
      <c r="BH340" s="22"/>
      <c r="BI340" s="22"/>
      <c r="BJ340" s="33"/>
      <c r="BK340" s="6"/>
      <c r="BL340" s="32"/>
      <c r="BM340" s="27"/>
      <c r="BN340" s="27"/>
      <c r="BO340" s="27"/>
      <c r="BP340" s="27"/>
      <c r="BQ340" s="27"/>
      <c r="BR340" s="27"/>
      <c r="BT340" s="2"/>
      <c r="BU340" s="8"/>
      <c r="BV340" s="8"/>
      <c r="BW340" s="8"/>
      <c r="BY340" s="44"/>
      <c r="BZ340" s="31"/>
      <c r="CA340" s="29"/>
      <c r="CB340" s="31"/>
      <c r="CC340" s="17"/>
      <c r="CE340" s="22"/>
      <c r="CF340" s="22"/>
      <c r="CG340" s="22"/>
      <c r="CH340" s="22"/>
      <c r="CI340" s="22"/>
      <c r="CJ340" s="22"/>
      <c r="CK340" s="22"/>
      <c r="CL340" s="33"/>
      <c r="CM340" s="6"/>
      <c r="CN340" s="32"/>
      <c r="CO340" s="27"/>
      <c r="CP340" s="27"/>
      <c r="CQ340" s="27"/>
      <c r="CR340" s="27"/>
      <c r="CS340" s="27"/>
      <c r="CT340" s="27"/>
    </row>
    <row r="341" spans="2:98">
      <c r="B341" s="86">
        <v>42851</v>
      </c>
      <c r="C341" s="53">
        <v>2387.4499999999998</v>
      </c>
      <c r="D341" s="47">
        <f t="shared" si="85"/>
        <v>-4.8563809077258708E-4</v>
      </c>
      <c r="F341" s="89">
        <f t="shared" si="92"/>
        <v>2017.3110846245672</v>
      </c>
      <c r="G341" s="96">
        <v>303</v>
      </c>
      <c r="H341" s="37">
        <v>330</v>
      </c>
      <c r="I341" s="60">
        <f t="shared" si="79"/>
        <v>1998.2845913590722</v>
      </c>
      <c r="J341" s="57">
        <f t="shared" si="80"/>
        <v>2416.5077784025361</v>
      </c>
      <c r="K341" s="60">
        <f t="shared" si="81"/>
        <v>2640.0541575443021</v>
      </c>
      <c r="L341" s="60">
        <f t="shared" si="82"/>
        <v>1512.5224975601991</v>
      </c>
      <c r="M341" s="57">
        <f t="shared" si="83"/>
        <v>2428.4333421717133</v>
      </c>
      <c r="N341" s="57">
        <f t="shared" si="84"/>
        <v>1644.3281512895414</v>
      </c>
      <c r="P341" s="49"/>
      <c r="Q341" s="41">
        <v>330</v>
      </c>
      <c r="R341" s="103">
        <f t="shared" si="93"/>
        <v>2017.3110846245672</v>
      </c>
      <c r="S341" s="57">
        <f t="shared" si="86"/>
        <v>2014.1013347525115</v>
      </c>
      <c r="T341" s="57">
        <f t="shared" si="87"/>
        <v>2446.0330332795088</v>
      </c>
      <c r="U341" s="57">
        <f t="shared" si="88"/>
        <v>2693.4625041971885</v>
      </c>
      <c r="V341" s="57">
        <f t="shared" si="89"/>
        <v>1506.0926893656376</v>
      </c>
      <c r="W341" s="57">
        <f t="shared" si="90"/>
        <v>3601.9738115151172</v>
      </c>
      <c r="X341" s="57">
        <f t="shared" si="91"/>
        <v>1126.2170129286692</v>
      </c>
      <c r="Y341" s="17"/>
      <c r="AA341" s="22"/>
      <c r="AB341" s="22"/>
      <c r="AC341" s="22"/>
      <c r="AD341" s="22"/>
      <c r="AE341" s="22"/>
      <c r="AF341" s="22"/>
      <c r="AG341" s="22"/>
      <c r="AH341" s="33"/>
      <c r="AI341" s="6"/>
      <c r="AJ341" s="32"/>
      <c r="AK341" s="27"/>
      <c r="AL341" s="27"/>
      <c r="AM341" s="27"/>
      <c r="AN341" s="27"/>
      <c r="AO341" s="27"/>
      <c r="AP341" s="27"/>
      <c r="AR341" s="2"/>
      <c r="AS341" s="8"/>
      <c r="AT341" s="8"/>
      <c r="AU341" s="8"/>
      <c r="AW341" s="44"/>
      <c r="AX341" s="31"/>
      <c r="AY341" s="29"/>
      <c r="AZ341" s="31"/>
      <c r="BA341" s="17"/>
      <c r="BC341" s="22"/>
      <c r="BD341" s="22"/>
      <c r="BE341" s="22"/>
      <c r="BF341" s="22"/>
      <c r="BG341" s="22"/>
      <c r="BH341" s="22"/>
      <c r="BI341" s="22"/>
      <c r="BJ341" s="33"/>
      <c r="BK341" s="6"/>
      <c r="BL341" s="32"/>
      <c r="BM341" s="27"/>
      <c r="BN341" s="27"/>
      <c r="BO341" s="27"/>
      <c r="BP341" s="27"/>
      <c r="BQ341" s="27"/>
      <c r="BR341" s="27"/>
      <c r="BT341" s="2"/>
      <c r="BU341" s="8"/>
      <c r="BV341" s="8"/>
      <c r="BW341" s="8"/>
      <c r="BY341" s="44"/>
      <c r="BZ341" s="31"/>
      <c r="CA341" s="29"/>
      <c r="CB341" s="31"/>
      <c r="CC341" s="17"/>
      <c r="CE341" s="22"/>
      <c r="CF341" s="22"/>
      <c r="CG341" s="22"/>
      <c r="CH341" s="22"/>
      <c r="CI341" s="22"/>
      <c r="CJ341" s="22"/>
      <c r="CK341" s="22"/>
      <c r="CL341" s="33"/>
      <c r="CM341" s="6"/>
      <c r="CN341" s="32"/>
      <c r="CO341" s="27"/>
      <c r="CP341" s="27"/>
      <c r="CQ341" s="27"/>
      <c r="CR341" s="27"/>
      <c r="CS341" s="27"/>
      <c r="CT341" s="27"/>
    </row>
    <row r="342" spans="2:98">
      <c r="B342" s="86">
        <v>42852</v>
      </c>
      <c r="C342" s="53">
        <v>2388.77</v>
      </c>
      <c r="D342" s="47">
        <f t="shared" si="85"/>
        <v>5.5289116002436227E-4</v>
      </c>
      <c r="F342" s="89">
        <f t="shared" si="92"/>
        <v>2017.315057608278</v>
      </c>
      <c r="G342" s="96">
        <v>304</v>
      </c>
      <c r="H342" s="37">
        <v>331</v>
      </c>
      <c r="I342" s="60">
        <f t="shared" si="79"/>
        <v>1998.8681756589103</v>
      </c>
      <c r="J342" s="57">
        <f t="shared" si="80"/>
        <v>2417.617716360854</v>
      </c>
      <c r="K342" s="60">
        <f t="shared" si="81"/>
        <v>2642.0381361902605</v>
      </c>
      <c r="L342" s="60">
        <f t="shared" si="82"/>
        <v>1512.2696106965868</v>
      </c>
      <c r="M342" s="57">
        <f t="shared" si="83"/>
        <v>2429.9235133545412</v>
      </c>
      <c r="N342" s="57">
        <f t="shared" si="84"/>
        <v>1644.2797321411065</v>
      </c>
      <c r="P342" s="49"/>
      <c r="Q342" s="41">
        <v>331</v>
      </c>
      <c r="R342" s="103">
        <f t="shared" si="93"/>
        <v>2017.315057608278</v>
      </c>
      <c r="S342" s="57">
        <f t="shared" si="86"/>
        <v>2014.6895382157854</v>
      </c>
      <c r="T342" s="57">
        <f t="shared" si="87"/>
        <v>2447.1096528172175</v>
      </c>
      <c r="U342" s="57">
        <f t="shared" si="88"/>
        <v>2695.4349817382022</v>
      </c>
      <c r="V342" s="57">
        <f t="shared" si="89"/>
        <v>1505.869725256229</v>
      </c>
      <c r="W342" s="57">
        <f t="shared" si="90"/>
        <v>3606.1981774185683</v>
      </c>
      <c r="X342" s="57">
        <f t="shared" si="91"/>
        <v>1125.5548740534491</v>
      </c>
      <c r="Y342" s="17"/>
      <c r="AA342" s="22"/>
      <c r="AB342" s="22"/>
      <c r="AC342" s="22"/>
      <c r="AD342" s="22"/>
      <c r="AE342" s="22"/>
      <c r="AF342" s="22"/>
      <c r="AG342" s="22"/>
      <c r="AH342" s="33"/>
      <c r="AI342" s="6"/>
      <c r="AJ342" s="32"/>
      <c r="AK342" s="27"/>
      <c r="AL342" s="27"/>
      <c r="AM342" s="27"/>
      <c r="AN342" s="27"/>
      <c r="AO342" s="27"/>
      <c r="AP342" s="27"/>
      <c r="AR342" s="2"/>
      <c r="AS342" s="8"/>
      <c r="AT342" s="8"/>
      <c r="AU342" s="8"/>
      <c r="AW342" s="44"/>
      <c r="AX342" s="31"/>
      <c r="AY342" s="29"/>
      <c r="AZ342" s="31"/>
      <c r="BA342" s="17"/>
      <c r="BC342" s="22"/>
      <c r="BD342" s="22"/>
      <c r="BE342" s="22"/>
      <c r="BF342" s="22"/>
      <c r="BG342" s="22"/>
      <c r="BH342" s="22"/>
      <c r="BI342" s="22"/>
      <c r="BJ342" s="33"/>
      <c r="BK342" s="6"/>
      <c r="BL342" s="32"/>
      <c r="BM342" s="27"/>
      <c r="BN342" s="27"/>
      <c r="BO342" s="27"/>
      <c r="BP342" s="27"/>
      <c r="BQ342" s="27"/>
      <c r="BR342" s="27"/>
      <c r="BT342" s="2"/>
      <c r="BU342" s="8"/>
      <c r="BV342" s="8"/>
      <c r="BW342" s="8"/>
      <c r="BY342" s="44"/>
      <c r="BZ342" s="31"/>
      <c r="CA342" s="29"/>
      <c r="CB342" s="31"/>
      <c r="CC342" s="17"/>
      <c r="CE342" s="22"/>
      <c r="CF342" s="22"/>
      <c r="CG342" s="22"/>
      <c r="CH342" s="22"/>
      <c r="CI342" s="22"/>
      <c r="CJ342" s="22"/>
      <c r="CK342" s="22"/>
      <c r="CL342" s="33"/>
      <c r="CM342" s="6"/>
      <c r="CN342" s="32"/>
      <c r="CO342" s="27"/>
      <c r="CP342" s="27"/>
      <c r="CQ342" s="27"/>
      <c r="CR342" s="27"/>
      <c r="CS342" s="27"/>
      <c r="CT342" s="27"/>
    </row>
    <row r="343" spans="2:98">
      <c r="B343" s="86">
        <v>42853</v>
      </c>
      <c r="C343" s="53">
        <v>2384.1999999999998</v>
      </c>
      <c r="D343" s="47">
        <f t="shared" si="85"/>
        <v>-1.913118466826092E-3</v>
      </c>
      <c r="F343" s="89">
        <f t="shared" si="92"/>
        <v>2017.3190305919888</v>
      </c>
      <c r="G343" s="96">
        <v>305</v>
      </c>
      <c r="H343" s="37">
        <v>332</v>
      </c>
      <c r="I343" s="60">
        <f t="shared" si="79"/>
        <v>1999.4519303902459</v>
      </c>
      <c r="J343" s="57">
        <f t="shared" si="80"/>
        <v>2418.7263388145116</v>
      </c>
      <c r="K343" s="60">
        <f t="shared" si="81"/>
        <v>2644.0216104426308</v>
      </c>
      <c r="L343" s="60">
        <f t="shared" si="82"/>
        <v>1512.0179071728596</v>
      </c>
      <c r="M343" s="57">
        <f t="shared" si="83"/>
        <v>2431.4133145353799</v>
      </c>
      <c r="N343" s="57">
        <f t="shared" si="84"/>
        <v>1644.2321830030878</v>
      </c>
      <c r="P343" s="49"/>
      <c r="Q343" s="96">
        <v>332</v>
      </c>
      <c r="R343" s="103">
        <f t="shared" si="93"/>
        <v>2017.3190305919888</v>
      </c>
      <c r="S343" s="57">
        <f t="shared" si="86"/>
        <v>2015.2779134595496</v>
      </c>
      <c r="T343" s="57">
        <f t="shared" si="87"/>
        <v>2448.1851200668175</v>
      </c>
      <c r="U343" s="57">
        <f t="shared" si="88"/>
        <v>2697.4071120623335</v>
      </c>
      <c r="V343" s="57">
        <f t="shared" si="89"/>
        <v>1505.6477942525805</v>
      </c>
      <c r="W343" s="57">
        <f t="shared" si="90"/>
        <v>3610.4227013107202</v>
      </c>
      <c r="X343" s="57">
        <f t="shared" si="91"/>
        <v>1124.8946188498799</v>
      </c>
      <c r="Y343" s="17"/>
      <c r="AA343" s="22"/>
      <c r="AB343" s="22"/>
      <c r="AC343" s="22"/>
      <c r="AD343" s="22"/>
      <c r="AE343" s="22"/>
      <c r="AF343" s="22"/>
      <c r="AG343" s="22"/>
      <c r="AH343" s="33"/>
      <c r="AI343" s="6"/>
      <c r="AJ343" s="32"/>
      <c r="AK343" s="27"/>
      <c r="AL343" s="27"/>
      <c r="AM343" s="27"/>
      <c r="AN343" s="27"/>
      <c r="AO343" s="27"/>
      <c r="AP343" s="27"/>
      <c r="AR343" s="2"/>
      <c r="AS343" s="8"/>
      <c r="AT343" s="8"/>
      <c r="AU343" s="8"/>
      <c r="AW343" s="44"/>
      <c r="AX343" s="31"/>
      <c r="AY343" s="29"/>
      <c r="AZ343" s="31"/>
      <c r="BA343" s="17"/>
      <c r="BC343" s="22"/>
      <c r="BD343" s="22"/>
      <c r="BE343" s="22"/>
      <c r="BF343" s="22"/>
      <c r="BG343" s="22"/>
      <c r="BH343" s="22"/>
      <c r="BI343" s="22"/>
      <c r="BJ343" s="33"/>
      <c r="BK343" s="6"/>
      <c r="BL343" s="32"/>
      <c r="BM343" s="27"/>
      <c r="BN343" s="27"/>
      <c r="BO343" s="27"/>
      <c r="BP343" s="27"/>
      <c r="BQ343" s="27"/>
      <c r="BR343" s="27"/>
      <c r="BT343" s="2"/>
      <c r="BU343" s="8"/>
      <c r="BV343" s="8"/>
      <c r="BW343" s="8"/>
      <c r="BY343" s="44"/>
      <c r="BZ343" s="31"/>
      <c r="CA343" s="29"/>
      <c r="CB343" s="31"/>
      <c r="CC343" s="17"/>
      <c r="CE343" s="22"/>
      <c r="CF343" s="22"/>
      <c r="CG343" s="22"/>
      <c r="CH343" s="22"/>
      <c r="CI343" s="22"/>
      <c r="CJ343" s="22"/>
      <c r="CK343" s="22"/>
      <c r="CL343" s="33"/>
      <c r="CM343" s="6"/>
      <c r="CN343" s="32"/>
      <c r="CO343" s="27"/>
      <c r="CP343" s="27"/>
      <c r="CQ343" s="27"/>
      <c r="CR343" s="27"/>
      <c r="CS343" s="27"/>
      <c r="CT343" s="27"/>
    </row>
    <row r="344" spans="2:98">
      <c r="B344" s="86">
        <v>42856</v>
      </c>
      <c r="C344" s="53">
        <v>2388.33</v>
      </c>
      <c r="D344" s="47">
        <f t="shared" si="85"/>
        <v>1.7322372284204804E-3</v>
      </c>
      <c r="F344" s="89">
        <f t="shared" si="92"/>
        <v>2017.3230035756997</v>
      </c>
      <c r="G344" s="96">
        <v>306</v>
      </c>
      <c r="H344" s="37">
        <v>333</v>
      </c>
      <c r="I344" s="60">
        <f t="shared" si="79"/>
        <v>2000.0358556028518</v>
      </c>
      <c r="J344" s="57">
        <f t="shared" si="80"/>
        <v>2419.8336524603669</v>
      </c>
      <c r="K344" s="60">
        <f t="shared" si="81"/>
        <v>2646.0045867404074</v>
      </c>
      <c r="L344" s="60">
        <f t="shared" si="82"/>
        <v>1511.7673808059335</v>
      </c>
      <c r="M344" s="57">
        <f t="shared" si="83"/>
        <v>2432.9027502284325</v>
      </c>
      <c r="N344" s="57">
        <f t="shared" si="84"/>
        <v>1644.185499531967</v>
      </c>
      <c r="P344" s="49"/>
      <c r="Q344" s="41">
        <v>333</v>
      </c>
      <c r="R344" s="103">
        <f t="shared" si="93"/>
        <v>2017.3230035756997</v>
      </c>
      <c r="S344" s="57">
        <f t="shared" si="86"/>
        <v>2015.8664605339707</v>
      </c>
      <c r="T344" s="57">
        <f t="shared" si="87"/>
        <v>2449.259440437691</v>
      </c>
      <c r="U344" s="57">
        <f t="shared" si="88"/>
        <v>2699.3789003895631</v>
      </c>
      <c r="V344" s="57">
        <f t="shared" si="89"/>
        <v>1505.4268913931646</v>
      </c>
      <c r="W344" s="57">
        <f t="shared" si="90"/>
        <v>3614.647393825011</v>
      </c>
      <c r="X344" s="57">
        <f t="shared" si="91"/>
        <v>1124.2362377165489</v>
      </c>
      <c r="Y344" s="17"/>
      <c r="AA344" s="22"/>
      <c r="AB344" s="22"/>
      <c r="AC344" s="22"/>
      <c r="AD344" s="22"/>
      <c r="AE344" s="22"/>
      <c r="AF344" s="22"/>
      <c r="AG344" s="22"/>
      <c r="AH344" s="33"/>
      <c r="AI344" s="6"/>
      <c r="AJ344" s="32"/>
      <c r="AK344" s="27"/>
      <c r="AL344" s="27"/>
      <c r="AM344" s="27"/>
      <c r="AN344" s="27"/>
      <c r="AO344" s="27"/>
      <c r="AP344" s="27"/>
      <c r="AR344" s="2"/>
      <c r="AS344" s="8"/>
      <c r="AT344" s="8"/>
      <c r="AU344" s="8"/>
      <c r="AW344" s="44"/>
      <c r="AX344" s="31"/>
      <c r="AY344" s="29"/>
      <c r="AZ344" s="31"/>
      <c r="BA344" s="17"/>
      <c r="BC344" s="22"/>
      <c r="BD344" s="22"/>
      <c r="BE344" s="22"/>
      <c r="BF344" s="22"/>
      <c r="BG344" s="22"/>
      <c r="BH344" s="22"/>
      <c r="BI344" s="22"/>
      <c r="BJ344" s="33"/>
      <c r="BK344" s="6"/>
      <c r="BL344" s="32"/>
      <c r="BM344" s="27"/>
      <c r="BN344" s="27"/>
      <c r="BO344" s="27"/>
      <c r="BP344" s="27"/>
      <c r="BQ344" s="27"/>
      <c r="BR344" s="27"/>
      <c r="BT344" s="2"/>
      <c r="BU344" s="8"/>
      <c r="BV344" s="8"/>
      <c r="BW344" s="8"/>
      <c r="BY344" s="44"/>
      <c r="BZ344" s="31"/>
      <c r="CA344" s="29"/>
      <c r="CB344" s="31"/>
      <c r="CC344" s="17"/>
      <c r="CE344" s="22"/>
      <c r="CF344" s="22"/>
      <c r="CG344" s="22"/>
      <c r="CH344" s="22"/>
      <c r="CI344" s="22"/>
      <c r="CJ344" s="22"/>
      <c r="CK344" s="22"/>
      <c r="CL344" s="33"/>
      <c r="CM344" s="6"/>
      <c r="CN344" s="32"/>
      <c r="CO344" s="27"/>
      <c r="CP344" s="27"/>
      <c r="CQ344" s="27"/>
      <c r="CR344" s="27"/>
      <c r="CS344" s="27"/>
      <c r="CT344" s="27"/>
    </row>
    <row r="345" spans="2:98">
      <c r="B345" s="86">
        <v>42857</v>
      </c>
      <c r="C345" s="53">
        <v>2391.17</v>
      </c>
      <c r="D345" s="47">
        <f t="shared" si="85"/>
        <v>1.1891154069999311E-3</v>
      </c>
      <c r="F345" s="89">
        <f t="shared" si="92"/>
        <v>2017.3269765594105</v>
      </c>
      <c r="G345" s="96">
        <v>307</v>
      </c>
      <c r="H345" s="37">
        <v>334</v>
      </c>
      <c r="I345" s="60">
        <f t="shared" si="79"/>
        <v>2000.6199513465165</v>
      </c>
      <c r="J345" s="57">
        <f t="shared" si="80"/>
        <v>2420.9396639403344</v>
      </c>
      <c r="K345" s="60">
        <f t="shared" si="81"/>
        <v>2647.9870714704466</v>
      </c>
      <c r="L345" s="60">
        <f t="shared" si="82"/>
        <v>1511.5180254649549</v>
      </c>
      <c r="M345" s="57">
        <f t="shared" si="83"/>
        <v>2434.3918249112635</v>
      </c>
      <c r="N345" s="57">
        <f t="shared" si="84"/>
        <v>1644.1396774209234</v>
      </c>
      <c r="P345" s="49"/>
      <c r="Q345" s="41">
        <v>334</v>
      </c>
      <c r="R345" s="103">
        <f t="shared" si="93"/>
        <v>2017.3269765594105</v>
      </c>
      <c r="S345" s="57">
        <f t="shared" si="86"/>
        <v>2016.4551794892313</v>
      </c>
      <c r="T345" s="57">
        <f t="shared" si="87"/>
        <v>2450.3326192984196</v>
      </c>
      <c r="U345" s="57">
        <f t="shared" si="88"/>
        <v>2701.3503519013457</v>
      </c>
      <c r="V345" s="57">
        <f t="shared" si="89"/>
        <v>1505.2070117550761</v>
      </c>
      <c r="W345" s="57">
        <f t="shared" si="90"/>
        <v>3618.8722655198962</v>
      </c>
      <c r="X345" s="57">
        <f t="shared" si="91"/>
        <v>1123.579721127516</v>
      </c>
      <c r="Y345" s="17"/>
      <c r="AA345" s="22"/>
      <c r="AB345" s="22"/>
      <c r="AC345" s="22"/>
      <c r="AD345" s="22"/>
      <c r="AE345" s="22"/>
      <c r="AF345" s="22"/>
      <c r="AG345" s="22"/>
      <c r="AH345" s="33"/>
      <c r="AI345" s="6"/>
      <c r="AJ345" s="32"/>
      <c r="AK345" s="27"/>
      <c r="AL345" s="27"/>
      <c r="AM345" s="27"/>
      <c r="AN345" s="27"/>
      <c r="AO345" s="27"/>
      <c r="AP345" s="27"/>
      <c r="AR345" s="2"/>
      <c r="AS345" s="8"/>
      <c r="AT345" s="8"/>
      <c r="AU345" s="8"/>
      <c r="AW345" s="44"/>
      <c r="AX345" s="31"/>
      <c r="AY345" s="29"/>
      <c r="AZ345" s="31"/>
      <c r="BA345" s="17"/>
      <c r="BC345" s="22"/>
      <c r="BD345" s="22"/>
      <c r="BE345" s="22"/>
      <c r="BF345" s="22"/>
      <c r="BG345" s="22"/>
      <c r="BH345" s="22"/>
      <c r="BI345" s="22"/>
      <c r="BJ345" s="33"/>
      <c r="BK345" s="6"/>
      <c r="BL345" s="32"/>
      <c r="BM345" s="27"/>
      <c r="BN345" s="27"/>
      <c r="BO345" s="27"/>
      <c r="BP345" s="27"/>
      <c r="BQ345" s="27"/>
      <c r="BR345" s="27"/>
      <c r="BT345" s="2"/>
      <c r="BU345" s="8"/>
      <c r="BV345" s="8"/>
      <c r="BW345" s="8"/>
      <c r="BY345" s="44"/>
      <c r="BZ345" s="31"/>
      <c r="CA345" s="29"/>
      <c r="CB345" s="31"/>
      <c r="CC345" s="17"/>
      <c r="CE345" s="22"/>
      <c r="CF345" s="22"/>
      <c r="CG345" s="22"/>
      <c r="CH345" s="22"/>
      <c r="CI345" s="22"/>
      <c r="CJ345" s="22"/>
      <c r="CK345" s="22"/>
      <c r="CL345" s="33"/>
      <c r="CM345" s="6"/>
      <c r="CN345" s="32"/>
      <c r="CO345" s="27"/>
      <c r="CP345" s="27"/>
      <c r="CQ345" s="27"/>
      <c r="CR345" s="27"/>
      <c r="CS345" s="27"/>
      <c r="CT345" s="27"/>
    </row>
    <row r="346" spans="2:98">
      <c r="B346" s="86">
        <v>42858</v>
      </c>
      <c r="C346" s="53">
        <v>2388.13</v>
      </c>
      <c r="D346" s="47">
        <f t="shared" si="85"/>
        <v>-1.2713441536988017E-3</v>
      </c>
      <c r="F346" s="89">
        <f t="shared" si="92"/>
        <v>2017.3309495431213</v>
      </c>
      <c r="G346" s="96">
        <v>308</v>
      </c>
      <c r="H346" s="37">
        <v>335</v>
      </c>
      <c r="I346" s="60">
        <f t="shared" si="79"/>
        <v>2001.2042176710415</v>
      </c>
      <c r="J346" s="57">
        <f t="shared" si="80"/>
        <v>2422.0443798420165</v>
      </c>
      <c r="K346" s="60">
        <f t="shared" si="81"/>
        <v>2649.9690709680744</v>
      </c>
      <c r="L346" s="60">
        <f t="shared" si="82"/>
        <v>1511.2698350706953</v>
      </c>
      <c r="M346" s="57">
        <f t="shared" si="83"/>
        <v>2435.8805430252205</v>
      </c>
      <c r="N346" s="57">
        <f t="shared" si="84"/>
        <v>1644.0947123994088</v>
      </c>
      <c r="P346" s="49"/>
      <c r="Q346" s="96">
        <v>335</v>
      </c>
      <c r="R346" s="103">
        <f t="shared" si="93"/>
        <v>2017.3309495431213</v>
      </c>
      <c r="S346" s="57">
        <f t="shared" si="86"/>
        <v>2017.0440703755271</v>
      </c>
      <c r="T346" s="57">
        <f t="shared" si="87"/>
        <v>2451.4046619772116</v>
      </c>
      <c r="U346" s="57">
        <f t="shared" si="88"/>
        <v>2703.3214717410165</v>
      </c>
      <c r="V346" s="57">
        <f t="shared" si="89"/>
        <v>1504.9881504536215</v>
      </c>
      <c r="W346" s="57">
        <f t="shared" si="90"/>
        <v>3623.0973268796465</v>
      </c>
      <c r="X346" s="57">
        <f t="shared" si="91"/>
        <v>1122.9250596315053</v>
      </c>
      <c r="Y346" s="17"/>
      <c r="AA346" s="22"/>
      <c r="AB346" s="22"/>
      <c r="AC346" s="22"/>
      <c r="AD346" s="22"/>
      <c r="AE346" s="22"/>
      <c r="AF346" s="22"/>
      <c r="AG346" s="22"/>
      <c r="AH346" s="33"/>
      <c r="AI346" s="6"/>
      <c r="AJ346" s="32"/>
      <c r="AK346" s="27"/>
      <c r="AL346" s="27"/>
      <c r="AM346" s="27"/>
      <c r="AN346" s="27"/>
      <c r="AO346" s="27"/>
      <c r="AP346" s="27"/>
      <c r="AR346" s="2"/>
      <c r="AS346" s="8"/>
      <c r="AT346" s="8"/>
      <c r="AU346" s="8"/>
      <c r="AW346" s="44"/>
      <c r="AX346" s="31"/>
      <c r="AY346" s="29"/>
      <c r="AZ346" s="31"/>
      <c r="BA346" s="17"/>
      <c r="BC346" s="22"/>
      <c r="BD346" s="22"/>
      <c r="BE346" s="22"/>
      <c r="BF346" s="22"/>
      <c r="BG346" s="22"/>
      <c r="BH346" s="22"/>
      <c r="BI346" s="22"/>
      <c r="BJ346" s="33"/>
      <c r="BK346" s="6"/>
      <c r="BL346" s="32"/>
      <c r="BM346" s="27"/>
      <c r="BN346" s="27"/>
      <c r="BO346" s="27"/>
      <c r="BP346" s="27"/>
      <c r="BQ346" s="27"/>
      <c r="BR346" s="27"/>
      <c r="BT346" s="2"/>
      <c r="BU346" s="8"/>
      <c r="BV346" s="8"/>
      <c r="BW346" s="8"/>
      <c r="BY346" s="44"/>
      <c r="BZ346" s="31"/>
      <c r="CA346" s="29"/>
      <c r="CB346" s="31"/>
      <c r="CC346" s="17"/>
      <c r="CE346" s="22"/>
      <c r="CF346" s="22"/>
      <c r="CG346" s="22"/>
      <c r="CH346" s="22"/>
      <c r="CI346" s="22"/>
      <c r="CJ346" s="22"/>
      <c r="CK346" s="22"/>
      <c r="CL346" s="33"/>
      <c r="CM346" s="6"/>
      <c r="CN346" s="32"/>
      <c r="CO346" s="27"/>
      <c r="CP346" s="27"/>
      <c r="CQ346" s="27"/>
      <c r="CR346" s="27"/>
      <c r="CS346" s="27"/>
      <c r="CT346" s="27"/>
    </row>
    <row r="347" spans="2:98">
      <c r="B347" s="86">
        <v>42859</v>
      </c>
      <c r="C347" s="53">
        <v>2389.52</v>
      </c>
      <c r="D347" s="47">
        <f t="shared" si="85"/>
        <v>5.8204536603948388E-4</v>
      </c>
      <c r="F347" s="89">
        <f t="shared" si="92"/>
        <v>2017.3349225268321</v>
      </c>
      <c r="G347" s="96">
        <v>309</v>
      </c>
      <c r="H347" s="37">
        <v>336</v>
      </c>
      <c r="I347" s="60">
        <f t="shared" si="79"/>
        <v>2001.7886546262441</v>
      </c>
      <c r="J347" s="57">
        <f t="shared" si="80"/>
        <v>2423.1478066993154</v>
      </c>
      <c r="K347" s="60">
        <f t="shared" si="81"/>
        <v>2651.9505915176796</v>
      </c>
      <c r="L347" s="60">
        <f t="shared" si="82"/>
        <v>1511.0228035949572</v>
      </c>
      <c r="M347" s="57">
        <f t="shared" si="83"/>
        <v>2437.3689089758536</v>
      </c>
      <c r="N347" s="57">
        <f t="shared" si="84"/>
        <v>1644.0506002327309</v>
      </c>
      <c r="P347" s="49"/>
      <c r="Q347" s="96">
        <v>336</v>
      </c>
      <c r="R347" s="103">
        <f t="shared" si="93"/>
        <v>2017.3349225268321</v>
      </c>
      <c r="S347" s="57">
        <f t="shared" si="86"/>
        <v>2017.6331332430698</v>
      </c>
      <c r="T347" s="57">
        <f t="shared" si="87"/>
        <v>2452.4755737623254</v>
      </c>
      <c r="U347" s="57">
        <f t="shared" si="88"/>
        <v>2705.2922650142018</v>
      </c>
      <c r="V347" s="57">
        <f t="shared" si="89"/>
        <v>1504.7703026419135</v>
      </c>
      <c r="W347" s="57">
        <f t="shared" si="90"/>
        <v>3627.3225883151554</v>
      </c>
      <c r="X347" s="57">
        <f t="shared" si="91"/>
        <v>1122.272243851105</v>
      </c>
      <c r="Y347" s="17"/>
      <c r="AA347" s="22"/>
      <c r="AB347" s="22"/>
      <c r="AC347" s="22"/>
      <c r="AD347" s="22"/>
      <c r="AE347" s="22"/>
      <c r="AF347" s="22"/>
      <c r="AG347" s="22"/>
      <c r="AH347" s="33"/>
      <c r="AI347" s="6"/>
      <c r="AJ347" s="32"/>
      <c r="AK347" s="27"/>
      <c r="AL347" s="27"/>
      <c r="AM347" s="27"/>
      <c r="AN347" s="27"/>
      <c r="AO347" s="27"/>
      <c r="AP347" s="27"/>
      <c r="AR347" s="2"/>
      <c r="AS347" s="8"/>
      <c r="AT347" s="8"/>
      <c r="AU347" s="8"/>
      <c r="AW347" s="44"/>
      <c r="AX347" s="31"/>
      <c r="AY347" s="29"/>
      <c r="AZ347" s="31"/>
      <c r="BA347" s="17"/>
      <c r="BC347" s="22"/>
      <c r="BD347" s="22"/>
      <c r="BE347" s="22"/>
      <c r="BF347" s="22"/>
      <c r="BG347" s="22"/>
      <c r="BH347" s="22"/>
      <c r="BI347" s="22"/>
      <c r="BJ347" s="33"/>
      <c r="BK347" s="6"/>
      <c r="BL347" s="32"/>
      <c r="BM347" s="27"/>
      <c r="BN347" s="27"/>
      <c r="BO347" s="27"/>
      <c r="BP347" s="27"/>
      <c r="BQ347" s="27"/>
      <c r="BR347" s="27"/>
      <c r="BT347" s="2"/>
      <c r="BU347" s="8"/>
      <c r="BV347" s="8"/>
      <c r="BW347" s="8"/>
      <c r="BY347" s="44"/>
      <c r="BZ347" s="31"/>
      <c r="CA347" s="29"/>
      <c r="CB347" s="31"/>
      <c r="CC347" s="17"/>
      <c r="CE347" s="22"/>
      <c r="CF347" s="22"/>
      <c r="CG347" s="22"/>
      <c r="CH347" s="22"/>
      <c r="CI347" s="22"/>
      <c r="CJ347" s="22"/>
      <c r="CK347" s="22"/>
      <c r="CL347" s="33"/>
      <c r="CM347" s="6"/>
      <c r="CN347" s="32"/>
      <c r="CO347" s="27"/>
      <c r="CP347" s="27"/>
      <c r="CQ347" s="27"/>
      <c r="CR347" s="27"/>
      <c r="CS347" s="27"/>
      <c r="CT347" s="27"/>
    </row>
    <row r="348" spans="2:98">
      <c r="B348" s="86">
        <v>42860</v>
      </c>
      <c r="C348" s="53">
        <v>2399.29</v>
      </c>
      <c r="D348" s="47">
        <f t="shared" si="85"/>
        <v>4.0886872677357716E-3</v>
      </c>
      <c r="F348" s="89">
        <f t="shared" si="92"/>
        <v>2017.3388955105429</v>
      </c>
      <c r="G348" s="96">
        <v>310</v>
      </c>
      <c r="H348" s="37">
        <v>337</v>
      </c>
      <c r="I348" s="60">
        <f t="shared" si="79"/>
        <v>2002.3732622619561</v>
      </c>
      <c r="J348" s="57">
        <f t="shared" si="80"/>
        <v>2424.2499509930494</v>
      </c>
      <c r="K348" s="60">
        <f t="shared" si="81"/>
        <v>2653.9316393533027</v>
      </c>
      <c r="L348" s="60">
        <f t="shared" si="82"/>
        <v>1510.7769250599852</v>
      </c>
      <c r="M348" s="57">
        <f t="shared" si="83"/>
        <v>2438.8569271333286</v>
      </c>
      <c r="N348" s="57">
        <f t="shared" si="84"/>
        <v>1644.0073367216412</v>
      </c>
      <c r="P348" s="49"/>
      <c r="Q348" s="41">
        <v>337</v>
      </c>
      <c r="R348" s="103">
        <f t="shared" si="93"/>
        <v>2017.3388955105429</v>
      </c>
      <c r="S348" s="57">
        <f t="shared" si="86"/>
        <v>2018.2223681420855</v>
      </c>
      <c r="T348" s="57">
        <f t="shared" si="87"/>
        <v>2453.5453599024859</v>
      </c>
      <c r="U348" s="57">
        <f t="shared" si="88"/>
        <v>2707.2627367892169</v>
      </c>
      <c r="V348" s="57">
        <f t="shared" si="89"/>
        <v>1504.5534635104691</v>
      </c>
      <c r="W348" s="57">
        <f t="shared" si="90"/>
        <v>3631.5480601647214</v>
      </c>
      <c r="X348" s="57">
        <f t="shared" si="91"/>
        <v>1121.6212644819832</v>
      </c>
      <c r="Y348" s="17"/>
      <c r="AA348" s="22"/>
      <c r="AB348" s="22"/>
      <c r="AC348" s="22"/>
      <c r="AD348" s="22"/>
      <c r="AE348" s="22"/>
      <c r="AF348" s="22"/>
      <c r="AG348" s="22"/>
      <c r="AH348" s="33"/>
      <c r="AI348" s="6"/>
      <c r="AJ348" s="32"/>
      <c r="AK348" s="27"/>
      <c r="AL348" s="27"/>
      <c r="AM348" s="27"/>
      <c r="AN348" s="27"/>
      <c r="AO348" s="27"/>
      <c r="AP348" s="27"/>
      <c r="AR348" s="2"/>
      <c r="AS348" s="8"/>
      <c r="AT348" s="8"/>
      <c r="AU348" s="8"/>
      <c r="AW348" s="44"/>
      <c r="AX348" s="31"/>
      <c r="AY348" s="29"/>
      <c r="AZ348" s="31"/>
      <c r="BA348" s="17"/>
      <c r="BC348" s="22"/>
      <c r="BD348" s="22"/>
      <c r="BE348" s="22"/>
      <c r="BF348" s="22"/>
      <c r="BG348" s="22"/>
      <c r="BH348" s="22"/>
      <c r="BI348" s="22"/>
      <c r="BJ348" s="33"/>
      <c r="BK348" s="6"/>
      <c r="BL348" s="32"/>
      <c r="BM348" s="27"/>
      <c r="BN348" s="27"/>
      <c r="BO348" s="27"/>
      <c r="BP348" s="27"/>
      <c r="BQ348" s="27"/>
      <c r="BR348" s="27"/>
      <c r="BT348" s="2"/>
      <c r="BU348" s="8"/>
      <c r="BV348" s="8"/>
      <c r="BW348" s="8"/>
      <c r="BY348" s="44"/>
      <c r="BZ348" s="31"/>
      <c r="CA348" s="29"/>
      <c r="CB348" s="31"/>
      <c r="CC348" s="17"/>
      <c r="CE348" s="22"/>
      <c r="CF348" s="22"/>
      <c r="CG348" s="22"/>
      <c r="CH348" s="22"/>
      <c r="CI348" s="22"/>
      <c r="CJ348" s="22"/>
      <c r="CK348" s="22"/>
      <c r="CL348" s="33"/>
      <c r="CM348" s="6"/>
      <c r="CN348" s="32"/>
      <c r="CO348" s="27"/>
      <c r="CP348" s="27"/>
      <c r="CQ348" s="27"/>
      <c r="CR348" s="27"/>
      <c r="CS348" s="27"/>
      <c r="CT348" s="27"/>
    </row>
    <row r="349" spans="2:98">
      <c r="B349" s="86">
        <v>42863</v>
      </c>
      <c r="C349" s="53">
        <v>2399.38</v>
      </c>
      <c r="D349" s="47">
        <f t="shared" si="85"/>
        <v>3.7511097032932877E-5</v>
      </c>
      <c r="F349" s="89">
        <f t="shared" si="92"/>
        <v>2017.3428684942537</v>
      </c>
      <c r="G349" s="96">
        <v>311</v>
      </c>
      <c r="H349" s="37">
        <v>338</v>
      </c>
      <c r="I349" s="60">
        <f t="shared" si="79"/>
        <v>2002.9580406280231</v>
      </c>
      <c r="J349" s="57">
        <f t="shared" si="80"/>
        <v>2425.3508191515461</v>
      </c>
      <c r="K349" s="60">
        <f t="shared" si="81"/>
        <v>2655.9122206592124</v>
      </c>
      <c r="L349" s="60">
        <f t="shared" si="82"/>
        <v>1510.5321935378902</v>
      </c>
      <c r="M349" s="57">
        <f t="shared" si="83"/>
        <v>2440.3446018328282</v>
      </c>
      <c r="N349" s="57">
        <f t="shared" si="84"/>
        <v>1643.9649177019278</v>
      </c>
      <c r="P349" s="49"/>
      <c r="Q349" s="41">
        <v>338</v>
      </c>
      <c r="R349" s="103">
        <f t="shared" si="93"/>
        <v>2017.3428684942537</v>
      </c>
      <c r="S349" s="57">
        <f t="shared" si="86"/>
        <v>2018.8117751228142</v>
      </c>
      <c r="T349" s="57">
        <f t="shared" si="87"/>
        <v>2454.6140256072963</v>
      </c>
      <c r="U349" s="57">
        <f t="shared" si="88"/>
        <v>2709.2328920974605</v>
      </c>
      <c r="V349" s="57">
        <f t="shared" si="89"/>
        <v>1504.3376282868171</v>
      </c>
      <c r="W349" s="57">
        <f t="shared" si="90"/>
        <v>3635.7737526948226</v>
      </c>
      <c r="X349" s="57">
        <f t="shared" si="91"/>
        <v>1120.9721122921103</v>
      </c>
      <c r="Y349" s="17"/>
      <c r="AA349" s="22"/>
      <c r="AB349" s="22"/>
      <c r="AC349" s="22"/>
      <c r="AD349" s="22"/>
      <c r="AE349" s="22"/>
      <c r="AF349" s="22"/>
      <c r="AG349" s="22"/>
      <c r="AH349" s="33"/>
      <c r="AI349" s="6"/>
      <c r="AJ349" s="32"/>
      <c r="AK349" s="27"/>
      <c r="AL349" s="27"/>
      <c r="AM349" s="27"/>
      <c r="AN349" s="27"/>
      <c r="AO349" s="27"/>
      <c r="AP349" s="27"/>
      <c r="AR349" s="2"/>
      <c r="AS349" s="8"/>
      <c r="AT349" s="8"/>
      <c r="AU349" s="8"/>
      <c r="AW349" s="44"/>
      <c r="AX349" s="31"/>
      <c r="AY349" s="29"/>
      <c r="AZ349" s="31"/>
      <c r="BA349" s="17"/>
      <c r="BC349" s="22"/>
      <c r="BD349" s="22"/>
      <c r="BE349" s="22"/>
      <c r="BF349" s="22"/>
      <c r="BG349" s="22"/>
      <c r="BH349" s="22"/>
      <c r="BI349" s="22"/>
      <c r="BJ349" s="33"/>
      <c r="BK349" s="6"/>
      <c r="BL349" s="32"/>
      <c r="BM349" s="27"/>
      <c r="BN349" s="27"/>
      <c r="BO349" s="27"/>
      <c r="BP349" s="27"/>
      <c r="BQ349" s="27"/>
      <c r="BR349" s="27"/>
      <c r="BT349" s="2"/>
      <c r="BU349" s="8"/>
      <c r="BV349" s="8"/>
      <c r="BW349" s="8"/>
      <c r="BY349" s="44"/>
      <c r="BZ349" s="31"/>
      <c r="CA349" s="29"/>
      <c r="CB349" s="31"/>
      <c r="CC349" s="17"/>
      <c r="CE349" s="22"/>
      <c r="CF349" s="22"/>
      <c r="CG349" s="22"/>
      <c r="CH349" s="22"/>
      <c r="CI349" s="22"/>
      <c r="CJ349" s="22"/>
      <c r="CK349" s="22"/>
      <c r="CL349" s="33"/>
      <c r="CM349" s="6"/>
      <c r="CN349" s="32"/>
      <c r="CO349" s="27"/>
      <c r="CP349" s="27"/>
      <c r="CQ349" s="27"/>
      <c r="CR349" s="27"/>
      <c r="CS349" s="27"/>
      <c r="CT349" s="27"/>
    </row>
    <row r="350" spans="2:98">
      <c r="B350" s="86">
        <v>42864</v>
      </c>
      <c r="C350" s="53">
        <v>2396.92</v>
      </c>
      <c r="D350" s="47">
        <f t="shared" si="85"/>
        <v>-1.0252648600888713E-3</v>
      </c>
      <c r="F350" s="89">
        <f t="shared" si="92"/>
        <v>2017.3468414779645</v>
      </c>
      <c r="G350" s="96">
        <v>312</v>
      </c>
      <c r="H350" s="37">
        <v>339</v>
      </c>
      <c r="I350" s="60">
        <f t="shared" si="79"/>
        <v>2003.5429897743054</v>
      </c>
      <c r="J350" s="57">
        <f t="shared" si="80"/>
        <v>2426.4504175512407</v>
      </c>
      <c r="K350" s="60">
        <f t="shared" si="81"/>
        <v>2657.8923415704753</v>
      </c>
      <c r="L350" s="60">
        <f t="shared" si="82"/>
        <v>1510.288603150078</v>
      </c>
      <c r="M350" s="57">
        <f t="shared" si="83"/>
        <v>2441.8319373749587</v>
      </c>
      <c r="N350" s="57">
        <f t="shared" si="84"/>
        <v>1643.923339044017</v>
      </c>
      <c r="P350" s="49"/>
      <c r="Q350" s="96">
        <v>339</v>
      </c>
      <c r="R350" s="103">
        <f t="shared" si="93"/>
        <v>2017.3468414779645</v>
      </c>
      <c r="S350" s="57">
        <f t="shared" si="86"/>
        <v>2019.4013542355115</v>
      </c>
      <c r="T350" s="57">
        <f t="shared" si="87"/>
        <v>2455.6815760476438</v>
      </c>
      <c r="U350" s="57">
        <f t="shared" si="88"/>
        <v>2711.2027359338067</v>
      </c>
      <c r="V350" s="57">
        <f t="shared" si="89"/>
        <v>1504.1227922351065</v>
      </c>
      <c r="W350" s="57">
        <f t="shared" si="90"/>
        <v>3639.9996761008892</v>
      </c>
      <c r="X350" s="57">
        <f t="shared" si="91"/>
        <v>1120.3247781209936</v>
      </c>
      <c r="Y350" s="17"/>
      <c r="AA350" s="22"/>
      <c r="AB350" s="22"/>
      <c r="AC350" s="22"/>
      <c r="AD350" s="22"/>
      <c r="AE350" s="22"/>
      <c r="AF350" s="22"/>
      <c r="AG350" s="22"/>
      <c r="AH350" s="33"/>
      <c r="AI350" s="6"/>
      <c r="AJ350" s="32"/>
      <c r="AK350" s="27"/>
      <c r="AL350" s="27"/>
      <c r="AM350" s="27"/>
      <c r="AN350" s="27"/>
      <c r="AO350" s="27"/>
      <c r="AP350" s="27"/>
      <c r="AR350" s="2"/>
      <c r="AS350" s="8"/>
      <c r="AT350" s="8"/>
      <c r="AU350" s="8"/>
      <c r="AW350" s="44"/>
      <c r="AX350" s="31"/>
      <c r="AY350" s="29"/>
      <c r="AZ350" s="31"/>
      <c r="BA350" s="17"/>
      <c r="BC350" s="22"/>
      <c r="BD350" s="22"/>
      <c r="BE350" s="22"/>
      <c r="BF350" s="22"/>
      <c r="BG350" s="22"/>
      <c r="BH350" s="22"/>
      <c r="BI350" s="22"/>
      <c r="BJ350" s="33"/>
      <c r="BK350" s="6"/>
      <c r="BL350" s="32"/>
      <c r="BM350" s="27"/>
      <c r="BN350" s="27"/>
      <c r="BO350" s="27"/>
      <c r="BP350" s="27"/>
      <c r="BQ350" s="27"/>
      <c r="BR350" s="27"/>
      <c r="BT350" s="2"/>
      <c r="BU350" s="8"/>
      <c r="BV350" s="8"/>
      <c r="BW350" s="8"/>
      <c r="BY350" s="44"/>
      <c r="BZ350" s="31"/>
      <c r="CA350" s="29"/>
      <c r="CB350" s="31"/>
      <c r="CC350" s="17"/>
      <c r="CE350" s="22"/>
      <c r="CF350" s="22"/>
      <c r="CG350" s="22"/>
      <c r="CH350" s="22"/>
      <c r="CI350" s="22"/>
      <c r="CJ350" s="22"/>
      <c r="CK350" s="22"/>
      <c r="CL350" s="33"/>
      <c r="CM350" s="6"/>
      <c r="CN350" s="32"/>
      <c r="CO350" s="27"/>
      <c r="CP350" s="27"/>
      <c r="CQ350" s="27"/>
      <c r="CR350" s="27"/>
      <c r="CS350" s="27"/>
      <c r="CT350" s="27"/>
    </row>
    <row r="351" spans="2:98">
      <c r="B351" s="86">
        <v>42865</v>
      </c>
      <c r="C351" s="53">
        <v>2399.63</v>
      </c>
      <c r="D351" s="47">
        <f t="shared" si="85"/>
        <v>1.1306176259533219E-3</v>
      </c>
      <c r="F351" s="89">
        <f t="shared" si="92"/>
        <v>2017.3508144616753</v>
      </c>
      <c r="G351" s="96">
        <v>313</v>
      </c>
      <c r="H351" s="37">
        <v>340</v>
      </c>
      <c r="I351" s="60">
        <f t="shared" si="79"/>
        <v>2004.1281097506785</v>
      </c>
      <c r="J351" s="57">
        <f t="shared" si="80"/>
        <v>2427.5487525172525</v>
      </c>
      <c r="K351" s="60">
        <f t="shared" si="81"/>
        <v>2659.8720081735187</v>
      </c>
      <c r="L351" s="60">
        <f t="shared" si="82"/>
        <v>1510.0461480666881</v>
      </c>
      <c r="M351" s="57">
        <f t="shared" si="83"/>
        <v>2443.3189380261374</v>
      </c>
      <c r="N351" s="57">
        <f t="shared" si="84"/>
        <v>1643.882596652579</v>
      </c>
      <c r="P351" s="49"/>
      <c r="Q351" s="41">
        <v>340</v>
      </c>
      <c r="R351" s="103">
        <f t="shared" si="93"/>
        <v>2017.3508144616753</v>
      </c>
      <c r="S351" s="57">
        <f t="shared" si="86"/>
        <v>2019.9911055304467</v>
      </c>
      <c r="T351" s="57">
        <f t="shared" si="87"/>
        <v>2456.748016356099</v>
      </c>
      <c r="U351" s="57">
        <f t="shared" si="88"/>
        <v>2713.172273256987</v>
      </c>
      <c r="V351" s="57">
        <f t="shared" si="89"/>
        <v>1503.9089506557227</v>
      </c>
      <c r="W351" s="57">
        <f t="shared" si="90"/>
        <v>3644.2258405080534</v>
      </c>
      <c r="X351" s="57">
        <f t="shared" si="91"/>
        <v>1119.6792528789215</v>
      </c>
      <c r="Y351" s="17"/>
      <c r="AA351" s="22"/>
      <c r="AB351" s="22"/>
      <c r="AC351" s="22"/>
      <c r="AD351" s="22"/>
      <c r="AE351" s="22"/>
      <c r="AF351" s="22"/>
      <c r="AG351" s="22"/>
      <c r="AH351" s="33"/>
      <c r="AI351" s="6"/>
      <c r="AJ351" s="32"/>
      <c r="AK351" s="27"/>
      <c r="AL351" s="27"/>
      <c r="AM351" s="27"/>
      <c r="AN351" s="27"/>
      <c r="AO351" s="27"/>
      <c r="AP351" s="27"/>
      <c r="AR351" s="2"/>
      <c r="AS351" s="8"/>
      <c r="AT351" s="8"/>
      <c r="AU351" s="8"/>
      <c r="AW351" s="44"/>
      <c r="AX351" s="31"/>
      <c r="AY351" s="29"/>
      <c r="AZ351" s="31"/>
      <c r="BA351" s="17"/>
      <c r="BC351" s="22"/>
      <c r="BD351" s="22"/>
      <c r="BE351" s="22"/>
      <c r="BF351" s="22"/>
      <c r="BG351" s="22"/>
      <c r="BH351" s="22"/>
      <c r="BI351" s="22"/>
      <c r="BJ351" s="33"/>
      <c r="BK351" s="6"/>
      <c r="BL351" s="32"/>
      <c r="BM351" s="27"/>
      <c r="BN351" s="27"/>
      <c r="BO351" s="27"/>
      <c r="BP351" s="27"/>
      <c r="BQ351" s="27"/>
      <c r="BR351" s="27"/>
      <c r="BT351" s="2"/>
      <c r="BU351" s="8"/>
      <c r="BV351" s="8"/>
      <c r="BW351" s="8"/>
      <c r="BY351" s="44"/>
      <c r="BZ351" s="31"/>
      <c r="CA351" s="29"/>
      <c r="CB351" s="31"/>
      <c r="CC351" s="17"/>
      <c r="CE351" s="22"/>
      <c r="CF351" s="22"/>
      <c r="CG351" s="22"/>
      <c r="CH351" s="22"/>
      <c r="CI351" s="22"/>
      <c r="CJ351" s="22"/>
      <c r="CK351" s="22"/>
      <c r="CL351" s="33"/>
      <c r="CM351" s="6"/>
      <c r="CN351" s="32"/>
      <c r="CO351" s="27"/>
      <c r="CP351" s="27"/>
      <c r="CQ351" s="27"/>
      <c r="CR351" s="27"/>
      <c r="CS351" s="27"/>
      <c r="CT351" s="27"/>
    </row>
    <row r="352" spans="2:98">
      <c r="B352" s="86">
        <v>42866</v>
      </c>
      <c r="C352" s="53">
        <v>2394.44</v>
      </c>
      <c r="D352" s="47">
        <f t="shared" si="85"/>
        <v>-2.1628334368215328E-3</v>
      </c>
      <c r="F352" s="89">
        <f t="shared" si="92"/>
        <v>2017.3547874453861</v>
      </c>
      <c r="G352" s="96">
        <v>314</v>
      </c>
      <c r="H352" s="37">
        <v>341</v>
      </c>
      <c r="I352" s="60">
        <f t="shared" si="79"/>
        <v>2004.7134006070321</v>
      </c>
      <c r="J352" s="57">
        <f t="shared" si="80"/>
        <v>2428.6458303239647</v>
      </c>
      <c r="K352" s="60">
        <f t="shared" si="81"/>
        <v>2661.8512265066834</v>
      </c>
      <c r="L352" s="60">
        <f t="shared" si="82"/>
        <v>1509.8048225060413</v>
      </c>
      <c r="M352" s="57">
        <f t="shared" si="83"/>
        <v>2444.8056080189863</v>
      </c>
      <c r="N352" s="57">
        <f t="shared" si="84"/>
        <v>1643.8426864661385</v>
      </c>
      <c r="P352" s="49"/>
      <c r="Q352" s="41">
        <v>341</v>
      </c>
      <c r="R352" s="103">
        <f t="shared" si="93"/>
        <v>2017.3547874453861</v>
      </c>
      <c r="S352" s="57">
        <f t="shared" si="86"/>
        <v>2020.5810290579052</v>
      </c>
      <c r="T352" s="57">
        <f t="shared" si="87"/>
        <v>2457.8133516273128</v>
      </c>
      <c r="U352" s="57">
        <f t="shared" si="88"/>
        <v>2715.1415089899701</v>
      </c>
      <c r="V352" s="57">
        <f t="shared" si="89"/>
        <v>1503.6960988849089</v>
      </c>
      <c r="W352" s="57">
        <f t="shared" si="90"/>
        <v>3648.4522559718966</v>
      </c>
      <c r="X352" s="57">
        <f t="shared" si="91"/>
        <v>1119.0355275462186</v>
      </c>
      <c r="Y352" s="17"/>
      <c r="AA352" s="22"/>
      <c r="AB352" s="22"/>
      <c r="AC352" s="22"/>
      <c r="AD352" s="22"/>
      <c r="AE352" s="22"/>
      <c r="AF352" s="22"/>
      <c r="AG352" s="22"/>
      <c r="AH352" s="33"/>
      <c r="AI352" s="6"/>
      <c r="AJ352" s="32"/>
      <c r="AK352" s="27"/>
      <c r="AL352" s="27"/>
      <c r="AM352" s="27"/>
      <c r="AN352" s="27"/>
      <c r="AO352" s="27"/>
      <c r="AP352" s="27"/>
      <c r="AR352" s="2"/>
      <c r="AS352" s="8"/>
      <c r="AT352" s="8"/>
      <c r="AU352" s="8"/>
      <c r="AW352" s="44"/>
      <c r="AX352" s="31"/>
      <c r="AY352" s="29"/>
      <c r="AZ352" s="31"/>
      <c r="BA352" s="17"/>
      <c r="BC352" s="22"/>
      <c r="BD352" s="22"/>
      <c r="BE352" s="22"/>
      <c r="BF352" s="22"/>
      <c r="BG352" s="22"/>
      <c r="BH352" s="22"/>
      <c r="BI352" s="22"/>
      <c r="BJ352" s="33"/>
      <c r="BK352" s="6"/>
      <c r="BL352" s="32"/>
      <c r="BM352" s="27"/>
      <c r="BN352" s="27"/>
      <c r="BO352" s="27"/>
      <c r="BP352" s="27"/>
      <c r="BQ352" s="27"/>
      <c r="BR352" s="27"/>
      <c r="BT352" s="2"/>
      <c r="BU352" s="8"/>
      <c r="BV352" s="8"/>
      <c r="BW352" s="8"/>
      <c r="BY352" s="44"/>
      <c r="BZ352" s="31"/>
      <c r="CA352" s="29"/>
      <c r="CB352" s="31"/>
      <c r="CC352" s="17"/>
      <c r="CE352" s="22"/>
      <c r="CF352" s="22"/>
      <c r="CG352" s="22"/>
      <c r="CH352" s="22"/>
      <c r="CI352" s="22"/>
      <c r="CJ352" s="22"/>
      <c r="CK352" s="22"/>
      <c r="CL352" s="33"/>
      <c r="CM352" s="6"/>
      <c r="CN352" s="32"/>
      <c r="CO352" s="27"/>
      <c r="CP352" s="27"/>
      <c r="CQ352" s="27"/>
      <c r="CR352" s="27"/>
      <c r="CS352" s="27"/>
      <c r="CT352" s="27"/>
    </row>
    <row r="353" spans="2:98">
      <c r="B353" s="86">
        <v>42867</v>
      </c>
      <c r="C353" s="53">
        <v>2390.9</v>
      </c>
      <c r="D353" s="47">
        <f t="shared" si="85"/>
        <v>-1.4784250179582547E-3</v>
      </c>
      <c r="F353" s="89">
        <f t="shared" si="92"/>
        <v>2017.3587604290969</v>
      </c>
      <c r="G353" s="96">
        <v>315</v>
      </c>
      <c r="H353" s="37">
        <v>342</v>
      </c>
      <c r="I353" s="60">
        <f t="shared" si="79"/>
        <v>2005.2988623932704</v>
      </c>
      <c r="J353" s="57">
        <f t="shared" si="80"/>
        <v>2429.7416571955873</v>
      </c>
      <c r="K353" s="60">
        <f t="shared" si="81"/>
        <v>2663.8300025607691</v>
      </c>
      <c r="L353" s="60">
        <f t="shared" si="82"/>
        <v>1509.5646207340926</v>
      </c>
      <c r="M353" s="57">
        <f t="shared" si="83"/>
        <v>2446.2919515527115</v>
      </c>
      <c r="N353" s="57">
        <f t="shared" si="84"/>
        <v>1643.8036044566929</v>
      </c>
      <c r="P353" s="49"/>
      <c r="Q353" s="96">
        <v>342</v>
      </c>
      <c r="R353" s="103">
        <f t="shared" si="93"/>
        <v>2017.3587604290969</v>
      </c>
      <c r="S353" s="57">
        <f t="shared" si="86"/>
        <v>2021.1711248681854</v>
      </c>
      <c r="T353" s="57">
        <f t="shared" si="87"/>
        <v>2458.8775869184033</v>
      </c>
      <c r="U353" s="57">
        <f t="shared" si="88"/>
        <v>2717.1104480203376</v>
      </c>
      <c r="V353" s="57">
        <f t="shared" si="89"/>
        <v>1503.4842322943909</v>
      </c>
      <c r="W353" s="57">
        <f t="shared" si="90"/>
        <v>3652.6789324791866</v>
      </c>
      <c r="X353" s="57">
        <f t="shared" si="91"/>
        <v>1118.3935931725102</v>
      </c>
      <c r="Y353" s="17"/>
      <c r="AA353" s="22"/>
      <c r="AB353" s="22"/>
      <c r="AC353" s="22"/>
      <c r="AD353" s="22"/>
      <c r="AE353" s="22"/>
      <c r="AF353" s="22"/>
      <c r="AG353" s="22"/>
      <c r="AH353" s="33"/>
      <c r="AI353" s="6"/>
      <c r="AJ353" s="32"/>
      <c r="AK353" s="27"/>
      <c r="AL353" s="27"/>
      <c r="AM353" s="27"/>
      <c r="AN353" s="27"/>
      <c r="AO353" s="27"/>
      <c r="AP353" s="27"/>
      <c r="AR353" s="2"/>
      <c r="AS353" s="8"/>
      <c r="AT353" s="8"/>
      <c r="AU353" s="8"/>
      <c r="AW353" s="44"/>
      <c r="AX353" s="31"/>
      <c r="AY353" s="29"/>
      <c r="AZ353" s="31"/>
      <c r="BA353" s="17"/>
      <c r="BC353" s="22"/>
      <c r="BD353" s="22"/>
      <c r="BE353" s="22"/>
      <c r="BF353" s="22"/>
      <c r="BG353" s="22"/>
      <c r="BH353" s="22"/>
      <c r="BI353" s="22"/>
      <c r="BJ353" s="33"/>
      <c r="BK353" s="6"/>
      <c r="BL353" s="32"/>
      <c r="BM353" s="27"/>
      <c r="BN353" s="27"/>
      <c r="BO353" s="27"/>
      <c r="BP353" s="27"/>
      <c r="BQ353" s="27"/>
      <c r="BR353" s="27"/>
      <c r="BT353" s="2"/>
      <c r="BU353" s="8"/>
      <c r="BV353" s="8"/>
      <c r="BW353" s="8"/>
      <c r="BY353" s="44"/>
      <c r="BZ353" s="31"/>
      <c r="CA353" s="29"/>
      <c r="CB353" s="31"/>
      <c r="CC353" s="17"/>
      <c r="CE353" s="22"/>
      <c r="CF353" s="22"/>
      <c r="CG353" s="22"/>
      <c r="CH353" s="22"/>
      <c r="CI353" s="22"/>
      <c r="CJ353" s="22"/>
      <c r="CK353" s="22"/>
      <c r="CL353" s="33"/>
      <c r="CM353" s="6"/>
      <c r="CN353" s="32"/>
      <c r="CO353" s="27"/>
      <c r="CP353" s="27"/>
      <c r="CQ353" s="27"/>
      <c r="CR353" s="27"/>
      <c r="CS353" s="27"/>
      <c r="CT353" s="27"/>
    </row>
    <row r="354" spans="2:98">
      <c r="B354" s="86">
        <v>42870</v>
      </c>
      <c r="C354" s="53">
        <v>2402.3200000000002</v>
      </c>
      <c r="D354" s="47">
        <f t="shared" si="85"/>
        <v>4.7764440168974326E-3</v>
      </c>
      <c r="F354" s="89">
        <f t="shared" si="92"/>
        <v>2017.3627334128078</v>
      </c>
      <c r="G354" s="96">
        <v>316</v>
      </c>
      <c r="H354" s="37">
        <v>343</v>
      </c>
      <c r="I354" s="60">
        <f t="shared" si="79"/>
        <v>2005.8844951593119</v>
      </c>
      <c r="J354" s="57">
        <f t="shared" si="80"/>
        <v>2430.8362393067177</v>
      </c>
      <c r="K354" s="60">
        <f t="shared" si="81"/>
        <v>2665.8083422795703</v>
      </c>
      <c r="L354" s="60">
        <f t="shared" si="82"/>
        <v>1509.3255370638963</v>
      </c>
      <c r="M354" s="57">
        <f t="shared" si="83"/>
        <v>2447.7779727934821</v>
      </c>
      <c r="N354" s="57">
        <f t="shared" si="84"/>
        <v>1643.7653466293343</v>
      </c>
      <c r="P354" s="49"/>
      <c r="Q354" s="96">
        <v>343</v>
      </c>
      <c r="R354" s="103">
        <f t="shared" si="93"/>
        <v>2017.3627334128078</v>
      </c>
      <c r="S354" s="57">
        <f t="shared" si="86"/>
        <v>2021.761393011602</v>
      </c>
      <c r="T354" s="57">
        <f t="shared" si="87"/>
        <v>2459.9407272493454</v>
      </c>
      <c r="U354" s="57">
        <f t="shared" si="88"/>
        <v>2719.0790952006528</v>
      </c>
      <c r="V354" s="57">
        <f t="shared" si="89"/>
        <v>1503.2733462910087</v>
      </c>
      <c r="W354" s="57">
        <f t="shared" si="90"/>
        <v>3656.9058799486006</v>
      </c>
      <c r="X354" s="57">
        <f t="shared" si="91"/>
        <v>1117.7534408759968</v>
      </c>
      <c r="Y354" s="17"/>
      <c r="AA354" s="22"/>
      <c r="AB354" s="22"/>
      <c r="AC354" s="22"/>
      <c r="AD354" s="22"/>
      <c r="AE354" s="22"/>
      <c r="AF354" s="22"/>
      <c r="AG354" s="22"/>
      <c r="AH354" s="33"/>
      <c r="AI354" s="6"/>
      <c r="AJ354" s="32"/>
      <c r="AK354" s="27"/>
      <c r="AL354" s="27"/>
      <c r="AM354" s="27"/>
      <c r="AN354" s="27"/>
      <c r="AO354" s="27"/>
      <c r="AP354" s="27"/>
      <c r="AR354" s="2"/>
      <c r="AS354" s="8"/>
      <c r="AT354" s="8"/>
      <c r="AU354" s="8"/>
      <c r="AW354" s="44"/>
      <c r="AX354" s="31"/>
      <c r="AY354" s="29"/>
      <c r="AZ354" s="31"/>
      <c r="BA354" s="17"/>
      <c r="BC354" s="22"/>
      <c r="BD354" s="22"/>
      <c r="BE354" s="22"/>
      <c r="BF354" s="22"/>
      <c r="BG354" s="22"/>
      <c r="BH354" s="22"/>
      <c r="BI354" s="22"/>
      <c r="BJ354" s="33"/>
      <c r="BK354" s="6"/>
      <c r="BL354" s="32"/>
      <c r="BM354" s="27"/>
      <c r="BN354" s="27"/>
      <c r="BO354" s="27"/>
      <c r="BP354" s="27"/>
      <c r="BQ354" s="27"/>
      <c r="BR354" s="27"/>
      <c r="BT354" s="2"/>
      <c r="BU354" s="8"/>
      <c r="BV354" s="8"/>
      <c r="BW354" s="8"/>
      <c r="BY354" s="44"/>
      <c r="BZ354" s="31"/>
      <c r="CA354" s="29"/>
      <c r="CB354" s="31"/>
      <c r="CC354" s="17"/>
      <c r="CE354" s="22"/>
      <c r="CF354" s="22"/>
      <c r="CG354" s="22"/>
      <c r="CH354" s="22"/>
      <c r="CI354" s="22"/>
      <c r="CJ354" s="22"/>
      <c r="CK354" s="22"/>
      <c r="CL354" s="33"/>
      <c r="CM354" s="6"/>
      <c r="CN354" s="32"/>
      <c r="CO354" s="27"/>
      <c r="CP354" s="27"/>
      <c r="CQ354" s="27"/>
      <c r="CR354" s="27"/>
      <c r="CS354" s="27"/>
      <c r="CT354" s="27"/>
    </row>
    <row r="355" spans="2:98">
      <c r="B355" s="86">
        <v>42871</v>
      </c>
      <c r="C355" s="53">
        <v>2400.67</v>
      </c>
      <c r="D355" s="47">
        <f t="shared" si="85"/>
        <v>-6.8683605847684362E-4</v>
      </c>
      <c r="F355" s="89">
        <f t="shared" si="92"/>
        <v>2017.3667063965186</v>
      </c>
      <c r="G355" s="96">
        <v>317</v>
      </c>
      <c r="H355" s="37">
        <v>344</v>
      </c>
      <c r="I355" s="60">
        <f t="shared" si="79"/>
        <v>2006.4702989550906</v>
      </c>
      <c r="J355" s="57">
        <f t="shared" si="80"/>
        <v>2431.9295827828905</v>
      </c>
      <c r="K355" s="60">
        <f t="shared" si="81"/>
        <v>2667.7862515604102</v>
      </c>
      <c r="L355" s="60">
        <f t="shared" si="82"/>
        <v>1509.0875658550733</v>
      </c>
      <c r="M355" s="57">
        <f t="shared" si="83"/>
        <v>2449.2636758748022</v>
      </c>
      <c r="N355" s="57">
        <f t="shared" si="84"/>
        <v>1643.727909021879</v>
      </c>
      <c r="P355" s="49"/>
      <c r="Q355" s="41">
        <v>344</v>
      </c>
      <c r="R355" s="103">
        <f t="shared" si="93"/>
        <v>2017.3667063965186</v>
      </c>
      <c r="S355" s="57">
        <f t="shared" si="86"/>
        <v>2022.3518335384829</v>
      </c>
      <c r="T355" s="57">
        <f t="shared" si="87"/>
        <v>2461.0027776033453</v>
      </c>
      <c r="U355" s="57">
        <f t="shared" si="88"/>
        <v>2721.0474553488225</v>
      </c>
      <c r="V355" s="57">
        <f t="shared" si="89"/>
        <v>1503.0634363163508</v>
      </c>
      <c r="W355" s="57">
        <f t="shared" si="90"/>
        <v>3661.1331082314432</v>
      </c>
      <c r="X355" s="57">
        <f t="shared" si="91"/>
        <v>1117.115061842738</v>
      </c>
      <c r="Y355" s="17"/>
      <c r="AA355" s="22"/>
      <c r="AB355" s="22"/>
      <c r="AC355" s="22"/>
      <c r="AD355" s="22"/>
      <c r="AE355" s="22"/>
      <c r="AF355" s="22"/>
      <c r="AG355" s="22"/>
      <c r="AH355" s="33"/>
      <c r="AI355" s="6"/>
      <c r="AJ355" s="32"/>
      <c r="AK355" s="27"/>
      <c r="AL355" s="27"/>
      <c r="AM355" s="27"/>
      <c r="AN355" s="27"/>
      <c r="AO355" s="27"/>
      <c r="AP355" s="27"/>
      <c r="AR355" s="2"/>
      <c r="AS355" s="8"/>
      <c r="AT355" s="8"/>
      <c r="AU355" s="8"/>
      <c r="AW355" s="44"/>
      <c r="AX355" s="31"/>
      <c r="AY355" s="29"/>
      <c r="AZ355" s="31"/>
      <c r="BA355" s="17"/>
      <c r="BC355" s="22"/>
      <c r="BD355" s="22"/>
      <c r="BE355" s="22"/>
      <c r="BF355" s="22"/>
      <c r="BG355" s="22"/>
      <c r="BH355" s="22"/>
      <c r="BI355" s="22"/>
      <c r="BJ355" s="33"/>
      <c r="BK355" s="6"/>
      <c r="BL355" s="32"/>
      <c r="BM355" s="27"/>
      <c r="BN355" s="27"/>
      <c r="BO355" s="27"/>
      <c r="BP355" s="27"/>
      <c r="BQ355" s="27"/>
      <c r="BR355" s="27"/>
      <c r="BT355" s="2"/>
      <c r="BU355" s="8"/>
      <c r="BV355" s="8"/>
      <c r="BW355" s="8"/>
      <c r="BY355" s="44"/>
      <c r="BZ355" s="31"/>
      <c r="CA355" s="29"/>
      <c r="CB355" s="31"/>
      <c r="CC355" s="17"/>
      <c r="CE355" s="22"/>
      <c r="CF355" s="22"/>
      <c r="CG355" s="22"/>
      <c r="CH355" s="22"/>
      <c r="CI355" s="22"/>
      <c r="CJ355" s="22"/>
      <c r="CK355" s="22"/>
      <c r="CL355" s="33"/>
      <c r="CM355" s="6"/>
      <c r="CN355" s="32"/>
      <c r="CO355" s="27"/>
      <c r="CP355" s="27"/>
      <c r="CQ355" s="27"/>
      <c r="CR355" s="27"/>
      <c r="CS355" s="27"/>
      <c r="CT355" s="27"/>
    </row>
    <row r="356" spans="2:98">
      <c r="B356" s="86">
        <v>42872</v>
      </c>
      <c r="C356" s="53">
        <v>2357.0300000000002</v>
      </c>
      <c r="D356" s="47">
        <f t="shared" si="85"/>
        <v>-1.8178258569482634E-2</v>
      </c>
      <c r="F356" s="89">
        <f t="shared" si="92"/>
        <v>2017.3706793802294</v>
      </c>
      <c r="G356" s="96">
        <v>318</v>
      </c>
      <c r="H356" s="37">
        <v>345</v>
      </c>
      <c r="I356" s="60">
        <f t="shared" si="79"/>
        <v>2007.0562738305537</v>
      </c>
      <c r="J356" s="57">
        <f t="shared" si="80"/>
        <v>2433.0216937011182</v>
      </c>
      <c r="K356" s="60">
        <f t="shared" si="81"/>
        <v>2669.763736254657</v>
      </c>
      <c r="L356" s="60">
        <f t="shared" si="82"/>
        <v>1508.8507015132914</v>
      </c>
      <c r="M356" s="57">
        <f t="shared" si="83"/>
        <v>2450.749064897876</v>
      </c>
      <c r="N356" s="57">
        <f t="shared" si="84"/>
        <v>1643.6912877044986</v>
      </c>
      <c r="P356" s="49"/>
      <c r="Q356" s="41">
        <v>345</v>
      </c>
      <c r="R356" s="103">
        <f t="shared" si="93"/>
        <v>2017.3706793802294</v>
      </c>
      <c r="S356" s="57">
        <f t="shared" si="86"/>
        <v>2022.9424464991721</v>
      </c>
      <c r="T356" s="57">
        <f t="shared" si="87"/>
        <v>2462.0637429272183</v>
      </c>
      <c r="U356" s="57">
        <f t="shared" si="88"/>
        <v>2723.015533248461</v>
      </c>
      <c r="V356" s="57">
        <f t="shared" si="89"/>
        <v>1502.854497846397</v>
      </c>
      <c r="W356" s="57">
        <f t="shared" si="90"/>
        <v>3665.3606271123526</v>
      </c>
      <c r="X356" s="57">
        <f t="shared" si="91"/>
        <v>1116.478447325946</v>
      </c>
      <c r="Y356" s="17"/>
      <c r="AA356" s="22"/>
      <c r="AB356" s="22"/>
      <c r="AC356" s="22"/>
      <c r="AD356" s="22"/>
      <c r="AE356" s="22"/>
      <c r="AF356" s="22"/>
      <c r="AG356" s="22"/>
      <c r="AH356" s="33"/>
      <c r="AI356" s="6"/>
      <c r="AJ356" s="32"/>
      <c r="AK356" s="27"/>
      <c r="AL356" s="27"/>
      <c r="AM356" s="27"/>
      <c r="AN356" s="27"/>
      <c r="AO356" s="27"/>
      <c r="AP356" s="27"/>
      <c r="AR356" s="2"/>
      <c r="AS356" s="8"/>
      <c r="AT356" s="8"/>
      <c r="AU356" s="8"/>
      <c r="AW356" s="44"/>
      <c r="AX356" s="31"/>
      <c r="AY356" s="29"/>
      <c r="AZ356" s="31"/>
      <c r="BA356" s="17"/>
      <c r="BC356" s="22"/>
      <c r="BD356" s="22"/>
      <c r="BE356" s="22"/>
      <c r="BF356" s="22"/>
      <c r="BG356" s="22"/>
      <c r="BH356" s="22"/>
      <c r="BI356" s="22"/>
      <c r="BJ356" s="33"/>
      <c r="BK356" s="6"/>
      <c r="BL356" s="32"/>
      <c r="BM356" s="27"/>
      <c r="BN356" s="27"/>
      <c r="BO356" s="27"/>
      <c r="BP356" s="27"/>
      <c r="BQ356" s="27"/>
      <c r="BR356" s="27"/>
      <c r="BT356" s="2"/>
      <c r="BU356" s="8"/>
      <c r="BV356" s="8"/>
      <c r="BW356" s="8"/>
      <c r="BY356" s="44"/>
      <c r="BZ356" s="31"/>
      <c r="CA356" s="29"/>
      <c r="CB356" s="31"/>
      <c r="CC356" s="17"/>
      <c r="CE356" s="22"/>
      <c r="CF356" s="22"/>
      <c r="CG356" s="22"/>
      <c r="CH356" s="22"/>
      <c r="CI356" s="22"/>
      <c r="CJ356" s="22"/>
      <c r="CK356" s="22"/>
      <c r="CL356" s="33"/>
      <c r="CM356" s="6"/>
      <c r="CN356" s="32"/>
      <c r="CO356" s="27"/>
      <c r="CP356" s="27"/>
      <c r="CQ356" s="27"/>
      <c r="CR356" s="27"/>
      <c r="CS356" s="27"/>
      <c r="CT356" s="27"/>
    </row>
    <row r="357" spans="2:98">
      <c r="B357" s="86">
        <v>42873</v>
      </c>
      <c r="C357" s="53">
        <v>2365.7199999999998</v>
      </c>
      <c r="D357" s="47">
        <f t="shared" si="85"/>
        <v>3.686843188249449E-3</v>
      </c>
      <c r="F357" s="89">
        <f t="shared" si="92"/>
        <v>2017.3746523639402</v>
      </c>
      <c r="G357" s="96">
        <v>319</v>
      </c>
      <c r="H357" s="37">
        <v>346</v>
      </c>
      <c r="I357" s="60">
        <f t="shared" si="79"/>
        <v>2007.642419835664</v>
      </c>
      <c r="J357" s="57">
        <f t="shared" si="80"/>
        <v>2434.112578090429</v>
      </c>
      <c r="K357" s="60">
        <f t="shared" si="81"/>
        <v>2671.7408021682459</v>
      </c>
      <c r="L357" s="60">
        <f t="shared" si="82"/>
        <v>1508.6149384897487</v>
      </c>
      <c r="M357" s="57">
        <f t="shared" si="83"/>
        <v>2452.2341439319707</v>
      </c>
      <c r="N357" s="57">
        <f t="shared" si="84"/>
        <v>1643.6554787793611</v>
      </c>
      <c r="P357" s="49"/>
      <c r="Q357" s="96">
        <v>346</v>
      </c>
      <c r="R357" s="103">
        <f t="shared" si="93"/>
        <v>2017.3746523639402</v>
      </c>
      <c r="S357" s="57">
        <f t="shared" si="86"/>
        <v>2023.533231944027</v>
      </c>
      <c r="T357" s="57">
        <f t="shared" si="87"/>
        <v>2463.1236281317583</v>
      </c>
      <c r="U357" s="57">
        <f t="shared" si="88"/>
        <v>2724.9833336492416</v>
      </c>
      <c r="V357" s="57">
        <f t="shared" si="89"/>
        <v>1502.6465263911609</v>
      </c>
      <c r="W357" s="57">
        <f t="shared" si="90"/>
        <v>3669.5884463099997</v>
      </c>
      <c r="X357" s="57">
        <f t="shared" si="91"/>
        <v>1115.8435886452885</v>
      </c>
      <c r="Y357" s="17"/>
      <c r="AA357" s="22"/>
      <c r="AB357" s="22"/>
      <c r="AC357" s="22"/>
      <c r="AD357" s="22"/>
      <c r="AE357" s="22"/>
      <c r="AF357" s="22"/>
      <c r="AG357" s="22"/>
      <c r="AH357" s="33"/>
      <c r="AI357" s="6"/>
      <c r="AJ357" s="32"/>
      <c r="AK357" s="27"/>
      <c r="AL357" s="27"/>
      <c r="AM357" s="27"/>
      <c r="AN357" s="27"/>
      <c r="AO357" s="27"/>
      <c r="AP357" s="27"/>
      <c r="AR357" s="2"/>
      <c r="AS357" s="8"/>
      <c r="AT357" s="8"/>
      <c r="AU357" s="8"/>
      <c r="AW357" s="44"/>
      <c r="AX357" s="31"/>
      <c r="AY357" s="29"/>
      <c r="AZ357" s="31"/>
      <c r="BA357" s="17"/>
      <c r="BC357" s="22"/>
      <c r="BD357" s="22"/>
      <c r="BE357" s="22"/>
      <c r="BF357" s="22"/>
      <c r="BG357" s="22"/>
      <c r="BH357" s="22"/>
      <c r="BI357" s="22"/>
      <c r="BJ357" s="33"/>
      <c r="BK357" s="6"/>
      <c r="BL357" s="32"/>
      <c r="BM357" s="27"/>
      <c r="BN357" s="27"/>
      <c r="BO357" s="27"/>
      <c r="BP357" s="27"/>
      <c r="BQ357" s="27"/>
      <c r="BR357" s="27"/>
      <c r="BT357" s="2"/>
      <c r="BU357" s="8"/>
      <c r="BV357" s="8"/>
      <c r="BW357" s="8"/>
      <c r="BY357" s="44"/>
      <c r="BZ357" s="31"/>
      <c r="CA357" s="29"/>
      <c r="CB357" s="31"/>
      <c r="CC357" s="17"/>
      <c r="CE357" s="22"/>
      <c r="CF357" s="22"/>
      <c r="CG357" s="22"/>
      <c r="CH357" s="22"/>
      <c r="CI357" s="22"/>
      <c r="CJ357" s="22"/>
      <c r="CK357" s="22"/>
      <c r="CL357" s="33"/>
      <c r="CM357" s="6"/>
      <c r="CN357" s="32"/>
      <c r="CO357" s="27"/>
      <c r="CP357" s="27"/>
      <c r="CQ357" s="27"/>
      <c r="CR357" s="27"/>
      <c r="CS357" s="27"/>
      <c r="CT357" s="27"/>
    </row>
    <row r="358" spans="2:98">
      <c r="B358" s="86">
        <v>42874</v>
      </c>
      <c r="C358" s="53">
        <v>2381.73</v>
      </c>
      <c r="D358" s="47">
        <f t="shared" si="85"/>
        <v>6.7674957306867334E-3</v>
      </c>
      <c r="F358" s="89">
        <f t="shared" si="92"/>
        <v>2017.378625347651</v>
      </c>
      <c r="G358" s="96">
        <v>320</v>
      </c>
      <c r="H358" s="37">
        <v>347</v>
      </c>
      <c r="I358" s="60">
        <f t="shared" ref="I358:I421" si="94">$C$38*EXP($J$4*G358)</f>
        <v>2008.228737020399</v>
      </c>
      <c r="J358" s="57">
        <f t="shared" ref="J358:J421" si="95">$C$38*EXP($J$3*SQRT(G358))</f>
        <v>2435.2022419323912</v>
      </c>
      <c r="K358" s="60">
        <f t="shared" ref="K358:K421" si="96">$C$38*EXP($J$4*G358+$J$3*SQRT(G358))</f>
        <v>2673.7174550621789</v>
      </c>
      <c r="L358" s="60">
        <f t="shared" ref="L358:L421" si="97">$C$38*EXP($J$4*G358-$J$3*SQRT(G358))</f>
        <v>1508.380271280668</v>
      </c>
      <c r="M358" s="57">
        <f t="shared" ref="M358:M421" si="98">$C$38*EXP($J$4*G358+0.7*$J$3*SQRT(G358))</f>
        <v>2453.7189170147726</v>
      </c>
      <c r="N358" s="57">
        <f t="shared" ref="N358:N421" si="99">$C$38*EXP($J$4*G358-0.7*$J$3*SQRT(G358))</f>
        <v>1643.6204783802732</v>
      </c>
      <c r="P358" s="49"/>
      <c r="Q358" s="41">
        <v>347</v>
      </c>
      <c r="R358" s="103">
        <f t="shared" si="93"/>
        <v>2017.378625347651</v>
      </c>
      <c r="S358" s="57">
        <f t="shared" si="86"/>
        <v>2024.1241899234208</v>
      </c>
      <c r="T358" s="57">
        <f t="shared" si="87"/>
        <v>2464.1824380921021</v>
      </c>
      <c r="U358" s="57">
        <f t="shared" si="88"/>
        <v>2726.9508612672466</v>
      </c>
      <c r="V358" s="57">
        <f t="shared" si="89"/>
        <v>1502.4395174943422</v>
      </c>
      <c r="W358" s="57">
        <f t="shared" si="90"/>
        <v>3673.816575477771</v>
      </c>
      <c r="X358" s="57">
        <f t="shared" si="91"/>
        <v>1115.2104771862021</v>
      </c>
      <c r="Y358" s="17"/>
      <c r="AA358" s="22"/>
      <c r="AB358" s="22"/>
      <c r="AC358" s="22"/>
      <c r="AD358" s="22"/>
      <c r="AE358" s="22"/>
      <c r="AF358" s="22"/>
      <c r="AG358" s="22"/>
      <c r="AH358" s="33"/>
      <c r="AI358" s="6"/>
      <c r="AJ358" s="32"/>
      <c r="AK358" s="27"/>
      <c r="AL358" s="27"/>
      <c r="AM358" s="27"/>
      <c r="AN358" s="27"/>
      <c r="AO358" s="27"/>
      <c r="AP358" s="27"/>
      <c r="AR358" s="2"/>
      <c r="AS358" s="8"/>
      <c r="AT358" s="8"/>
      <c r="AU358" s="8"/>
      <c r="AW358" s="44"/>
      <c r="AX358" s="31"/>
      <c r="AY358" s="29"/>
      <c r="AZ358" s="31"/>
      <c r="BA358" s="17"/>
      <c r="BC358" s="22"/>
      <c r="BD358" s="22"/>
      <c r="BE358" s="22"/>
      <c r="BF358" s="22"/>
      <c r="BG358" s="22"/>
      <c r="BH358" s="22"/>
      <c r="BI358" s="22"/>
      <c r="BJ358" s="33"/>
      <c r="BK358" s="6"/>
      <c r="BL358" s="32"/>
      <c r="BM358" s="27"/>
      <c r="BN358" s="27"/>
      <c r="BO358" s="27"/>
      <c r="BP358" s="27"/>
      <c r="BQ358" s="27"/>
      <c r="BR358" s="27"/>
      <c r="BT358" s="2"/>
      <c r="BU358" s="8"/>
      <c r="BV358" s="8"/>
      <c r="BW358" s="8"/>
      <c r="BY358" s="44"/>
      <c r="BZ358" s="31"/>
      <c r="CA358" s="29"/>
      <c r="CB358" s="31"/>
      <c r="CC358" s="17"/>
      <c r="CE358" s="22"/>
      <c r="CF358" s="22"/>
      <c r="CG358" s="22"/>
      <c r="CH358" s="22"/>
      <c r="CI358" s="22"/>
      <c r="CJ358" s="22"/>
      <c r="CK358" s="22"/>
      <c r="CL358" s="33"/>
      <c r="CM358" s="6"/>
      <c r="CN358" s="32"/>
      <c r="CO358" s="27"/>
      <c r="CP358" s="27"/>
      <c r="CQ358" s="27"/>
      <c r="CR358" s="27"/>
      <c r="CS358" s="27"/>
      <c r="CT358" s="27"/>
    </row>
    <row r="359" spans="2:98">
      <c r="B359" s="86">
        <v>42877</v>
      </c>
      <c r="C359" s="53">
        <v>2394.02</v>
      </c>
      <c r="D359" s="47">
        <f t="shared" si="85"/>
        <v>5.1601147065368294E-3</v>
      </c>
      <c r="F359" s="89">
        <f t="shared" si="92"/>
        <v>2017.3825983313618</v>
      </c>
      <c r="G359" s="96">
        <v>321</v>
      </c>
      <c r="H359" s="37">
        <v>348</v>
      </c>
      <c r="I359" s="60">
        <f t="shared" si="94"/>
        <v>2008.8152254347503</v>
      </c>
      <c r="J359" s="57">
        <f t="shared" si="95"/>
        <v>2436.2906911616356</v>
      </c>
      <c r="K359" s="60">
        <f t="shared" si="96"/>
        <v>2675.6937006530302</v>
      </c>
      <c r="L359" s="60">
        <f t="shared" si="97"/>
        <v>1508.1466944267952</v>
      </c>
      <c r="M359" s="57">
        <f t="shared" si="98"/>
        <v>2455.2033881527368</v>
      </c>
      <c r="N359" s="57">
        <f t="shared" si="99"/>
        <v>1643.5862826723301</v>
      </c>
      <c r="P359" s="49"/>
      <c r="Q359" s="41">
        <v>348</v>
      </c>
      <c r="R359" s="103">
        <f t="shared" si="93"/>
        <v>2017.3825983313618</v>
      </c>
      <c r="S359" s="57">
        <f t="shared" si="86"/>
        <v>2024.7153204877404</v>
      </c>
      <c r="T359" s="57">
        <f t="shared" si="87"/>
        <v>2465.2401776480901</v>
      </c>
      <c r="U359" s="57">
        <f t="shared" si="88"/>
        <v>2728.9181207853162</v>
      </c>
      <c r="V359" s="57">
        <f t="shared" si="89"/>
        <v>1502.2334667329794</v>
      </c>
      <c r="W359" s="57">
        <f t="shared" si="90"/>
        <v>3678.0450242044549</v>
      </c>
      <c r="X359" s="57">
        <f t="shared" si="91"/>
        <v>1114.5791043992101</v>
      </c>
      <c r="Y359" s="17"/>
      <c r="AA359" s="22"/>
      <c r="AB359" s="22"/>
      <c r="AC359" s="22"/>
      <c r="AD359" s="22"/>
      <c r="AE359" s="22"/>
      <c r="AF359" s="22"/>
      <c r="AG359" s="22"/>
      <c r="AH359" s="33"/>
      <c r="AI359" s="6"/>
      <c r="AJ359" s="32"/>
      <c r="AK359" s="27"/>
      <c r="AL359" s="27"/>
      <c r="AM359" s="27"/>
      <c r="AN359" s="27"/>
      <c r="AO359" s="27"/>
      <c r="AP359" s="27"/>
      <c r="AR359" s="2"/>
      <c r="AS359" s="8"/>
      <c r="AT359" s="8"/>
      <c r="AU359" s="8"/>
      <c r="AW359" s="44"/>
      <c r="AX359" s="31"/>
      <c r="AY359" s="29"/>
      <c r="AZ359" s="31"/>
      <c r="BA359" s="17"/>
      <c r="BC359" s="22"/>
      <c r="BD359" s="22"/>
      <c r="BE359" s="22"/>
      <c r="BF359" s="22"/>
      <c r="BG359" s="22"/>
      <c r="BH359" s="22"/>
      <c r="BI359" s="22"/>
      <c r="BJ359" s="33"/>
      <c r="BK359" s="6"/>
      <c r="BL359" s="32"/>
      <c r="BM359" s="27"/>
      <c r="BN359" s="27"/>
      <c r="BO359" s="27"/>
      <c r="BP359" s="27"/>
      <c r="BQ359" s="27"/>
      <c r="BR359" s="27"/>
      <c r="BT359" s="2"/>
      <c r="BU359" s="8"/>
      <c r="BV359" s="8"/>
      <c r="BW359" s="8"/>
      <c r="BY359" s="44"/>
      <c r="BZ359" s="31"/>
      <c r="CA359" s="29"/>
      <c r="CB359" s="31"/>
      <c r="CC359" s="17"/>
      <c r="CE359" s="22"/>
      <c r="CF359" s="22"/>
      <c r="CG359" s="22"/>
      <c r="CH359" s="22"/>
      <c r="CI359" s="22"/>
      <c r="CJ359" s="22"/>
      <c r="CK359" s="22"/>
      <c r="CL359" s="33"/>
      <c r="CM359" s="6"/>
      <c r="CN359" s="32"/>
      <c r="CO359" s="27"/>
      <c r="CP359" s="27"/>
      <c r="CQ359" s="27"/>
      <c r="CR359" s="27"/>
      <c r="CS359" s="27"/>
      <c r="CT359" s="27"/>
    </row>
    <row r="360" spans="2:98">
      <c r="B360" s="86">
        <v>42878</v>
      </c>
      <c r="C360" s="53">
        <v>2398.42</v>
      </c>
      <c r="D360" s="47">
        <f t="shared" si="85"/>
        <v>1.837912799391856E-3</v>
      </c>
      <c r="F360" s="89">
        <f t="shared" si="92"/>
        <v>2017.3865713150726</v>
      </c>
      <c r="G360" s="96">
        <v>322</v>
      </c>
      <c r="H360" s="37">
        <v>349</v>
      </c>
      <c r="I360" s="60">
        <f t="shared" si="94"/>
        <v>2009.4018851287242</v>
      </c>
      <c r="J360" s="57">
        <f t="shared" si="95"/>
        <v>2437.3779316663667</v>
      </c>
      <c r="K360" s="60">
        <f t="shared" si="96"/>
        <v>2677.6695446134381</v>
      </c>
      <c r="L360" s="60">
        <f t="shared" si="97"/>
        <v>1507.9142025129063</v>
      </c>
      <c r="M360" s="57">
        <f t="shared" si="98"/>
        <v>2456.6875613214343</v>
      </c>
      <c r="N360" s="57">
        <f t="shared" si="99"/>
        <v>1643.5528878515684</v>
      </c>
      <c r="P360" s="49"/>
      <c r="Q360" s="96">
        <v>349</v>
      </c>
      <c r="R360" s="103">
        <f t="shared" si="93"/>
        <v>2017.3865713150726</v>
      </c>
      <c r="S360" s="57">
        <f t="shared" si="86"/>
        <v>2025.3066236873885</v>
      </c>
      <c r="T360" s="57">
        <f t="shared" si="87"/>
        <v>2466.2968516046208</v>
      </c>
      <c r="U360" s="57">
        <f t="shared" si="88"/>
        <v>2730.8851168533856</v>
      </c>
      <c r="V360" s="57">
        <f t="shared" si="89"/>
        <v>1502.0283697171096</v>
      </c>
      <c r="W360" s="57">
        <f t="shared" si="90"/>
        <v>3682.2738020149054</v>
      </c>
      <c r="X360" s="57">
        <f t="shared" si="91"/>
        <v>1113.9494617992575</v>
      </c>
      <c r="Y360" s="17"/>
      <c r="AA360" s="22"/>
      <c r="AB360" s="22"/>
      <c r="AC360" s="22"/>
      <c r="AD360" s="22"/>
      <c r="AE360" s="22"/>
      <c r="AF360" s="22"/>
      <c r="AG360" s="22"/>
      <c r="AH360" s="33"/>
      <c r="AI360" s="6"/>
      <c r="AJ360" s="32"/>
      <c r="AK360" s="27"/>
      <c r="AL360" s="27"/>
      <c r="AM360" s="27"/>
      <c r="AN360" s="27"/>
      <c r="AO360" s="27"/>
      <c r="AP360" s="27"/>
      <c r="AR360" s="2"/>
      <c r="AS360" s="8"/>
      <c r="AT360" s="8"/>
      <c r="AU360" s="8"/>
      <c r="AW360" s="44"/>
      <c r="AX360" s="31"/>
      <c r="AY360" s="29"/>
      <c r="AZ360" s="31"/>
      <c r="BA360" s="17"/>
      <c r="BC360" s="22"/>
      <c r="BD360" s="22"/>
      <c r="BE360" s="22"/>
      <c r="BF360" s="22"/>
      <c r="BG360" s="22"/>
      <c r="BH360" s="22"/>
      <c r="BI360" s="22"/>
      <c r="BJ360" s="33"/>
      <c r="BK360" s="6"/>
      <c r="BL360" s="32"/>
      <c r="BM360" s="27"/>
      <c r="BN360" s="27"/>
      <c r="BO360" s="27"/>
      <c r="BP360" s="27"/>
      <c r="BQ360" s="27"/>
      <c r="BR360" s="27"/>
      <c r="BT360" s="2"/>
      <c r="BU360" s="8"/>
      <c r="BV360" s="8"/>
      <c r="BW360" s="8"/>
      <c r="BY360" s="44"/>
      <c r="BZ360" s="31"/>
      <c r="CA360" s="29"/>
      <c r="CB360" s="31"/>
      <c r="CC360" s="17"/>
      <c r="CE360" s="22"/>
      <c r="CF360" s="22"/>
      <c r="CG360" s="22"/>
      <c r="CH360" s="22"/>
      <c r="CI360" s="22"/>
      <c r="CJ360" s="22"/>
      <c r="CK360" s="22"/>
      <c r="CL360" s="33"/>
      <c r="CM360" s="6"/>
      <c r="CN360" s="32"/>
      <c r="CO360" s="27"/>
      <c r="CP360" s="27"/>
      <c r="CQ360" s="27"/>
      <c r="CR360" s="27"/>
      <c r="CS360" s="27"/>
      <c r="CT360" s="27"/>
    </row>
    <row r="361" spans="2:98">
      <c r="B361" s="86">
        <v>42879</v>
      </c>
      <c r="C361" s="53">
        <v>2404.39</v>
      </c>
      <c r="D361" s="47">
        <f t="shared" si="85"/>
        <v>2.4891386829662028E-3</v>
      </c>
      <c r="F361" s="89">
        <f t="shared" si="92"/>
        <v>2017.3905442987834</v>
      </c>
      <c r="G361" s="96">
        <v>323</v>
      </c>
      <c r="H361" s="37">
        <v>350</v>
      </c>
      <c r="I361" s="60">
        <f t="shared" si="94"/>
        <v>2009.9887161523413</v>
      </c>
      <c r="J361" s="57">
        <f t="shared" si="95"/>
        <v>2438.4639692888677</v>
      </c>
      <c r="K361" s="60">
        <f t="shared" si="96"/>
        <v>2679.6449925725901</v>
      </c>
      <c r="L361" s="60">
        <f t="shared" si="97"/>
        <v>1507.6827901673228</v>
      </c>
      <c r="M361" s="57">
        <f t="shared" si="98"/>
        <v>2458.1714404658942</v>
      </c>
      <c r="N361" s="57">
        <f t="shared" si="99"/>
        <v>1643.5202901446255</v>
      </c>
      <c r="P361" s="49"/>
      <c r="Q361" s="96">
        <v>350</v>
      </c>
      <c r="R361" s="103">
        <f t="shared" si="93"/>
        <v>2017.3905442987834</v>
      </c>
      <c r="S361" s="57">
        <f t="shared" si="86"/>
        <v>2025.898099572782</v>
      </c>
      <c r="T361" s="57">
        <f t="shared" si="87"/>
        <v>2467.352464732005</v>
      </c>
      <c r="U361" s="57">
        <f t="shared" si="88"/>
        <v>2732.8518540888253</v>
      </c>
      <c r="V361" s="57">
        <f t="shared" si="89"/>
        <v>1501.824222089431</v>
      </c>
      <c r="W361" s="57">
        <f t="shared" si="90"/>
        <v>3686.5029183707074</v>
      </c>
      <c r="X361" s="57">
        <f t="shared" si="91"/>
        <v>1113.3215409650445</v>
      </c>
      <c r="Y361" s="17"/>
      <c r="AA361" s="22"/>
      <c r="AB361" s="22"/>
      <c r="AC361" s="22"/>
      <c r="AD361" s="22"/>
      <c r="AE361" s="22"/>
      <c r="AF361" s="22"/>
      <c r="AG361" s="22"/>
      <c r="AH361" s="33"/>
      <c r="AI361" s="6"/>
      <c r="AJ361" s="32"/>
      <c r="AK361" s="27"/>
      <c r="AL361" s="27"/>
      <c r="AM361" s="27"/>
      <c r="AN361" s="27"/>
      <c r="AO361" s="27"/>
      <c r="AP361" s="27"/>
      <c r="AR361" s="2"/>
      <c r="AS361" s="8"/>
      <c r="AT361" s="8"/>
      <c r="AU361" s="8"/>
      <c r="AW361" s="44"/>
      <c r="AX361" s="31"/>
      <c r="AY361" s="29"/>
      <c r="AZ361" s="31"/>
      <c r="BA361" s="17"/>
      <c r="BC361" s="22"/>
      <c r="BD361" s="22"/>
      <c r="BE361" s="22"/>
      <c r="BF361" s="22"/>
      <c r="BG361" s="22"/>
      <c r="BH361" s="22"/>
      <c r="BI361" s="22"/>
      <c r="BJ361" s="33"/>
      <c r="BK361" s="6"/>
      <c r="BL361" s="32"/>
      <c r="BM361" s="27"/>
      <c r="BN361" s="27"/>
      <c r="BO361" s="27"/>
      <c r="BP361" s="27"/>
      <c r="BQ361" s="27"/>
      <c r="BR361" s="27"/>
      <c r="BT361" s="2"/>
      <c r="BU361" s="8"/>
      <c r="BV361" s="8"/>
      <c r="BW361" s="8"/>
      <c r="BY361" s="44"/>
      <c r="BZ361" s="31"/>
      <c r="CA361" s="29"/>
      <c r="CB361" s="31"/>
      <c r="CC361" s="17"/>
      <c r="CE361" s="22"/>
      <c r="CF361" s="22"/>
      <c r="CG361" s="22"/>
      <c r="CH361" s="22"/>
      <c r="CI361" s="22"/>
      <c r="CJ361" s="22"/>
      <c r="CK361" s="22"/>
      <c r="CL361" s="33"/>
      <c r="CM361" s="6"/>
      <c r="CN361" s="32"/>
      <c r="CO361" s="27"/>
      <c r="CP361" s="27"/>
      <c r="CQ361" s="27"/>
      <c r="CR361" s="27"/>
      <c r="CS361" s="27"/>
      <c r="CT361" s="27"/>
    </row>
    <row r="362" spans="2:98">
      <c r="B362" s="86">
        <v>42880</v>
      </c>
      <c r="C362" s="53">
        <v>2415.0700000000002</v>
      </c>
      <c r="D362" s="47">
        <f t="shared" si="85"/>
        <v>4.4418750701842426E-3</v>
      </c>
      <c r="F362" s="89">
        <f t="shared" si="92"/>
        <v>2017.3945172824942</v>
      </c>
      <c r="G362" s="96">
        <v>324</v>
      </c>
      <c r="H362" s="37">
        <v>351</v>
      </c>
      <c r="I362" s="60">
        <f t="shared" si="94"/>
        <v>2010.5757185556379</v>
      </c>
      <c r="J362" s="57">
        <f t="shared" si="95"/>
        <v>2439.5488098260003</v>
      </c>
      <c r="K362" s="60">
        <f t="shared" si="96"/>
        <v>2681.6200501167045</v>
      </c>
      <c r="L362" s="60">
        <f t="shared" si="97"/>
        <v>1507.4524520614298</v>
      </c>
      <c r="M362" s="57">
        <f t="shared" si="98"/>
        <v>2459.6550295009383</v>
      </c>
      <c r="N362" s="57">
        <f t="shared" si="99"/>
        <v>1643.4884858084029</v>
      </c>
      <c r="P362" s="49"/>
      <c r="Q362" s="41">
        <v>351</v>
      </c>
      <c r="R362" s="103">
        <f t="shared" si="93"/>
        <v>2017.3945172824942</v>
      </c>
      <c r="S362" s="57">
        <f t="shared" si="86"/>
        <v>2026.4897481943522</v>
      </c>
      <c r="T362" s="57">
        <f t="shared" si="87"/>
        <v>2468.4070217663084</v>
      </c>
      <c r="U362" s="57">
        <f t="shared" si="88"/>
        <v>2734.8183370767692</v>
      </c>
      <c r="V362" s="57">
        <f t="shared" si="89"/>
        <v>1501.6210195249728</v>
      </c>
      <c r="W362" s="57">
        <f t="shared" si="90"/>
        <v>3690.7323826708271</v>
      </c>
      <c r="X362" s="57">
        <f t="shared" si="91"/>
        <v>1112.695333538378</v>
      </c>
      <c r="Y362" s="17"/>
      <c r="AA362" s="22"/>
      <c r="AB362" s="22"/>
      <c r="AC362" s="22"/>
      <c r="AD362" s="22"/>
      <c r="AE362" s="22"/>
      <c r="AF362" s="22"/>
      <c r="AG362" s="22"/>
      <c r="AH362" s="33"/>
      <c r="AI362" s="6"/>
      <c r="AJ362" s="32"/>
      <c r="AK362" s="27"/>
      <c r="AL362" s="27"/>
      <c r="AM362" s="27"/>
      <c r="AN362" s="27"/>
      <c r="AO362" s="27"/>
      <c r="AP362" s="27"/>
      <c r="AR362" s="2"/>
      <c r="AS362" s="8"/>
      <c r="AT362" s="8"/>
      <c r="AU362" s="8"/>
      <c r="AW362" s="44"/>
      <c r="AX362" s="31"/>
      <c r="AY362" s="29"/>
      <c r="AZ362" s="31"/>
      <c r="BA362" s="17"/>
      <c r="BC362" s="22"/>
      <c r="BD362" s="22"/>
      <c r="BE362" s="22"/>
      <c r="BF362" s="22"/>
      <c r="BG362" s="22"/>
      <c r="BH362" s="22"/>
      <c r="BI362" s="22"/>
      <c r="BJ362" s="33"/>
      <c r="BK362" s="6"/>
      <c r="BL362" s="32"/>
      <c r="BM362" s="27"/>
      <c r="BN362" s="27"/>
      <c r="BO362" s="27"/>
      <c r="BP362" s="27"/>
      <c r="BQ362" s="27"/>
      <c r="BR362" s="27"/>
      <c r="BT362" s="2"/>
      <c r="BU362" s="8"/>
      <c r="BV362" s="8"/>
      <c r="BW362" s="8"/>
      <c r="BY362" s="44"/>
      <c r="BZ362" s="31"/>
      <c r="CA362" s="29"/>
      <c r="CB362" s="31"/>
      <c r="CC362" s="17"/>
      <c r="CE362" s="22"/>
      <c r="CF362" s="22"/>
      <c r="CG362" s="22"/>
      <c r="CH362" s="22"/>
      <c r="CI362" s="22"/>
      <c r="CJ362" s="22"/>
      <c r="CK362" s="22"/>
      <c r="CL362" s="33"/>
      <c r="CM362" s="6"/>
      <c r="CN362" s="32"/>
      <c r="CO362" s="27"/>
      <c r="CP362" s="27"/>
      <c r="CQ362" s="27"/>
      <c r="CR362" s="27"/>
      <c r="CS362" s="27"/>
      <c r="CT362" s="27"/>
    </row>
    <row r="363" spans="2:98">
      <c r="B363" s="86">
        <v>42881</v>
      </c>
      <c r="C363" s="53">
        <v>2415.8200000000002</v>
      </c>
      <c r="D363" s="47">
        <f t="shared" si="85"/>
        <v>3.105500047617667E-4</v>
      </c>
      <c r="F363" s="89">
        <f t="shared" si="92"/>
        <v>2017.398490266205</v>
      </c>
      <c r="G363" s="96">
        <v>325</v>
      </c>
      <c r="H363" s="37">
        <v>352</v>
      </c>
      <c r="I363" s="60">
        <f t="shared" si="94"/>
        <v>2011.1628923886637</v>
      </c>
      <c r="J363" s="57">
        <f t="shared" si="95"/>
        <v>2440.6324590296945</v>
      </c>
      <c r="K363" s="60">
        <f t="shared" si="96"/>
        <v>2683.594722789499</v>
      </c>
      <c r="L363" s="60">
        <f t="shared" si="97"/>
        <v>1507.2231829092054</v>
      </c>
      <c r="M363" s="57">
        <f t="shared" si="98"/>
        <v>2461.1383323115151</v>
      </c>
      <c r="N363" s="57">
        <f t="shared" si="99"/>
        <v>1643.457471129735</v>
      </c>
      <c r="P363" s="49"/>
      <c r="Q363" s="41">
        <v>352</v>
      </c>
      <c r="R363" s="103">
        <f t="shared" si="93"/>
        <v>2017.398490266205</v>
      </c>
      <c r="S363" s="57">
        <f t="shared" si="86"/>
        <v>2027.0815696025454</v>
      </c>
      <c r="T363" s="57">
        <f t="shared" si="87"/>
        <v>2469.4605274096966</v>
      </c>
      <c r="U363" s="57">
        <f t="shared" si="88"/>
        <v>2736.7845703704475</v>
      </c>
      <c r="V363" s="57">
        <f t="shared" si="89"/>
        <v>1501.4187577307637</v>
      </c>
      <c r="W363" s="57">
        <f t="shared" si="90"/>
        <v>3694.962204252261</v>
      </c>
      <c r="X363" s="57">
        <f t="shared" si="91"/>
        <v>1112.0708312235247</v>
      </c>
      <c r="Y363" s="17"/>
      <c r="AA363" s="22"/>
      <c r="AB363" s="22"/>
      <c r="AC363" s="22"/>
      <c r="AD363" s="22"/>
      <c r="AE363" s="22"/>
      <c r="AF363" s="22"/>
      <c r="AG363" s="22"/>
      <c r="AH363" s="33"/>
      <c r="AI363" s="6"/>
      <c r="AJ363" s="32"/>
      <c r="AK363" s="27"/>
      <c r="AL363" s="27"/>
      <c r="AM363" s="27"/>
      <c r="AN363" s="27"/>
      <c r="AO363" s="27"/>
      <c r="AP363" s="27"/>
      <c r="AR363" s="2"/>
      <c r="AS363" s="8"/>
      <c r="AT363" s="8"/>
      <c r="AU363" s="8"/>
      <c r="AW363" s="44"/>
      <c r="AX363" s="31"/>
      <c r="AY363" s="29"/>
      <c r="AZ363" s="31"/>
      <c r="BA363" s="17"/>
      <c r="BC363" s="22"/>
      <c r="BD363" s="22"/>
      <c r="BE363" s="22"/>
      <c r="BF363" s="22"/>
      <c r="BG363" s="22"/>
      <c r="BH363" s="22"/>
      <c r="BI363" s="22"/>
      <c r="BJ363" s="33"/>
      <c r="BK363" s="6"/>
      <c r="BL363" s="32"/>
      <c r="BM363" s="27"/>
      <c r="BN363" s="27"/>
      <c r="BO363" s="27"/>
      <c r="BP363" s="27"/>
      <c r="BQ363" s="27"/>
      <c r="BR363" s="27"/>
      <c r="BT363" s="2"/>
      <c r="BU363" s="8"/>
      <c r="BV363" s="8"/>
      <c r="BW363" s="8"/>
      <c r="BY363" s="44"/>
      <c r="BZ363" s="31"/>
      <c r="CA363" s="29"/>
      <c r="CB363" s="31"/>
      <c r="CC363" s="17"/>
      <c r="CE363" s="22"/>
      <c r="CF363" s="22"/>
      <c r="CG363" s="22"/>
      <c r="CH363" s="22"/>
      <c r="CI363" s="22"/>
      <c r="CJ363" s="22"/>
      <c r="CK363" s="22"/>
      <c r="CL363" s="33"/>
      <c r="CM363" s="6"/>
      <c r="CN363" s="32"/>
      <c r="CO363" s="27"/>
      <c r="CP363" s="27"/>
      <c r="CQ363" s="27"/>
      <c r="CR363" s="27"/>
      <c r="CS363" s="27"/>
      <c r="CT363" s="27"/>
    </row>
    <row r="364" spans="2:98">
      <c r="B364" s="86">
        <v>42885</v>
      </c>
      <c r="C364" s="53">
        <v>2412.91</v>
      </c>
      <c r="D364" s="47">
        <f t="shared" ref="D364:D416" si="100">(C364-C363)/C363</f>
        <v>-1.204559942379941E-3</v>
      </c>
      <c r="F364" s="89">
        <f t="shared" si="92"/>
        <v>2017.4024632499159</v>
      </c>
      <c r="G364" s="96">
        <v>326</v>
      </c>
      <c r="H364" s="37">
        <v>353</v>
      </c>
      <c r="I364" s="60">
        <f t="shared" si="94"/>
        <v>2011.7502377014837</v>
      </c>
      <c r="J364" s="57">
        <f t="shared" si="95"/>
        <v>2441.7149226074348</v>
      </c>
      <c r="K364" s="60">
        <f t="shared" si="96"/>
        <v>2685.5690160926624</v>
      </c>
      <c r="L364" s="60">
        <f t="shared" si="97"/>
        <v>1506.9949774667543</v>
      </c>
      <c r="M364" s="57">
        <f t="shared" si="98"/>
        <v>2462.6213527530249</v>
      </c>
      <c r="N364" s="57">
        <f t="shared" si="99"/>
        <v>1643.4272424250607</v>
      </c>
      <c r="P364" s="49"/>
      <c r="Q364" s="96">
        <v>353</v>
      </c>
      <c r="R364" s="103">
        <f t="shared" si="93"/>
        <v>2017.4024632499159</v>
      </c>
      <c r="S364" s="57">
        <f t="shared" si="86"/>
        <v>2027.6735638478228</v>
      </c>
      <c r="T364" s="57">
        <f t="shared" si="87"/>
        <v>2470.5129863307716</v>
      </c>
      <c r="U364" s="57">
        <f t="shared" si="88"/>
        <v>2738.7505584915052</v>
      </c>
      <c r="V364" s="57">
        <f t="shared" si="89"/>
        <v>1501.2174324455123</v>
      </c>
      <c r="W364" s="57">
        <f t="shared" si="90"/>
        <v>3699.1923923906647</v>
      </c>
      <c r="X364" s="57">
        <f t="shared" si="91"/>
        <v>1111.4480257865775</v>
      </c>
      <c r="Y364" s="17"/>
      <c r="AA364" s="22"/>
      <c r="AB364" s="22"/>
      <c r="AC364" s="22"/>
      <c r="AD364" s="22"/>
      <c r="AE364" s="22"/>
      <c r="AF364" s="22"/>
      <c r="AG364" s="22"/>
      <c r="AH364" s="33"/>
      <c r="AI364" s="6"/>
      <c r="AJ364" s="32"/>
      <c r="AK364" s="27"/>
      <c r="AL364" s="27"/>
      <c r="AM364" s="27"/>
      <c r="AN364" s="27"/>
      <c r="AO364" s="27"/>
      <c r="AP364" s="27"/>
      <c r="AR364" s="2"/>
      <c r="AS364" s="8"/>
      <c r="AT364" s="8"/>
      <c r="AU364" s="8"/>
      <c r="AW364" s="44"/>
      <c r="AX364" s="31"/>
      <c r="AY364" s="29"/>
      <c r="AZ364" s="31"/>
      <c r="BA364" s="17"/>
      <c r="BC364" s="22"/>
      <c r="BD364" s="22"/>
      <c r="BE364" s="22"/>
      <c r="BF364" s="22"/>
      <c r="BG364" s="22"/>
      <c r="BH364" s="22"/>
      <c r="BI364" s="22"/>
      <c r="BJ364" s="33"/>
      <c r="BK364" s="6"/>
      <c r="BL364" s="32"/>
      <c r="BM364" s="27"/>
      <c r="BN364" s="27"/>
      <c r="BO364" s="27"/>
      <c r="BP364" s="27"/>
      <c r="BQ364" s="27"/>
      <c r="BR364" s="27"/>
      <c r="BT364" s="2"/>
      <c r="BU364" s="8"/>
      <c r="BV364" s="8"/>
      <c r="BW364" s="8"/>
      <c r="BY364" s="44"/>
      <c r="BZ364" s="31"/>
      <c r="CA364" s="29"/>
      <c r="CB364" s="31"/>
      <c r="CC364" s="17"/>
      <c r="CE364" s="22"/>
      <c r="CF364" s="22"/>
      <c r="CG364" s="22"/>
      <c r="CH364" s="22"/>
      <c r="CI364" s="22"/>
      <c r="CJ364" s="22"/>
      <c r="CK364" s="22"/>
      <c r="CL364" s="33"/>
      <c r="CM364" s="6"/>
      <c r="CN364" s="32"/>
      <c r="CO364" s="27"/>
      <c r="CP364" s="27"/>
      <c r="CQ364" s="27"/>
      <c r="CR364" s="27"/>
      <c r="CS364" s="27"/>
      <c r="CT364" s="27"/>
    </row>
    <row r="365" spans="2:98">
      <c r="B365" s="86">
        <v>42886</v>
      </c>
      <c r="C365" s="53">
        <v>2411.8000000000002</v>
      </c>
      <c r="D365" s="47">
        <f t="shared" si="100"/>
        <v>-4.6002544645248791E-4</v>
      </c>
      <c r="F365" s="89">
        <f t="shared" si="92"/>
        <v>2017.4064362336267</v>
      </c>
      <c r="G365" s="96">
        <v>327</v>
      </c>
      <c r="H365" s="37">
        <v>354</v>
      </c>
      <c r="I365" s="60">
        <f t="shared" si="94"/>
        <v>2012.337754544177</v>
      </c>
      <c r="J365" s="57">
        <f t="shared" si="95"/>
        <v>2442.7962062227375</v>
      </c>
      <c r="K365" s="60">
        <f t="shared" si="96"/>
        <v>2687.5429354863095</v>
      </c>
      <c r="L365" s="60">
        <f t="shared" si="97"/>
        <v>1506.7678305318477</v>
      </c>
      <c r="M365" s="57">
        <f t="shared" si="98"/>
        <v>2464.1040946516432</v>
      </c>
      <c r="N365" s="57">
        <f t="shared" si="99"/>
        <v>1643.3977960401016</v>
      </c>
      <c r="P365" s="49"/>
      <c r="Q365" s="41">
        <v>354</v>
      </c>
      <c r="R365" s="103">
        <f t="shared" si="93"/>
        <v>2017.4064362336267</v>
      </c>
      <c r="S365" s="57">
        <f t="shared" si="86"/>
        <v>2028.2657309806602</v>
      </c>
      <c r="T365" s="57">
        <f t="shared" si="87"/>
        <v>2471.5644031649035</v>
      </c>
      <c r="U365" s="57">
        <f t="shared" si="88"/>
        <v>2740.7163059303266</v>
      </c>
      <c r="V365" s="57">
        <f t="shared" si="89"/>
        <v>1501.0170394392846</v>
      </c>
      <c r="W365" s="57">
        <f t="shared" si="90"/>
        <v>3703.4229563009858</v>
      </c>
      <c r="X365" s="57">
        <f t="shared" si="91"/>
        <v>1110.8269090548265</v>
      </c>
      <c r="Y365" s="17"/>
      <c r="AA365" s="22"/>
      <c r="AB365" s="22"/>
      <c r="AC365" s="22"/>
      <c r="AD365" s="22"/>
      <c r="AE365" s="22"/>
      <c r="AF365" s="22"/>
      <c r="AG365" s="22"/>
      <c r="AH365" s="33"/>
      <c r="AI365" s="6"/>
      <c r="AJ365" s="32"/>
      <c r="AK365" s="27"/>
      <c r="AL365" s="27"/>
      <c r="AM365" s="27"/>
      <c r="AN365" s="27"/>
      <c r="AO365" s="27"/>
      <c r="AP365" s="27"/>
      <c r="AR365" s="2"/>
      <c r="AS365" s="8"/>
      <c r="AT365" s="8"/>
      <c r="AU365" s="8"/>
      <c r="AW365" s="44"/>
      <c r="AX365" s="31"/>
      <c r="AY365" s="29"/>
      <c r="AZ365" s="31"/>
      <c r="BA365" s="17"/>
      <c r="BC365" s="22"/>
      <c r="BD365" s="22"/>
      <c r="BE365" s="22"/>
      <c r="BF365" s="22"/>
      <c r="BG365" s="22"/>
      <c r="BH365" s="22"/>
      <c r="BI365" s="22"/>
      <c r="BJ365" s="33"/>
      <c r="BK365" s="6"/>
      <c r="BL365" s="32"/>
      <c r="BM365" s="27"/>
      <c r="BN365" s="27"/>
      <c r="BO365" s="27"/>
      <c r="BP365" s="27"/>
      <c r="BQ365" s="27"/>
      <c r="BR365" s="27"/>
      <c r="BT365" s="2"/>
      <c r="BU365" s="8"/>
      <c r="BV365" s="8"/>
      <c r="BW365" s="8"/>
      <c r="BY365" s="44"/>
      <c r="BZ365" s="31"/>
      <c r="CA365" s="29"/>
      <c r="CB365" s="31"/>
      <c r="CC365" s="17"/>
      <c r="CE365" s="22"/>
      <c r="CF365" s="22"/>
      <c r="CG365" s="22"/>
      <c r="CH365" s="22"/>
      <c r="CI365" s="22"/>
      <c r="CJ365" s="22"/>
      <c r="CK365" s="22"/>
      <c r="CL365" s="33"/>
      <c r="CM365" s="6"/>
      <c r="CN365" s="32"/>
      <c r="CO365" s="27"/>
      <c r="CP365" s="27"/>
      <c r="CQ365" s="27"/>
      <c r="CR365" s="27"/>
      <c r="CS365" s="27"/>
      <c r="CT365" s="27"/>
    </row>
    <row r="366" spans="2:98">
      <c r="B366" s="86">
        <v>42887</v>
      </c>
      <c r="C366" s="53">
        <v>2430.06</v>
      </c>
      <c r="D366" s="47">
        <f t="shared" si="100"/>
        <v>7.5711087154821137E-3</v>
      </c>
      <c r="F366" s="89">
        <f t="shared" si="92"/>
        <v>2017.4104092173375</v>
      </c>
      <c r="G366" s="96">
        <v>328</v>
      </c>
      <c r="H366" s="37">
        <v>355</v>
      </c>
      <c r="I366" s="60">
        <f t="shared" si="94"/>
        <v>2012.9254429668381</v>
      </c>
      <c r="J366" s="57">
        <f t="shared" si="95"/>
        <v>2443.8763154956218</v>
      </c>
      <c r="K366" s="60">
        <f t="shared" si="96"/>
        <v>2689.5164863894356</v>
      </c>
      <c r="L366" s="60">
        <f t="shared" si="97"/>
        <v>1506.5417369434706</v>
      </c>
      <c r="M366" s="57">
        <f t="shared" si="98"/>
        <v>2465.58656180464</v>
      </c>
      <c r="N366" s="57">
        <f t="shared" si="99"/>
        <v>1643.3691283495443</v>
      </c>
      <c r="P366" s="49"/>
      <c r="Q366" s="41">
        <v>355</v>
      </c>
      <c r="R366" s="103">
        <f t="shared" si="93"/>
        <v>2017.4104092173375</v>
      </c>
      <c r="S366" s="57">
        <f t="shared" si="86"/>
        <v>2028.858071051548</v>
      </c>
      <c r="T366" s="57">
        <f t="shared" si="87"/>
        <v>2472.614782514564</v>
      </c>
      <c r="U366" s="57">
        <f t="shared" si="88"/>
        <v>2742.6818171463483</v>
      </c>
      <c r="V366" s="57">
        <f t="shared" si="89"/>
        <v>1500.8175745131894</v>
      </c>
      <c r="W366" s="57">
        <f t="shared" si="90"/>
        <v>3707.6539051380846</v>
      </c>
      <c r="X366" s="57">
        <f t="shared" si="91"/>
        <v>1110.2074729161395</v>
      </c>
      <c r="Y366" s="17"/>
      <c r="AA366" s="22"/>
      <c r="AB366" s="22"/>
      <c r="AC366" s="22"/>
      <c r="AD366" s="22"/>
      <c r="AE366" s="22"/>
      <c r="AF366" s="22"/>
      <c r="AG366" s="22"/>
      <c r="AH366" s="33"/>
      <c r="AI366" s="6"/>
      <c r="AJ366" s="32"/>
      <c r="AK366" s="27"/>
      <c r="AL366" s="27"/>
      <c r="AM366" s="27"/>
      <c r="AN366" s="27"/>
      <c r="AO366" s="27"/>
      <c r="AP366" s="27"/>
      <c r="AR366" s="2"/>
      <c r="AS366" s="8"/>
      <c r="AT366" s="8"/>
      <c r="AU366" s="8"/>
      <c r="AW366" s="44"/>
      <c r="AX366" s="31"/>
      <c r="AY366" s="29"/>
      <c r="AZ366" s="31"/>
      <c r="BA366" s="17"/>
      <c r="BC366" s="22"/>
      <c r="BD366" s="22"/>
      <c r="BE366" s="22"/>
      <c r="BF366" s="22"/>
      <c r="BG366" s="22"/>
      <c r="BH366" s="22"/>
      <c r="BI366" s="22"/>
      <c r="BJ366" s="33"/>
      <c r="BK366" s="6"/>
      <c r="BL366" s="32"/>
      <c r="BM366" s="27"/>
      <c r="BN366" s="27"/>
      <c r="BO366" s="27"/>
      <c r="BP366" s="27"/>
      <c r="BQ366" s="27"/>
      <c r="BR366" s="27"/>
      <c r="BT366" s="2"/>
      <c r="BU366" s="8"/>
      <c r="BV366" s="8"/>
      <c r="BW366" s="8"/>
      <c r="BY366" s="44"/>
      <c r="BZ366" s="31"/>
      <c r="CA366" s="29"/>
      <c r="CB366" s="31"/>
      <c r="CC366" s="17"/>
      <c r="CE366" s="22"/>
      <c r="CF366" s="22"/>
      <c r="CG366" s="22"/>
      <c r="CH366" s="22"/>
      <c r="CI366" s="22"/>
      <c r="CJ366" s="22"/>
      <c r="CK366" s="22"/>
      <c r="CL366" s="33"/>
      <c r="CM366" s="6"/>
      <c r="CN366" s="32"/>
      <c r="CO366" s="27"/>
      <c r="CP366" s="27"/>
      <c r="CQ366" s="27"/>
      <c r="CR366" s="27"/>
      <c r="CS366" s="27"/>
      <c r="CT366" s="27"/>
    </row>
    <row r="367" spans="2:98">
      <c r="B367" s="86">
        <v>42888</v>
      </c>
      <c r="C367" s="53">
        <v>2439.0700000000002</v>
      </c>
      <c r="D367" s="47">
        <f t="shared" si="100"/>
        <v>3.7077273812170146E-3</v>
      </c>
      <c r="F367" s="89">
        <f t="shared" si="92"/>
        <v>2017.4143822010483</v>
      </c>
      <c r="G367" s="96">
        <v>329</v>
      </c>
      <c r="H367" s="37">
        <v>356</v>
      </c>
      <c r="I367" s="60">
        <f t="shared" si="94"/>
        <v>2013.5133030195752</v>
      </c>
      <c r="J367" s="57">
        <f t="shared" si="95"/>
        <v>2444.9552560030743</v>
      </c>
      <c r="K367" s="60">
        <f t="shared" si="96"/>
        <v>2691.4896741803645</v>
      </c>
      <c r="L367" s="60">
        <f t="shared" si="97"/>
        <v>1506.3166915813747</v>
      </c>
      <c r="M367" s="57">
        <f t="shared" si="98"/>
        <v>2467.0687579806909</v>
      </c>
      <c r="N367" s="57">
        <f t="shared" si="99"/>
        <v>1643.3412357567256</v>
      </c>
      <c r="P367" s="49"/>
      <c r="Q367" s="96">
        <v>356</v>
      </c>
      <c r="R367" s="103">
        <f t="shared" si="93"/>
        <v>2017.4143822010483</v>
      </c>
      <c r="S367" s="57">
        <f t="shared" si="86"/>
        <v>2029.4505841109919</v>
      </c>
      <c r="T367" s="57">
        <f t="shared" si="87"/>
        <v>2473.6641289496479</v>
      </c>
      <c r="U367" s="57">
        <f t="shared" si="88"/>
        <v>2744.6470965683684</v>
      </c>
      <c r="V367" s="57">
        <f t="shared" si="89"/>
        <v>1500.6190334990672</v>
      </c>
      <c r="W367" s="57">
        <f t="shared" si="90"/>
        <v>3711.8852479973393</v>
      </c>
      <c r="X367" s="57">
        <f t="shared" si="91"/>
        <v>1109.5897093183519</v>
      </c>
      <c r="Y367" s="17"/>
      <c r="AA367" s="22"/>
      <c r="AB367" s="22"/>
      <c r="AC367" s="22"/>
      <c r="AD367" s="22"/>
      <c r="AE367" s="22"/>
      <c r="AF367" s="22"/>
      <c r="AG367" s="22"/>
      <c r="AH367" s="33"/>
      <c r="AI367" s="6"/>
      <c r="AJ367" s="32"/>
      <c r="AK367" s="27"/>
      <c r="AL367" s="27"/>
      <c r="AM367" s="27"/>
      <c r="AN367" s="27"/>
      <c r="AO367" s="27"/>
      <c r="AP367" s="27"/>
      <c r="AR367" s="2"/>
      <c r="AS367" s="8"/>
      <c r="AT367" s="8"/>
      <c r="AU367" s="8"/>
      <c r="AW367" s="44"/>
      <c r="AX367" s="31"/>
      <c r="AY367" s="29"/>
      <c r="AZ367" s="31"/>
      <c r="BA367" s="17"/>
      <c r="BC367" s="22"/>
      <c r="BD367" s="22"/>
      <c r="BE367" s="22"/>
      <c r="BF367" s="22"/>
      <c r="BG367" s="22"/>
      <c r="BH367" s="22"/>
      <c r="BI367" s="22"/>
      <c r="BJ367" s="33"/>
      <c r="BK367" s="6"/>
      <c r="BL367" s="32"/>
      <c r="BM367" s="27"/>
      <c r="BN367" s="27"/>
      <c r="BO367" s="27"/>
      <c r="BP367" s="27"/>
      <c r="BQ367" s="27"/>
      <c r="BR367" s="27"/>
      <c r="BT367" s="2"/>
      <c r="BU367" s="8"/>
      <c r="BV367" s="8"/>
      <c r="BW367" s="8"/>
      <c r="BY367" s="44"/>
      <c r="BZ367" s="31"/>
      <c r="CA367" s="29"/>
      <c r="CB367" s="31"/>
      <c r="CC367" s="17"/>
      <c r="CE367" s="22"/>
      <c r="CF367" s="22"/>
      <c r="CG367" s="22"/>
      <c r="CH367" s="22"/>
      <c r="CI367" s="22"/>
      <c r="CJ367" s="22"/>
      <c r="CK367" s="22"/>
      <c r="CL367" s="33"/>
      <c r="CM367" s="6"/>
      <c r="CN367" s="32"/>
      <c r="CO367" s="27"/>
      <c r="CP367" s="27"/>
      <c r="CQ367" s="27"/>
      <c r="CR367" s="27"/>
      <c r="CS367" s="27"/>
      <c r="CT367" s="27"/>
    </row>
    <row r="368" spans="2:98">
      <c r="B368" s="86">
        <v>42891</v>
      </c>
      <c r="C368" s="53">
        <v>2436.1</v>
      </c>
      <c r="D368" s="47">
        <f t="shared" si="100"/>
        <v>-1.217677229435914E-3</v>
      </c>
      <c r="F368" s="89">
        <f t="shared" si="92"/>
        <v>2017.4183551847591</v>
      </c>
      <c r="G368" s="96">
        <v>330</v>
      </c>
      <c r="H368" s="37">
        <v>357</v>
      </c>
      <c r="I368" s="60">
        <f t="shared" si="94"/>
        <v>2014.1013347525115</v>
      </c>
      <c r="J368" s="57">
        <f t="shared" si="95"/>
        <v>2446.0330332795088</v>
      </c>
      <c r="K368" s="60">
        <f t="shared" si="96"/>
        <v>2693.4625041971885</v>
      </c>
      <c r="L368" s="60">
        <f t="shared" si="97"/>
        <v>1506.0926893656376</v>
      </c>
      <c r="M368" s="57">
        <f t="shared" si="98"/>
        <v>2468.550686920189</v>
      </c>
      <c r="N368" s="57">
        <f t="shared" si="99"/>
        <v>1643.3141146933247</v>
      </c>
      <c r="P368" s="49"/>
      <c r="Q368" s="96">
        <v>357</v>
      </c>
      <c r="R368" s="103">
        <f t="shared" si="93"/>
        <v>2017.4183551847591</v>
      </c>
      <c r="S368" s="57">
        <f t="shared" si="86"/>
        <v>2030.0432702095115</v>
      </c>
      <c r="T368" s="57">
        <f t="shared" si="87"/>
        <v>2474.7124470077943</v>
      </c>
      <c r="U368" s="57">
        <f t="shared" si="88"/>
        <v>2746.6121485948593</v>
      </c>
      <c r="V368" s="57">
        <f t="shared" si="89"/>
        <v>1500.4214122591829</v>
      </c>
      <c r="W368" s="57">
        <f t="shared" si="90"/>
        <v>3716.1169939152578</v>
      </c>
      <c r="X368" s="57">
        <f t="shared" si="91"/>
        <v>1108.9736102686611</v>
      </c>
      <c r="Y368" s="17"/>
      <c r="AA368" s="22"/>
      <c r="AB368" s="22"/>
      <c r="AC368" s="22"/>
      <c r="AD368" s="22"/>
      <c r="AE368" s="22"/>
      <c r="AF368" s="22"/>
      <c r="AG368" s="22"/>
      <c r="AH368" s="33"/>
      <c r="AI368" s="6"/>
      <c r="AJ368" s="32"/>
      <c r="AK368" s="27"/>
      <c r="AL368" s="27"/>
      <c r="AM368" s="27"/>
      <c r="AN368" s="27"/>
      <c r="AO368" s="27"/>
      <c r="AP368" s="27"/>
      <c r="AR368" s="2"/>
      <c r="AS368" s="8"/>
      <c r="AT368" s="8"/>
      <c r="AU368" s="8"/>
      <c r="AW368" s="44"/>
      <c r="AX368" s="31"/>
      <c r="AY368" s="29"/>
      <c r="AZ368" s="31"/>
      <c r="BA368" s="17"/>
      <c r="BC368" s="22"/>
      <c r="BD368" s="22"/>
      <c r="BE368" s="22"/>
      <c r="BF368" s="22"/>
      <c r="BG368" s="22"/>
      <c r="BH368" s="22"/>
      <c r="BI368" s="22"/>
      <c r="BJ368" s="33"/>
      <c r="BK368" s="6"/>
      <c r="BL368" s="32"/>
      <c r="BM368" s="27"/>
      <c r="BN368" s="27"/>
      <c r="BO368" s="27"/>
      <c r="BP368" s="27"/>
      <c r="BQ368" s="27"/>
      <c r="BR368" s="27"/>
      <c r="BT368" s="2"/>
      <c r="BU368" s="8"/>
      <c r="BV368" s="8"/>
      <c r="BW368" s="8"/>
      <c r="BY368" s="44"/>
      <c r="BZ368" s="31"/>
      <c r="CA368" s="29"/>
      <c r="CB368" s="31"/>
      <c r="CC368" s="17"/>
      <c r="CE368" s="22"/>
      <c r="CF368" s="22"/>
      <c r="CG368" s="22"/>
      <c r="CH368" s="22"/>
      <c r="CI368" s="22"/>
      <c r="CJ368" s="22"/>
      <c r="CK368" s="22"/>
      <c r="CL368" s="33"/>
      <c r="CM368" s="6"/>
      <c r="CN368" s="32"/>
      <c r="CO368" s="27"/>
      <c r="CP368" s="27"/>
      <c r="CQ368" s="27"/>
      <c r="CR368" s="27"/>
      <c r="CS368" s="27"/>
      <c r="CT368" s="27"/>
    </row>
    <row r="369" spans="2:98">
      <c r="B369" s="86">
        <v>42892</v>
      </c>
      <c r="C369" s="53">
        <v>2429.33</v>
      </c>
      <c r="D369" s="47">
        <f t="shared" si="100"/>
        <v>-2.7790320594392602E-3</v>
      </c>
      <c r="F369" s="89">
        <f t="shared" si="92"/>
        <v>2017.4223281684699</v>
      </c>
      <c r="G369" s="96">
        <v>331</v>
      </c>
      <c r="H369" s="37">
        <v>358</v>
      </c>
      <c r="I369" s="60">
        <f t="shared" si="94"/>
        <v>2014.6895382157854</v>
      </c>
      <c r="J369" s="57">
        <f t="shared" si="95"/>
        <v>2447.1096528172175</v>
      </c>
      <c r="K369" s="60">
        <f t="shared" si="96"/>
        <v>2695.4349817382022</v>
      </c>
      <c r="L369" s="60">
        <f t="shared" si="97"/>
        <v>1505.869725256229</v>
      </c>
      <c r="M369" s="57">
        <f t="shared" si="98"/>
        <v>2470.0323523355501</v>
      </c>
      <c r="N369" s="57">
        <f t="shared" si="99"/>
        <v>1643.2877616190551</v>
      </c>
      <c r="P369" s="49"/>
      <c r="Q369" s="41">
        <v>358</v>
      </c>
      <c r="R369" s="103">
        <f t="shared" si="93"/>
        <v>2017.4223281684699</v>
      </c>
      <c r="S369" s="57">
        <f t="shared" si="86"/>
        <v>2030.6361293976418</v>
      </c>
      <c r="T369" s="57">
        <f t="shared" si="87"/>
        <v>2475.7597411947045</v>
      </c>
      <c r="U369" s="57">
        <f t="shared" si="88"/>
        <v>2748.5769775942667</v>
      </c>
      <c r="V369" s="57">
        <f t="shared" si="89"/>
        <v>1500.2247066859215</v>
      </c>
      <c r="W369" s="57">
        <f t="shared" si="90"/>
        <v>3720.349151870068</v>
      </c>
      <c r="X369" s="57">
        <f t="shared" si="91"/>
        <v>1108.359167833032</v>
      </c>
      <c r="Y369" s="17"/>
      <c r="AA369" s="22"/>
      <c r="AB369" s="22"/>
      <c r="AC369" s="22"/>
      <c r="AD369" s="22"/>
      <c r="AE369" s="22"/>
      <c r="AF369" s="22"/>
      <c r="AG369" s="22"/>
      <c r="AH369" s="33"/>
      <c r="AI369" s="6"/>
      <c r="AJ369" s="32"/>
      <c r="AK369" s="27"/>
      <c r="AL369" s="27"/>
      <c r="AM369" s="27"/>
      <c r="AN369" s="27"/>
      <c r="AO369" s="27"/>
      <c r="AP369" s="27"/>
      <c r="AR369" s="2"/>
      <c r="AS369" s="8"/>
      <c r="AT369" s="8"/>
      <c r="AU369" s="8"/>
      <c r="AW369" s="44"/>
      <c r="AX369" s="31"/>
      <c r="AY369" s="29"/>
      <c r="AZ369" s="31"/>
      <c r="BA369" s="17"/>
      <c r="BC369" s="22"/>
      <c r="BD369" s="22"/>
      <c r="BE369" s="22"/>
      <c r="BF369" s="22"/>
      <c r="BG369" s="22"/>
      <c r="BH369" s="22"/>
      <c r="BI369" s="22"/>
      <c r="BJ369" s="33"/>
      <c r="BK369" s="6"/>
      <c r="BL369" s="32"/>
      <c r="BM369" s="27"/>
      <c r="BN369" s="27"/>
      <c r="BO369" s="27"/>
      <c r="BP369" s="27"/>
      <c r="BQ369" s="27"/>
      <c r="BR369" s="27"/>
      <c r="BT369" s="2"/>
      <c r="BU369" s="8"/>
      <c r="BV369" s="8"/>
      <c r="BW369" s="8"/>
      <c r="BY369" s="44"/>
      <c r="BZ369" s="31"/>
      <c r="CA369" s="29"/>
      <c r="CB369" s="31"/>
      <c r="CC369" s="17"/>
      <c r="CE369" s="22"/>
      <c r="CF369" s="22"/>
      <c r="CG369" s="22"/>
      <c r="CH369" s="22"/>
      <c r="CI369" s="22"/>
      <c r="CJ369" s="22"/>
      <c r="CK369" s="22"/>
      <c r="CL369" s="33"/>
      <c r="CM369" s="6"/>
      <c r="CN369" s="32"/>
      <c r="CO369" s="27"/>
      <c r="CP369" s="27"/>
      <c r="CQ369" s="27"/>
      <c r="CR369" s="27"/>
      <c r="CS369" s="27"/>
      <c r="CT369" s="27"/>
    </row>
    <row r="370" spans="2:98">
      <c r="B370" s="86">
        <v>42893</v>
      </c>
      <c r="C370" s="53">
        <v>2433.14</v>
      </c>
      <c r="D370" s="47">
        <f t="shared" si="100"/>
        <v>1.5683336557816129E-3</v>
      </c>
      <c r="F370" s="89">
        <f t="shared" si="92"/>
        <v>2017.4263011521807</v>
      </c>
      <c r="G370" s="96">
        <v>332</v>
      </c>
      <c r="H370" s="37">
        <v>359</v>
      </c>
      <c r="I370" s="60">
        <f t="shared" si="94"/>
        <v>2015.2779134595496</v>
      </c>
      <c r="J370" s="57">
        <f t="shared" si="95"/>
        <v>2448.1851200668175</v>
      </c>
      <c r="K370" s="60">
        <f t="shared" si="96"/>
        <v>2697.4071120623335</v>
      </c>
      <c r="L370" s="60">
        <f t="shared" si="97"/>
        <v>1505.6477942525805</v>
      </c>
      <c r="M370" s="57">
        <f t="shared" si="98"/>
        <v>2471.5137579115103</v>
      </c>
      <c r="N370" s="57">
        <f t="shared" si="99"/>
        <v>1643.2621730213677</v>
      </c>
      <c r="P370" s="49"/>
      <c r="Q370" s="41">
        <v>359</v>
      </c>
      <c r="R370" s="103">
        <f t="shared" si="93"/>
        <v>2017.4263011521807</v>
      </c>
      <c r="S370" s="57">
        <f t="shared" si="86"/>
        <v>2031.229161725932</v>
      </c>
      <c r="T370" s="57">
        <f t="shared" si="87"/>
        <v>2476.8060159844536</v>
      </c>
      <c r="U370" s="57">
        <f t="shared" si="88"/>
        <v>2750.5415879053116</v>
      </c>
      <c r="V370" s="57">
        <f t="shared" si="89"/>
        <v>1500.0289127014892</v>
      </c>
      <c r="W370" s="57">
        <f t="shared" si="90"/>
        <v>3724.5817307823108</v>
      </c>
      <c r="X370" s="57">
        <f t="shared" si="91"/>
        <v>1107.7463741356082</v>
      </c>
      <c r="Y370" s="17"/>
      <c r="AA370" s="22"/>
      <c r="AB370" s="22"/>
      <c r="AC370" s="22"/>
      <c r="AD370" s="22"/>
      <c r="AE370" s="22"/>
      <c r="AF370" s="22"/>
      <c r="AG370" s="22"/>
      <c r="AH370" s="33"/>
      <c r="AI370" s="6"/>
      <c r="AJ370" s="32"/>
      <c r="AK370" s="27"/>
      <c r="AL370" s="27"/>
      <c r="AM370" s="27"/>
      <c r="AN370" s="27"/>
      <c r="AO370" s="27"/>
      <c r="AP370" s="27"/>
      <c r="AR370" s="2"/>
      <c r="AS370" s="8"/>
      <c r="AT370" s="8"/>
      <c r="AU370" s="8"/>
      <c r="AW370" s="44"/>
      <c r="AX370" s="31"/>
      <c r="AY370" s="29"/>
      <c r="AZ370" s="31"/>
      <c r="BA370" s="17"/>
      <c r="BC370" s="22"/>
      <c r="BD370" s="22"/>
      <c r="BE370" s="22"/>
      <c r="BF370" s="22"/>
      <c r="BG370" s="22"/>
      <c r="BH370" s="22"/>
      <c r="BI370" s="22"/>
      <c r="BJ370" s="33"/>
      <c r="BK370" s="6"/>
      <c r="BL370" s="32"/>
      <c r="BM370" s="27"/>
      <c r="BN370" s="27"/>
      <c r="BO370" s="27"/>
      <c r="BP370" s="27"/>
      <c r="BQ370" s="27"/>
      <c r="BR370" s="27"/>
      <c r="BT370" s="2"/>
      <c r="BU370" s="8"/>
      <c r="BV370" s="8"/>
      <c r="BW370" s="8"/>
      <c r="BY370" s="44"/>
      <c r="BZ370" s="31"/>
      <c r="CA370" s="29"/>
      <c r="CB370" s="31"/>
      <c r="CC370" s="17"/>
      <c r="CE370" s="22"/>
      <c r="CF370" s="22"/>
      <c r="CG370" s="22"/>
      <c r="CH370" s="22"/>
      <c r="CI370" s="22"/>
      <c r="CJ370" s="22"/>
      <c r="CK370" s="22"/>
      <c r="CL370" s="33"/>
      <c r="CM370" s="6"/>
      <c r="CN370" s="32"/>
      <c r="CO370" s="27"/>
      <c r="CP370" s="27"/>
      <c r="CQ370" s="27"/>
      <c r="CR370" s="27"/>
      <c r="CS370" s="27"/>
      <c r="CT370" s="27"/>
    </row>
    <row r="371" spans="2:98">
      <c r="B371" s="86">
        <v>42894</v>
      </c>
      <c r="C371" s="53">
        <v>2433.79</v>
      </c>
      <c r="D371" s="47">
        <f t="shared" si="100"/>
        <v>2.6714451285174342E-4</v>
      </c>
      <c r="F371" s="89">
        <f t="shared" si="92"/>
        <v>2017.4302741358915</v>
      </c>
      <c r="G371" s="96">
        <v>333</v>
      </c>
      <c r="H371" s="37">
        <v>360</v>
      </c>
      <c r="I371" s="60">
        <f t="shared" si="94"/>
        <v>2015.8664605339707</v>
      </c>
      <c r="J371" s="57">
        <f t="shared" si="95"/>
        <v>2449.259440437691</v>
      </c>
      <c r="K371" s="60">
        <f t="shared" si="96"/>
        <v>2699.3789003895631</v>
      </c>
      <c r="L371" s="60">
        <f t="shared" si="97"/>
        <v>1505.4268913931646</v>
      </c>
      <c r="M371" s="57">
        <f t="shared" si="98"/>
        <v>2472.9949073054277</v>
      </c>
      <c r="N371" s="57">
        <f t="shared" si="99"/>
        <v>1643.2373454151514</v>
      </c>
      <c r="P371" s="49"/>
      <c r="Q371" s="96">
        <v>360</v>
      </c>
      <c r="R371" s="103">
        <f t="shared" si="93"/>
        <v>2017.4302741358915</v>
      </c>
      <c r="S371" s="57">
        <f t="shared" si="86"/>
        <v>2031.8223672449467</v>
      </c>
      <c r="T371" s="57">
        <f t="shared" si="87"/>
        <v>2477.8512758198021</v>
      </c>
      <c r="U371" s="57">
        <f t="shared" si="88"/>
        <v>2752.5059838372854</v>
      </c>
      <c r="V371" s="57">
        <f t="shared" si="89"/>
        <v>1499.8340262576173</v>
      </c>
      <c r="W371" s="57">
        <f t="shared" si="90"/>
        <v>3728.814739515416</v>
      </c>
      <c r="X371" s="57">
        <f t="shared" si="91"/>
        <v>1107.1352213581304</v>
      </c>
      <c r="Y371" s="17"/>
      <c r="AA371" s="22"/>
      <c r="AB371" s="22"/>
      <c r="AC371" s="22"/>
      <c r="AD371" s="22"/>
      <c r="AE371" s="22"/>
      <c r="AF371" s="22"/>
      <c r="AG371" s="22"/>
      <c r="AH371" s="33"/>
      <c r="AI371" s="6"/>
      <c r="AJ371" s="32"/>
      <c r="AK371" s="27"/>
      <c r="AL371" s="27"/>
      <c r="AM371" s="27"/>
      <c r="AN371" s="27"/>
      <c r="AO371" s="27"/>
      <c r="AP371" s="27"/>
      <c r="AR371" s="2"/>
      <c r="AS371" s="8"/>
      <c r="AT371" s="8"/>
      <c r="AU371" s="8"/>
      <c r="AW371" s="44"/>
      <c r="AX371" s="31"/>
      <c r="AY371" s="29"/>
      <c r="AZ371" s="31"/>
      <c r="BA371" s="17"/>
      <c r="BC371" s="22"/>
      <c r="BD371" s="22"/>
      <c r="BE371" s="22"/>
      <c r="BF371" s="22"/>
      <c r="BG371" s="22"/>
      <c r="BH371" s="22"/>
      <c r="BI371" s="22"/>
      <c r="BJ371" s="33"/>
      <c r="BK371" s="6"/>
      <c r="BL371" s="32"/>
      <c r="BM371" s="27"/>
      <c r="BN371" s="27"/>
      <c r="BO371" s="27"/>
      <c r="BP371" s="27"/>
      <c r="BQ371" s="27"/>
      <c r="BR371" s="27"/>
      <c r="BT371" s="2"/>
      <c r="BU371" s="8"/>
      <c r="BV371" s="8"/>
      <c r="BW371" s="8"/>
      <c r="BY371" s="44"/>
      <c r="BZ371" s="31"/>
      <c r="CA371" s="29"/>
      <c r="CB371" s="31"/>
      <c r="CC371" s="17"/>
      <c r="CE371" s="22"/>
      <c r="CF371" s="22"/>
      <c r="CG371" s="22"/>
      <c r="CH371" s="22"/>
      <c r="CI371" s="22"/>
      <c r="CJ371" s="22"/>
      <c r="CK371" s="22"/>
      <c r="CL371" s="33"/>
      <c r="CM371" s="6"/>
      <c r="CN371" s="32"/>
      <c r="CO371" s="27"/>
      <c r="CP371" s="27"/>
      <c r="CQ371" s="27"/>
      <c r="CR371" s="27"/>
      <c r="CS371" s="27"/>
      <c r="CT371" s="27"/>
    </row>
    <row r="372" spans="2:98">
      <c r="B372" s="86">
        <v>42895</v>
      </c>
      <c r="C372" s="53">
        <v>2431.77</v>
      </c>
      <c r="D372" s="47">
        <f t="shared" si="100"/>
        <v>-8.2998122270203339E-4</v>
      </c>
      <c r="F372" s="89">
        <f t="shared" si="92"/>
        <v>2017.4342471196023</v>
      </c>
      <c r="G372" s="96">
        <v>334</v>
      </c>
      <c r="H372" s="37">
        <v>361</v>
      </c>
      <c r="I372" s="60">
        <f t="shared" si="94"/>
        <v>2016.4551794892313</v>
      </c>
      <c r="J372" s="57">
        <f t="shared" si="95"/>
        <v>2450.3326192984196</v>
      </c>
      <c r="K372" s="60">
        <f t="shared" si="96"/>
        <v>2701.3503519013457</v>
      </c>
      <c r="L372" s="60">
        <f t="shared" si="97"/>
        <v>1505.2070117550761</v>
      </c>
      <c r="M372" s="57">
        <f t="shared" si="98"/>
        <v>2474.4758041475711</v>
      </c>
      <c r="N372" s="57">
        <f t="shared" si="99"/>
        <v>1643.2132753424396</v>
      </c>
      <c r="P372" s="49"/>
      <c r="Q372" s="41">
        <v>361</v>
      </c>
      <c r="R372" s="103">
        <f t="shared" si="93"/>
        <v>2017.4342471196023</v>
      </c>
      <c r="S372" s="57">
        <f t="shared" si="86"/>
        <v>2032.4157460052652</v>
      </c>
      <c r="T372" s="57">
        <f t="shared" si="87"/>
        <v>2478.8955251124967</v>
      </c>
      <c r="U372" s="57">
        <f t="shared" si="88"/>
        <v>2754.4701696703419</v>
      </c>
      <c r="V372" s="57">
        <f t="shared" si="89"/>
        <v>1499.6400433352694</v>
      </c>
      <c r="W372" s="57">
        <f t="shared" si="90"/>
        <v>3733.0481868762818</v>
      </c>
      <c r="X372" s="57">
        <f t="shared" si="91"/>
        <v>1106.5257017393642</v>
      </c>
      <c r="Y372" s="17"/>
      <c r="AA372" s="22"/>
      <c r="AB372" s="22"/>
      <c r="AC372" s="22"/>
      <c r="AD372" s="22"/>
      <c r="AE372" s="22"/>
      <c r="AF372" s="22"/>
      <c r="AG372" s="22"/>
      <c r="AH372" s="33"/>
      <c r="AI372" s="6"/>
      <c r="AJ372" s="32"/>
      <c r="AK372" s="27"/>
      <c r="AL372" s="27"/>
      <c r="AM372" s="27"/>
      <c r="AN372" s="27"/>
      <c r="AO372" s="27"/>
      <c r="AP372" s="27"/>
      <c r="AR372" s="2"/>
      <c r="AS372" s="8"/>
      <c r="AT372" s="8"/>
      <c r="AU372" s="8"/>
      <c r="AW372" s="44"/>
      <c r="AX372" s="31"/>
      <c r="AY372" s="29"/>
      <c r="AZ372" s="31"/>
      <c r="BA372" s="17"/>
      <c r="BC372" s="22"/>
      <c r="BD372" s="22"/>
      <c r="BE372" s="22"/>
      <c r="BF372" s="22"/>
      <c r="BG372" s="22"/>
      <c r="BH372" s="22"/>
      <c r="BI372" s="22"/>
      <c r="BJ372" s="33"/>
      <c r="BK372" s="6"/>
      <c r="BL372" s="32"/>
      <c r="BM372" s="27"/>
      <c r="BN372" s="27"/>
      <c r="BO372" s="27"/>
      <c r="BP372" s="27"/>
      <c r="BQ372" s="27"/>
      <c r="BR372" s="27"/>
      <c r="BT372" s="2"/>
      <c r="BU372" s="8"/>
      <c r="BV372" s="8"/>
      <c r="BW372" s="8"/>
      <c r="BY372" s="44"/>
      <c r="BZ372" s="31"/>
      <c r="CA372" s="29"/>
      <c r="CB372" s="31"/>
      <c r="CC372" s="17"/>
      <c r="CE372" s="22"/>
      <c r="CF372" s="22"/>
      <c r="CG372" s="22"/>
      <c r="CH372" s="22"/>
      <c r="CI372" s="22"/>
      <c r="CJ372" s="22"/>
      <c r="CK372" s="22"/>
      <c r="CL372" s="33"/>
      <c r="CM372" s="6"/>
      <c r="CN372" s="32"/>
      <c r="CO372" s="27"/>
      <c r="CP372" s="27"/>
      <c r="CQ372" s="27"/>
      <c r="CR372" s="27"/>
      <c r="CS372" s="27"/>
      <c r="CT372" s="27"/>
    </row>
    <row r="373" spans="2:98">
      <c r="B373" s="86">
        <v>42898</v>
      </c>
      <c r="C373" s="53">
        <v>2429.39</v>
      </c>
      <c r="D373" s="47">
        <f t="shared" si="100"/>
        <v>-9.7871098006806125E-4</v>
      </c>
      <c r="F373" s="89">
        <f t="shared" si="92"/>
        <v>2017.4382201033131</v>
      </c>
      <c r="G373" s="96">
        <v>335</v>
      </c>
      <c r="H373" s="37">
        <v>362</v>
      </c>
      <c r="I373" s="60">
        <f t="shared" si="94"/>
        <v>2017.0440703755271</v>
      </c>
      <c r="J373" s="57">
        <f t="shared" si="95"/>
        <v>2451.4046619772116</v>
      </c>
      <c r="K373" s="60">
        <f t="shared" si="96"/>
        <v>2703.3214717410165</v>
      </c>
      <c r="L373" s="60">
        <f t="shared" si="97"/>
        <v>1504.9881504536215</v>
      </c>
      <c r="M373" s="57">
        <f t="shared" si="98"/>
        <v>2475.956452041411</v>
      </c>
      <c r="N373" s="57">
        <f t="shared" si="99"/>
        <v>1643.1899593721241</v>
      </c>
      <c r="P373" s="49"/>
      <c r="Q373" s="41">
        <v>362</v>
      </c>
      <c r="R373" s="103">
        <f t="shared" si="93"/>
        <v>2017.4382201033131</v>
      </c>
      <c r="S373" s="57">
        <f t="shared" si="86"/>
        <v>2033.0092980574811</v>
      </c>
      <c r="T373" s="57">
        <f t="shared" si="87"/>
        <v>2479.9387682435749</v>
      </c>
      <c r="U373" s="57">
        <f t="shared" si="88"/>
        <v>2756.4341496557859</v>
      </c>
      <c r="V373" s="57">
        <f t="shared" si="89"/>
        <v>1499.4469599443551</v>
      </c>
      <c r="W373" s="57">
        <f t="shared" si="90"/>
        <v>3737.2820816158373</v>
      </c>
      <c r="X373" s="57">
        <f t="shared" si="91"/>
        <v>1105.9178075745324</v>
      </c>
      <c r="Y373" s="17"/>
      <c r="AA373" s="22"/>
      <c r="AB373" s="22"/>
      <c r="AC373" s="22"/>
      <c r="AD373" s="22"/>
      <c r="AE373" s="22"/>
      <c r="AF373" s="22"/>
      <c r="AG373" s="22"/>
      <c r="AH373" s="33"/>
      <c r="AI373" s="6"/>
      <c r="AJ373" s="32"/>
      <c r="AK373" s="27"/>
      <c r="AL373" s="27"/>
      <c r="AM373" s="27"/>
      <c r="AN373" s="27"/>
      <c r="AO373" s="27"/>
      <c r="AP373" s="27"/>
      <c r="AR373" s="2"/>
      <c r="AS373" s="8"/>
      <c r="AT373" s="8"/>
      <c r="AU373" s="8"/>
      <c r="AW373" s="44"/>
      <c r="AX373" s="31"/>
      <c r="AY373" s="29"/>
      <c r="AZ373" s="31"/>
      <c r="BA373" s="17"/>
      <c r="BC373" s="22"/>
      <c r="BD373" s="22"/>
      <c r="BE373" s="22"/>
      <c r="BF373" s="22"/>
      <c r="BG373" s="22"/>
      <c r="BH373" s="22"/>
      <c r="BI373" s="22"/>
      <c r="BJ373" s="33"/>
      <c r="BK373" s="6"/>
      <c r="BL373" s="32"/>
      <c r="BM373" s="27"/>
      <c r="BN373" s="27"/>
      <c r="BO373" s="27"/>
      <c r="BP373" s="27"/>
      <c r="BQ373" s="27"/>
      <c r="BR373" s="27"/>
      <c r="BT373" s="2"/>
      <c r="BU373" s="8"/>
      <c r="BV373" s="8"/>
      <c r="BW373" s="8"/>
      <c r="BY373" s="44"/>
      <c r="BZ373" s="31"/>
      <c r="CA373" s="29"/>
      <c r="CB373" s="31"/>
      <c r="CC373" s="17"/>
      <c r="CE373" s="22"/>
      <c r="CF373" s="22"/>
      <c r="CG373" s="22"/>
      <c r="CH373" s="22"/>
      <c r="CI373" s="22"/>
      <c r="CJ373" s="22"/>
      <c r="CK373" s="22"/>
      <c r="CL373" s="33"/>
      <c r="CM373" s="6"/>
      <c r="CN373" s="32"/>
      <c r="CO373" s="27"/>
      <c r="CP373" s="27"/>
      <c r="CQ373" s="27"/>
      <c r="CR373" s="27"/>
      <c r="CS373" s="27"/>
      <c r="CT373" s="27"/>
    </row>
    <row r="374" spans="2:98">
      <c r="B374" s="86">
        <v>42899</v>
      </c>
      <c r="C374" s="53">
        <v>2440.35</v>
      </c>
      <c r="D374" s="47">
        <f t="shared" si="100"/>
        <v>4.5114205623634071E-3</v>
      </c>
      <c r="F374" s="89">
        <f t="shared" si="92"/>
        <v>2017.442193087024</v>
      </c>
      <c r="G374" s="96">
        <v>336</v>
      </c>
      <c r="H374" s="37">
        <v>363</v>
      </c>
      <c r="I374" s="60">
        <f t="shared" si="94"/>
        <v>2017.6331332430698</v>
      </c>
      <c r="J374" s="57">
        <f t="shared" si="95"/>
        <v>2452.4755737623254</v>
      </c>
      <c r="K374" s="60">
        <f t="shared" si="96"/>
        <v>2705.2922650142018</v>
      </c>
      <c r="L374" s="60">
        <f t="shared" si="97"/>
        <v>1504.7703026419135</v>
      </c>
      <c r="M374" s="57">
        <f t="shared" si="98"/>
        <v>2477.436854563904</v>
      </c>
      <c r="N374" s="57">
        <f t="shared" si="99"/>
        <v>1643.1673940996675</v>
      </c>
      <c r="P374" s="49"/>
      <c r="Q374" s="96">
        <v>363</v>
      </c>
      <c r="R374" s="103">
        <f t="shared" si="93"/>
        <v>2017.442193087024</v>
      </c>
      <c r="S374" s="57">
        <f t="shared" si="86"/>
        <v>2033.6030234522029</v>
      </c>
      <c r="T374" s="57">
        <f t="shared" si="87"/>
        <v>2480.9810095636622</v>
      </c>
      <c r="U374" s="57">
        <f t="shared" si="88"/>
        <v>2758.3979280163585</v>
      </c>
      <c r="V374" s="57">
        <f t="shared" si="89"/>
        <v>1499.2547721234419</v>
      </c>
      <c r="W374" s="57">
        <f t="shared" si="90"/>
        <v>3741.5164324296038</v>
      </c>
      <c r="X374" s="57">
        <f t="shared" si="91"/>
        <v>1105.311531214757</v>
      </c>
      <c r="Y374" s="17"/>
      <c r="AA374" s="22"/>
      <c r="AB374" s="22"/>
      <c r="AC374" s="22"/>
      <c r="AD374" s="22"/>
      <c r="AE374" s="22"/>
      <c r="AF374" s="22"/>
      <c r="AG374" s="22"/>
      <c r="AH374" s="33"/>
      <c r="AI374" s="6"/>
      <c r="AJ374" s="32"/>
      <c r="AK374" s="27"/>
      <c r="AL374" s="27"/>
      <c r="AM374" s="27"/>
      <c r="AN374" s="27"/>
      <c r="AO374" s="27"/>
      <c r="AP374" s="27"/>
      <c r="AR374" s="2"/>
      <c r="AS374" s="8"/>
      <c r="AT374" s="8"/>
      <c r="AU374" s="8"/>
      <c r="AW374" s="44"/>
      <c r="AX374" s="31"/>
      <c r="AY374" s="29"/>
      <c r="AZ374" s="31"/>
      <c r="BA374" s="17"/>
      <c r="BC374" s="22"/>
      <c r="BD374" s="22"/>
      <c r="BE374" s="22"/>
      <c r="BF374" s="22"/>
      <c r="BG374" s="22"/>
      <c r="BH374" s="22"/>
      <c r="BI374" s="22"/>
      <c r="BJ374" s="33"/>
      <c r="BK374" s="6"/>
      <c r="BL374" s="32"/>
      <c r="BM374" s="27"/>
      <c r="BN374" s="27"/>
      <c r="BO374" s="27"/>
      <c r="BP374" s="27"/>
      <c r="BQ374" s="27"/>
      <c r="BR374" s="27"/>
      <c r="BT374" s="2"/>
      <c r="BU374" s="8"/>
      <c r="BV374" s="8"/>
      <c r="BW374" s="8"/>
      <c r="BY374" s="44"/>
      <c r="BZ374" s="31"/>
      <c r="CA374" s="29"/>
      <c r="CB374" s="31"/>
      <c r="CC374" s="17"/>
      <c r="CE374" s="22"/>
      <c r="CF374" s="22"/>
      <c r="CG374" s="22"/>
      <c r="CH374" s="22"/>
      <c r="CI374" s="22"/>
      <c r="CJ374" s="22"/>
      <c r="CK374" s="22"/>
      <c r="CL374" s="33"/>
      <c r="CM374" s="6"/>
      <c r="CN374" s="32"/>
      <c r="CO374" s="27"/>
      <c r="CP374" s="27"/>
      <c r="CQ374" s="27"/>
      <c r="CR374" s="27"/>
      <c r="CS374" s="27"/>
      <c r="CT374" s="27"/>
    </row>
    <row r="375" spans="2:98">
      <c r="B375" s="86">
        <v>42900</v>
      </c>
      <c r="C375" s="53">
        <v>2437.92</v>
      </c>
      <c r="D375" s="47">
        <f t="shared" si="100"/>
        <v>-9.9575880508936693E-4</v>
      </c>
      <c r="F375" s="89">
        <f t="shared" si="92"/>
        <v>2017.4461660707348</v>
      </c>
      <c r="G375" s="96">
        <v>337</v>
      </c>
      <c r="H375" s="37">
        <v>364</v>
      </c>
      <c r="I375" s="60">
        <f t="shared" si="94"/>
        <v>2018.2223681420855</v>
      </c>
      <c r="J375" s="57">
        <f t="shared" si="95"/>
        <v>2453.5453599024859</v>
      </c>
      <c r="K375" s="60">
        <f t="shared" si="96"/>
        <v>2707.2627367892169</v>
      </c>
      <c r="L375" s="60">
        <f t="shared" si="97"/>
        <v>1504.5534635104691</v>
      </c>
      <c r="M375" s="57">
        <f t="shared" si="98"/>
        <v>2478.9170152657748</v>
      </c>
      <c r="N375" s="57">
        <f t="shared" si="99"/>
        <v>1643.1455761468242</v>
      </c>
      <c r="P375" s="49"/>
      <c r="Q375" s="96">
        <v>364</v>
      </c>
      <c r="R375" s="103">
        <f t="shared" si="93"/>
        <v>2017.4461660707348</v>
      </c>
      <c r="S375" s="57">
        <f t="shared" si="86"/>
        <v>2034.1969222400539</v>
      </c>
      <c r="T375" s="57">
        <f t="shared" si="87"/>
        <v>2482.0222533932633</v>
      </c>
      <c r="U375" s="57">
        <f t="shared" si="88"/>
        <v>2760.3615089465193</v>
      </c>
      <c r="V375" s="57">
        <f t="shared" si="89"/>
        <v>1499.0634759394766</v>
      </c>
      <c r="W375" s="57">
        <f t="shared" si="90"/>
        <v>3745.7512479582465</v>
      </c>
      <c r="X375" s="57">
        <f t="shared" si="91"/>
        <v>1104.7068650665062</v>
      </c>
      <c r="Y375" s="17"/>
      <c r="AA375" s="22"/>
      <c r="AB375" s="22"/>
      <c r="AC375" s="22"/>
      <c r="AD375" s="22"/>
      <c r="AE375" s="22"/>
      <c r="AF375" s="22"/>
      <c r="AG375" s="22"/>
      <c r="AH375" s="33"/>
      <c r="AI375" s="6"/>
      <c r="AJ375" s="32"/>
      <c r="AK375" s="27"/>
      <c r="AL375" s="27"/>
      <c r="AM375" s="27"/>
      <c r="AN375" s="27"/>
      <c r="AO375" s="27"/>
      <c r="AP375" s="27"/>
      <c r="AR375" s="2"/>
      <c r="AS375" s="8"/>
      <c r="AT375" s="8"/>
      <c r="AU375" s="8"/>
      <c r="AW375" s="44"/>
      <c r="AX375" s="31"/>
      <c r="AY375" s="29"/>
      <c r="AZ375" s="31"/>
      <c r="BA375" s="17"/>
      <c r="BC375" s="22"/>
      <c r="BD375" s="22"/>
      <c r="BE375" s="22"/>
      <c r="BF375" s="22"/>
      <c r="BG375" s="22"/>
      <c r="BH375" s="22"/>
      <c r="BI375" s="22"/>
      <c r="BJ375" s="33"/>
      <c r="BK375" s="6"/>
      <c r="BL375" s="32"/>
      <c r="BM375" s="27"/>
      <c r="BN375" s="27"/>
      <c r="BO375" s="27"/>
      <c r="BP375" s="27"/>
      <c r="BQ375" s="27"/>
      <c r="BR375" s="27"/>
      <c r="BT375" s="2"/>
      <c r="BU375" s="8"/>
      <c r="BV375" s="8"/>
      <c r="BW375" s="8"/>
      <c r="BY375" s="44"/>
      <c r="BZ375" s="31"/>
      <c r="CA375" s="29"/>
      <c r="CB375" s="31"/>
      <c r="CC375" s="17"/>
      <c r="CE375" s="22"/>
      <c r="CF375" s="22"/>
      <c r="CG375" s="22"/>
      <c r="CH375" s="22"/>
      <c r="CI375" s="22"/>
      <c r="CJ375" s="22"/>
      <c r="CK375" s="22"/>
      <c r="CL375" s="33"/>
      <c r="CM375" s="6"/>
      <c r="CN375" s="32"/>
      <c r="CO375" s="27"/>
      <c r="CP375" s="27"/>
      <c r="CQ375" s="27"/>
      <c r="CR375" s="27"/>
      <c r="CS375" s="27"/>
      <c r="CT375" s="27"/>
    </row>
    <row r="376" spans="2:98">
      <c r="B376" s="86">
        <v>42901</v>
      </c>
      <c r="C376" s="53">
        <v>2432.46</v>
      </c>
      <c r="D376" s="47">
        <f t="shared" si="100"/>
        <v>-2.2396140972632556E-3</v>
      </c>
      <c r="F376" s="89">
        <f t="shared" si="92"/>
        <v>2017.4501390544456</v>
      </c>
      <c r="G376" s="96">
        <v>338</v>
      </c>
      <c r="H376" s="37">
        <v>365</v>
      </c>
      <c r="I376" s="60">
        <f t="shared" si="94"/>
        <v>2018.8117751228142</v>
      </c>
      <c r="J376" s="57">
        <f t="shared" si="95"/>
        <v>2454.6140256072963</v>
      </c>
      <c r="K376" s="60">
        <f t="shared" si="96"/>
        <v>2709.2328920974605</v>
      </c>
      <c r="L376" s="60">
        <f t="shared" si="97"/>
        <v>1504.3376282868171</v>
      </c>
      <c r="M376" s="57">
        <f t="shared" si="98"/>
        <v>2480.3969376717914</v>
      </c>
      <c r="N376" s="57">
        <f t="shared" si="99"/>
        <v>1643.1245021613618</v>
      </c>
      <c r="P376" s="49"/>
      <c r="Q376" s="41">
        <v>365</v>
      </c>
      <c r="R376" s="103">
        <f t="shared" si="93"/>
        <v>2017.4501390544456</v>
      </c>
      <c r="S376" s="57">
        <f t="shared" si="86"/>
        <v>2034.790994471673</v>
      </c>
      <c r="T376" s="57">
        <f t="shared" si="87"/>
        <v>2483.0625040230557</v>
      </c>
      <c r="U376" s="57">
        <f t="shared" si="88"/>
        <v>2762.3248966127212</v>
      </c>
      <c r="V376" s="57">
        <f t="shared" si="89"/>
        <v>1498.8730674875064</v>
      </c>
      <c r="W376" s="57">
        <f t="shared" si="90"/>
        <v>3749.9865367881193</v>
      </c>
      <c r="X376" s="57">
        <f t="shared" si="91"/>
        <v>1104.1038015910501</v>
      </c>
      <c r="Y376" s="17"/>
      <c r="AA376" s="22"/>
      <c r="AB376" s="22"/>
      <c r="AC376" s="22"/>
      <c r="AD376" s="22"/>
      <c r="AE376" s="22"/>
      <c r="AF376" s="22"/>
      <c r="AG376" s="22"/>
      <c r="AH376" s="33"/>
      <c r="AI376" s="6"/>
      <c r="AJ376" s="32"/>
      <c r="AK376" s="27"/>
      <c r="AL376" s="27"/>
      <c r="AM376" s="27"/>
      <c r="AN376" s="27"/>
      <c r="AO376" s="27"/>
      <c r="AP376" s="27"/>
      <c r="AR376" s="2"/>
      <c r="AS376" s="8"/>
      <c r="AT376" s="8"/>
      <c r="AU376" s="8"/>
      <c r="AW376" s="44"/>
      <c r="AX376" s="31"/>
      <c r="AY376" s="29"/>
      <c r="AZ376" s="31"/>
      <c r="BA376" s="17"/>
      <c r="BC376" s="22"/>
      <c r="BD376" s="22"/>
      <c r="BE376" s="22"/>
      <c r="BF376" s="22"/>
      <c r="BG376" s="22"/>
      <c r="BH376" s="22"/>
      <c r="BI376" s="22"/>
      <c r="BJ376" s="33"/>
      <c r="BK376" s="6"/>
      <c r="BL376" s="32"/>
      <c r="BM376" s="27"/>
      <c r="BN376" s="27"/>
      <c r="BO376" s="27"/>
      <c r="BP376" s="27"/>
      <c r="BQ376" s="27"/>
      <c r="BR376" s="27"/>
      <c r="BT376" s="2"/>
      <c r="BU376" s="8"/>
      <c r="BV376" s="8"/>
      <c r="BW376" s="8"/>
      <c r="BY376" s="44"/>
      <c r="BZ376" s="31"/>
      <c r="CA376" s="29"/>
      <c r="CB376" s="31"/>
      <c r="CC376" s="17"/>
      <c r="CE376" s="22"/>
      <c r="CF376" s="22"/>
      <c r="CG376" s="22"/>
      <c r="CH376" s="22"/>
      <c r="CI376" s="22"/>
      <c r="CJ376" s="22"/>
      <c r="CK376" s="22"/>
      <c r="CL376" s="33"/>
      <c r="CM376" s="6"/>
      <c r="CN376" s="32"/>
      <c r="CO376" s="27"/>
      <c r="CP376" s="27"/>
      <c r="CQ376" s="27"/>
      <c r="CR376" s="27"/>
      <c r="CS376" s="27"/>
      <c r="CT376" s="27"/>
    </row>
    <row r="377" spans="2:98">
      <c r="B377" s="86">
        <v>42902</v>
      </c>
      <c r="C377" s="53">
        <v>2433.15</v>
      </c>
      <c r="D377" s="47">
        <f t="shared" si="100"/>
        <v>2.8366345181423519E-4</v>
      </c>
      <c r="F377" s="89">
        <f t="shared" si="92"/>
        <v>2017.4541120381564</v>
      </c>
      <c r="G377" s="96">
        <v>339</v>
      </c>
      <c r="H377" s="37">
        <v>366</v>
      </c>
      <c r="I377" s="60">
        <f t="shared" si="94"/>
        <v>2019.4013542355115</v>
      </c>
      <c r="J377" s="57">
        <f t="shared" si="95"/>
        <v>2455.6815760476438</v>
      </c>
      <c r="K377" s="60">
        <f t="shared" si="96"/>
        <v>2711.2027359338067</v>
      </c>
      <c r="L377" s="60">
        <f t="shared" si="97"/>
        <v>1504.1227922351065</v>
      </c>
      <c r="M377" s="57">
        <f t="shared" si="98"/>
        <v>2481.8766252810387</v>
      </c>
      <c r="N377" s="57">
        <f t="shared" si="99"/>
        <v>1643.1041688167882</v>
      </c>
      <c r="P377" s="49"/>
      <c r="Q377" s="41">
        <v>366</v>
      </c>
      <c r="R377" s="103">
        <f t="shared" si="93"/>
        <v>2017.4541120381564</v>
      </c>
      <c r="S377" s="57">
        <f t="shared" si="86"/>
        <v>2035.3852401977122</v>
      </c>
      <c r="T377" s="57">
        <f t="shared" si="87"/>
        <v>2484.1017657141742</v>
      </c>
      <c r="U377" s="57">
        <f t="shared" si="88"/>
        <v>2764.2880951536872</v>
      </c>
      <c r="V377" s="57">
        <f t="shared" si="89"/>
        <v>1498.6835428904058</v>
      </c>
      <c r="W377" s="57">
        <f t="shared" si="90"/>
        <v>3754.2223074518047</v>
      </c>
      <c r="X377" s="57">
        <f t="shared" si="91"/>
        <v>1103.5023333039217</v>
      </c>
      <c r="Y377" s="17"/>
      <c r="AA377" s="22"/>
      <c r="AB377" s="22"/>
      <c r="AC377" s="22"/>
      <c r="AD377" s="22"/>
      <c r="AE377" s="22"/>
      <c r="AF377" s="22"/>
      <c r="AG377" s="22"/>
      <c r="AH377" s="33"/>
      <c r="AI377" s="6"/>
      <c r="AJ377" s="32"/>
      <c r="AK377" s="27"/>
      <c r="AL377" s="27"/>
      <c r="AM377" s="27"/>
      <c r="AN377" s="27"/>
      <c r="AO377" s="27"/>
      <c r="AP377" s="27"/>
      <c r="AR377" s="2"/>
      <c r="AS377" s="8"/>
      <c r="AT377" s="8"/>
      <c r="AU377" s="8"/>
      <c r="AW377" s="44"/>
      <c r="AX377" s="31"/>
      <c r="AY377" s="29"/>
      <c r="AZ377" s="31"/>
      <c r="BA377" s="17"/>
      <c r="BC377" s="22"/>
      <c r="BD377" s="22"/>
      <c r="BE377" s="22"/>
      <c r="BF377" s="22"/>
      <c r="BG377" s="22"/>
      <c r="BH377" s="22"/>
      <c r="BI377" s="22"/>
      <c r="BJ377" s="33"/>
      <c r="BK377" s="6"/>
      <c r="BL377" s="32"/>
      <c r="BM377" s="27"/>
      <c r="BN377" s="27"/>
      <c r="BO377" s="27"/>
      <c r="BP377" s="27"/>
      <c r="BQ377" s="27"/>
      <c r="BR377" s="27"/>
      <c r="BT377" s="2"/>
      <c r="BU377" s="8"/>
      <c r="BV377" s="8"/>
      <c r="BW377" s="8"/>
      <c r="BY377" s="44"/>
      <c r="BZ377" s="31"/>
      <c r="CA377" s="29"/>
      <c r="CB377" s="31"/>
      <c r="CC377" s="17"/>
      <c r="CE377" s="22"/>
      <c r="CF377" s="22"/>
      <c r="CG377" s="22"/>
      <c r="CH377" s="22"/>
      <c r="CI377" s="22"/>
      <c r="CJ377" s="22"/>
      <c r="CK377" s="22"/>
      <c r="CL377" s="33"/>
      <c r="CM377" s="6"/>
      <c r="CN377" s="32"/>
      <c r="CO377" s="27"/>
      <c r="CP377" s="27"/>
      <c r="CQ377" s="27"/>
      <c r="CR377" s="27"/>
      <c r="CS377" s="27"/>
      <c r="CT377" s="27"/>
    </row>
    <row r="378" spans="2:98">
      <c r="B378" s="86">
        <v>42905</v>
      </c>
      <c r="C378" s="53">
        <v>2453.46</v>
      </c>
      <c r="D378" s="47">
        <f t="shared" si="100"/>
        <v>8.3472042414154263E-3</v>
      </c>
      <c r="F378" s="89">
        <f t="shared" si="92"/>
        <v>2017.4580850218672</v>
      </c>
      <c r="G378" s="96">
        <v>340</v>
      </c>
      <c r="H378" s="37">
        <v>367</v>
      </c>
      <c r="I378" s="60">
        <f t="shared" si="94"/>
        <v>2019.9911055304467</v>
      </c>
      <c r="J378" s="57">
        <f t="shared" si="95"/>
        <v>2456.748016356099</v>
      </c>
      <c r="K378" s="60">
        <f t="shared" si="96"/>
        <v>2713.172273256987</v>
      </c>
      <c r="L378" s="60">
        <f t="shared" si="97"/>
        <v>1503.9089506557227</v>
      </c>
      <c r="M378" s="57">
        <f t="shared" si="98"/>
        <v>2483.3560815671935</v>
      </c>
      <c r="N378" s="57">
        <f t="shared" si="99"/>
        <v>1643.0845728120814</v>
      </c>
      <c r="P378" s="49"/>
      <c r="Q378" s="96">
        <v>367</v>
      </c>
      <c r="R378" s="103">
        <f t="shared" si="93"/>
        <v>2017.4580850218672</v>
      </c>
      <c r="S378" s="57">
        <f t="shared" si="86"/>
        <v>2035.9796594688398</v>
      </c>
      <c r="T378" s="57">
        <f t="shared" si="87"/>
        <v>2485.1400426984942</v>
      </c>
      <c r="U378" s="57">
        <f t="shared" si="88"/>
        <v>2766.2511086806803</v>
      </c>
      <c r="V378" s="57">
        <f t="shared" si="89"/>
        <v>1498.4948982986032</v>
      </c>
      <c r="W378" s="57">
        <f t="shared" si="90"/>
        <v>3758.458568428643</v>
      </c>
      <c r="X378" s="57">
        <f t="shared" si="91"/>
        <v>1102.902452774385</v>
      </c>
      <c r="Y378" s="17"/>
      <c r="AA378" s="22"/>
      <c r="AB378" s="22"/>
      <c r="AC378" s="22"/>
      <c r="AD378" s="22"/>
      <c r="AE378" s="22"/>
      <c r="AF378" s="22"/>
      <c r="AG378" s="22"/>
      <c r="AH378" s="33"/>
      <c r="AI378" s="6"/>
      <c r="AJ378" s="32"/>
      <c r="AK378" s="27"/>
      <c r="AL378" s="27"/>
      <c r="AM378" s="27"/>
      <c r="AN378" s="27"/>
      <c r="AO378" s="27"/>
      <c r="AP378" s="27"/>
      <c r="AR378" s="2"/>
      <c r="AS378" s="8"/>
      <c r="AT378" s="8"/>
      <c r="AU378" s="8"/>
      <c r="AW378" s="44"/>
      <c r="AX378" s="31"/>
      <c r="AY378" s="29"/>
      <c r="AZ378" s="31"/>
      <c r="BA378" s="17"/>
      <c r="BC378" s="22"/>
      <c r="BD378" s="22"/>
      <c r="BE378" s="22"/>
      <c r="BF378" s="22"/>
      <c r="BG378" s="22"/>
      <c r="BH378" s="22"/>
      <c r="BI378" s="22"/>
      <c r="BJ378" s="33"/>
      <c r="BK378" s="6"/>
      <c r="BL378" s="32"/>
      <c r="BM378" s="27"/>
      <c r="BN378" s="27"/>
      <c r="BO378" s="27"/>
      <c r="BP378" s="27"/>
      <c r="BQ378" s="27"/>
      <c r="BR378" s="27"/>
      <c r="BT378" s="2"/>
      <c r="BU378" s="8"/>
      <c r="BV378" s="8"/>
      <c r="BW378" s="8"/>
      <c r="BY378" s="44"/>
      <c r="BZ378" s="31"/>
      <c r="CA378" s="29"/>
      <c r="CB378" s="31"/>
      <c r="CC378" s="17"/>
      <c r="CE378" s="22"/>
      <c r="CF378" s="22"/>
      <c r="CG378" s="22"/>
      <c r="CH378" s="22"/>
      <c r="CI378" s="22"/>
      <c r="CJ378" s="22"/>
      <c r="CK378" s="22"/>
      <c r="CL378" s="33"/>
      <c r="CM378" s="6"/>
      <c r="CN378" s="32"/>
      <c r="CO378" s="27"/>
      <c r="CP378" s="27"/>
      <c r="CQ378" s="27"/>
      <c r="CR378" s="27"/>
      <c r="CS378" s="27"/>
      <c r="CT378" s="27"/>
    </row>
    <row r="379" spans="2:98">
      <c r="B379" s="86">
        <v>42906</v>
      </c>
      <c r="C379" s="53">
        <v>2437.0300000000002</v>
      </c>
      <c r="D379" s="47">
        <f t="shared" si="100"/>
        <v>-6.6966651178335234E-3</v>
      </c>
      <c r="F379" s="89">
        <f t="shared" si="92"/>
        <v>2017.462058005578</v>
      </c>
      <c r="G379" s="96">
        <v>341</v>
      </c>
      <c r="H379" s="37">
        <v>368</v>
      </c>
      <c r="I379" s="60">
        <f t="shared" si="94"/>
        <v>2020.5810290579052</v>
      </c>
      <c r="J379" s="57">
        <f t="shared" si="95"/>
        <v>2457.8133516273128</v>
      </c>
      <c r="K379" s="60">
        <f t="shared" si="96"/>
        <v>2715.1415089899701</v>
      </c>
      <c r="L379" s="60">
        <f t="shared" si="97"/>
        <v>1503.6960988849089</v>
      </c>
      <c r="M379" s="57">
        <f t="shared" si="98"/>
        <v>2484.8353099787823</v>
      </c>
      <c r="N379" s="57">
        <f t="shared" si="99"/>
        <v>1643.0657108714236</v>
      </c>
      <c r="P379" s="49"/>
      <c r="Q379" s="41">
        <v>368</v>
      </c>
      <c r="R379" s="103">
        <f t="shared" si="93"/>
        <v>2017.462058005578</v>
      </c>
      <c r="S379" s="57">
        <f t="shared" si="86"/>
        <v>2036.5742523357385</v>
      </c>
      <c r="T379" s="57">
        <f t="shared" si="87"/>
        <v>2486.1773391789111</v>
      </c>
      <c r="U379" s="57">
        <f t="shared" si="88"/>
        <v>2768.2139412777724</v>
      </c>
      <c r="V379" s="57">
        <f t="shared" si="89"/>
        <v>1498.3071298898155</v>
      </c>
      <c r="W379" s="57">
        <f t="shared" si="90"/>
        <v>3762.6953281452638</v>
      </c>
      <c r="X379" s="57">
        <f t="shared" si="91"/>
        <v>1102.3041526249101</v>
      </c>
      <c r="Y379" s="17"/>
      <c r="AA379" s="22"/>
      <c r="AB379" s="22"/>
      <c r="AC379" s="22"/>
      <c r="AD379" s="22"/>
      <c r="AE379" s="22"/>
      <c r="AF379" s="22"/>
      <c r="AG379" s="22"/>
      <c r="AH379" s="33"/>
      <c r="AI379" s="6"/>
      <c r="AJ379" s="32"/>
      <c r="AK379" s="27"/>
      <c r="AL379" s="27"/>
      <c r="AM379" s="27"/>
      <c r="AN379" s="27"/>
      <c r="AO379" s="27"/>
      <c r="AP379" s="27"/>
      <c r="AR379" s="2"/>
      <c r="AS379" s="8"/>
      <c r="AT379" s="8"/>
      <c r="AU379" s="8"/>
      <c r="AW379" s="44"/>
      <c r="AX379" s="31"/>
      <c r="AY379" s="29"/>
      <c r="AZ379" s="31"/>
      <c r="BA379" s="17"/>
      <c r="BC379" s="22"/>
      <c r="BD379" s="22"/>
      <c r="BE379" s="22"/>
      <c r="BF379" s="22"/>
      <c r="BG379" s="22"/>
      <c r="BH379" s="22"/>
      <c r="BI379" s="22"/>
      <c r="BJ379" s="33"/>
      <c r="BK379" s="6"/>
      <c r="BL379" s="32"/>
      <c r="BM379" s="27"/>
      <c r="BN379" s="27"/>
      <c r="BO379" s="27"/>
      <c r="BP379" s="27"/>
      <c r="BQ379" s="27"/>
      <c r="BR379" s="27"/>
      <c r="BT379" s="2"/>
      <c r="BU379" s="8"/>
      <c r="BV379" s="8"/>
      <c r="BW379" s="8"/>
      <c r="BY379" s="44"/>
      <c r="BZ379" s="31"/>
      <c r="CA379" s="29"/>
      <c r="CB379" s="31"/>
      <c r="CC379" s="17"/>
      <c r="CE379" s="22"/>
      <c r="CF379" s="22"/>
      <c r="CG379" s="22"/>
      <c r="CH379" s="22"/>
      <c r="CI379" s="22"/>
      <c r="CJ379" s="22"/>
      <c r="CK379" s="22"/>
      <c r="CL379" s="33"/>
      <c r="CM379" s="6"/>
      <c r="CN379" s="32"/>
      <c r="CO379" s="27"/>
      <c r="CP379" s="27"/>
      <c r="CQ379" s="27"/>
      <c r="CR379" s="27"/>
      <c r="CS379" s="27"/>
      <c r="CT379" s="27"/>
    </row>
    <row r="380" spans="2:98">
      <c r="B380" s="86">
        <v>42907</v>
      </c>
      <c r="C380" s="53">
        <v>2435.61</v>
      </c>
      <c r="D380" s="47">
        <f t="shared" si="100"/>
        <v>-5.826764545369046E-4</v>
      </c>
      <c r="F380" s="89">
        <f t="shared" si="92"/>
        <v>2017.4660309892888</v>
      </c>
      <c r="G380" s="96">
        <v>342</v>
      </c>
      <c r="H380" s="37">
        <v>369</v>
      </c>
      <c r="I380" s="60">
        <f t="shared" si="94"/>
        <v>2021.1711248681854</v>
      </c>
      <c r="J380" s="57">
        <f t="shared" si="95"/>
        <v>2458.8775869184033</v>
      </c>
      <c r="K380" s="60">
        <f t="shared" si="96"/>
        <v>2717.1104480203376</v>
      </c>
      <c r="L380" s="60">
        <f t="shared" si="97"/>
        <v>1503.4842322943909</v>
      </c>
      <c r="M380" s="57">
        <f t="shared" si="98"/>
        <v>2486.3143139394519</v>
      </c>
      <c r="N380" s="57">
        <f t="shared" si="99"/>
        <v>1643.0475797439383</v>
      </c>
      <c r="P380" s="49"/>
      <c r="Q380" s="41">
        <v>369</v>
      </c>
      <c r="R380" s="103">
        <f t="shared" si="93"/>
        <v>2017.4660309892888</v>
      </c>
      <c r="S380" s="57">
        <f t="shared" si="86"/>
        <v>2037.1690188491059</v>
      </c>
      <c r="T380" s="57">
        <f t="shared" si="87"/>
        <v>2487.2136593296186</v>
      </c>
      <c r="U380" s="57">
        <f t="shared" si="88"/>
        <v>2770.1765970021061</v>
      </c>
      <c r="V380" s="57">
        <f t="shared" si="89"/>
        <v>1498.1202338687838</v>
      </c>
      <c r="W380" s="57">
        <f t="shared" si="90"/>
        <v>3766.9325949760969</v>
      </c>
      <c r="X380" s="57">
        <f t="shared" si="91"/>
        <v>1101.7074255306557</v>
      </c>
      <c r="Y380" s="17"/>
      <c r="AA380" s="22"/>
      <c r="AB380" s="22"/>
      <c r="AC380" s="22"/>
      <c r="AD380" s="22"/>
      <c r="AE380" s="22"/>
      <c r="AF380" s="22"/>
      <c r="AG380" s="22"/>
      <c r="AH380" s="33"/>
      <c r="AI380" s="6"/>
      <c r="AJ380" s="32"/>
      <c r="AK380" s="27"/>
      <c r="AL380" s="27"/>
      <c r="AM380" s="27"/>
      <c r="AN380" s="27"/>
      <c r="AO380" s="27"/>
      <c r="AP380" s="27"/>
      <c r="AR380" s="2"/>
      <c r="AS380" s="8"/>
      <c r="AT380" s="8"/>
      <c r="AU380" s="8"/>
      <c r="AW380" s="44"/>
      <c r="AX380" s="31"/>
      <c r="AY380" s="29"/>
      <c r="AZ380" s="31"/>
      <c r="BA380" s="17"/>
      <c r="BC380" s="22"/>
      <c r="BD380" s="22"/>
      <c r="BE380" s="22"/>
      <c r="BF380" s="22"/>
      <c r="BG380" s="22"/>
      <c r="BH380" s="22"/>
      <c r="BI380" s="22"/>
      <c r="BJ380" s="33"/>
      <c r="BK380" s="6"/>
      <c r="BL380" s="32"/>
      <c r="BM380" s="27"/>
      <c r="BN380" s="27"/>
      <c r="BO380" s="27"/>
      <c r="BP380" s="27"/>
      <c r="BQ380" s="27"/>
      <c r="BR380" s="27"/>
      <c r="BT380" s="2"/>
      <c r="BU380" s="8"/>
      <c r="BV380" s="8"/>
      <c r="BW380" s="8"/>
      <c r="BY380" s="44"/>
      <c r="BZ380" s="31"/>
      <c r="CA380" s="29"/>
      <c r="CB380" s="31"/>
      <c r="CC380" s="17"/>
      <c r="CE380" s="22"/>
      <c r="CF380" s="22"/>
      <c r="CG380" s="22"/>
      <c r="CH380" s="22"/>
      <c r="CI380" s="22"/>
      <c r="CJ380" s="22"/>
      <c r="CK380" s="22"/>
      <c r="CL380" s="33"/>
      <c r="CM380" s="6"/>
      <c r="CN380" s="32"/>
      <c r="CO380" s="27"/>
      <c r="CP380" s="27"/>
      <c r="CQ380" s="27"/>
      <c r="CR380" s="27"/>
      <c r="CS380" s="27"/>
      <c r="CT380" s="27"/>
    </row>
    <row r="381" spans="2:98">
      <c r="B381" s="86">
        <v>42908</v>
      </c>
      <c r="C381" s="53">
        <v>2434.5</v>
      </c>
      <c r="D381" s="47">
        <f t="shared" si="100"/>
        <v>-4.557379876089059E-4</v>
      </c>
      <c r="F381" s="89">
        <f t="shared" si="92"/>
        <v>2017.4700039729996</v>
      </c>
      <c r="G381" s="96">
        <v>343</v>
      </c>
      <c r="H381" s="37">
        <v>370</v>
      </c>
      <c r="I381" s="60">
        <f t="shared" si="94"/>
        <v>2021.761393011602</v>
      </c>
      <c r="J381" s="57">
        <f t="shared" si="95"/>
        <v>2459.9407272493454</v>
      </c>
      <c r="K381" s="60">
        <f t="shared" si="96"/>
        <v>2719.0790952006528</v>
      </c>
      <c r="L381" s="60">
        <f t="shared" si="97"/>
        <v>1503.2733462910087</v>
      </c>
      <c r="M381" s="57">
        <f t="shared" si="98"/>
        <v>2487.7930968482228</v>
      </c>
      <c r="N381" s="57">
        <f t="shared" si="99"/>
        <v>1643.0301762034303</v>
      </c>
      <c r="P381" s="49"/>
      <c r="Q381" s="96">
        <v>370</v>
      </c>
      <c r="R381" s="103">
        <f t="shared" si="93"/>
        <v>2017.4700039729996</v>
      </c>
      <c r="S381" s="57">
        <f t="shared" si="86"/>
        <v>2037.763959059653</v>
      </c>
      <c r="T381" s="57">
        <f t="shared" si="87"/>
        <v>2488.2490072963778</v>
      </c>
      <c r="U381" s="57">
        <f t="shared" si="88"/>
        <v>2772.1390798841594</v>
      </c>
      <c r="V381" s="57">
        <f t="shared" si="89"/>
        <v>1497.934206467012</v>
      </c>
      <c r="W381" s="57">
        <f t="shared" si="90"/>
        <v>3771.17037724389</v>
      </c>
      <c r="X381" s="57">
        <f t="shared" si="91"/>
        <v>1101.1122642189555</v>
      </c>
      <c r="Y381" s="17"/>
      <c r="AA381" s="22"/>
      <c r="AB381" s="22"/>
      <c r="AC381" s="22"/>
      <c r="AD381" s="22"/>
      <c r="AE381" s="22"/>
      <c r="AF381" s="22"/>
      <c r="AG381" s="22"/>
      <c r="AH381" s="33"/>
      <c r="AI381" s="6"/>
      <c r="AJ381" s="32"/>
      <c r="AK381" s="27"/>
      <c r="AL381" s="27"/>
      <c r="AM381" s="27"/>
      <c r="AN381" s="27"/>
      <c r="AO381" s="27"/>
      <c r="AP381" s="27"/>
      <c r="AR381" s="2"/>
      <c r="AS381" s="8"/>
      <c r="AT381" s="8"/>
      <c r="AU381" s="8"/>
      <c r="AW381" s="44"/>
      <c r="AX381" s="31"/>
      <c r="AY381" s="29"/>
      <c r="AZ381" s="31"/>
      <c r="BA381" s="17"/>
      <c r="BC381" s="22"/>
      <c r="BD381" s="22"/>
      <c r="BE381" s="22"/>
      <c r="BF381" s="22"/>
      <c r="BG381" s="22"/>
      <c r="BH381" s="22"/>
      <c r="BI381" s="22"/>
      <c r="BJ381" s="33"/>
      <c r="BK381" s="6"/>
      <c r="BL381" s="32"/>
      <c r="BM381" s="27"/>
      <c r="BN381" s="27"/>
      <c r="BO381" s="27"/>
      <c r="BP381" s="27"/>
      <c r="BQ381" s="27"/>
      <c r="BR381" s="27"/>
      <c r="BT381" s="2"/>
      <c r="BU381" s="8"/>
      <c r="BV381" s="8"/>
      <c r="BW381" s="8"/>
      <c r="BY381" s="44"/>
      <c r="BZ381" s="31"/>
      <c r="CA381" s="29"/>
      <c r="CB381" s="31"/>
      <c r="CC381" s="17"/>
      <c r="CE381" s="22"/>
      <c r="CF381" s="22"/>
      <c r="CG381" s="22"/>
      <c r="CH381" s="22"/>
      <c r="CI381" s="22"/>
      <c r="CJ381" s="22"/>
      <c r="CK381" s="22"/>
      <c r="CL381" s="33"/>
      <c r="CM381" s="6"/>
      <c r="CN381" s="32"/>
      <c r="CO381" s="27"/>
      <c r="CP381" s="27"/>
      <c r="CQ381" s="27"/>
      <c r="CR381" s="27"/>
      <c r="CS381" s="27"/>
      <c r="CT381" s="27"/>
    </row>
    <row r="382" spans="2:98">
      <c r="B382" s="86">
        <v>42909</v>
      </c>
      <c r="C382" s="53">
        <v>2438.3000000000002</v>
      </c>
      <c r="D382" s="47">
        <f t="shared" si="100"/>
        <v>1.5608954610803786E-3</v>
      </c>
      <c r="F382" s="89">
        <f t="shared" si="92"/>
        <v>2017.4739769567104</v>
      </c>
      <c r="G382" s="96">
        <v>344</v>
      </c>
      <c r="H382" s="37">
        <v>371</v>
      </c>
      <c r="I382" s="60">
        <f t="shared" si="94"/>
        <v>2022.3518335384829</v>
      </c>
      <c r="J382" s="57">
        <f t="shared" si="95"/>
        <v>2461.0027776033453</v>
      </c>
      <c r="K382" s="60">
        <f t="shared" si="96"/>
        <v>2721.0474553488225</v>
      </c>
      <c r="L382" s="60">
        <f t="shared" si="97"/>
        <v>1503.0634363163508</v>
      </c>
      <c r="M382" s="57">
        <f t="shared" si="98"/>
        <v>2489.2716620797496</v>
      </c>
      <c r="N382" s="57">
        <f t="shared" si="99"/>
        <v>1643.0134970481313</v>
      </c>
      <c r="P382" s="49"/>
      <c r="Q382" s="96">
        <v>371</v>
      </c>
      <c r="R382" s="103">
        <f t="shared" si="93"/>
        <v>2017.4739769567104</v>
      </c>
      <c r="S382" s="57">
        <f t="shared" si="86"/>
        <v>2038.3590730181079</v>
      </c>
      <c r="T382" s="57">
        <f t="shared" si="87"/>
        <v>2489.28338719679</v>
      </c>
      <c r="U382" s="57">
        <f t="shared" si="88"/>
        <v>2774.1013939279992</v>
      </c>
      <c r="V382" s="57">
        <f t="shared" si="89"/>
        <v>1497.7490439425083</v>
      </c>
      <c r="W382" s="57">
        <f t="shared" si="90"/>
        <v>3775.4086832202129</v>
      </c>
      <c r="X382" s="57">
        <f t="shared" si="91"/>
        <v>1100.5186614688123</v>
      </c>
      <c r="Y382" s="17"/>
      <c r="AA382" s="22"/>
      <c r="AB382" s="22"/>
      <c r="AC382" s="22"/>
      <c r="AD382" s="22"/>
      <c r="AE382" s="22"/>
      <c r="AF382" s="22"/>
      <c r="AG382" s="22"/>
      <c r="AH382" s="33"/>
      <c r="AI382" s="6"/>
      <c r="AJ382" s="32"/>
      <c r="AK382" s="27"/>
      <c r="AL382" s="27"/>
      <c r="AM382" s="27"/>
      <c r="AN382" s="27"/>
      <c r="AO382" s="27"/>
      <c r="AP382" s="27"/>
      <c r="AR382" s="2"/>
      <c r="AS382" s="8"/>
      <c r="AT382" s="8"/>
      <c r="AU382" s="8"/>
      <c r="AW382" s="44"/>
      <c r="AX382" s="31"/>
      <c r="AY382" s="29"/>
      <c r="AZ382" s="31"/>
      <c r="BA382" s="17"/>
      <c r="BC382" s="22"/>
      <c r="BD382" s="22"/>
      <c r="BE382" s="22"/>
      <c r="BF382" s="22"/>
      <c r="BG382" s="22"/>
      <c r="BH382" s="22"/>
      <c r="BI382" s="22"/>
      <c r="BJ382" s="33"/>
      <c r="BK382" s="6"/>
      <c r="BL382" s="32"/>
      <c r="BM382" s="27"/>
      <c r="BN382" s="27"/>
      <c r="BO382" s="27"/>
      <c r="BP382" s="27"/>
      <c r="BQ382" s="27"/>
      <c r="BR382" s="27"/>
      <c r="BT382" s="2"/>
      <c r="BU382" s="8"/>
      <c r="BV382" s="8"/>
      <c r="BW382" s="8"/>
      <c r="BY382" s="44"/>
      <c r="BZ382" s="31"/>
      <c r="CA382" s="29"/>
      <c r="CB382" s="31"/>
      <c r="CC382" s="17"/>
      <c r="CE382" s="22"/>
      <c r="CF382" s="22"/>
      <c r="CG382" s="22"/>
      <c r="CH382" s="22"/>
      <c r="CI382" s="22"/>
      <c r="CJ382" s="22"/>
      <c r="CK382" s="22"/>
      <c r="CL382" s="33"/>
      <c r="CM382" s="6"/>
      <c r="CN382" s="32"/>
      <c r="CO382" s="27"/>
      <c r="CP382" s="27"/>
      <c r="CQ382" s="27"/>
      <c r="CR382" s="27"/>
      <c r="CS382" s="27"/>
      <c r="CT382" s="27"/>
    </row>
    <row r="383" spans="2:98">
      <c r="B383" s="86">
        <v>42912</v>
      </c>
      <c r="C383" s="53">
        <v>2439.0700000000002</v>
      </c>
      <c r="D383" s="47">
        <f t="shared" si="100"/>
        <v>3.1579379075584701E-4</v>
      </c>
      <c r="F383" s="89">
        <f t="shared" si="92"/>
        <v>2017.4779499404212</v>
      </c>
      <c r="G383" s="96">
        <v>345</v>
      </c>
      <c r="H383" s="37">
        <v>372</v>
      </c>
      <c r="I383" s="60">
        <f t="shared" si="94"/>
        <v>2022.9424464991721</v>
      </c>
      <c r="J383" s="57">
        <f t="shared" si="95"/>
        <v>2462.0637429272183</v>
      </c>
      <c r="K383" s="60">
        <f t="shared" si="96"/>
        <v>2723.015533248461</v>
      </c>
      <c r="L383" s="60">
        <f t="shared" si="97"/>
        <v>1502.854497846397</v>
      </c>
      <c r="M383" s="57">
        <f t="shared" si="98"/>
        <v>2490.7500129845703</v>
      </c>
      <c r="N383" s="57">
        <f t="shared" si="99"/>
        <v>1642.9975391004468</v>
      </c>
      <c r="P383" s="49"/>
      <c r="Q383" s="41">
        <v>372</v>
      </c>
      <c r="R383" s="103">
        <f t="shared" si="93"/>
        <v>2017.4779499404212</v>
      </c>
      <c r="S383" s="57">
        <f t="shared" si="86"/>
        <v>2038.9543607752123</v>
      </c>
      <c r="T383" s="57">
        <f t="shared" si="87"/>
        <v>2490.316803120561</v>
      </c>
      <c r="U383" s="57">
        <f t="shared" si="88"/>
        <v>2776.0635431115384</v>
      </c>
      <c r="V383" s="57">
        <f t="shared" si="89"/>
        <v>1497.5647425795316</v>
      </c>
      <c r="W383" s="57">
        <f t="shared" si="90"/>
        <v>3779.6475211259567</v>
      </c>
      <c r="X383" s="57">
        <f t="shared" si="91"/>
        <v>1099.926610110401</v>
      </c>
      <c r="Y383" s="17"/>
      <c r="AA383" s="22"/>
      <c r="AB383" s="22"/>
      <c r="AC383" s="22"/>
      <c r="AD383" s="22"/>
      <c r="AE383" s="22"/>
      <c r="AF383" s="22"/>
      <c r="AG383" s="22"/>
      <c r="AH383" s="33"/>
      <c r="AI383" s="6"/>
      <c r="AJ383" s="32"/>
      <c r="AK383" s="27"/>
      <c r="AL383" s="27"/>
      <c r="AM383" s="27"/>
      <c r="AN383" s="27"/>
      <c r="AO383" s="27"/>
      <c r="AP383" s="27"/>
      <c r="AR383" s="2"/>
      <c r="AS383" s="8"/>
      <c r="AT383" s="8"/>
      <c r="AU383" s="8"/>
      <c r="AW383" s="44"/>
      <c r="AX383" s="31"/>
      <c r="AY383" s="29"/>
      <c r="AZ383" s="31"/>
      <c r="BA383" s="17"/>
      <c r="BC383" s="22"/>
      <c r="BD383" s="22"/>
      <c r="BE383" s="22"/>
      <c r="BF383" s="22"/>
      <c r="BG383" s="22"/>
      <c r="BH383" s="22"/>
      <c r="BI383" s="22"/>
      <c r="BJ383" s="33"/>
      <c r="BK383" s="6"/>
      <c r="BL383" s="32"/>
      <c r="BM383" s="27"/>
      <c r="BN383" s="27"/>
      <c r="BO383" s="27"/>
      <c r="BP383" s="27"/>
      <c r="BQ383" s="27"/>
      <c r="BR383" s="27"/>
      <c r="BT383" s="2"/>
      <c r="BU383" s="8"/>
      <c r="BV383" s="8"/>
      <c r="BW383" s="8"/>
      <c r="BY383" s="44"/>
      <c r="BZ383" s="31"/>
      <c r="CA383" s="29"/>
      <c r="CB383" s="31"/>
      <c r="CC383" s="17"/>
      <c r="CE383" s="22"/>
      <c r="CF383" s="22"/>
      <c r="CG383" s="22"/>
      <c r="CH383" s="22"/>
      <c r="CI383" s="22"/>
      <c r="CJ383" s="22"/>
      <c r="CK383" s="22"/>
      <c r="CL383" s="33"/>
      <c r="CM383" s="6"/>
      <c r="CN383" s="32"/>
      <c r="CO383" s="27"/>
      <c r="CP383" s="27"/>
      <c r="CQ383" s="27"/>
      <c r="CR383" s="27"/>
      <c r="CS383" s="27"/>
      <c r="CT383" s="27"/>
    </row>
    <row r="384" spans="2:98">
      <c r="B384" s="86">
        <v>42913</v>
      </c>
      <c r="C384" s="53">
        <v>2419.38</v>
      </c>
      <c r="D384" s="47">
        <f t="shared" si="100"/>
        <v>-8.0727490395929823E-3</v>
      </c>
      <c r="F384" s="89">
        <f t="shared" si="92"/>
        <v>2017.481922924132</v>
      </c>
      <c r="G384" s="96">
        <v>346</v>
      </c>
      <c r="H384" s="37">
        <v>373</v>
      </c>
      <c r="I384" s="60">
        <f t="shared" si="94"/>
        <v>2023.533231944027</v>
      </c>
      <c r="J384" s="57">
        <f t="shared" si="95"/>
        <v>2463.1236281317583</v>
      </c>
      <c r="K384" s="60">
        <f t="shared" si="96"/>
        <v>2724.9833336492416</v>
      </c>
      <c r="L384" s="60">
        <f t="shared" si="97"/>
        <v>1502.6465263911609</v>
      </c>
      <c r="M384" s="57">
        <f t="shared" si="98"/>
        <v>2492.2281528893573</v>
      </c>
      <c r="N384" s="57">
        <f t="shared" si="99"/>
        <v>1642.9822992067063</v>
      </c>
      <c r="P384" s="49"/>
      <c r="Q384" s="41">
        <v>373</v>
      </c>
      <c r="R384" s="103">
        <f t="shared" si="93"/>
        <v>2017.481922924132</v>
      </c>
      <c r="S384" s="57">
        <f t="shared" si="86"/>
        <v>2039.5498223817219</v>
      </c>
      <c r="T384" s="57">
        <f t="shared" si="87"/>
        <v>2491.3492591297645</v>
      </c>
      <c r="U384" s="57">
        <f t="shared" si="88"/>
        <v>2778.0255313867883</v>
      </c>
      <c r="V384" s="57">
        <f t="shared" si="89"/>
        <v>1497.3812986883397</v>
      </c>
      <c r="W384" s="57">
        <f t="shared" si="90"/>
        <v>3783.8868991318291</v>
      </c>
      <c r="X384" s="57">
        <f t="shared" si="91"/>
        <v>1099.3361030245712</v>
      </c>
      <c r="Y384" s="17"/>
      <c r="AA384" s="22"/>
      <c r="AB384" s="22"/>
      <c r="AC384" s="22"/>
      <c r="AD384" s="22"/>
      <c r="AE384" s="22"/>
      <c r="AF384" s="22"/>
      <c r="AG384" s="22"/>
      <c r="AH384" s="33"/>
      <c r="AI384" s="6"/>
      <c r="AJ384" s="32"/>
      <c r="AK384" s="27"/>
      <c r="AL384" s="27"/>
      <c r="AM384" s="27"/>
      <c r="AN384" s="27"/>
      <c r="AO384" s="27"/>
      <c r="AP384" s="27"/>
      <c r="AR384" s="2"/>
      <c r="AS384" s="8"/>
      <c r="AT384" s="8"/>
      <c r="AU384" s="8"/>
      <c r="AW384" s="44"/>
      <c r="AX384" s="31"/>
      <c r="AY384" s="29"/>
      <c r="AZ384" s="31"/>
      <c r="BA384" s="17"/>
      <c r="BC384" s="22"/>
      <c r="BD384" s="22"/>
      <c r="BE384" s="22"/>
      <c r="BF384" s="22"/>
      <c r="BG384" s="22"/>
      <c r="BH384" s="22"/>
      <c r="BI384" s="22"/>
      <c r="BJ384" s="33"/>
      <c r="BK384" s="6"/>
      <c r="BL384" s="32"/>
      <c r="BM384" s="27"/>
      <c r="BN384" s="27"/>
      <c r="BO384" s="27"/>
      <c r="BP384" s="27"/>
      <c r="BQ384" s="27"/>
      <c r="BR384" s="27"/>
      <c r="BT384" s="2"/>
      <c r="BU384" s="8"/>
      <c r="BV384" s="8"/>
      <c r="BW384" s="8"/>
      <c r="BY384" s="44"/>
      <c r="BZ384" s="31"/>
      <c r="CA384" s="29"/>
      <c r="CB384" s="31"/>
      <c r="CC384" s="17"/>
      <c r="CE384" s="22"/>
      <c r="CF384" s="22"/>
      <c r="CG384" s="22"/>
      <c r="CH384" s="22"/>
      <c r="CI384" s="22"/>
      <c r="CJ384" s="22"/>
      <c r="CK384" s="22"/>
      <c r="CL384" s="33"/>
      <c r="CM384" s="6"/>
      <c r="CN384" s="32"/>
      <c r="CO384" s="27"/>
      <c r="CP384" s="27"/>
      <c r="CQ384" s="27"/>
      <c r="CR384" s="27"/>
      <c r="CS384" s="27"/>
      <c r="CT384" s="27"/>
    </row>
    <row r="385" spans="2:98">
      <c r="B385" s="86">
        <v>42914</v>
      </c>
      <c r="C385" s="53">
        <v>2440.69</v>
      </c>
      <c r="D385" s="47">
        <f t="shared" si="100"/>
        <v>8.8080417296993209E-3</v>
      </c>
      <c r="F385" s="89">
        <f t="shared" si="92"/>
        <v>2017.4858959078429</v>
      </c>
      <c r="G385" s="96">
        <v>347</v>
      </c>
      <c r="H385" s="37">
        <v>374</v>
      </c>
      <c r="I385" s="60">
        <f t="shared" si="94"/>
        <v>2024.1241899234208</v>
      </c>
      <c r="J385" s="57">
        <f t="shared" si="95"/>
        <v>2464.1824380921021</v>
      </c>
      <c r="K385" s="60">
        <f t="shared" si="96"/>
        <v>2726.9508612672466</v>
      </c>
      <c r="L385" s="60">
        <f t="shared" si="97"/>
        <v>1502.4395174943422</v>
      </c>
      <c r="M385" s="57">
        <f t="shared" si="98"/>
        <v>2493.7060850971616</v>
      </c>
      <c r="N385" s="57">
        <f t="shared" si="99"/>
        <v>1642.9677742369186</v>
      </c>
      <c r="P385" s="49"/>
      <c r="Q385" s="96">
        <v>374</v>
      </c>
      <c r="R385" s="103">
        <f t="shared" si="93"/>
        <v>2017.4858959078429</v>
      </c>
      <c r="S385" s="57">
        <f t="shared" si="86"/>
        <v>2040.1454578884093</v>
      </c>
      <c r="T385" s="57">
        <f t="shared" si="87"/>
        <v>2492.3807592591033</v>
      </c>
      <c r="U385" s="57">
        <f t="shared" si="88"/>
        <v>2779.9873626801036</v>
      </c>
      <c r="V385" s="57">
        <f t="shared" si="89"/>
        <v>1497.198708604941</v>
      </c>
      <c r="W385" s="57">
        <f t="shared" si="90"/>
        <v>3788.1268253588405</v>
      </c>
      <c r="X385" s="57">
        <f t="shared" si="91"/>
        <v>1098.7471331423631</v>
      </c>
      <c r="Y385" s="17"/>
      <c r="AA385" s="22"/>
      <c r="AB385" s="22"/>
      <c r="AC385" s="22"/>
      <c r="AD385" s="22"/>
      <c r="AE385" s="22"/>
      <c r="AF385" s="22"/>
      <c r="AG385" s="22"/>
      <c r="AH385" s="33"/>
      <c r="AI385" s="6"/>
      <c r="AJ385" s="32"/>
      <c r="AK385" s="27"/>
      <c r="AL385" s="27"/>
      <c r="AM385" s="27"/>
      <c r="AN385" s="27"/>
      <c r="AO385" s="27"/>
      <c r="AP385" s="27"/>
      <c r="AR385" s="2"/>
      <c r="AS385" s="8"/>
      <c r="AT385" s="8"/>
      <c r="AU385" s="8"/>
      <c r="AW385" s="44"/>
      <c r="AX385" s="31"/>
      <c r="AY385" s="29"/>
      <c r="AZ385" s="31"/>
      <c r="BA385" s="17"/>
      <c r="BC385" s="22"/>
      <c r="BD385" s="22"/>
      <c r="BE385" s="22"/>
      <c r="BF385" s="22"/>
      <c r="BG385" s="22"/>
      <c r="BH385" s="22"/>
      <c r="BI385" s="22"/>
      <c r="BJ385" s="33"/>
      <c r="BK385" s="6"/>
      <c r="BL385" s="32"/>
      <c r="BM385" s="27"/>
      <c r="BN385" s="27"/>
      <c r="BO385" s="27"/>
      <c r="BP385" s="27"/>
      <c r="BQ385" s="27"/>
      <c r="BR385" s="27"/>
      <c r="BT385" s="2"/>
      <c r="BU385" s="8"/>
      <c r="BV385" s="8"/>
      <c r="BW385" s="8"/>
      <c r="BY385" s="44"/>
      <c r="BZ385" s="31"/>
      <c r="CA385" s="29"/>
      <c r="CB385" s="31"/>
      <c r="CC385" s="17"/>
      <c r="CE385" s="22"/>
      <c r="CF385" s="22"/>
      <c r="CG385" s="22"/>
      <c r="CH385" s="22"/>
      <c r="CI385" s="22"/>
      <c r="CJ385" s="22"/>
      <c r="CK385" s="22"/>
      <c r="CL385" s="33"/>
      <c r="CM385" s="6"/>
      <c r="CN385" s="32"/>
      <c r="CO385" s="27"/>
      <c r="CP385" s="27"/>
      <c r="CQ385" s="27"/>
      <c r="CR385" s="27"/>
      <c r="CS385" s="27"/>
      <c r="CT385" s="27"/>
    </row>
    <row r="386" spans="2:98">
      <c r="B386" s="86">
        <v>42915</v>
      </c>
      <c r="C386" s="53">
        <v>2419.6999999999998</v>
      </c>
      <c r="D386" s="47">
        <f t="shared" si="100"/>
        <v>-8.6000270415334343E-3</v>
      </c>
      <c r="F386" s="89">
        <f t="shared" si="92"/>
        <v>2017.4898688915537</v>
      </c>
      <c r="G386" s="96">
        <v>348</v>
      </c>
      <c r="H386" s="37">
        <v>375</v>
      </c>
      <c r="I386" s="60">
        <f t="shared" si="94"/>
        <v>2024.7153204877404</v>
      </c>
      <c r="J386" s="57">
        <f t="shared" si="95"/>
        <v>2465.2401776480901</v>
      </c>
      <c r="K386" s="60">
        <f t="shared" si="96"/>
        <v>2728.9181207853162</v>
      </c>
      <c r="L386" s="60">
        <f t="shared" si="97"/>
        <v>1502.2334667329794</v>
      </c>
      <c r="M386" s="57">
        <f t="shared" si="98"/>
        <v>2495.183812887657</v>
      </c>
      <c r="N386" s="57">
        <f t="shared" si="99"/>
        <v>1642.9539610845286</v>
      </c>
      <c r="P386" s="49"/>
      <c r="Q386" s="41">
        <v>375</v>
      </c>
      <c r="R386" s="103">
        <f t="shared" si="93"/>
        <v>2017.4898688915537</v>
      </c>
      <c r="S386" s="57">
        <f t="shared" si="86"/>
        <v>2040.7412673460601</v>
      </c>
      <c r="T386" s="57">
        <f t="shared" si="87"/>
        <v>2493.4113075161622</v>
      </c>
      <c r="U386" s="57">
        <f t="shared" si="88"/>
        <v>2781.9490408924321</v>
      </c>
      <c r="V386" s="57">
        <f t="shared" si="89"/>
        <v>1497.0169686908489</v>
      </c>
      <c r="W386" s="57">
        <f t="shared" si="90"/>
        <v>3792.3673078787879</v>
      </c>
      <c r="X386" s="57">
        <f t="shared" si="91"/>
        <v>1098.1596934445238</v>
      </c>
      <c r="Y386" s="17"/>
      <c r="AA386" s="22"/>
      <c r="AB386" s="22"/>
      <c r="AC386" s="22"/>
      <c r="AD386" s="22"/>
      <c r="AE386" s="22"/>
      <c r="AF386" s="22"/>
      <c r="AG386" s="22"/>
      <c r="AH386" s="33"/>
      <c r="AI386" s="6"/>
      <c r="AJ386" s="32"/>
      <c r="AK386" s="27"/>
      <c r="AL386" s="27"/>
      <c r="AM386" s="27"/>
      <c r="AN386" s="27"/>
      <c r="AO386" s="27"/>
      <c r="AP386" s="27"/>
      <c r="AR386" s="2"/>
      <c r="AS386" s="8"/>
      <c r="AT386" s="8"/>
      <c r="AU386" s="8"/>
      <c r="AW386" s="44"/>
      <c r="AX386" s="31"/>
      <c r="AY386" s="29"/>
      <c r="AZ386" s="31"/>
      <c r="BA386" s="17"/>
      <c r="BC386" s="22"/>
      <c r="BD386" s="22"/>
      <c r="BE386" s="22"/>
      <c r="BF386" s="22"/>
      <c r="BG386" s="22"/>
      <c r="BH386" s="22"/>
      <c r="BI386" s="22"/>
      <c r="BJ386" s="33"/>
      <c r="BK386" s="6"/>
      <c r="BL386" s="32"/>
      <c r="BM386" s="27"/>
      <c r="BN386" s="27"/>
      <c r="BO386" s="27"/>
      <c r="BP386" s="27"/>
      <c r="BQ386" s="27"/>
      <c r="BR386" s="27"/>
      <c r="BT386" s="2"/>
      <c r="BU386" s="8"/>
      <c r="BV386" s="8"/>
      <c r="BW386" s="8"/>
      <c r="BY386" s="44"/>
      <c r="BZ386" s="31"/>
      <c r="CA386" s="29"/>
      <c r="CB386" s="31"/>
      <c r="CC386" s="17"/>
      <c r="CE386" s="22"/>
      <c r="CF386" s="22"/>
      <c r="CG386" s="22"/>
      <c r="CH386" s="22"/>
      <c r="CI386" s="22"/>
      <c r="CJ386" s="22"/>
      <c r="CK386" s="22"/>
      <c r="CL386" s="33"/>
      <c r="CM386" s="6"/>
      <c r="CN386" s="32"/>
      <c r="CO386" s="27"/>
      <c r="CP386" s="27"/>
      <c r="CQ386" s="27"/>
      <c r="CR386" s="27"/>
      <c r="CS386" s="27"/>
      <c r="CT386" s="27"/>
    </row>
    <row r="387" spans="2:98">
      <c r="B387" s="86">
        <v>42916</v>
      </c>
      <c r="C387" s="53">
        <v>2423.41</v>
      </c>
      <c r="D387" s="47">
        <f t="shared" si="100"/>
        <v>1.5332479232962916E-3</v>
      </c>
      <c r="F387" s="89">
        <f t="shared" si="92"/>
        <v>2017.4938418752645</v>
      </c>
      <c r="G387" s="96">
        <v>349</v>
      </c>
      <c r="H387" s="37">
        <v>376</v>
      </c>
      <c r="I387" s="60">
        <f t="shared" si="94"/>
        <v>2025.3066236873885</v>
      </c>
      <c r="J387" s="57">
        <f t="shared" si="95"/>
        <v>2466.2968516046208</v>
      </c>
      <c r="K387" s="60">
        <f t="shared" si="96"/>
        <v>2730.8851168533856</v>
      </c>
      <c r="L387" s="60">
        <f t="shared" si="97"/>
        <v>1502.0283697171096</v>
      </c>
      <c r="M387" s="57">
        <f t="shared" si="98"/>
        <v>2496.661339517379</v>
      </c>
      <c r="N387" s="57">
        <f t="shared" si="99"/>
        <v>1642.9408566661775</v>
      </c>
      <c r="P387" s="49"/>
      <c r="Q387" s="41">
        <v>376</v>
      </c>
      <c r="R387" s="103">
        <f t="shared" si="93"/>
        <v>2017.4938418752645</v>
      </c>
      <c r="S387" s="57">
        <f t="shared" si="86"/>
        <v>2041.3372508054756</v>
      </c>
      <c r="T387" s="57">
        <f t="shared" si="87"/>
        <v>2494.440907881667</v>
      </c>
      <c r="U387" s="57">
        <f t="shared" si="88"/>
        <v>2783.9105698995545</v>
      </c>
      <c r="V387" s="57">
        <f t="shared" si="89"/>
        <v>1496.8360753328393</v>
      </c>
      <c r="W387" s="57">
        <f t="shared" si="90"/>
        <v>3796.6083547147277</v>
      </c>
      <c r="X387" s="57">
        <f t="shared" si="91"/>
        <v>1097.573776961033</v>
      </c>
      <c r="Y387" s="17"/>
      <c r="AA387" s="22"/>
      <c r="AB387" s="22"/>
      <c r="AC387" s="22"/>
      <c r="AD387" s="22"/>
      <c r="AE387" s="22"/>
      <c r="AF387" s="22"/>
      <c r="AG387" s="22"/>
      <c r="AH387" s="33"/>
      <c r="AI387" s="6"/>
      <c r="AJ387" s="32"/>
      <c r="AK387" s="27"/>
      <c r="AL387" s="27"/>
      <c r="AM387" s="27"/>
      <c r="AN387" s="27"/>
      <c r="AO387" s="27"/>
      <c r="AP387" s="27"/>
      <c r="AR387" s="2"/>
      <c r="AS387" s="8"/>
      <c r="AT387" s="8"/>
      <c r="AU387" s="8"/>
      <c r="AW387" s="44"/>
      <c r="AX387" s="31"/>
      <c r="AY387" s="29"/>
      <c r="AZ387" s="31"/>
      <c r="BA387" s="17"/>
      <c r="BC387" s="22"/>
      <c r="BD387" s="22"/>
      <c r="BE387" s="22"/>
      <c r="BF387" s="22"/>
      <c r="BG387" s="22"/>
      <c r="BH387" s="22"/>
      <c r="BI387" s="22"/>
      <c r="BJ387" s="33"/>
      <c r="BK387" s="6"/>
      <c r="BL387" s="32"/>
      <c r="BM387" s="27"/>
      <c r="BN387" s="27"/>
      <c r="BO387" s="27"/>
      <c r="BP387" s="27"/>
      <c r="BQ387" s="27"/>
      <c r="BR387" s="27"/>
      <c r="BT387" s="2"/>
      <c r="BU387" s="8"/>
      <c r="BV387" s="8"/>
      <c r="BW387" s="8"/>
      <c r="BY387" s="44"/>
      <c r="BZ387" s="31"/>
      <c r="CA387" s="29"/>
      <c r="CB387" s="31"/>
      <c r="CC387" s="17"/>
      <c r="CE387" s="22"/>
      <c r="CF387" s="22"/>
      <c r="CG387" s="22"/>
      <c r="CH387" s="22"/>
      <c r="CI387" s="22"/>
      <c r="CJ387" s="22"/>
      <c r="CK387" s="22"/>
      <c r="CL387" s="33"/>
      <c r="CM387" s="6"/>
      <c r="CN387" s="32"/>
      <c r="CO387" s="27"/>
      <c r="CP387" s="27"/>
      <c r="CQ387" s="27"/>
      <c r="CR387" s="27"/>
      <c r="CS387" s="27"/>
      <c r="CT387" s="27"/>
    </row>
    <row r="388" spans="2:98">
      <c r="B388" s="86">
        <v>42919</v>
      </c>
      <c r="C388" s="53">
        <v>2429.0100000000002</v>
      </c>
      <c r="D388" s="47">
        <f t="shared" si="100"/>
        <v>2.3107934687074676E-3</v>
      </c>
      <c r="F388" s="89">
        <f t="shared" si="92"/>
        <v>2017.4978148589753</v>
      </c>
      <c r="G388" s="96">
        <v>350</v>
      </c>
      <c r="H388" s="37">
        <v>377</v>
      </c>
      <c r="I388" s="60">
        <f t="shared" si="94"/>
        <v>2025.898099572782</v>
      </c>
      <c r="J388" s="57">
        <f t="shared" si="95"/>
        <v>2467.352464732005</v>
      </c>
      <c r="K388" s="60">
        <f t="shared" si="96"/>
        <v>2732.8518540888253</v>
      </c>
      <c r="L388" s="60">
        <f t="shared" si="97"/>
        <v>1501.824222089431</v>
      </c>
      <c r="M388" s="57">
        <f t="shared" si="98"/>
        <v>2498.1386682199609</v>
      </c>
      <c r="N388" s="57">
        <f t="shared" si="99"/>
        <v>1642.9284579214677</v>
      </c>
      <c r="P388" s="49"/>
      <c r="Q388" s="96">
        <v>377</v>
      </c>
      <c r="R388" s="103">
        <f t="shared" si="93"/>
        <v>2017.4978148589753</v>
      </c>
      <c r="S388" s="57">
        <f t="shared" si="86"/>
        <v>2041.9334083174715</v>
      </c>
      <c r="T388" s="57">
        <f t="shared" si="87"/>
        <v>2495.4695643097307</v>
      </c>
      <c r="U388" s="57">
        <f t="shared" si="88"/>
        <v>2785.8719535523237</v>
      </c>
      <c r="V388" s="57">
        <f t="shared" si="89"/>
        <v>1496.6560249427112</v>
      </c>
      <c r="W388" s="57">
        <f t="shared" si="90"/>
        <v>3800.8499738414475</v>
      </c>
      <c r="X388" s="57">
        <f t="shared" si="91"/>
        <v>1096.9893767706328</v>
      </c>
      <c r="Y388" s="17"/>
      <c r="AA388" s="22"/>
      <c r="AB388" s="22"/>
      <c r="AC388" s="22"/>
      <c r="AD388" s="22"/>
      <c r="AE388" s="22"/>
      <c r="AF388" s="22"/>
      <c r="AG388" s="22"/>
      <c r="AH388" s="33"/>
      <c r="AI388" s="6"/>
      <c r="AJ388" s="32"/>
      <c r="AK388" s="27"/>
      <c r="AL388" s="27"/>
      <c r="AM388" s="27"/>
      <c r="AN388" s="27"/>
      <c r="AO388" s="27"/>
      <c r="AP388" s="27"/>
      <c r="AR388" s="2"/>
      <c r="AS388" s="8"/>
      <c r="AT388" s="8"/>
      <c r="AU388" s="8"/>
      <c r="AW388" s="44"/>
      <c r="AX388" s="31"/>
      <c r="AY388" s="29"/>
      <c r="AZ388" s="31"/>
      <c r="BA388" s="17"/>
      <c r="BC388" s="22"/>
      <c r="BD388" s="22"/>
      <c r="BE388" s="22"/>
      <c r="BF388" s="22"/>
      <c r="BG388" s="22"/>
      <c r="BH388" s="22"/>
      <c r="BI388" s="22"/>
      <c r="BJ388" s="33"/>
      <c r="BK388" s="6"/>
      <c r="BL388" s="32"/>
      <c r="BM388" s="27"/>
      <c r="BN388" s="27"/>
      <c r="BO388" s="27"/>
      <c r="BP388" s="27"/>
      <c r="BQ388" s="27"/>
      <c r="BR388" s="27"/>
      <c r="BT388" s="2"/>
      <c r="BU388" s="8"/>
      <c r="BV388" s="8"/>
      <c r="BW388" s="8"/>
      <c r="BY388" s="44"/>
      <c r="BZ388" s="31"/>
      <c r="CA388" s="29"/>
      <c r="CB388" s="31"/>
      <c r="CC388" s="17"/>
      <c r="CE388" s="22"/>
      <c r="CF388" s="22"/>
      <c r="CG388" s="22"/>
      <c r="CH388" s="22"/>
      <c r="CI388" s="22"/>
      <c r="CJ388" s="22"/>
      <c r="CK388" s="22"/>
      <c r="CL388" s="33"/>
      <c r="CM388" s="6"/>
      <c r="CN388" s="32"/>
      <c r="CO388" s="27"/>
      <c r="CP388" s="27"/>
      <c r="CQ388" s="27"/>
      <c r="CR388" s="27"/>
      <c r="CS388" s="27"/>
      <c r="CT388" s="27"/>
    </row>
    <row r="389" spans="2:98">
      <c r="B389" s="86">
        <v>42921</v>
      </c>
      <c r="C389" s="53">
        <v>2432.54</v>
      </c>
      <c r="D389" s="47">
        <f t="shared" si="100"/>
        <v>1.4532669688472855E-3</v>
      </c>
      <c r="F389" s="89">
        <f t="shared" si="92"/>
        <v>2017.5017878426861</v>
      </c>
      <c r="G389" s="96">
        <v>351</v>
      </c>
      <c r="H389" s="37">
        <v>378</v>
      </c>
      <c r="I389" s="60">
        <f t="shared" si="94"/>
        <v>2026.4897481943522</v>
      </c>
      <c r="J389" s="57">
        <f t="shared" si="95"/>
        <v>2468.4070217663084</v>
      </c>
      <c r="K389" s="60">
        <f t="shared" si="96"/>
        <v>2734.8183370767692</v>
      </c>
      <c r="L389" s="60">
        <f t="shared" si="97"/>
        <v>1501.6210195249728</v>
      </c>
      <c r="M389" s="57">
        <f t="shared" si="98"/>
        <v>2499.6158022063673</v>
      </c>
      <c r="N389" s="57">
        <f t="shared" si="99"/>
        <v>1642.9167618127278</v>
      </c>
      <c r="P389" s="49"/>
      <c r="Q389" s="96">
        <v>378</v>
      </c>
      <c r="R389" s="103">
        <f t="shared" si="93"/>
        <v>2017.5017878426861</v>
      </c>
      <c r="S389" s="57">
        <f t="shared" si="86"/>
        <v>2042.5297399328792</v>
      </c>
      <c r="T389" s="57">
        <f t="shared" si="87"/>
        <v>2496.4972807281024</v>
      </c>
      <c r="U389" s="57">
        <f t="shared" si="88"/>
        <v>2787.8331956769034</v>
      </c>
      <c r="V389" s="57">
        <f t="shared" si="89"/>
        <v>1496.4768139570501</v>
      </c>
      <c r="W389" s="57">
        <f t="shared" si="90"/>
        <v>3805.0921731859326</v>
      </c>
      <c r="X389" s="57">
        <f t="shared" si="91"/>
        <v>1096.4064860003634</v>
      </c>
      <c r="Y389" s="17"/>
      <c r="AA389" s="22"/>
      <c r="AB389" s="22"/>
      <c r="AC389" s="22"/>
      <c r="AD389" s="22"/>
      <c r="AE389" s="22"/>
      <c r="AF389" s="22"/>
      <c r="AG389" s="22"/>
      <c r="AH389" s="33"/>
      <c r="AI389" s="6"/>
      <c r="AJ389" s="32"/>
      <c r="AK389" s="27"/>
      <c r="AL389" s="27"/>
      <c r="AM389" s="27"/>
      <c r="AN389" s="27"/>
      <c r="AO389" s="27"/>
      <c r="AP389" s="27"/>
      <c r="AR389" s="2"/>
      <c r="AS389" s="8"/>
      <c r="AT389" s="8"/>
      <c r="AU389" s="8"/>
      <c r="AW389" s="44"/>
      <c r="AX389" s="31"/>
      <c r="AY389" s="29"/>
      <c r="AZ389" s="31"/>
      <c r="BA389" s="17"/>
      <c r="BC389" s="22"/>
      <c r="BD389" s="22"/>
      <c r="BE389" s="22"/>
      <c r="BF389" s="22"/>
      <c r="BG389" s="22"/>
      <c r="BH389" s="22"/>
      <c r="BI389" s="22"/>
      <c r="BJ389" s="33"/>
      <c r="BK389" s="6"/>
      <c r="BL389" s="32"/>
      <c r="BM389" s="27"/>
      <c r="BN389" s="27"/>
      <c r="BO389" s="27"/>
      <c r="BP389" s="27"/>
      <c r="BQ389" s="27"/>
      <c r="BR389" s="27"/>
      <c r="BT389" s="2"/>
      <c r="BU389" s="8"/>
      <c r="BV389" s="8"/>
      <c r="BW389" s="8"/>
      <c r="BY389" s="44"/>
      <c r="BZ389" s="31"/>
      <c r="CA389" s="29"/>
      <c r="CB389" s="31"/>
      <c r="CC389" s="17"/>
      <c r="CE389" s="22"/>
      <c r="CF389" s="22"/>
      <c r="CG389" s="22"/>
      <c r="CH389" s="22"/>
      <c r="CI389" s="22"/>
      <c r="CJ389" s="22"/>
      <c r="CK389" s="22"/>
      <c r="CL389" s="33"/>
      <c r="CM389" s="6"/>
      <c r="CN389" s="32"/>
      <c r="CO389" s="27"/>
      <c r="CP389" s="27"/>
      <c r="CQ389" s="27"/>
      <c r="CR389" s="27"/>
      <c r="CS389" s="27"/>
      <c r="CT389" s="27"/>
    </row>
    <row r="390" spans="2:98">
      <c r="B390" s="86">
        <v>42922</v>
      </c>
      <c r="C390" s="53">
        <v>2409.75</v>
      </c>
      <c r="D390" s="47">
        <f t="shared" si="100"/>
        <v>-9.3688079127167336E-3</v>
      </c>
      <c r="F390" s="89">
        <f t="shared" si="92"/>
        <v>2017.5057608263969</v>
      </c>
      <c r="G390" s="96">
        <v>352</v>
      </c>
      <c r="H390" s="37">
        <v>379</v>
      </c>
      <c r="I390" s="60">
        <f t="shared" si="94"/>
        <v>2027.0815696025454</v>
      </c>
      <c r="J390" s="57">
        <f t="shared" si="95"/>
        <v>2469.4605274096966</v>
      </c>
      <c r="K390" s="60">
        <f t="shared" si="96"/>
        <v>2736.7845703704475</v>
      </c>
      <c r="L390" s="60">
        <f t="shared" si="97"/>
        <v>1501.4187577307637</v>
      </c>
      <c r="M390" s="57">
        <f t="shared" si="98"/>
        <v>2501.092744665124</v>
      </c>
      <c r="N390" s="57">
        <f t="shared" si="99"/>
        <v>1642.9057653247835</v>
      </c>
      <c r="P390" s="49"/>
      <c r="Q390" s="41">
        <v>379</v>
      </c>
      <c r="R390" s="103">
        <f t="shared" si="93"/>
        <v>2017.5057608263969</v>
      </c>
      <c r="S390" s="57">
        <f t="shared" si="86"/>
        <v>2043.1262457025434</v>
      </c>
      <c r="T390" s="57">
        <f t="shared" si="87"/>
        <v>2497.5240610384121</v>
      </c>
      <c r="U390" s="57">
        <f t="shared" si="88"/>
        <v>2789.7943000750006</v>
      </c>
      <c r="V390" s="57">
        <f t="shared" si="89"/>
        <v>1496.298438836995</v>
      </c>
      <c r="W390" s="57">
        <f t="shared" si="90"/>
        <v>3809.334960627818</v>
      </c>
      <c r="X390" s="57">
        <f t="shared" si="91"/>
        <v>1095.8250978251044</v>
      </c>
      <c r="Y390" s="17"/>
      <c r="AA390" s="22"/>
      <c r="AB390" s="22"/>
      <c r="AC390" s="22"/>
      <c r="AD390" s="22"/>
      <c r="AE390" s="22"/>
      <c r="AF390" s="22"/>
      <c r="AG390" s="22"/>
      <c r="AH390" s="33"/>
      <c r="AI390" s="6"/>
      <c r="AJ390" s="32"/>
      <c r="AK390" s="27"/>
      <c r="AL390" s="27"/>
      <c r="AM390" s="27"/>
      <c r="AN390" s="27"/>
      <c r="AO390" s="27"/>
      <c r="AP390" s="27"/>
      <c r="AR390" s="2"/>
      <c r="AS390" s="8"/>
      <c r="AT390" s="8"/>
      <c r="AU390" s="8"/>
      <c r="AW390" s="44"/>
      <c r="AX390" s="31"/>
      <c r="AY390" s="29"/>
      <c r="AZ390" s="31"/>
      <c r="BA390" s="17"/>
      <c r="BC390" s="22"/>
      <c r="BD390" s="22"/>
      <c r="BE390" s="22"/>
      <c r="BF390" s="22"/>
      <c r="BG390" s="22"/>
      <c r="BH390" s="22"/>
      <c r="BI390" s="22"/>
      <c r="BJ390" s="33"/>
      <c r="BK390" s="6"/>
      <c r="BL390" s="32"/>
      <c r="BM390" s="27"/>
      <c r="BN390" s="27"/>
      <c r="BO390" s="27"/>
      <c r="BP390" s="27"/>
      <c r="BQ390" s="27"/>
      <c r="BR390" s="27"/>
      <c r="BT390" s="2"/>
      <c r="BU390" s="8"/>
      <c r="BV390" s="8"/>
      <c r="BW390" s="8"/>
      <c r="BY390" s="44"/>
      <c r="BZ390" s="31"/>
      <c r="CA390" s="29"/>
      <c r="CB390" s="31"/>
      <c r="CC390" s="17"/>
      <c r="CE390" s="22"/>
      <c r="CF390" s="22"/>
      <c r="CG390" s="22"/>
      <c r="CH390" s="22"/>
      <c r="CI390" s="22"/>
      <c r="CJ390" s="22"/>
      <c r="CK390" s="22"/>
      <c r="CL390" s="33"/>
      <c r="CM390" s="6"/>
      <c r="CN390" s="32"/>
      <c r="CO390" s="27"/>
      <c r="CP390" s="27"/>
      <c r="CQ390" s="27"/>
      <c r="CR390" s="27"/>
      <c r="CS390" s="27"/>
      <c r="CT390" s="27"/>
    </row>
    <row r="391" spans="2:98">
      <c r="B391" s="86">
        <v>42923</v>
      </c>
      <c r="C391" s="53">
        <v>2425.1799999999998</v>
      </c>
      <c r="D391" s="47">
        <f t="shared" si="100"/>
        <v>6.4031538541341783E-3</v>
      </c>
      <c r="F391" s="89">
        <f t="shared" si="92"/>
        <v>2017.5097338101077</v>
      </c>
      <c r="G391" s="96">
        <v>353</v>
      </c>
      <c r="H391" s="37">
        <v>380</v>
      </c>
      <c r="I391" s="60">
        <f t="shared" si="94"/>
        <v>2027.6735638478228</v>
      </c>
      <c r="J391" s="57">
        <f t="shared" si="95"/>
        <v>2470.5129863307716</v>
      </c>
      <c r="K391" s="60">
        <f t="shared" si="96"/>
        <v>2738.7505584915052</v>
      </c>
      <c r="L391" s="60">
        <f t="shared" si="97"/>
        <v>1501.2174324455123</v>
      </c>
      <c r="M391" s="57">
        <f t="shared" si="98"/>
        <v>2502.569498762547</v>
      </c>
      <c r="N391" s="57">
        <f t="shared" si="99"/>
        <v>1642.89546546473</v>
      </c>
      <c r="P391" s="49"/>
      <c r="Q391" s="41">
        <v>380</v>
      </c>
      <c r="R391" s="103">
        <f t="shared" si="93"/>
        <v>2017.5097338101077</v>
      </c>
      <c r="S391" s="57">
        <f t="shared" si="86"/>
        <v>2043.7229256773253</v>
      </c>
      <c r="T391" s="57">
        <f t="shared" si="87"/>
        <v>2498.5499091164138</v>
      </c>
      <c r="U391" s="57">
        <f t="shared" si="88"/>
        <v>2791.7552705240951</v>
      </c>
      <c r="V391" s="57">
        <f t="shared" si="89"/>
        <v>1496.1208960680053</v>
      </c>
      <c r="W391" s="57">
        <f t="shared" si="90"/>
        <v>3813.5783439998509</v>
      </c>
      <c r="X391" s="57">
        <f t="shared" si="91"/>
        <v>1095.2452054671228</v>
      </c>
      <c r="Y391" s="17"/>
      <c r="AA391" s="22"/>
      <c r="AB391" s="22"/>
      <c r="AC391" s="22"/>
      <c r="AD391" s="22"/>
      <c r="AE391" s="22"/>
      <c r="AF391" s="22"/>
      <c r="AG391" s="22"/>
      <c r="AH391" s="33"/>
      <c r="AI391" s="6"/>
      <c r="AJ391" s="32"/>
      <c r="AK391" s="27"/>
      <c r="AL391" s="27"/>
      <c r="AM391" s="27"/>
      <c r="AN391" s="27"/>
      <c r="AO391" s="27"/>
      <c r="AP391" s="27"/>
      <c r="AR391" s="2"/>
      <c r="AS391" s="8"/>
      <c r="AT391" s="8"/>
      <c r="AU391" s="8"/>
      <c r="AW391" s="44"/>
      <c r="AX391" s="31"/>
      <c r="AY391" s="29"/>
      <c r="AZ391" s="31"/>
      <c r="BA391" s="17"/>
      <c r="BC391" s="22"/>
      <c r="BD391" s="22"/>
      <c r="BE391" s="22"/>
      <c r="BF391" s="22"/>
      <c r="BG391" s="22"/>
      <c r="BH391" s="22"/>
      <c r="BI391" s="22"/>
      <c r="BJ391" s="33"/>
      <c r="BK391" s="6"/>
      <c r="BL391" s="32"/>
      <c r="BM391" s="27"/>
      <c r="BN391" s="27"/>
      <c r="BO391" s="27"/>
      <c r="BP391" s="27"/>
      <c r="BQ391" s="27"/>
      <c r="BR391" s="27"/>
      <c r="BT391" s="2"/>
      <c r="BU391" s="8"/>
      <c r="BV391" s="8"/>
      <c r="BW391" s="8"/>
      <c r="BY391" s="44"/>
      <c r="BZ391" s="31"/>
      <c r="CA391" s="29"/>
      <c r="CB391" s="31"/>
      <c r="CC391" s="17"/>
      <c r="CE391" s="22"/>
      <c r="CF391" s="22"/>
      <c r="CG391" s="22"/>
      <c r="CH391" s="22"/>
      <c r="CI391" s="22"/>
      <c r="CJ391" s="22"/>
      <c r="CK391" s="22"/>
      <c r="CL391" s="33"/>
      <c r="CM391" s="6"/>
      <c r="CN391" s="32"/>
      <c r="CO391" s="27"/>
      <c r="CP391" s="27"/>
      <c r="CQ391" s="27"/>
      <c r="CR391" s="27"/>
      <c r="CS391" s="27"/>
      <c r="CT391" s="27"/>
    </row>
    <row r="392" spans="2:98">
      <c r="B392" s="86">
        <v>42926</v>
      </c>
      <c r="C392" s="53">
        <v>2427.4299999999998</v>
      </c>
      <c r="D392" s="47">
        <f t="shared" si="100"/>
        <v>9.2776618642739924E-4</v>
      </c>
      <c r="F392" s="89">
        <f t="shared" si="92"/>
        <v>2017.5137067938185</v>
      </c>
      <c r="G392" s="96">
        <v>354</v>
      </c>
      <c r="H392" s="37">
        <v>381</v>
      </c>
      <c r="I392" s="60">
        <f t="shared" si="94"/>
        <v>2028.2657309806602</v>
      </c>
      <c r="J392" s="57">
        <f t="shared" si="95"/>
        <v>2471.5644031649035</v>
      </c>
      <c r="K392" s="60">
        <f t="shared" si="96"/>
        <v>2740.7163059303266</v>
      </c>
      <c r="L392" s="60">
        <f t="shared" si="97"/>
        <v>1501.0170394392846</v>
      </c>
      <c r="M392" s="57">
        <f t="shared" si="98"/>
        <v>2504.0460676429643</v>
      </c>
      <c r="N392" s="57">
        <f t="shared" si="99"/>
        <v>1642.8858592617078</v>
      </c>
      <c r="P392" s="49"/>
      <c r="Q392" s="96">
        <v>381</v>
      </c>
      <c r="R392" s="103">
        <f t="shared" si="93"/>
        <v>2017.5137067938185</v>
      </c>
      <c r="S392" s="57">
        <f t="shared" si="86"/>
        <v>2044.3197799080997</v>
      </c>
      <c r="T392" s="57">
        <f t="shared" si="87"/>
        <v>2499.5748288122204</v>
      </c>
      <c r="U392" s="57">
        <f t="shared" si="88"/>
        <v>2793.7161107776728</v>
      </c>
      <c r="V392" s="57">
        <f t="shared" si="89"/>
        <v>1495.9441821596349</v>
      </c>
      <c r="W392" s="57">
        <f t="shared" si="90"/>
        <v>3817.8223310883309</v>
      </c>
      <c r="X392" s="57">
        <f t="shared" si="91"/>
        <v>1094.6668021956229</v>
      </c>
      <c r="Y392" s="17"/>
      <c r="AA392" s="22"/>
      <c r="AB392" s="22"/>
      <c r="AC392" s="22"/>
      <c r="AD392" s="22"/>
      <c r="AE392" s="22"/>
      <c r="AF392" s="22"/>
      <c r="AG392" s="22"/>
      <c r="AH392" s="33"/>
      <c r="AI392" s="6"/>
      <c r="AJ392" s="32"/>
      <c r="AK392" s="27"/>
      <c r="AL392" s="27"/>
      <c r="AM392" s="27"/>
      <c r="AN392" s="27"/>
      <c r="AO392" s="27"/>
      <c r="AP392" s="27"/>
      <c r="AR392" s="2"/>
      <c r="AS392" s="8"/>
      <c r="AT392" s="8"/>
      <c r="AU392" s="8"/>
      <c r="AW392" s="44"/>
      <c r="AX392" s="31"/>
      <c r="AY392" s="29"/>
      <c r="AZ392" s="31"/>
      <c r="BA392" s="17"/>
      <c r="BC392" s="22"/>
      <c r="BD392" s="22"/>
      <c r="BE392" s="22"/>
      <c r="BF392" s="22"/>
      <c r="BG392" s="22"/>
      <c r="BH392" s="22"/>
      <c r="BI392" s="22"/>
      <c r="BJ392" s="33"/>
      <c r="BK392" s="6"/>
      <c r="BL392" s="32"/>
      <c r="BM392" s="27"/>
      <c r="BN392" s="27"/>
      <c r="BO392" s="27"/>
      <c r="BP392" s="27"/>
      <c r="BQ392" s="27"/>
      <c r="BR392" s="27"/>
      <c r="BT392" s="2"/>
      <c r="BU392" s="8"/>
      <c r="BV392" s="8"/>
      <c r="BW392" s="8"/>
      <c r="BY392" s="44"/>
      <c r="BZ392" s="31"/>
      <c r="CA392" s="29"/>
      <c r="CB392" s="31"/>
      <c r="CC392" s="17"/>
      <c r="CE392" s="22"/>
      <c r="CF392" s="22"/>
      <c r="CG392" s="22"/>
      <c r="CH392" s="22"/>
      <c r="CI392" s="22"/>
      <c r="CJ392" s="22"/>
      <c r="CK392" s="22"/>
      <c r="CL392" s="33"/>
      <c r="CM392" s="6"/>
      <c r="CN392" s="32"/>
      <c r="CO392" s="27"/>
      <c r="CP392" s="27"/>
      <c r="CQ392" s="27"/>
      <c r="CR392" s="27"/>
      <c r="CS392" s="27"/>
      <c r="CT392" s="27"/>
    </row>
    <row r="393" spans="2:98">
      <c r="B393" s="86">
        <v>42927</v>
      </c>
      <c r="C393" s="53">
        <v>2425.5300000000002</v>
      </c>
      <c r="D393" s="47">
        <f t="shared" si="100"/>
        <v>-7.827208199617028E-4</v>
      </c>
      <c r="F393" s="89">
        <f t="shared" si="92"/>
        <v>2017.5176797775293</v>
      </c>
      <c r="G393" s="96">
        <v>355</v>
      </c>
      <c r="H393" s="37">
        <v>382</v>
      </c>
      <c r="I393" s="60">
        <f t="shared" si="94"/>
        <v>2028.858071051548</v>
      </c>
      <c r="J393" s="57">
        <f t="shared" si="95"/>
        <v>2472.614782514564</v>
      </c>
      <c r="K393" s="60">
        <f t="shared" si="96"/>
        <v>2742.6818171463483</v>
      </c>
      <c r="L393" s="60">
        <f t="shared" si="97"/>
        <v>1500.8175745131894</v>
      </c>
      <c r="M393" s="57">
        <f t="shared" si="98"/>
        <v>2505.5224544289395</v>
      </c>
      <c r="N393" s="57">
        <f t="shared" si="99"/>
        <v>1642.8769437666806</v>
      </c>
      <c r="P393" s="49"/>
      <c r="Q393" s="41">
        <v>382</v>
      </c>
      <c r="R393" s="103">
        <f t="shared" si="93"/>
        <v>2017.5176797775293</v>
      </c>
      <c r="S393" s="57">
        <f t="shared" si="86"/>
        <v>2044.9168084457572</v>
      </c>
      <c r="T393" s="57">
        <f t="shared" si="87"/>
        <v>2500.5988239505446</v>
      </c>
      <c r="U393" s="57">
        <f t="shared" si="88"/>
        <v>2795.6768245654439</v>
      </c>
      <c r="V393" s="57">
        <f t="shared" si="89"/>
        <v>1495.7682936453064</v>
      </c>
      <c r="W393" s="57">
        <f t="shared" si="90"/>
        <v>3822.0669296335554</v>
      </c>
      <c r="X393" s="57">
        <f t="shared" si="91"/>
        <v>1094.0898813263079</v>
      </c>
      <c r="Y393" s="17"/>
      <c r="AA393" s="22"/>
      <c r="AB393" s="22"/>
      <c r="AC393" s="22"/>
      <c r="AD393" s="22"/>
      <c r="AE393" s="22"/>
      <c r="AF393" s="22"/>
      <c r="AG393" s="22"/>
      <c r="AH393" s="33"/>
      <c r="AI393" s="6"/>
      <c r="AJ393" s="32"/>
      <c r="AK393" s="27"/>
      <c r="AL393" s="27"/>
      <c r="AM393" s="27"/>
      <c r="AN393" s="27"/>
      <c r="AO393" s="27"/>
      <c r="AP393" s="27"/>
      <c r="AR393" s="2"/>
      <c r="AS393" s="8"/>
      <c r="AT393" s="8"/>
      <c r="AU393" s="8"/>
      <c r="AW393" s="44"/>
      <c r="AX393" s="31"/>
      <c r="AY393" s="29"/>
      <c r="AZ393" s="31"/>
      <c r="BA393" s="17"/>
      <c r="BC393" s="22"/>
      <c r="BD393" s="22"/>
      <c r="BE393" s="22"/>
      <c r="BF393" s="22"/>
      <c r="BG393" s="22"/>
      <c r="BH393" s="22"/>
      <c r="BI393" s="22"/>
      <c r="BJ393" s="33"/>
      <c r="BK393" s="6"/>
      <c r="BL393" s="32"/>
      <c r="BM393" s="27"/>
      <c r="BN393" s="27"/>
      <c r="BO393" s="27"/>
      <c r="BP393" s="27"/>
      <c r="BQ393" s="27"/>
      <c r="BR393" s="27"/>
      <c r="BT393" s="2"/>
      <c r="BU393" s="8"/>
      <c r="BV393" s="8"/>
      <c r="BW393" s="8"/>
      <c r="BY393" s="44"/>
      <c r="BZ393" s="31"/>
      <c r="CA393" s="29"/>
      <c r="CB393" s="31"/>
      <c r="CC393" s="17"/>
      <c r="CE393" s="22"/>
      <c r="CF393" s="22"/>
      <c r="CG393" s="22"/>
      <c r="CH393" s="22"/>
      <c r="CI393" s="22"/>
      <c r="CJ393" s="22"/>
      <c r="CK393" s="22"/>
      <c r="CL393" s="33"/>
      <c r="CM393" s="6"/>
      <c r="CN393" s="32"/>
      <c r="CO393" s="27"/>
      <c r="CP393" s="27"/>
      <c r="CQ393" s="27"/>
      <c r="CR393" s="27"/>
      <c r="CS393" s="27"/>
      <c r="CT393" s="27"/>
    </row>
    <row r="394" spans="2:98">
      <c r="B394" s="86">
        <v>42928</v>
      </c>
      <c r="C394" s="53">
        <v>2443.25</v>
      </c>
      <c r="D394" s="47">
        <f t="shared" si="100"/>
        <v>7.3056198026822169E-3</v>
      </c>
      <c r="F394" s="89">
        <f t="shared" si="92"/>
        <v>2017.5216527612401</v>
      </c>
      <c r="G394" s="96">
        <v>356</v>
      </c>
      <c r="H394" s="37">
        <v>383</v>
      </c>
      <c r="I394" s="60">
        <f t="shared" si="94"/>
        <v>2029.4505841109919</v>
      </c>
      <c r="J394" s="57">
        <f t="shared" si="95"/>
        <v>2473.6641289496479</v>
      </c>
      <c r="K394" s="60">
        <f t="shared" si="96"/>
        <v>2744.6470965683684</v>
      </c>
      <c r="L394" s="60">
        <f t="shared" si="97"/>
        <v>1500.6190334990672</v>
      </c>
      <c r="M394" s="57">
        <f t="shared" si="98"/>
        <v>2506.9986622214892</v>
      </c>
      <c r="N394" s="57">
        <f t="shared" si="99"/>
        <v>1642.8687160522179</v>
      </c>
      <c r="P394" s="49"/>
      <c r="Q394" s="41">
        <v>383</v>
      </c>
      <c r="R394" s="103">
        <f t="shared" si="93"/>
        <v>2017.5216527612401</v>
      </c>
      <c r="S394" s="57">
        <f t="shared" si="86"/>
        <v>2045.5140113412031</v>
      </c>
      <c r="T394" s="57">
        <f t="shared" si="87"/>
        <v>2501.6218983309282</v>
      </c>
      <c r="U394" s="57">
        <f t="shared" si="88"/>
        <v>2797.6374155935732</v>
      </c>
      <c r="V394" s="57">
        <f t="shared" si="89"/>
        <v>1495.5932270820861</v>
      </c>
      <c r="W394" s="57">
        <f t="shared" si="90"/>
        <v>3826.3121473302576</v>
      </c>
      <c r="X394" s="57">
        <f t="shared" si="91"/>
        <v>1093.5144362209396</v>
      </c>
      <c r="Y394" s="17"/>
      <c r="AA394" s="22"/>
      <c r="AB394" s="22"/>
      <c r="AC394" s="22"/>
      <c r="AD394" s="22"/>
      <c r="AE394" s="22"/>
      <c r="AF394" s="22"/>
      <c r="AG394" s="22"/>
      <c r="AH394" s="33"/>
      <c r="AI394" s="6"/>
      <c r="AJ394" s="32"/>
      <c r="AK394" s="27"/>
      <c r="AL394" s="27"/>
      <c r="AM394" s="27"/>
      <c r="AN394" s="27"/>
      <c r="AO394" s="27"/>
      <c r="AP394" s="27"/>
      <c r="AR394" s="2"/>
      <c r="AS394" s="8"/>
      <c r="AT394" s="8"/>
      <c r="AU394" s="8"/>
      <c r="AW394" s="44"/>
      <c r="AX394" s="31"/>
      <c r="AY394" s="29"/>
      <c r="AZ394" s="31"/>
      <c r="BA394" s="17"/>
      <c r="BC394" s="22"/>
      <c r="BD394" s="22"/>
      <c r="BE394" s="22"/>
      <c r="BF394" s="22"/>
      <c r="BG394" s="22"/>
      <c r="BH394" s="22"/>
      <c r="BI394" s="22"/>
      <c r="BJ394" s="33"/>
      <c r="BK394" s="6"/>
      <c r="BL394" s="32"/>
      <c r="BM394" s="27"/>
      <c r="BN394" s="27"/>
      <c r="BO394" s="27"/>
      <c r="BP394" s="27"/>
      <c r="BQ394" s="27"/>
      <c r="BR394" s="27"/>
      <c r="BT394" s="2"/>
      <c r="BU394" s="8"/>
      <c r="BV394" s="8"/>
      <c r="BW394" s="8"/>
      <c r="BY394" s="44"/>
      <c r="BZ394" s="31"/>
      <c r="CA394" s="29"/>
      <c r="CB394" s="31"/>
      <c r="CC394" s="17"/>
      <c r="CE394" s="22"/>
      <c r="CF394" s="22"/>
      <c r="CG394" s="22"/>
      <c r="CH394" s="22"/>
      <c r="CI394" s="22"/>
      <c r="CJ394" s="22"/>
      <c r="CK394" s="22"/>
      <c r="CL394" s="33"/>
      <c r="CM394" s="6"/>
      <c r="CN394" s="32"/>
      <c r="CO394" s="27"/>
      <c r="CP394" s="27"/>
      <c r="CQ394" s="27"/>
      <c r="CR394" s="27"/>
      <c r="CS394" s="27"/>
      <c r="CT394" s="27"/>
    </row>
    <row r="395" spans="2:98">
      <c r="B395" s="86">
        <v>42929</v>
      </c>
      <c r="C395" s="53">
        <v>2447.83</v>
      </c>
      <c r="D395" s="47">
        <f t="shared" si="100"/>
        <v>1.8745523380742566E-3</v>
      </c>
      <c r="F395" s="89">
        <f t="shared" si="92"/>
        <v>2017.525625744951</v>
      </c>
      <c r="G395" s="96">
        <v>357</v>
      </c>
      <c r="H395" s="37">
        <v>384</v>
      </c>
      <c r="I395" s="60">
        <f t="shared" si="94"/>
        <v>2030.0432702095115</v>
      </c>
      <c r="J395" s="57">
        <f t="shared" si="95"/>
        <v>2474.7124470077943</v>
      </c>
      <c r="K395" s="60">
        <f t="shared" si="96"/>
        <v>2746.6121485948593</v>
      </c>
      <c r="L395" s="60">
        <f t="shared" si="97"/>
        <v>1500.4214122591829</v>
      </c>
      <c r="M395" s="57">
        <f t="shared" si="98"/>
        <v>2508.4746941003</v>
      </c>
      <c r="N395" s="57">
        <f t="shared" si="99"/>
        <v>1642.8611732122772</v>
      </c>
      <c r="P395" s="49"/>
      <c r="Q395" s="96">
        <v>384</v>
      </c>
      <c r="R395" s="103">
        <f t="shared" si="93"/>
        <v>2017.525625744951</v>
      </c>
      <c r="S395" s="57">
        <f t="shared" ref="S395:S458" si="101">$C$38*EXP($J$4*Q395)</f>
        <v>2046.1113886453563</v>
      </c>
      <c r="T395" s="57">
        <f t="shared" ref="T395:T458" si="102">$C$38*EXP($J$3*SQRT(Q395))</f>
        <v>2502.6440557279752</v>
      </c>
      <c r="U395" s="57">
        <f t="shared" ref="U395:U458" si="103">$C$38*EXP($J$4*Q395+$J$3*SQRT(Q395))</f>
        <v>2799.5978875448936</v>
      </c>
      <c r="V395" s="57">
        <f t="shared" ref="V395:V458" si="104">$C$38*EXP($J$4*Q395-$J$3*SQRT(Q395))</f>
        <v>1495.418979050467</v>
      </c>
      <c r="W395" s="57">
        <f t="shared" ref="W395:W458" si="105">$C$38*EXP($J$4*Q395+2*$J$3*SQRT(Q395))</f>
        <v>3830.5579918280364</v>
      </c>
      <c r="X395" s="57">
        <f t="shared" ref="X395:X458" si="106">$C$38*EXP($J$4*Q395-2*$J$3*SQRT(Q395))</f>
        <v>1092.9404602869083</v>
      </c>
      <c r="Y395" s="17"/>
      <c r="AA395" s="22"/>
      <c r="AB395" s="22"/>
      <c r="AC395" s="22"/>
      <c r="AD395" s="22"/>
      <c r="AE395" s="22"/>
      <c r="AF395" s="22"/>
      <c r="AG395" s="22"/>
      <c r="AH395" s="33"/>
      <c r="AI395" s="6"/>
      <c r="AJ395" s="32"/>
      <c r="AK395" s="27"/>
      <c r="AL395" s="27"/>
      <c r="AM395" s="27"/>
      <c r="AN395" s="27"/>
      <c r="AO395" s="27"/>
      <c r="AP395" s="27"/>
      <c r="AR395" s="2"/>
      <c r="AS395" s="8"/>
      <c r="AT395" s="8"/>
      <c r="AU395" s="8"/>
      <c r="AW395" s="44"/>
      <c r="AX395" s="31"/>
      <c r="AY395" s="29"/>
      <c r="AZ395" s="31"/>
      <c r="BA395" s="17"/>
      <c r="BC395" s="22"/>
      <c r="BD395" s="22"/>
      <c r="BE395" s="22"/>
      <c r="BF395" s="22"/>
      <c r="BG395" s="22"/>
      <c r="BH395" s="22"/>
      <c r="BI395" s="22"/>
      <c r="BJ395" s="33"/>
      <c r="BK395" s="6"/>
      <c r="BL395" s="32"/>
      <c r="BM395" s="27"/>
      <c r="BN395" s="27"/>
      <c r="BO395" s="27"/>
      <c r="BP395" s="27"/>
      <c r="BQ395" s="27"/>
      <c r="BR395" s="27"/>
      <c r="BT395" s="2"/>
      <c r="BU395" s="8"/>
      <c r="BV395" s="8"/>
      <c r="BW395" s="8"/>
      <c r="BY395" s="44"/>
      <c r="BZ395" s="31"/>
      <c r="CA395" s="29"/>
      <c r="CB395" s="31"/>
      <c r="CC395" s="17"/>
      <c r="CE395" s="22"/>
      <c r="CF395" s="22"/>
      <c r="CG395" s="22"/>
      <c r="CH395" s="22"/>
      <c r="CI395" s="22"/>
      <c r="CJ395" s="22"/>
      <c r="CK395" s="22"/>
      <c r="CL395" s="33"/>
      <c r="CM395" s="6"/>
      <c r="CN395" s="32"/>
      <c r="CO395" s="27"/>
      <c r="CP395" s="27"/>
      <c r="CQ395" s="27"/>
      <c r="CR395" s="27"/>
      <c r="CS395" s="27"/>
      <c r="CT395" s="27"/>
    </row>
    <row r="396" spans="2:98">
      <c r="B396" s="86">
        <v>42930</v>
      </c>
      <c r="C396" s="52">
        <v>2459.27</v>
      </c>
      <c r="D396" s="47">
        <f t="shared" si="100"/>
        <v>4.6735271648766681E-3</v>
      </c>
      <c r="F396" s="89">
        <f t="shared" ref="F396:F459" si="107">F395+1/$F$10</f>
        <v>2017.5295987286618</v>
      </c>
      <c r="G396" s="96">
        <v>358</v>
      </c>
      <c r="H396" s="37">
        <v>385</v>
      </c>
      <c r="I396" s="60">
        <f t="shared" si="94"/>
        <v>2030.6361293976418</v>
      </c>
      <c r="J396" s="57">
        <f t="shared" si="95"/>
        <v>2475.7597411947045</v>
      </c>
      <c r="K396" s="60">
        <f t="shared" si="96"/>
        <v>2748.5769775942667</v>
      </c>
      <c r="L396" s="60">
        <f t="shared" si="97"/>
        <v>1500.2247066859215</v>
      </c>
      <c r="M396" s="57">
        <f t="shared" si="98"/>
        <v>2509.9505531239402</v>
      </c>
      <c r="N396" s="57">
        <f t="shared" si="99"/>
        <v>1642.8543123619932</v>
      </c>
      <c r="P396" s="49"/>
      <c r="Q396" s="96">
        <v>385</v>
      </c>
      <c r="R396" s="103">
        <f t="shared" ref="R396:R459" si="108">R395+1/$F$10</f>
        <v>2017.5295987286618</v>
      </c>
      <c r="S396" s="57">
        <f t="shared" si="101"/>
        <v>2046.7089404091528</v>
      </c>
      <c r="T396" s="57">
        <f t="shared" si="102"/>
        <v>2503.6652998915779</v>
      </c>
      <c r="U396" s="57">
        <f t="shared" si="103"/>
        <v>2801.5582440791295</v>
      </c>
      <c r="V396" s="57">
        <f t="shared" si="104"/>
        <v>1495.2455461541488</v>
      </c>
      <c r="W396" s="57">
        <f t="shared" si="105"/>
        <v>3834.8044707317868</v>
      </c>
      <c r="X396" s="57">
        <f t="shared" si="106"/>
        <v>1092.3679469768056</v>
      </c>
      <c r="Y396" s="17"/>
      <c r="AA396" s="22"/>
      <c r="AB396" s="22"/>
      <c r="AC396" s="22"/>
      <c r="AD396" s="22"/>
      <c r="AE396" s="22"/>
      <c r="AF396" s="22"/>
      <c r="AG396" s="22"/>
      <c r="AH396" s="33"/>
      <c r="AI396" s="6"/>
      <c r="AJ396" s="32"/>
      <c r="AK396" s="27"/>
      <c r="AL396" s="27"/>
      <c r="AM396" s="27"/>
      <c r="AN396" s="27"/>
      <c r="AO396" s="27"/>
      <c r="AP396" s="27"/>
      <c r="AR396" s="2"/>
      <c r="AS396" s="8"/>
      <c r="AT396" s="8"/>
      <c r="AU396" s="8"/>
      <c r="AW396" s="44"/>
      <c r="AX396" s="31"/>
      <c r="AY396" s="29"/>
      <c r="AZ396" s="31"/>
      <c r="BA396" s="17"/>
      <c r="BC396" s="22"/>
      <c r="BD396" s="22"/>
      <c r="BE396" s="22"/>
      <c r="BF396" s="22"/>
      <c r="BG396" s="22"/>
      <c r="BH396" s="22"/>
      <c r="BI396" s="22"/>
      <c r="BJ396" s="33"/>
      <c r="BK396" s="6"/>
      <c r="BL396" s="32"/>
      <c r="BM396" s="27"/>
      <c r="BN396" s="27"/>
      <c r="BO396" s="27"/>
      <c r="BP396" s="27"/>
      <c r="BQ396" s="27"/>
      <c r="BR396" s="27"/>
      <c r="BT396" s="2"/>
      <c r="BU396" s="8"/>
      <c r="BV396" s="8"/>
      <c r="BW396" s="8"/>
      <c r="BY396" s="44"/>
      <c r="BZ396" s="31"/>
      <c r="CA396" s="29"/>
      <c r="CB396" s="31"/>
      <c r="CC396" s="17"/>
      <c r="CE396" s="22"/>
      <c r="CF396" s="22"/>
      <c r="CG396" s="22"/>
      <c r="CH396" s="22"/>
      <c r="CI396" s="22"/>
      <c r="CJ396" s="22"/>
      <c r="CK396" s="22"/>
      <c r="CL396" s="33"/>
      <c r="CM396" s="6"/>
      <c r="CN396" s="32"/>
      <c r="CO396" s="27"/>
      <c r="CP396" s="27"/>
      <c r="CQ396" s="27"/>
      <c r="CR396" s="27"/>
      <c r="CS396" s="27"/>
      <c r="CT396" s="27"/>
    </row>
    <row r="397" spans="2:98">
      <c r="B397" s="86">
        <v>42933</v>
      </c>
      <c r="C397" s="52">
        <v>2459.14</v>
      </c>
      <c r="D397" s="47">
        <f t="shared" si="100"/>
        <v>-5.2861214913412981E-5</v>
      </c>
      <c r="F397" s="89">
        <f t="shared" si="107"/>
        <v>2017.5335717123726</v>
      </c>
      <c r="G397" s="96">
        <v>359</v>
      </c>
      <c r="H397" s="37">
        <v>386</v>
      </c>
      <c r="I397" s="60">
        <f t="shared" si="94"/>
        <v>2031.229161725932</v>
      </c>
      <c r="J397" s="57">
        <f t="shared" si="95"/>
        <v>2476.8060159844536</v>
      </c>
      <c r="K397" s="60">
        <f t="shared" si="96"/>
        <v>2750.5415879053116</v>
      </c>
      <c r="L397" s="60">
        <f t="shared" si="97"/>
        <v>1500.0289127014892</v>
      </c>
      <c r="M397" s="57">
        <f t="shared" si="98"/>
        <v>2511.426242330072</v>
      </c>
      <c r="N397" s="57">
        <f t="shared" si="99"/>
        <v>1642.8481306374651</v>
      </c>
      <c r="P397" s="49"/>
      <c r="Q397" s="41">
        <v>386</v>
      </c>
      <c r="R397" s="103">
        <f t="shared" si="108"/>
        <v>2017.5335717123726</v>
      </c>
      <c r="S397" s="57">
        <f t="shared" si="101"/>
        <v>2047.3066666835409</v>
      </c>
      <c r="T397" s="57">
        <f t="shared" si="102"/>
        <v>2504.6856345471419</v>
      </c>
      <c r="U397" s="57">
        <f t="shared" si="103"/>
        <v>2803.5184888331073</v>
      </c>
      <c r="V397" s="57">
        <f t="shared" si="104"/>
        <v>1495.0729250198249</v>
      </c>
      <c r="W397" s="57">
        <f t="shared" si="105"/>
        <v>3839.051591602115</v>
      </c>
      <c r="X397" s="57">
        <f t="shared" si="106"/>
        <v>1091.7968897880032</v>
      </c>
      <c r="Y397" s="17"/>
      <c r="AA397" s="22"/>
      <c r="AB397" s="22"/>
      <c r="AC397" s="22"/>
      <c r="AD397" s="22"/>
      <c r="AE397" s="22"/>
      <c r="AF397" s="22"/>
      <c r="AG397" s="22"/>
      <c r="AH397" s="33"/>
      <c r="AI397" s="6"/>
      <c r="AJ397" s="32"/>
      <c r="AK397" s="27"/>
      <c r="AL397" s="27"/>
      <c r="AM397" s="27"/>
      <c r="AN397" s="27"/>
      <c r="AO397" s="27"/>
      <c r="AP397" s="27"/>
      <c r="AR397" s="2"/>
      <c r="AS397" s="8"/>
      <c r="AT397" s="8"/>
      <c r="AU397" s="8"/>
      <c r="AW397" s="44"/>
      <c r="AX397" s="31"/>
      <c r="AY397" s="29"/>
      <c r="AZ397" s="31"/>
      <c r="BA397" s="17"/>
      <c r="BC397" s="22"/>
      <c r="BD397" s="22"/>
      <c r="BE397" s="22"/>
      <c r="BF397" s="22"/>
      <c r="BG397" s="22"/>
      <c r="BH397" s="22"/>
      <c r="BI397" s="22"/>
      <c r="BJ397" s="33"/>
      <c r="BK397" s="6"/>
      <c r="BL397" s="32"/>
      <c r="BM397" s="27"/>
      <c r="BN397" s="27"/>
      <c r="BO397" s="27"/>
      <c r="BP397" s="27"/>
      <c r="BQ397" s="27"/>
      <c r="BR397" s="27"/>
      <c r="BT397" s="2"/>
      <c r="BU397" s="8"/>
      <c r="BV397" s="8"/>
      <c r="BW397" s="8"/>
      <c r="BY397" s="44"/>
      <c r="BZ397" s="31"/>
      <c r="CA397" s="29"/>
      <c r="CB397" s="31"/>
      <c r="CC397" s="17"/>
      <c r="CE397" s="22"/>
      <c r="CF397" s="22"/>
      <c r="CG397" s="22"/>
      <c r="CH397" s="22"/>
      <c r="CI397" s="22"/>
      <c r="CJ397" s="22"/>
      <c r="CK397" s="22"/>
      <c r="CL397" s="33"/>
      <c r="CM397" s="6"/>
      <c r="CN397" s="32"/>
      <c r="CO397" s="27"/>
      <c r="CP397" s="27"/>
      <c r="CQ397" s="27"/>
      <c r="CR397" s="27"/>
      <c r="CS397" s="27"/>
      <c r="CT397" s="27"/>
    </row>
    <row r="398" spans="2:98">
      <c r="B398" s="86">
        <v>42934</v>
      </c>
      <c r="C398" s="52">
        <v>2460.61</v>
      </c>
      <c r="D398" s="47">
        <f t="shared" si="100"/>
        <v>5.9776995209717817E-4</v>
      </c>
      <c r="F398" s="89">
        <f t="shared" si="107"/>
        <v>2017.5375446960834</v>
      </c>
      <c r="G398" s="96">
        <v>360</v>
      </c>
      <c r="H398" s="37">
        <v>387</v>
      </c>
      <c r="I398" s="60">
        <f t="shared" si="94"/>
        <v>2031.8223672449467</v>
      </c>
      <c r="J398" s="57">
        <f t="shared" si="95"/>
        <v>2477.8512758198021</v>
      </c>
      <c r="K398" s="60">
        <f t="shared" si="96"/>
        <v>2752.5059838372854</v>
      </c>
      <c r="L398" s="60">
        <f t="shared" si="97"/>
        <v>1499.8340262576173</v>
      </c>
      <c r="M398" s="57">
        <f t="shared" si="98"/>
        <v>2512.9017647356577</v>
      </c>
      <c r="N398" s="57">
        <f t="shared" si="99"/>
        <v>1642.8426251955507</v>
      </c>
      <c r="P398" s="49"/>
      <c r="Q398" s="41">
        <v>387</v>
      </c>
      <c r="R398" s="103">
        <f t="shared" si="108"/>
        <v>2017.5375446960834</v>
      </c>
      <c r="S398" s="57">
        <f t="shared" si="101"/>
        <v>2047.9045675194864</v>
      </c>
      <c r="T398" s="57">
        <f t="shared" si="102"/>
        <v>2505.7050633958115</v>
      </c>
      <c r="U398" s="57">
        <f t="shared" si="103"/>
        <v>2805.4786254209698</v>
      </c>
      <c r="V398" s="57">
        <f t="shared" si="104"/>
        <v>1494.9011122969673</v>
      </c>
      <c r="W398" s="57">
        <f t="shared" si="105"/>
        <v>3843.2993619557624</v>
      </c>
      <c r="X398" s="57">
        <f t="shared" si="106"/>
        <v>1091.2272822622367</v>
      </c>
      <c r="Y398" s="17"/>
      <c r="AA398" s="22"/>
      <c r="AB398" s="22"/>
      <c r="AC398" s="22"/>
      <c r="AD398" s="22"/>
      <c r="AE398" s="22"/>
      <c r="AF398" s="22"/>
      <c r="AG398" s="22"/>
      <c r="AH398" s="33"/>
      <c r="AI398" s="6"/>
      <c r="AJ398" s="32"/>
      <c r="AK398" s="27"/>
      <c r="AL398" s="27"/>
      <c r="AM398" s="27"/>
      <c r="AN398" s="27"/>
      <c r="AO398" s="27"/>
      <c r="AP398" s="27"/>
      <c r="AR398" s="2"/>
      <c r="AS398" s="8"/>
      <c r="AT398" s="8"/>
      <c r="AU398" s="8"/>
      <c r="AW398" s="44"/>
      <c r="AX398" s="31"/>
      <c r="AY398" s="29"/>
      <c r="AZ398" s="31"/>
      <c r="BA398" s="17"/>
      <c r="BC398" s="22"/>
      <c r="BD398" s="22"/>
      <c r="BE398" s="22"/>
      <c r="BF398" s="22"/>
      <c r="BG398" s="22"/>
      <c r="BH398" s="22"/>
      <c r="BI398" s="22"/>
      <c r="BJ398" s="33"/>
      <c r="BK398" s="6"/>
      <c r="BL398" s="32"/>
      <c r="BM398" s="27"/>
      <c r="BN398" s="27"/>
      <c r="BO398" s="27"/>
      <c r="BP398" s="27"/>
      <c r="BQ398" s="27"/>
      <c r="BR398" s="27"/>
      <c r="BT398" s="2"/>
      <c r="BU398" s="8"/>
      <c r="BV398" s="8"/>
      <c r="BW398" s="8"/>
      <c r="BY398" s="44"/>
      <c r="BZ398" s="31"/>
      <c r="CA398" s="29"/>
      <c r="CB398" s="31"/>
      <c r="CC398" s="17"/>
      <c r="CE398" s="22"/>
      <c r="CF398" s="22"/>
      <c r="CG398" s="22"/>
      <c r="CH398" s="22"/>
      <c r="CI398" s="22"/>
      <c r="CJ398" s="22"/>
      <c r="CK398" s="22"/>
      <c r="CL398" s="33"/>
      <c r="CM398" s="6"/>
      <c r="CN398" s="32"/>
      <c r="CO398" s="27"/>
      <c r="CP398" s="27"/>
      <c r="CQ398" s="27"/>
      <c r="CR398" s="27"/>
      <c r="CS398" s="27"/>
      <c r="CT398" s="27"/>
    </row>
    <row r="399" spans="2:98">
      <c r="B399" s="86">
        <v>42935</v>
      </c>
      <c r="C399" s="52">
        <v>2473.83</v>
      </c>
      <c r="D399" s="47">
        <f t="shared" si="100"/>
        <v>5.3726514969864381E-3</v>
      </c>
      <c r="F399" s="89">
        <f t="shared" si="107"/>
        <v>2017.5415176797942</v>
      </c>
      <c r="G399" s="96">
        <v>361</v>
      </c>
      <c r="H399" s="37">
        <v>388</v>
      </c>
      <c r="I399" s="60">
        <f t="shared" si="94"/>
        <v>2032.4157460052652</v>
      </c>
      <c r="J399" s="57">
        <f t="shared" si="95"/>
        <v>2478.8955251124967</v>
      </c>
      <c r="K399" s="60">
        <f t="shared" si="96"/>
        <v>2754.4701696703419</v>
      </c>
      <c r="L399" s="60">
        <f t="shared" si="97"/>
        <v>1499.6400433352694</v>
      </c>
      <c r="M399" s="57">
        <f t="shared" si="98"/>
        <v>2514.3771233371649</v>
      </c>
      <c r="N399" s="57">
        <f t="shared" si="99"/>
        <v>1642.83779321366</v>
      </c>
      <c r="P399" s="49"/>
      <c r="Q399" s="96">
        <v>388</v>
      </c>
      <c r="R399" s="103">
        <f t="shared" si="108"/>
        <v>2017.5415176797942</v>
      </c>
      <c r="S399" s="57">
        <f t="shared" si="101"/>
        <v>2048.5026429679683</v>
      </c>
      <c r="T399" s="57">
        <f t="shared" si="102"/>
        <v>2506.723590114686</v>
      </c>
      <c r="U399" s="57">
        <f t="shared" si="103"/>
        <v>2807.4386574343866</v>
      </c>
      <c r="V399" s="57">
        <f t="shared" si="104"/>
        <v>1494.7301046576206</v>
      </c>
      <c r="W399" s="57">
        <f t="shared" si="105"/>
        <v>3847.5477892660138</v>
      </c>
      <c r="X399" s="57">
        <f t="shared" si="106"/>
        <v>1090.6591179851932</v>
      </c>
      <c r="Y399" s="17"/>
      <c r="AA399" s="22"/>
      <c r="AB399" s="22"/>
      <c r="AC399" s="22"/>
      <c r="AD399" s="22"/>
      <c r="AE399" s="22"/>
      <c r="AF399" s="22"/>
      <c r="AG399" s="22"/>
      <c r="AH399" s="33"/>
      <c r="AI399" s="6"/>
      <c r="AJ399" s="32"/>
      <c r="AK399" s="27"/>
      <c r="AL399" s="27"/>
      <c r="AM399" s="27"/>
      <c r="AN399" s="27"/>
      <c r="AO399" s="27"/>
      <c r="AP399" s="27"/>
      <c r="AR399" s="2"/>
      <c r="AS399" s="8"/>
      <c r="AT399" s="8"/>
      <c r="AU399" s="8"/>
      <c r="AW399" s="44"/>
      <c r="AX399" s="31"/>
      <c r="AY399" s="29"/>
      <c r="AZ399" s="31"/>
      <c r="BA399" s="17"/>
      <c r="BC399" s="22"/>
      <c r="BD399" s="22"/>
      <c r="BE399" s="22"/>
      <c r="BF399" s="22"/>
      <c r="BG399" s="22"/>
      <c r="BH399" s="22"/>
      <c r="BI399" s="22"/>
      <c r="BJ399" s="33"/>
      <c r="BK399" s="6"/>
      <c r="BL399" s="32"/>
      <c r="BM399" s="27"/>
      <c r="BN399" s="27"/>
      <c r="BO399" s="27"/>
      <c r="BP399" s="27"/>
      <c r="BQ399" s="27"/>
      <c r="BR399" s="27"/>
      <c r="BT399" s="2"/>
      <c r="BU399" s="8"/>
      <c r="BV399" s="8"/>
      <c r="BW399" s="8"/>
      <c r="BY399" s="44"/>
      <c r="BZ399" s="31"/>
      <c r="CA399" s="29"/>
      <c r="CB399" s="31"/>
      <c r="CC399" s="17"/>
      <c r="CE399" s="22"/>
      <c r="CF399" s="22"/>
      <c r="CG399" s="22"/>
      <c r="CH399" s="22"/>
      <c r="CI399" s="22"/>
      <c r="CJ399" s="22"/>
      <c r="CK399" s="22"/>
      <c r="CL399" s="33"/>
      <c r="CM399" s="6"/>
      <c r="CN399" s="32"/>
      <c r="CO399" s="27"/>
      <c r="CP399" s="27"/>
      <c r="CQ399" s="27"/>
      <c r="CR399" s="27"/>
      <c r="CS399" s="27"/>
      <c r="CT399" s="27"/>
    </row>
    <row r="400" spans="2:98">
      <c r="B400" s="86">
        <v>42936</v>
      </c>
      <c r="C400" s="52">
        <v>2473.4499999999998</v>
      </c>
      <c r="D400" s="47">
        <f t="shared" si="100"/>
        <v>-1.5360796821127932E-4</v>
      </c>
      <c r="F400" s="89">
        <f t="shared" si="107"/>
        <v>2017.545490663505</v>
      </c>
      <c r="G400" s="96">
        <v>362</v>
      </c>
      <c r="H400" s="37">
        <v>389</v>
      </c>
      <c r="I400" s="60">
        <f t="shared" si="94"/>
        <v>2033.0092980574811</v>
      </c>
      <c r="J400" s="57">
        <f t="shared" si="95"/>
        <v>2479.9387682435749</v>
      </c>
      <c r="K400" s="60">
        <f t="shared" si="96"/>
        <v>2756.4341496557859</v>
      </c>
      <c r="L400" s="60">
        <f t="shared" si="97"/>
        <v>1499.4469599443551</v>
      </c>
      <c r="M400" s="57">
        <f t="shared" si="98"/>
        <v>2515.8523211107718</v>
      </c>
      <c r="N400" s="57">
        <f t="shared" si="99"/>
        <v>1642.8336318895533</v>
      </c>
      <c r="P400" s="49"/>
      <c r="Q400" s="41">
        <v>389</v>
      </c>
      <c r="R400" s="103">
        <f t="shared" si="108"/>
        <v>2017.545490663505</v>
      </c>
      <c r="S400" s="57">
        <f t="shared" si="101"/>
        <v>2049.1008930799803</v>
      </c>
      <c r="T400" s="57">
        <f t="shared" si="102"/>
        <v>2507.7412183570386</v>
      </c>
      <c r="U400" s="57">
        <f t="shared" si="103"/>
        <v>2809.3985884427611</v>
      </c>
      <c r="V400" s="57">
        <f t="shared" si="104"/>
        <v>1494.5598987961905</v>
      </c>
      <c r="W400" s="57">
        <f t="shared" si="105"/>
        <v>3851.7968809631038</v>
      </c>
      <c r="X400" s="57">
        <f t="shared" si="106"/>
        <v>1090.0923905861052</v>
      </c>
      <c r="Y400" s="17"/>
      <c r="AA400" s="22"/>
      <c r="AB400" s="22"/>
      <c r="AC400" s="22"/>
      <c r="AD400" s="22"/>
      <c r="AE400" s="22"/>
      <c r="AF400" s="22"/>
      <c r="AG400" s="22"/>
      <c r="AH400" s="33"/>
      <c r="AI400" s="6"/>
      <c r="AJ400" s="32"/>
      <c r="AK400" s="27"/>
      <c r="AL400" s="27"/>
      <c r="AM400" s="27"/>
      <c r="AN400" s="27"/>
      <c r="AO400" s="27"/>
      <c r="AP400" s="27"/>
      <c r="AR400" s="2"/>
      <c r="AS400" s="8"/>
      <c r="AT400" s="8"/>
      <c r="AU400" s="8"/>
      <c r="AW400" s="44"/>
      <c r="AX400" s="31"/>
      <c r="AY400" s="29"/>
      <c r="AZ400" s="31"/>
      <c r="BA400" s="17"/>
      <c r="BC400" s="22"/>
      <c r="BD400" s="22"/>
      <c r="BE400" s="22"/>
      <c r="BF400" s="22"/>
      <c r="BG400" s="22"/>
      <c r="BH400" s="22"/>
      <c r="BI400" s="22"/>
      <c r="BJ400" s="33"/>
      <c r="BK400" s="6"/>
      <c r="BL400" s="32"/>
      <c r="BM400" s="27"/>
      <c r="BN400" s="27"/>
      <c r="BO400" s="27"/>
      <c r="BP400" s="27"/>
      <c r="BQ400" s="27"/>
      <c r="BR400" s="27"/>
      <c r="BT400" s="2"/>
      <c r="BU400" s="8"/>
      <c r="BV400" s="8"/>
      <c r="BW400" s="8"/>
      <c r="BY400" s="44"/>
      <c r="BZ400" s="31"/>
      <c r="CA400" s="29"/>
      <c r="CB400" s="31"/>
      <c r="CC400" s="17"/>
      <c r="CE400" s="22"/>
      <c r="CF400" s="22"/>
      <c r="CG400" s="22"/>
      <c r="CH400" s="22"/>
      <c r="CI400" s="22"/>
      <c r="CJ400" s="22"/>
      <c r="CK400" s="22"/>
      <c r="CL400" s="33"/>
      <c r="CM400" s="6"/>
      <c r="CN400" s="32"/>
      <c r="CO400" s="27"/>
      <c r="CP400" s="27"/>
      <c r="CQ400" s="27"/>
      <c r="CR400" s="27"/>
      <c r="CS400" s="27"/>
      <c r="CT400" s="27"/>
    </row>
    <row r="401" spans="2:98">
      <c r="B401" s="86">
        <v>42937</v>
      </c>
      <c r="C401" s="52">
        <v>2472.54</v>
      </c>
      <c r="D401" s="47">
        <f t="shared" si="100"/>
        <v>-3.679071741898379E-4</v>
      </c>
      <c r="F401" s="89">
        <f t="shared" si="107"/>
        <v>2017.5494636472158</v>
      </c>
      <c r="G401" s="96">
        <v>363</v>
      </c>
      <c r="H401" s="37">
        <v>390</v>
      </c>
      <c r="I401" s="60">
        <f t="shared" si="94"/>
        <v>2033.6030234522029</v>
      </c>
      <c r="J401" s="57">
        <f t="shared" si="95"/>
        <v>2480.9810095636622</v>
      </c>
      <c r="K401" s="60">
        <f t="shared" si="96"/>
        <v>2758.3979280163585</v>
      </c>
      <c r="L401" s="60">
        <f t="shared" si="97"/>
        <v>1499.2547721234419</v>
      </c>
      <c r="M401" s="57">
        <f t="shared" si="98"/>
        <v>2517.3273610125625</v>
      </c>
      <c r="N401" s="57">
        <f t="shared" si="99"/>
        <v>1642.8301384411409</v>
      </c>
      <c r="P401" s="49"/>
      <c r="Q401" s="41">
        <v>390</v>
      </c>
      <c r="R401" s="103">
        <f t="shared" si="108"/>
        <v>2017.5494636472158</v>
      </c>
      <c r="S401" s="57">
        <f t="shared" si="101"/>
        <v>2049.6993179065325</v>
      </c>
      <c r="T401" s="57">
        <f t="shared" si="102"/>
        <v>2508.757951752531</v>
      </c>
      <c r="U401" s="57">
        <f t="shared" si="103"/>
        <v>2811.3584219934346</v>
      </c>
      <c r="V401" s="57">
        <f t="shared" si="104"/>
        <v>1494.3904914292409</v>
      </c>
      <c r="W401" s="57">
        <f t="shared" si="105"/>
        <v>3856.0466444346212</v>
      </c>
      <c r="X401" s="57">
        <f t="shared" si="106"/>
        <v>1089.5270937373475</v>
      </c>
      <c r="Y401" s="17"/>
      <c r="AA401" s="22"/>
      <c r="AB401" s="22"/>
      <c r="AC401" s="22"/>
      <c r="AD401" s="22"/>
      <c r="AE401" s="22"/>
      <c r="AF401" s="22"/>
      <c r="AG401" s="22"/>
      <c r="AH401" s="33"/>
      <c r="AI401" s="6"/>
      <c r="AJ401" s="32"/>
      <c r="AK401" s="27"/>
      <c r="AL401" s="27"/>
      <c r="AM401" s="27"/>
      <c r="AN401" s="27"/>
      <c r="AO401" s="27"/>
      <c r="AP401" s="27"/>
      <c r="AR401" s="2"/>
      <c r="AS401" s="8"/>
      <c r="AT401" s="8"/>
      <c r="AU401" s="8"/>
      <c r="AW401" s="44"/>
      <c r="AX401" s="31"/>
      <c r="AY401" s="29"/>
      <c r="AZ401" s="31"/>
      <c r="BA401" s="17"/>
      <c r="BC401" s="22"/>
      <c r="BD401" s="22"/>
      <c r="BE401" s="22"/>
      <c r="BF401" s="22"/>
      <c r="BG401" s="22"/>
      <c r="BH401" s="22"/>
      <c r="BI401" s="22"/>
      <c r="BJ401" s="33"/>
      <c r="BK401" s="6"/>
      <c r="BL401" s="32"/>
      <c r="BM401" s="27"/>
      <c r="BN401" s="27"/>
      <c r="BO401" s="27"/>
      <c r="BP401" s="27"/>
      <c r="BQ401" s="27"/>
      <c r="BR401" s="27"/>
      <c r="BT401" s="2"/>
      <c r="BU401" s="8"/>
      <c r="BV401" s="8"/>
      <c r="BW401" s="8"/>
      <c r="BY401" s="44"/>
      <c r="BZ401" s="31"/>
      <c r="CA401" s="29"/>
      <c r="CB401" s="31"/>
      <c r="CC401" s="17"/>
      <c r="CE401" s="22"/>
      <c r="CF401" s="22"/>
      <c r="CG401" s="22"/>
      <c r="CH401" s="22"/>
      <c r="CI401" s="22"/>
      <c r="CJ401" s="22"/>
      <c r="CK401" s="22"/>
      <c r="CL401" s="33"/>
      <c r="CM401" s="6"/>
      <c r="CN401" s="32"/>
      <c r="CO401" s="27"/>
      <c r="CP401" s="27"/>
      <c r="CQ401" s="27"/>
      <c r="CR401" s="27"/>
      <c r="CS401" s="27"/>
      <c r="CT401" s="27"/>
    </row>
    <row r="402" spans="2:98">
      <c r="B402" s="86">
        <v>42940</v>
      </c>
      <c r="C402" s="52">
        <v>2469.91</v>
      </c>
      <c r="D402" s="47">
        <f t="shared" si="100"/>
        <v>-1.0636834995592019E-3</v>
      </c>
      <c r="F402" s="89">
        <f t="shared" si="107"/>
        <v>2017.5534366309266</v>
      </c>
      <c r="G402" s="96">
        <v>364</v>
      </c>
      <c r="H402" s="37">
        <v>391</v>
      </c>
      <c r="I402" s="60">
        <f t="shared" si="94"/>
        <v>2034.1969222400539</v>
      </c>
      <c r="J402" s="57">
        <f t="shared" si="95"/>
        <v>2482.0222533932633</v>
      </c>
      <c r="K402" s="60">
        <f t="shared" si="96"/>
        <v>2760.3615089465193</v>
      </c>
      <c r="L402" s="60">
        <f t="shared" si="97"/>
        <v>1499.0634759394766</v>
      </c>
      <c r="M402" s="57">
        <f t="shared" si="98"/>
        <v>2518.8022459787294</v>
      </c>
      <c r="N402" s="57">
        <f t="shared" si="99"/>
        <v>1642.8273101062862</v>
      </c>
      <c r="P402" s="49"/>
      <c r="Q402" s="96">
        <v>391</v>
      </c>
      <c r="R402" s="103">
        <f t="shared" si="108"/>
        <v>2017.5534366309266</v>
      </c>
      <c r="S402" s="57">
        <f t="shared" si="101"/>
        <v>2050.2979174986481</v>
      </c>
      <c r="T402" s="57">
        <f t="shared" si="102"/>
        <v>2509.7737939074268</v>
      </c>
      <c r="U402" s="57">
        <f t="shared" si="103"/>
        <v>2813.3181616118914</v>
      </c>
      <c r="V402" s="57">
        <f t="shared" si="104"/>
        <v>1494.221879295291</v>
      </c>
      <c r="W402" s="57">
        <f t="shared" si="105"/>
        <v>3860.2970870259055</v>
      </c>
      <c r="X402" s="57">
        <f t="shared" si="106"/>
        <v>1088.9632211540418</v>
      </c>
      <c r="Y402" s="17"/>
      <c r="AA402" s="22"/>
      <c r="AB402" s="22"/>
      <c r="AC402" s="22"/>
      <c r="AD402" s="22"/>
      <c r="AE402" s="22"/>
      <c r="AF402" s="22"/>
      <c r="AG402" s="22"/>
      <c r="AH402" s="33"/>
      <c r="AI402" s="6"/>
      <c r="AJ402" s="32"/>
      <c r="AK402" s="27"/>
      <c r="AL402" s="27"/>
      <c r="AM402" s="27"/>
      <c r="AN402" s="27"/>
      <c r="AO402" s="27"/>
      <c r="AP402" s="27"/>
      <c r="AR402" s="2"/>
      <c r="AS402" s="8"/>
      <c r="AT402" s="8"/>
      <c r="AU402" s="8"/>
      <c r="AW402" s="44"/>
      <c r="AX402" s="31"/>
      <c r="AY402" s="29"/>
      <c r="AZ402" s="31"/>
      <c r="BA402" s="17"/>
      <c r="BC402" s="22"/>
      <c r="BD402" s="22"/>
      <c r="BE402" s="22"/>
      <c r="BF402" s="22"/>
      <c r="BG402" s="22"/>
      <c r="BH402" s="22"/>
      <c r="BI402" s="22"/>
      <c r="BJ402" s="33"/>
      <c r="BK402" s="6"/>
      <c r="BL402" s="32"/>
      <c r="BM402" s="27"/>
      <c r="BN402" s="27"/>
      <c r="BO402" s="27"/>
      <c r="BP402" s="27"/>
      <c r="BQ402" s="27"/>
      <c r="BR402" s="27"/>
      <c r="BT402" s="2"/>
      <c r="BU402" s="8"/>
      <c r="BV402" s="8"/>
      <c r="BW402" s="8"/>
      <c r="BY402" s="44"/>
      <c r="BZ402" s="31"/>
      <c r="CA402" s="29"/>
      <c r="CB402" s="31"/>
      <c r="CC402" s="17"/>
      <c r="CE402" s="22"/>
      <c r="CF402" s="22"/>
      <c r="CG402" s="22"/>
      <c r="CH402" s="22"/>
      <c r="CI402" s="22"/>
      <c r="CJ402" s="22"/>
      <c r="CK402" s="22"/>
      <c r="CL402" s="33"/>
      <c r="CM402" s="6"/>
      <c r="CN402" s="32"/>
      <c r="CO402" s="27"/>
      <c r="CP402" s="27"/>
      <c r="CQ402" s="27"/>
      <c r="CR402" s="27"/>
      <c r="CS402" s="27"/>
      <c r="CT402" s="27"/>
    </row>
    <row r="403" spans="2:98">
      <c r="B403" s="86">
        <v>42941</v>
      </c>
      <c r="C403" s="52">
        <v>2477.13</v>
      </c>
      <c r="D403" s="47">
        <f t="shared" si="100"/>
        <v>2.9231834358337976E-3</v>
      </c>
      <c r="F403" s="89">
        <f t="shared" si="107"/>
        <v>2017.5574096146374</v>
      </c>
      <c r="G403" s="96">
        <v>365</v>
      </c>
      <c r="H403" s="37">
        <v>392</v>
      </c>
      <c r="I403" s="60">
        <f t="shared" si="94"/>
        <v>2034.790994471673</v>
      </c>
      <c r="J403" s="57">
        <f t="shared" si="95"/>
        <v>2483.0625040230557</v>
      </c>
      <c r="K403" s="60">
        <f t="shared" si="96"/>
        <v>2762.3248966127212</v>
      </c>
      <c r="L403" s="60">
        <f t="shared" si="97"/>
        <v>1498.8730674875064</v>
      </c>
      <c r="M403" s="57">
        <f t="shared" si="98"/>
        <v>2520.2769789257645</v>
      </c>
      <c r="N403" s="57">
        <f t="shared" si="99"/>
        <v>1642.8251441426094</v>
      </c>
      <c r="P403" s="49"/>
      <c r="Q403" s="96">
        <v>392</v>
      </c>
      <c r="R403" s="103">
        <f t="shared" si="108"/>
        <v>2017.5574096146374</v>
      </c>
      <c r="S403" s="57">
        <f t="shared" si="101"/>
        <v>2050.8966919073669</v>
      </c>
      <c r="T403" s="57">
        <f t="shared" si="102"/>
        <v>2510.7887484047992</v>
      </c>
      <c r="U403" s="57">
        <f t="shared" si="103"/>
        <v>2815.2778108019561</v>
      </c>
      <c r="V403" s="57">
        <f t="shared" si="104"/>
        <v>1494.0540591546155</v>
      </c>
      <c r="W403" s="57">
        <f t="shared" si="105"/>
        <v>3864.548216040439</v>
      </c>
      <c r="X403" s="57">
        <f t="shared" si="106"/>
        <v>1088.4007665936617</v>
      </c>
      <c r="Y403" s="17"/>
      <c r="AA403" s="22"/>
      <c r="AB403" s="22"/>
      <c r="AC403" s="22"/>
      <c r="AD403" s="22"/>
      <c r="AE403" s="22"/>
      <c r="AF403" s="22"/>
      <c r="AG403" s="22"/>
      <c r="AH403" s="33"/>
      <c r="AI403" s="6"/>
      <c r="AJ403" s="32"/>
      <c r="AK403" s="27"/>
      <c r="AL403" s="27"/>
      <c r="AM403" s="27"/>
      <c r="AN403" s="27"/>
      <c r="AO403" s="27"/>
      <c r="AP403" s="27"/>
      <c r="AR403" s="2"/>
      <c r="AS403" s="8"/>
      <c r="AT403" s="8"/>
      <c r="AU403" s="8"/>
      <c r="AW403" s="44"/>
      <c r="AX403" s="31"/>
      <c r="AY403" s="29"/>
      <c r="AZ403" s="31"/>
      <c r="BA403" s="17"/>
      <c r="BC403" s="22"/>
      <c r="BD403" s="22"/>
      <c r="BE403" s="22"/>
      <c r="BF403" s="22"/>
      <c r="BG403" s="22"/>
      <c r="BH403" s="22"/>
      <c r="BI403" s="22"/>
      <c r="BJ403" s="33"/>
      <c r="BK403" s="6"/>
      <c r="BL403" s="32"/>
      <c r="BM403" s="27"/>
      <c r="BN403" s="27"/>
      <c r="BO403" s="27"/>
      <c r="BP403" s="27"/>
      <c r="BQ403" s="27"/>
      <c r="BR403" s="27"/>
      <c r="BT403" s="2"/>
      <c r="BU403" s="8"/>
      <c r="BV403" s="8"/>
      <c r="BW403" s="8"/>
      <c r="BY403" s="44"/>
      <c r="BZ403" s="31"/>
      <c r="CA403" s="29"/>
      <c r="CB403" s="31"/>
      <c r="CC403" s="17"/>
      <c r="CE403" s="22"/>
      <c r="CF403" s="22"/>
      <c r="CG403" s="22"/>
      <c r="CH403" s="22"/>
      <c r="CI403" s="22"/>
      <c r="CJ403" s="22"/>
      <c r="CK403" s="22"/>
      <c r="CL403" s="33"/>
      <c r="CM403" s="6"/>
      <c r="CN403" s="32"/>
      <c r="CO403" s="27"/>
      <c r="CP403" s="27"/>
      <c r="CQ403" s="27"/>
      <c r="CR403" s="27"/>
      <c r="CS403" s="27"/>
      <c r="CT403" s="27"/>
    </row>
    <row r="404" spans="2:98">
      <c r="B404" s="86">
        <v>42942</v>
      </c>
      <c r="C404" s="52">
        <v>2477.83</v>
      </c>
      <c r="D404" s="47">
        <f t="shared" si="100"/>
        <v>2.8258508838850525E-4</v>
      </c>
      <c r="F404" s="89">
        <f t="shared" si="107"/>
        <v>2017.5613825983482</v>
      </c>
      <c r="G404" s="96">
        <v>366</v>
      </c>
      <c r="H404" s="37">
        <v>393</v>
      </c>
      <c r="I404" s="60">
        <f t="shared" si="94"/>
        <v>2035.3852401977122</v>
      </c>
      <c r="J404" s="57">
        <f t="shared" si="95"/>
        <v>2484.1017657141742</v>
      </c>
      <c r="K404" s="60">
        <f t="shared" si="96"/>
        <v>2764.2880951536872</v>
      </c>
      <c r="L404" s="60">
        <f t="shared" si="97"/>
        <v>1498.6835428904058</v>
      </c>
      <c r="M404" s="57">
        <f t="shared" si="98"/>
        <v>2521.7515627506546</v>
      </c>
      <c r="N404" s="57">
        <f t="shared" si="99"/>
        <v>1642.8236378272959</v>
      </c>
      <c r="P404" s="49"/>
      <c r="Q404" s="41">
        <v>393</v>
      </c>
      <c r="R404" s="103">
        <f t="shared" si="108"/>
        <v>2017.5613825983482</v>
      </c>
      <c r="S404" s="57">
        <f t="shared" si="101"/>
        <v>2051.4956411837425</v>
      </c>
      <c r="T404" s="57">
        <f t="shared" si="102"/>
        <v>2511.8028188047415</v>
      </c>
      <c r="U404" s="57">
        <f t="shared" si="103"/>
        <v>2817.2373730459935</v>
      </c>
      <c r="V404" s="57">
        <f t="shared" si="104"/>
        <v>1493.8870277890446</v>
      </c>
      <c r="W404" s="57">
        <f t="shared" si="105"/>
        <v>3868.8000387402367</v>
      </c>
      <c r="X404" s="57">
        <f t="shared" si="106"/>
        <v>1087.8397238556468</v>
      </c>
      <c r="Y404" s="17"/>
      <c r="AA404" s="22"/>
      <c r="AB404" s="22"/>
      <c r="AC404" s="22"/>
      <c r="AD404" s="22"/>
      <c r="AE404" s="22"/>
      <c r="AF404" s="22"/>
      <c r="AG404" s="22"/>
      <c r="AH404" s="33"/>
      <c r="AI404" s="6"/>
      <c r="AJ404" s="32"/>
      <c r="AK404" s="27"/>
      <c r="AL404" s="27"/>
      <c r="AM404" s="27"/>
      <c r="AN404" s="27"/>
      <c r="AO404" s="27"/>
      <c r="AP404" s="27"/>
      <c r="AR404" s="2"/>
      <c r="AS404" s="8"/>
      <c r="AT404" s="8"/>
      <c r="AU404" s="8"/>
      <c r="AW404" s="44"/>
      <c r="AX404" s="31"/>
      <c r="AY404" s="29"/>
      <c r="AZ404" s="31"/>
      <c r="BA404" s="17"/>
      <c r="BC404" s="22"/>
      <c r="BD404" s="22"/>
      <c r="BE404" s="22"/>
      <c r="BF404" s="22"/>
      <c r="BG404" s="22"/>
      <c r="BH404" s="22"/>
      <c r="BI404" s="22"/>
      <c r="BJ404" s="33"/>
      <c r="BK404" s="6"/>
      <c r="BL404" s="32"/>
      <c r="BM404" s="27"/>
      <c r="BN404" s="27"/>
      <c r="BO404" s="27"/>
      <c r="BP404" s="27"/>
      <c r="BQ404" s="27"/>
      <c r="BR404" s="27"/>
      <c r="BT404" s="2"/>
      <c r="BU404" s="8"/>
      <c r="BV404" s="8"/>
      <c r="BW404" s="8"/>
      <c r="BY404" s="44"/>
      <c r="BZ404" s="31"/>
      <c r="CA404" s="29"/>
      <c r="CB404" s="31"/>
      <c r="CC404" s="17"/>
      <c r="CE404" s="22"/>
      <c r="CF404" s="22"/>
      <c r="CG404" s="22"/>
      <c r="CH404" s="22"/>
      <c r="CI404" s="22"/>
      <c r="CJ404" s="22"/>
      <c r="CK404" s="22"/>
      <c r="CL404" s="33"/>
      <c r="CM404" s="6"/>
      <c r="CN404" s="32"/>
      <c r="CO404" s="27"/>
      <c r="CP404" s="27"/>
      <c r="CQ404" s="27"/>
      <c r="CR404" s="27"/>
      <c r="CS404" s="27"/>
      <c r="CT404" s="27"/>
    </row>
    <row r="405" spans="2:98">
      <c r="B405" s="86">
        <v>42943</v>
      </c>
      <c r="C405" s="53">
        <v>2475.42</v>
      </c>
      <c r="D405" s="47">
        <f t="shared" si="100"/>
        <v>-9.7262524063388312E-4</v>
      </c>
      <c r="F405" s="89">
        <f t="shared" si="107"/>
        <v>2017.5653555820591</v>
      </c>
      <c r="G405" s="96">
        <v>367</v>
      </c>
      <c r="H405" s="37">
        <v>394</v>
      </c>
      <c r="I405" s="60">
        <f t="shared" si="94"/>
        <v>2035.9796594688398</v>
      </c>
      <c r="J405" s="57">
        <f t="shared" si="95"/>
        <v>2485.1400426984942</v>
      </c>
      <c r="K405" s="60">
        <f t="shared" si="96"/>
        <v>2766.2511086806803</v>
      </c>
      <c r="L405" s="60">
        <f t="shared" si="97"/>
        <v>1498.4948982986032</v>
      </c>
      <c r="M405" s="57">
        <f t="shared" si="98"/>
        <v>2523.2260003310689</v>
      </c>
      <c r="N405" s="57">
        <f t="shared" si="99"/>
        <v>1642.8227884569067</v>
      </c>
      <c r="P405" s="49"/>
      <c r="Q405" s="41">
        <v>394</v>
      </c>
      <c r="R405" s="103">
        <f t="shared" si="108"/>
        <v>2017.5653555820591</v>
      </c>
      <c r="S405" s="57">
        <f t="shared" si="101"/>
        <v>2052.0947653788439</v>
      </c>
      <c r="T405" s="57">
        <f t="shared" si="102"/>
        <v>2512.8160086445696</v>
      </c>
      <c r="U405" s="57">
        <f t="shared" si="103"/>
        <v>2819.1968518051044</v>
      </c>
      <c r="V405" s="57">
        <f t="shared" si="104"/>
        <v>1493.7207820017711</v>
      </c>
      <c r="W405" s="57">
        <f t="shared" si="105"/>
        <v>3873.0525623462281</v>
      </c>
      <c r="X405" s="57">
        <f t="shared" si="106"/>
        <v>1087.2800867810183</v>
      </c>
      <c r="Y405" s="17"/>
      <c r="AA405" s="22"/>
      <c r="AB405" s="22"/>
      <c r="AC405" s="22"/>
      <c r="AD405" s="22"/>
      <c r="AE405" s="22"/>
      <c r="AF405" s="22"/>
      <c r="AG405" s="22"/>
      <c r="AH405" s="33"/>
      <c r="AI405" s="6"/>
      <c r="AJ405" s="32"/>
      <c r="AK405" s="27"/>
      <c r="AL405" s="27"/>
      <c r="AM405" s="27"/>
      <c r="AN405" s="27"/>
      <c r="AO405" s="27"/>
      <c r="AP405" s="27"/>
      <c r="AR405" s="2"/>
      <c r="AS405" s="8"/>
      <c r="AT405" s="8"/>
      <c r="AU405" s="8"/>
      <c r="AW405" s="44"/>
      <c r="AX405" s="31"/>
      <c r="AY405" s="29"/>
      <c r="AZ405" s="31"/>
      <c r="BA405" s="17"/>
      <c r="BC405" s="22"/>
      <c r="BD405" s="22"/>
      <c r="BE405" s="22"/>
      <c r="BF405" s="22"/>
      <c r="BG405" s="22"/>
      <c r="BH405" s="22"/>
      <c r="BI405" s="22"/>
      <c r="BJ405" s="33"/>
      <c r="BK405" s="6"/>
      <c r="BL405" s="32"/>
      <c r="BM405" s="27"/>
      <c r="BN405" s="27"/>
      <c r="BO405" s="27"/>
      <c r="BP405" s="27"/>
      <c r="BQ405" s="27"/>
      <c r="BR405" s="27"/>
      <c r="BT405" s="2"/>
      <c r="BU405" s="8"/>
      <c r="BV405" s="8"/>
      <c r="BW405" s="8"/>
      <c r="BY405" s="44"/>
      <c r="BZ405" s="31"/>
      <c r="CA405" s="29"/>
      <c r="CB405" s="31"/>
      <c r="CC405" s="17"/>
      <c r="CE405" s="22"/>
      <c r="CF405" s="22"/>
      <c r="CG405" s="22"/>
      <c r="CH405" s="22"/>
      <c r="CI405" s="22"/>
      <c r="CJ405" s="22"/>
      <c r="CK405" s="22"/>
      <c r="CL405" s="33"/>
      <c r="CM405" s="6"/>
      <c r="CN405" s="32"/>
      <c r="CO405" s="27"/>
      <c r="CP405" s="27"/>
      <c r="CQ405" s="27"/>
      <c r="CR405" s="27"/>
      <c r="CS405" s="27"/>
      <c r="CT405" s="27"/>
    </row>
    <row r="406" spans="2:98">
      <c r="B406" s="86">
        <v>42944</v>
      </c>
      <c r="C406" s="53">
        <v>2472.1</v>
      </c>
      <c r="D406" s="47">
        <f t="shared" si="100"/>
        <v>-1.3411865461215324E-3</v>
      </c>
      <c r="F406" s="89">
        <f t="shared" si="107"/>
        <v>2017.5693285657699</v>
      </c>
      <c r="G406" s="96">
        <v>368</v>
      </c>
      <c r="H406" s="37">
        <v>395</v>
      </c>
      <c r="I406" s="60">
        <f t="shared" si="94"/>
        <v>2036.5742523357385</v>
      </c>
      <c r="J406" s="57">
        <f t="shared" si="95"/>
        <v>2486.1773391789111</v>
      </c>
      <c r="K406" s="60">
        <f t="shared" si="96"/>
        <v>2768.2139412777724</v>
      </c>
      <c r="L406" s="60">
        <f t="shared" si="97"/>
        <v>1498.3071298898155</v>
      </c>
      <c r="M406" s="57">
        <f t="shared" si="98"/>
        <v>2524.7002945255499</v>
      </c>
      <c r="N406" s="57">
        <f t="shared" si="99"/>
        <v>1642.8225933471879</v>
      </c>
      <c r="P406" s="49"/>
      <c r="Q406" s="96">
        <v>395</v>
      </c>
      <c r="R406" s="103">
        <f t="shared" si="108"/>
        <v>2017.5693285657699</v>
      </c>
      <c r="S406" s="57">
        <f t="shared" si="101"/>
        <v>2052.6940645437539</v>
      </c>
      <c r="T406" s="57">
        <f t="shared" si="102"/>
        <v>2513.8283214390249</v>
      </c>
      <c r="U406" s="57">
        <f t="shared" si="103"/>
        <v>2821.1562505193192</v>
      </c>
      <c r="V406" s="57">
        <f t="shared" si="104"/>
        <v>1493.5553186171546</v>
      </c>
      <c r="W406" s="57">
        <f t="shared" si="105"/>
        <v>3877.3057940386398</v>
      </c>
      <c r="X406" s="57">
        <f t="shared" si="106"/>
        <v>1086.7218492519985</v>
      </c>
      <c r="Y406" s="17"/>
      <c r="AA406" s="22"/>
      <c r="AB406" s="22"/>
      <c r="AC406" s="22"/>
      <c r="AD406" s="22"/>
      <c r="AE406" s="22"/>
      <c r="AF406" s="22"/>
      <c r="AG406" s="22"/>
      <c r="AH406" s="33"/>
      <c r="AI406" s="6"/>
      <c r="AJ406" s="32"/>
      <c r="AK406" s="27"/>
      <c r="AL406" s="27"/>
      <c r="AM406" s="27"/>
      <c r="AN406" s="27"/>
      <c r="AO406" s="27"/>
      <c r="AP406" s="27"/>
      <c r="AR406" s="2"/>
      <c r="AS406" s="8"/>
      <c r="AT406" s="8"/>
      <c r="AU406" s="8"/>
      <c r="AW406" s="44"/>
      <c r="AX406" s="31"/>
      <c r="AY406" s="29"/>
      <c r="AZ406" s="31"/>
      <c r="BA406" s="17"/>
      <c r="BC406" s="22"/>
      <c r="BD406" s="22"/>
      <c r="BE406" s="22"/>
      <c r="BF406" s="22"/>
      <c r="BG406" s="22"/>
      <c r="BH406" s="22"/>
      <c r="BI406" s="22"/>
      <c r="BJ406" s="33"/>
      <c r="BK406" s="6"/>
      <c r="BL406" s="32"/>
      <c r="BM406" s="27"/>
      <c r="BN406" s="27"/>
      <c r="BO406" s="27"/>
      <c r="BP406" s="27"/>
      <c r="BQ406" s="27"/>
      <c r="BR406" s="27"/>
      <c r="BT406" s="2"/>
      <c r="BU406" s="8"/>
      <c r="BV406" s="8"/>
      <c r="BW406" s="8"/>
      <c r="BY406" s="44"/>
      <c r="BZ406" s="31"/>
      <c r="CA406" s="29"/>
      <c r="CB406" s="31"/>
      <c r="CC406" s="17"/>
      <c r="CE406" s="22"/>
      <c r="CF406" s="22"/>
      <c r="CG406" s="22"/>
      <c r="CH406" s="22"/>
      <c r="CI406" s="22"/>
      <c r="CJ406" s="22"/>
      <c r="CK406" s="22"/>
      <c r="CL406" s="33"/>
      <c r="CM406" s="6"/>
      <c r="CN406" s="32"/>
      <c r="CO406" s="27"/>
      <c r="CP406" s="27"/>
      <c r="CQ406" s="27"/>
      <c r="CR406" s="27"/>
      <c r="CS406" s="27"/>
      <c r="CT406" s="27"/>
    </row>
    <row r="407" spans="2:98">
      <c r="B407" s="86">
        <v>42947</v>
      </c>
      <c r="C407" s="53">
        <v>2470.3000000000002</v>
      </c>
      <c r="D407" s="47">
        <f t="shared" si="100"/>
        <v>-7.2812588487509696E-4</v>
      </c>
      <c r="F407" s="89">
        <f t="shared" si="107"/>
        <v>2017.5733015494807</v>
      </c>
      <c r="G407" s="96">
        <v>369</v>
      </c>
      <c r="H407" s="37">
        <v>396</v>
      </c>
      <c r="I407" s="60">
        <f t="shared" si="94"/>
        <v>2037.1690188491059</v>
      </c>
      <c r="J407" s="57">
        <f t="shared" si="95"/>
        <v>2487.2136593296186</v>
      </c>
      <c r="K407" s="60">
        <f t="shared" si="96"/>
        <v>2770.1765970021061</v>
      </c>
      <c r="L407" s="60">
        <f t="shared" si="97"/>
        <v>1498.1202338687838</v>
      </c>
      <c r="M407" s="57">
        <f t="shared" si="98"/>
        <v>2526.1744481736978</v>
      </c>
      <c r="N407" s="57">
        <f t="shared" si="99"/>
        <v>1642.8230498328883</v>
      </c>
      <c r="P407" s="49"/>
      <c r="Q407" s="41">
        <v>396</v>
      </c>
      <c r="R407" s="103">
        <f t="shared" si="108"/>
        <v>2017.5733015494807</v>
      </c>
      <c r="S407" s="57">
        <f t="shared" si="101"/>
        <v>2053.2935387295729</v>
      </c>
      <c r="T407" s="57">
        <f t="shared" si="102"/>
        <v>2514.8397606804779</v>
      </c>
      <c r="U407" s="57">
        <f t="shared" si="103"/>
        <v>2823.1155726077864</v>
      </c>
      <c r="V407" s="57">
        <f t="shared" si="104"/>
        <v>1493.3906344805314</v>
      </c>
      <c r="W407" s="57">
        <f t="shared" si="105"/>
        <v>3881.5597409573647</v>
      </c>
      <c r="X407" s="57">
        <f t="shared" si="106"/>
        <v>1086.1650051916388</v>
      </c>
      <c r="Y407" s="17"/>
      <c r="AA407" s="22"/>
      <c r="AB407" s="22"/>
      <c r="AC407" s="22"/>
      <c r="AD407" s="22"/>
      <c r="AE407" s="22"/>
      <c r="AF407" s="22"/>
      <c r="AG407" s="22"/>
      <c r="AH407" s="33"/>
      <c r="AI407" s="6"/>
      <c r="AJ407" s="32"/>
      <c r="AK407" s="27"/>
      <c r="AL407" s="27"/>
      <c r="AM407" s="27"/>
      <c r="AN407" s="27"/>
      <c r="AO407" s="27"/>
      <c r="AP407" s="27"/>
      <c r="AR407" s="2"/>
      <c r="AS407" s="8"/>
      <c r="AT407" s="8"/>
      <c r="AU407" s="8"/>
      <c r="AW407" s="44"/>
      <c r="AX407" s="31"/>
      <c r="AY407" s="29"/>
      <c r="AZ407" s="31"/>
      <c r="BA407" s="17"/>
      <c r="BC407" s="22"/>
      <c r="BD407" s="22"/>
      <c r="BE407" s="22"/>
      <c r="BF407" s="22"/>
      <c r="BG407" s="22"/>
      <c r="BH407" s="22"/>
      <c r="BI407" s="22"/>
      <c r="BJ407" s="33"/>
      <c r="BK407" s="6"/>
      <c r="BL407" s="32"/>
      <c r="BM407" s="27"/>
      <c r="BN407" s="27"/>
      <c r="BO407" s="27"/>
      <c r="BP407" s="27"/>
      <c r="BQ407" s="27"/>
      <c r="BR407" s="27"/>
      <c r="BT407" s="2"/>
      <c r="BU407" s="8"/>
      <c r="BV407" s="8"/>
      <c r="BW407" s="8"/>
      <c r="BY407" s="44"/>
      <c r="BZ407" s="31"/>
      <c r="CA407" s="29"/>
      <c r="CB407" s="31"/>
      <c r="CC407" s="17"/>
      <c r="CE407" s="22"/>
      <c r="CF407" s="22"/>
      <c r="CG407" s="22"/>
      <c r="CH407" s="22"/>
      <c r="CI407" s="22"/>
      <c r="CJ407" s="22"/>
      <c r="CK407" s="22"/>
      <c r="CL407" s="33"/>
      <c r="CM407" s="6"/>
      <c r="CN407" s="32"/>
      <c r="CO407" s="27"/>
      <c r="CP407" s="27"/>
      <c r="CQ407" s="27"/>
      <c r="CR407" s="27"/>
      <c r="CS407" s="27"/>
      <c r="CT407" s="27"/>
    </row>
    <row r="408" spans="2:98">
      <c r="B408" s="86">
        <v>42948</v>
      </c>
      <c r="C408" s="53">
        <v>2476.35</v>
      </c>
      <c r="D408" s="47">
        <f t="shared" si="100"/>
        <v>2.4490952515887651E-3</v>
      </c>
      <c r="F408" s="89">
        <f t="shared" si="107"/>
        <v>2017.5772745331915</v>
      </c>
      <c r="G408" s="96">
        <v>370</v>
      </c>
      <c r="H408" s="37">
        <v>397</v>
      </c>
      <c r="I408" s="60">
        <f t="shared" si="94"/>
        <v>2037.763959059653</v>
      </c>
      <c r="J408" s="57">
        <f t="shared" si="95"/>
        <v>2488.2490072963778</v>
      </c>
      <c r="K408" s="60">
        <f t="shared" si="96"/>
        <v>2772.1390798841594</v>
      </c>
      <c r="L408" s="60">
        <f t="shared" si="97"/>
        <v>1497.934206467012</v>
      </c>
      <c r="M408" s="57">
        <f t="shared" si="98"/>
        <v>2527.6484640963522</v>
      </c>
      <c r="N408" s="57">
        <f t="shared" si="99"/>
        <v>1642.8241552675743</v>
      </c>
      <c r="P408" s="49"/>
      <c r="Q408" s="41">
        <v>397</v>
      </c>
      <c r="R408" s="103">
        <f t="shared" si="108"/>
        <v>2017.5772745331915</v>
      </c>
      <c r="S408" s="57">
        <f t="shared" si="101"/>
        <v>2053.8931879874126</v>
      </c>
      <c r="T408" s="57">
        <f t="shared" si="102"/>
        <v>2515.8503298391215</v>
      </c>
      <c r="U408" s="57">
        <f t="shared" si="103"/>
        <v>2825.0748214689665</v>
      </c>
      <c r="V408" s="57">
        <f t="shared" si="104"/>
        <v>1493.2267264580262</v>
      </c>
      <c r="W408" s="57">
        <f t="shared" si="105"/>
        <v>3885.8144102023402</v>
      </c>
      <c r="X408" s="57">
        <f t="shared" si="106"/>
        <v>1085.6095485634462</v>
      </c>
      <c r="Y408" s="17"/>
      <c r="AA408" s="22"/>
      <c r="AB408" s="22"/>
      <c r="AC408" s="22"/>
      <c r="AD408" s="22"/>
      <c r="AE408" s="22"/>
      <c r="AF408" s="22"/>
      <c r="AG408" s="22"/>
      <c r="AH408" s="33"/>
      <c r="AI408" s="6"/>
      <c r="AJ408" s="32"/>
      <c r="AK408" s="27"/>
      <c r="AL408" s="27"/>
      <c r="AM408" s="27"/>
      <c r="AN408" s="27"/>
      <c r="AO408" s="27"/>
      <c r="AP408" s="27"/>
      <c r="AR408" s="2"/>
      <c r="AS408" s="8"/>
      <c r="AT408" s="8"/>
      <c r="AU408" s="8"/>
      <c r="AW408" s="44"/>
      <c r="AX408" s="31"/>
      <c r="AY408" s="29"/>
      <c r="AZ408" s="31"/>
      <c r="BA408" s="17"/>
      <c r="BC408" s="22"/>
      <c r="BD408" s="22"/>
      <c r="BE408" s="22"/>
      <c r="BF408" s="22"/>
      <c r="BG408" s="22"/>
      <c r="BH408" s="22"/>
      <c r="BI408" s="22"/>
      <c r="BJ408" s="33"/>
      <c r="BK408" s="6"/>
      <c r="BL408" s="32"/>
      <c r="BM408" s="27"/>
      <c r="BN408" s="27"/>
      <c r="BO408" s="27"/>
      <c r="BP408" s="27"/>
      <c r="BQ408" s="27"/>
      <c r="BR408" s="27"/>
      <c r="BT408" s="2"/>
      <c r="BU408" s="8"/>
      <c r="BV408" s="8"/>
      <c r="BW408" s="8"/>
      <c r="BY408" s="44"/>
      <c r="BZ408" s="31"/>
      <c r="CA408" s="29"/>
      <c r="CB408" s="31"/>
      <c r="CC408" s="17"/>
      <c r="CE408" s="22"/>
      <c r="CF408" s="22"/>
      <c r="CG408" s="22"/>
      <c r="CH408" s="22"/>
      <c r="CI408" s="22"/>
      <c r="CJ408" s="22"/>
      <c r="CK408" s="22"/>
      <c r="CL408" s="33"/>
      <c r="CM408" s="6"/>
      <c r="CN408" s="32"/>
      <c r="CO408" s="27"/>
      <c r="CP408" s="27"/>
      <c r="CQ408" s="27"/>
      <c r="CR408" s="27"/>
      <c r="CS408" s="27"/>
      <c r="CT408" s="27"/>
    </row>
    <row r="409" spans="2:98">
      <c r="B409" s="86">
        <v>42949</v>
      </c>
      <c r="C409" s="53">
        <v>2477.5700000000002</v>
      </c>
      <c r="D409" s="47">
        <f t="shared" si="100"/>
        <v>4.9266056898267805E-4</v>
      </c>
      <c r="F409" s="89">
        <f t="shared" si="107"/>
        <v>2017.5812475169023</v>
      </c>
      <c r="G409" s="96">
        <v>371</v>
      </c>
      <c r="H409" s="37">
        <v>398</v>
      </c>
      <c r="I409" s="60">
        <f t="shared" si="94"/>
        <v>2038.3590730181079</v>
      </c>
      <c r="J409" s="57">
        <f t="shared" si="95"/>
        <v>2489.28338719679</v>
      </c>
      <c r="K409" s="60">
        <f t="shared" si="96"/>
        <v>2774.1013939279992</v>
      </c>
      <c r="L409" s="60">
        <f t="shared" si="97"/>
        <v>1497.7490439425083</v>
      </c>
      <c r="M409" s="57">
        <f t="shared" si="98"/>
        <v>2529.1223450957759</v>
      </c>
      <c r="N409" s="57">
        <f t="shared" si="99"/>
        <v>1642.8259070234492</v>
      </c>
      <c r="P409" s="49"/>
      <c r="Q409" s="96">
        <v>398</v>
      </c>
      <c r="R409" s="103">
        <f t="shared" si="108"/>
        <v>2017.5812475169023</v>
      </c>
      <c r="S409" s="57">
        <f t="shared" si="101"/>
        <v>2054.4930123684026</v>
      </c>
      <c r="T409" s="57">
        <f t="shared" si="102"/>
        <v>2516.8600323631713</v>
      </c>
      <c r="U409" s="57">
        <f t="shared" si="103"/>
        <v>2827.034000480814</v>
      </c>
      <c r="V409" s="57">
        <f t="shared" si="104"/>
        <v>1493.0635914363634</v>
      </c>
      <c r="W409" s="57">
        <f t="shared" si="105"/>
        <v>3890.0698088339086</v>
      </c>
      <c r="X409" s="57">
        <f t="shared" si="106"/>
        <v>1085.0554733710208</v>
      </c>
      <c r="Y409" s="17"/>
      <c r="AA409" s="22"/>
      <c r="AB409" s="22"/>
      <c r="AC409" s="22"/>
      <c r="AD409" s="22"/>
      <c r="AE409" s="22"/>
      <c r="AF409" s="22"/>
      <c r="AG409" s="22"/>
      <c r="AH409" s="33"/>
      <c r="AI409" s="6"/>
      <c r="AJ409" s="32"/>
      <c r="AK409" s="27"/>
      <c r="AL409" s="27"/>
      <c r="AM409" s="27"/>
      <c r="AN409" s="27"/>
      <c r="AO409" s="27"/>
      <c r="AP409" s="27"/>
      <c r="AR409" s="2"/>
      <c r="AS409" s="8"/>
      <c r="AT409" s="8"/>
      <c r="AU409" s="8"/>
      <c r="AW409" s="44"/>
      <c r="AX409" s="31"/>
      <c r="AY409" s="29"/>
      <c r="AZ409" s="31"/>
      <c r="BA409" s="17"/>
      <c r="BC409" s="22"/>
      <c r="BD409" s="22"/>
      <c r="BE409" s="22"/>
      <c r="BF409" s="22"/>
      <c r="BG409" s="22"/>
      <c r="BH409" s="22"/>
      <c r="BI409" s="22"/>
      <c r="BJ409" s="33"/>
      <c r="BK409" s="6"/>
      <c r="BL409" s="32"/>
      <c r="BM409" s="27"/>
      <c r="BN409" s="27"/>
      <c r="BO409" s="27"/>
      <c r="BP409" s="27"/>
      <c r="BQ409" s="27"/>
      <c r="BR409" s="27"/>
      <c r="BT409" s="2"/>
      <c r="BU409" s="8"/>
      <c r="BV409" s="8"/>
      <c r="BW409" s="8"/>
      <c r="BY409" s="44"/>
      <c r="BZ409" s="31"/>
      <c r="CA409" s="29"/>
      <c r="CB409" s="31"/>
      <c r="CC409" s="17"/>
      <c r="CE409" s="22"/>
      <c r="CF409" s="22"/>
      <c r="CG409" s="22"/>
      <c r="CH409" s="22"/>
      <c r="CI409" s="22"/>
      <c r="CJ409" s="22"/>
      <c r="CK409" s="22"/>
      <c r="CL409" s="33"/>
      <c r="CM409" s="6"/>
      <c r="CN409" s="32"/>
      <c r="CO409" s="27"/>
      <c r="CP409" s="27"/>
      <c r="CQ409" s="27"/>
      <c r="CR409" s="27"/>
      <c r="CS409" s="27"/>
      <c r="CT409" s="27"/>
    </row>
    <row r="410" spans="2:98">
      <c r="B410" s="86">
        <v>42950</v>
      </c>
      <c r="C410" s="53">
        <v>2472.16</v>
      </c>
      <c r="D410" s="47">
        <f t="shared" si="100"/>
        <v>-2.1835911800676907E-3</v>
      </c>
      <c r="F410" s="89">
        <f t="shared" si="107"/>
        <v>2017.5852205006131</v>
      </c>
      <c r="G410" s="96">
        <v>372</v>
      </c>
      <c r="H410" s="37">
        <v>399</v>
      </c>
      <c r="I410" s="60">
        <f t="shared" si="94"/>
        <v>2038.9543607752123</v>
      </c>
      <c r="J410" s="57">
        <f t="shared" si="95"/>
        <v>2490.316803120561</v>
      </c>
      <c r="K410" s="60">
        <f t="shared" si="96"/>
        <v>2776.0635431115384</v>
      </c>
      <c r="L410" s="60">
        <f t="shared" si="97"/>
        <v>1497.5647425795316</v>
      </c>
      <c r="M410" s="57">
        <f t="shared" si="98"/>
        <v>2530.5960939558308</v>
      </c>
      <c r="N410" s="57">
        <f t="shared" si="99"/>
        <v>1642.8283024911743</v>
      </c>
      <c r="P410" s="49"/>
      <c r="Q410" s="96">
        <v>399</v>
      </c>
      <c r="R410" s="103">
        <f t="shared" si="108"/>
        <v>2017.5852205006131</v>
      </c>
      <c r="S410" s="57">
        <f t="shared" si="101"/>
        <v>2055.0930119236859</v>
      </c>
      <c r="T410" s="57">
        <f t="shared" si="102"/>
        <v>2517.8688716790557</v>
      </c>
      <c r="U410" s="57">
        <f t="shared" si="103"/>
        <v>2828.9931130009645</v>
      </c>
      <c r="V410" s="57">
        <f t="shared" si="104"/>
        <v>1492.9012263226841</v>
      </c>
      <c r="W410" s="57">
        <f t="shared" si="105"/>
        <v>3894.3259438731816</v>
      </c>
      <c r="X410" s="57">
        <f t="shared" si="106"/>
        <v>1084.5027736576903</v>
      </c>
      <c r="Y410" s="17"/>
      <c r="AA410" s="22"/>
      <c r="AB410" s="22"/>
      <c r="AC410" s="22"/>
      <c r="AD410" s="22"/>
      <c r="AE410" s="22"/>
      <c r="AF410" s="22"/>
      <c r="AG410" s="22"/>
      <c r="AH410" s="33"/>
      <c r="AI410" s="6"/>
      <c r="AJ410" s="32"/>
      <c r="AK410" s="27"/>
      <c r="AL410" s="27"/>
      <c r="AM410" s="27"/>
      <c r="AN410" s="27"/>
      <c r="AO410" s="27"/>
      <c r="AP410" s="27"/>
      <c r="AR410" s="2"/>
      <c r="AS410" s="8"/>
      <c r="AT410" s="8"/>
      <c r="AU410" s="8"/>
      <c r="AW410" s="44"/>
      <c r="AX410" s="31"/>
      <c r="AY410" s="29"/>
      <c r="AZ410" s="31"/>
      <c r="BA410" s="17"/>
      <c r="BC410" s="22"/>
      <c r="BD410" s="22"/>
      <c r="BE410" s="22"/>
      <c r="BF410" s="22"/>
      <c r="BG410" s="22"/>
      <c r="BH410" s="22"/>
      <c r="BI410" s="22"/>
      <c r="BJ410" s="33"/>
      <c r="BK410" s="6"/>
      <c r="BL410" s="32"/>
      <c r="BM410" s="27"/>
      <c r="BN410" s="27"/>
      <c r="BO410" s="27"/>
      <c r="BP410" s="27"/>
      <c r="BQ410" s="27"/>
      <c r="BR410" s="27"/>
      <c r="BT410" s="2"/>
      <c r="BU410" s="8"/>
      <c r="BV410" s="8"/>
      <c r="BW410" s="8"/>
      <c r="BY410" s="44"/>
      <c r="BZ410" s="31"/>
      <c r="CA410" s="29"/>
      <c r="CB410" s="31"/>
      <c r="CC410" s="17"/>
      <c r="CE410" s="22"/>
      <c r="CF410" s="22"/>
      <c r="CG410" s="22"/>
      <c r="CH410" s="22"/>
      <c r="CI410" s="22"/>
      <c r="CJ410" s="22"/>
      <c r="CK410" s="22"/>
      <c r="CL410" s="33"/>
      <c r="CM410" s="6"/>
      <c r="CN410" s="32"/>
      <c r="CO410" s="27"/>
      <c r="CP410" s="27"/>
      <c r="CQ410" s="27"/>
      <c r="CR410" s="27"/>
      <c r="CS410" s="27"/>
      <c r="CT410" s="27"/>
    </row>
    <row r="411" spans="2:98">
      <c r="B411" s="86">
        <v>42951</v>
      </c>
      <c r="C411" s="53">
        <v>2476.83</v>
      </c>
      <c r="D411" s="47">
        <f t="shared" si="100"/>
        <v>1.8890363083295875E-3</v>
      </c>
      <c r="F411" s="89">
        <f t="shared" si="107"/>
        <v>2017.5891934843239</v>
      </c>
      <c r="G411" s="96">
        <v>373</v>
      </c>
      <c r="H411" s="37">
        <v>400</v>
      </c>
      <c r="I411" s="60">
        <f t="shared" si="94"/>
        <v>2039.5498223817219</v>
      </c>
      <c r="J411" s="57">
        <f t="shared" si="95"/>
        <v>2491.3492591297645</v>
      </c>
      <c r="K411" s="60">
        <f t="shared" si="96"/>
        <v>2778.0255313867883</v>
      </c>
      <c r="L411" s="60">
        <f t="shared" si="97"/>
        <v>1497.3812986883397</v>
      </c>
      <c r="M411" s="57">
        <f t="shared" si="98"/>
        <v>2532.0697134421571</v>
      </c>
      <c r="N411" s="57">
        <f t="shared" si="99"/>
        <v>1642.831339079693</v>
      </c>
      <c r="P411" s="49"/>
      <c r="Q411" s="41">
        <v>400</v>
      </c>
      <c r="R411" s="103">
        <f t="shared" si="108"/>
        <v>2017.5891934843239</v>
      </c>
      <c r="S411" s="57">
        <f t="shared" si="101"/>
        <v>2055.6931867044218</v>
      </c>
      <c r="T411" s="57">
        <f t="shared" si="102"/>
        <v>2518.8768511916123</v>
      </c>
      <c r="U411" s="57">
        <f t="shared" si="103"/>
        <v>2830.9521623669189</v>
      </c>
      <c r="V411" s="57">
        <f t="shared" si="104"/>
        <v>1492.7396280443627</v>
      </c>
      <c r="W411" s="57">
        <f t="shared" si="105"/>
        <v>3898.5828223023982</v>
      </c>
      <c r="X411" s="57">
        <f t="shared" si="106"/>
        <v>1083.9514435061535</v>
      </c>
      <c r="Y411" s="17"/>
      <c r="AA411" s="22"/>
      <c r="AB411" s="22"/>
      <c r="AC411" s="22"/>
      <c r="AD411" s="22"/>
      <c r="AE411" s="22"/>
      <c r="AF411" s="22"/>
      <c r="AG411" s="22"/>
      <c r="AH411" s="33"/>
      <c r="AI411" s="6"/>
      <c r="AJ411" s="32"/>
      <c r="AK411" s="27"/>
      <c r="AL411" s="27"/>
      <c r="AM411" s="27"/>
      <c r="AN411" s="27"/>
      <c r="AO411" s="27"/>
      <c r="AP411" s="27"/>
      <c r="AR411" s="2"/>
      <c r="AS411" s="8"/>
      <c r="AT411" s="8"/>
      <c r="AU411" s="8"/>
      <c r="AW411" s="44"/>
      <c r="AX411" s="31"/>
      <c r="AY411" s="29"/>
      <c r="AZ411" s="31"/>
      <c r="BA411" s="17"/>
      <c r="BC411" s="22"/>
      <c r="BD411" s="22"/>
      <c r="BE411" s="22"/>
      <c r="BF411" s="22"/>
      <c r="BG411" s="22"/>
      <c r="BH411" s="22"/>
      <c r="BI411" s="22"/>
      <c r="BJ411" s="33"/>
      <c r="BK411" s="6"/>
      <c r="BL411" s="32"/>
      <c r="BM411" s="27"/>
      <c r="BN411" s="27"/>
      <c r="BO411" s="27"/>
      <c r="BP411" s="27"/>
      <c r="BQ411" s="27"/>
      <c r="BR411" s="27"/>
      <c r="BT411" s="2"/>
      <c r="BU411" s="8"/>
      <c r="BV411" s="8"/>
      <c r="BW411" s="8"/>
      <c r="BY411" s="44"/>
      <c r="BZ411" s="31"/>
      <c r="CA411" s="29"/>
      <c r="CB411" s="31"/>
      <c r="CC411" s="17"/>
      <c r="CE411" s="22"/>
      <c r="CF411" s="22"/>
      <c r="CG411" s="22"/>
      <c r="CH411" s="22"/>
      <c r="CI411" s="22"/>
      <c r="CJ411" s="22"/>
      <c r="CK411" s="22"/>
      <c r="CL411" s="33"/>
      <c r="CM411" s="6"/>
      <c r="CN411" s="32"/>
      <c r="CO411" s="27"/>
      <c r="CP411" s="27"/>
      <c r="CQ411" s="27"/>
      <c r="CR411" s="27"/>
      <c r="CS411" s="27"/>
      <c r="CT411" s="27"/>
    </row>
    <row r="412" spans="2:98">
      <c r="B412" s="86">
        <v>42954</v>
      </c>
      <c r="C412" s="53">
        <v>2480.91</v>
      </c>
      <c r="D412" s="47">
        <f t="shared" si="100"/>
        <v>1.6472668693450609E-3</v>
      </c>
      <c r="F412" s="89">
        <f t="shared" si="107"/>
        <v>2017.5931664680347</v>
      </c>
      <c r="G412" s="96">
        <v>374</v>
      </c>
      <c r="H412" s="37">
        <v>401</v>
      </c>
      <c r="I412" s="60">
        <f t="shared" si="94"/>
        <v>2040.1454578884093</v>
      </c>
      <c r="J412" s="57">
        <f t="shared" si="95"/>
        <v>2492.3807592591033</v>
      </c>
      <c r="K412" s="60">
        <f t="shared" si="96"/>
        <v>2779.9873626801036</v>
      </c>
      <c r="L412" s="60">
        <f t="shared" si="97"/>
        <v>1497.198708604941</v>
      </c>
      <c r="M412" s="57">
        <f t="shared" si="98"/>
        <v>2533.5432063023472</v>
      </c>
      <c r="N412" s="57">
        <f t="shared" si="99"/>
        <v>1642.8350142160552</v>
      </c>
      <c r="P412" s="49"/>
      <c r="Q412" s="41">
        <v>401</v>
      </c>
      <c r="R412" s="103">
        <f t="shared" si="108"/>
        <v>2017.5931664680347</v>
      </c>
      <c r="S412" s="57">
        <f t="shared" si="101"/>
        <v>2056.2935367617815</v>
      </c>
      <c r="T412" s="57">
        <f t="shared" si="102"/>
        <v>2519.8839742842711</v>
      </c>
      <c r="U412" s="57">
        <f t="shared" si="103"/>
        <v>2832.9111518962204</v>
      </c>
      <c r="V412" s="57">
        <f t="shared" si="104"/>
        <v>1492.5787935488265</v>
      </c>
      <c r="W412" s="57">
        <f t="shared" si="105"/>
        <v>3902.8404510652795</v>
      </c>
      <c r="X412" s="57">
        <f t="shared" si="106"/>
        <v>1083.401477038128</v>
      </c>
      <c r="Y412" s="17"/>
      <c r="AA412" s="22"/>
      <c r="AB412" s="22"/>
      <c r="AC412" s="22"/>
      <c r="AD412" s="22"/>
      <c r="AE412" s="22"/>
      <c r="AF412" s="22"/>
      <c r="AG412" s="22"/>
      <c r="AH412" s="33"/>
      <c r="AI412" s="6"/>
      <c r="AJ412" s="32"/>
      <c r="AK412" s="27"/>
      <c r="AL412" s="27"/>
      <c r="AM412" s="27"/>
      <c r="AN412" s="27"/>
      <c r="AO412" s="27"/>
      <c r="AP412" s="27"/>
      <c r="AR412" s="2"/>
      <c r="AS412" s="8"/>
      <c r="AT412" s="8"/>
      <c r="AU412" s="8"/>
      <c r="AW412" s="44"/>
      <c r="AX412" s="31"/>
      <c r="AY412" s="29"/>
      <c r="AZ412" s="31"/>
      <c r="BA412" s="17"/>
      <c r="BC412" s="22"/>
      <c r="BD412" s="22"/>
      <c r="BE412" s="22"/>
      <c r="BF412" s="22"/>
      <c r="BG412" s="22"/>
      <c r="BH412" s="22"/>
      <c r="BI412" s="22"/>
      <c r="BJ412" s="33"/>
      <c r="BK412" s="6"/>
      <c r="BL412" s="32"/>
      <c r="BM412" s="27"/>
      <c r="BN412" s="27"/>
      <c r="BO412" s="27"/>
      <c r="BP412" s="27"/>
      <c r="BQ412" s="27"/>
      <c r="BR412" s="27"/>
      <c r="BT412" s="2"/>
      <c r="BU412" s="8"/>
      <c r="BV412" s="8"/>
      <c r="BW412" s="8"/>
      <c r="BY412" s="44"/>
      <c r="BZ412" s="31"/>
      <c r="CA412" s="29"/>
      <c r="CB412" s="31"/>
      <c r="CC412" s="17"/>
      <c r="CE412" s="22"/>
      <c r="CF412" s="22"/>
      <c r="CG412" s="22"/>
      <c r="CH412" s="22"/>
      <c r="CI412" s="22"/>
      <c r="CJ412" s="22"/>
      <c r="CK412" s="22"/>
      <c r="CL412" s="33"/>
      <c r="CM412" s="6"/>
      <c r="CN412" s="32"/>
      <c r="CO412" s="27"/>
      <c r="CP412" s="27"/>
      <c r="CQ412" s="27"/>
      <c r="CR412" s="27"/>
      <c r="CS412" s="27"/>
      <c r="CT412" s="27"/>
    </row>
    <row r="413" spans="2:98">
      <c r="B413" s="86">
        <v>42955</v>
      </c>
      <c r="C413" s="53">
        <v>2474.92</v>
      </c>
      <c r="D413" s="47">
        <f t="shared" si="100"/>
        <v>-2.4144366381689711E-3</v>
      </c>
      <c r="F413" s="89">
        <f t="shared" si="107"/>
        <v>2017.5971394517455</v>
      </c>
      <c r="G413" s="96">
        <v>375</v>
      </c>
      <c r="H413" s="37">
        <v>402</v>
      </c>
      <c r="I413" s="60">
        <f t="shared" si="94"/>
        <v>2040.7412673460601</v>
      </c>
      <c r="J413" s="57">
        <f t="shared" si="95"/>
        <v>2493.4113075161622</v>
      </c>
      <c r="K413" s="60">
        <f t="shared" si="96"/>
        <v>2781.9490408924321</v>
      </c>
      <c r="L413" s="60">
        <f t="shared" si="97"/>
        <v>1497.0169686908489</v>
      </c>
      <c r="M413" s="57">
        <f t="shared" si="98"/>
        <v>2535.0165752661164</v>
      </c>
      <c r="N413" s="57">
        <f t="shared" si="99"/>
        <v>1642.8393253452462</v>
      </c>
      <c r="P413" s="49"/>
      <c r="Q413" s="96">
        <v>402</v>
      </c>
      <c r="R413" s="103">
        <f t="shared" si="108"/>
        <v>2017.5971394517455</v>
      </c>
      <c r="S413" s="57">
        <f t="shared" si="101"/>
        <v>2056.8940621469555</v>
      </c>
      <c r="T413" s="57">
        <f t="shared" si="102"/>
        <v>2520.8902443192464</v>
      </c>
      <c r="U413" s="57">
        <f t="shared" si="103"/>
        <v>2834.8700848866351</v>
      </c>
      <c r="V413" s="57">
        <f t="shared" si="104"/>
        <v>1492.4187198033776</v>
      </c>
      <c r="W413" s="57">
        <f t="shared" si="105"/>
        <v>3907.098837067374</v>
      </c>
      <c r="X413" s="57">
        <f t="shared" si="106"/>
        <v>1082.8528684139985</v>
      </c>
      <c r="Y413" s="17"/>
      <c r="AA413" s="22"/>
      <c r="AB413" s="22"/>
      <c r="AC413" s="22"/>
      <c r="AD413" s="22"/>
      <c r="AE413" s="22"/>
      <c r="AF413" s="22"/>
      <c r="AG413" s="22"/>
      <c r="AH413" s="33"/>
      <c r="AI413" s="6"/>
      <c r="AJ413" s="32"/>
      <c r="AK413" s="27"/>
      <c r="AL413" s="27"/>
      <c r="AM413" s="27"/>
      <c r="AN413" s="27"/>
      <c r="AO413" s="27"/>
      <c r="AP413" s="27"/>
      <c r="AR413" s="2"/>
      <c r="AS413" s="8"/>
      <c r="AT413" s="8"/>
      <c r="AU413" s="8"/>
      <c r="AW413" s="44"/>
      <c r="AX413" s="31"/>
      <c r="AY413" s="29"/>
      <c r="AZ413" s="31"/>
      <c r="BA413" s="17"/>
      <c r="BC413" s="22"/>
      <c r="BD413" s="22"/>
      <c r="BE413" s="22"/>
      <c r="BF413" s="22"/>
      <c r="BG413" s="22"/>
      <c r="BH413" s="22"/>
      <c r="BI413" s="22"/>
      <c r="BJ413" s="33"/>
      <c r="BK413" s="6"/>
      <c r="BL413" s="32"/>
      <c r="BM413" s="27"/>
      <c r="BN413" s="27"/>
      <c r="BO413" s="27"/>
      <c r="BP413" s="27"/>
      <c r="BQ413" s="27"/>
      <c r="BR413" s="27"/>
      <c r="BT413" s="2"/>
      <c r="BU413" s="8"/>
      <c r="BV413" s="8"/>
      <c r="BW413" s="8"/>
      <c r="BY413" s="44"/>
      <c r="BZ413" s="31"/>
      <c r="CA413" s="29"/>
      <c r="CB413" s="31"/>
      <c r="CC413" s="17"/>
      <c r="CE413" s="22"/>
      <c r="CF413" s="22"/>
      <c r="CG413" s="22"/>
      <c r="CH413" s="22"/>
      <c r="CI413" s="22"/>
      <c r="CJ413" s="22"/>
      <c r="CK413" s="22"/>
      <c r="CL413" s="33"/>
      <c r="CM413" s="6"/>
      <c r="CN413" s="32"/>
      <c r="CO413" s="27"/>
      <c r="CP413" s="27"/>
      <c r="CQ413" s="27"/>
      <c r="CR413" s="27"/>
      <c r="CS413" s="27"/>
      <c r="CT413" s="27"/>
    </row>
    <row r="414" spans="2:98">
      <c r="B414" s="86">
        <v>42956</v>
      </c>
      <c r="C414" s="53">
        <v>2474.02</v>
      </c>
      <c r="D414" s="47">
        <f t="shared" si="100"/>
        <v>-3.6364811791899976E-4</v>
      </c>
      <c r="F414" s="89">
        <f t="shared" si="107"/>
        <v>2017.6011124354563</v>
      </c>
      <c r="G414" s="96">
        <v>376</v>
      </c>
      <c r="H414" s="37">
        <v>403</v>
      </c>
      <c r="I414" s="60">
        <f t="shared" si="94"/>
        <v>2041.3372508054756</v>
      </c>
      <c r="J414" s="57">
        <f t="shared" si="95"/>
        <v>2494.440907881667</v>
      </c>
      <c r="K414" s="60">
        <f t="shared" si="96"/>
        <v>2783.9105698995545</v>
      </c>
      <c r="L414" s="60">
        <f t="shared" si="97"/>
        <v>1496.8360753328393</v>
      </c>
      <c r="M414" s="57">
        <f t="shared" si="98"/>
        <v>2536.4898230454751</v>
      </c>
      <c r="N414" s="57">
        <f t="shared" si="99"/>
        <v>1642.8442699300153</v>
      </c>
      <c r="P414" s="49"/>
      <c r="Q414" s="41">
        <v>403</v>
      </c>
      <c r="R414" s="103">
        <f t="shared" si="108"/>
        <v>2017.6011124354563</v>
      </c>
      <c r="S414" s="57">
        <f t="shared" si="101"/>
        <v>2057.4947629111462</v>
      </c>
      <c r="T414" s="57">
        <f t="shared" si="102"/>
        <v>2521.8956646377205</v>
      </c>
      <c r="U414" s="57">
        <f t="shared" si="103"/>
        <v>2836.828964616328</v>
      </c>
      <c r="V414" s="57">
        <f t="shared" si="104"/>
        <v>1492.2594037950153</v>
      </c>
      <c r="W414" s="57">
        <f t="shared" si="105"/>
        <v>3911.3579871764118</v>
      </c>
      <c r="X414" s="57">
        <f t="shared" si="106"/>
        <v>1082.3056118324719</v>
      </c>
      <c r="Y414" s="17"/>
      <c r="AA414" s="22"/>
      <c r="AB414" s="22"/>
      <c r="AC414" s="22"/>
      <c r="AD414" s="22"/>
      <c r="AE414" s="22"/>
      <c r="AF414" s="22"/>
      <c r="AG414" s="22"/>
      <c r="AH414" s="33"/>
      <c r="AI414" s="6"/>
      <c r="AJ414" s="32"/>
      <c r="AK414" s="27"/>
      <c r="AL414" s="27"/>
      <c r="AM414" s="27"/>
      <c r="AN414" s="27"/>
      <c r="AO414" s="27"/>
      <c r="AP414" s="27"/>
      <c r="AR414" s="2"/>
      <c r="AS414" s="8"/>
      <c r="AT414" s="8"/>
      <c r="AU414" s="8"/>
      <c r="AW414" s="44"/>
      <c r="AX414" s="31"/>
      <c r="AY414" s="29"/>
      <c r="AZ414" s="31"/>
      <c r="BA414" s="17"/>
      <c r="BC414" s="22"/>
      <c r="BD414" s="22"/>
      <c r="BE414" s="22"/>
      <c r="BF414" s="22"/>
      <c r="BG414" s="22"/>
      <c r="BH414" s="22"/>
      <c r="BI414" s="22"/>
      <c r="BJ414" s="33"/>
      <c r="BK414" s="6"/>
      <c r="BL414" s="32"/>
      <c r="BM414" s="27"/>
      <c r="BN414" s="27"/>
      <c r="BO414" s="27"/>
      <c r="BP414" s="27"/>
      <c r="BQ414" s="27"/>
      <c r="BR414" s="27"/>
      <c r="BT414" s="2"/>
      <c r="BU414" s="8"/>
      <c r="BV414" s="8"/>
      <c r="BW414" s="8"/>
      <c r="BY414" s="44"/>
      <c r="BZ414" s="31"/>
      <c r="CA414" s="29"/>
      <c r="CB414" s="31"/>
      <c r="CC414" s="17"/>
      <c r="CE414" s="22"/>
      <c r="CF414" s="22"/>
      <c r="CG414" s="22"/>
      <c r="CH414" s="22"/>
      <c r="CI414" s="22"/>
      <c r="CJ414" s="22"/>
      <c r="CK414" s="22"/>
      <c r="CL414" s="33"/>
      <c r="CM414" s="6"/>
      <c r="CN414" s="32"/>
      <c r="CO414" s="27"/>
      <c r="CP414" s="27"/>
      <c r="CQ414" s="27"/>
      <c r="CR414" s="27"/>
      <c r="CS414" s="27"/>
      <c r="CT414" s="27"/>
    </row>
    <row r="415" spans="2:98">
      <c r="B415" s="86">
        <v>42957</v>
      </c>
      <c r="C415" s="53">
        <v>2438.21</v>
      </c>
      <c r="D415" s="47">
        <f t="shared" si="100"/>
        <v>-1.4474418153450637E-2</v>
      </c>
      <c r="F415" s="89">
        <f t="shared" si="107"/>
        <v>2017.6050854191672</v>
      </c>
      <c r="G415" s="96">
        <v>377</v>
      </c>
      <c r="H415" s="37">
        <v>404</v>
      </c>
      <c r="I415" s="60">
        <f t="shared" si="94"/>
        <v>2041.9334083174715</v>
      </c>
      <c r="J415" s="57">
        <f t="shared" si="95"/>
        <v>2495.4695643097307</v>
      </c>
      <c r="K415" s="60">
        <f t="shared" si="96"/>
        <v>2785.8719535523237</v>
      </c>
      <c r="L415" s="60">
        <f t="shared" si="97"/>
        <v>1496.6560249427112</v>
      </c>
      <c r="M415" s="57">
        <f t="shared" si="98"/>
        <v>2537.9629523348954</v>
      </c>
      <c r="N415" s="57">
        <f t="shared" si="99"/>
        <v>1642.8498454507085</v>
      </c>
      <c r="P415" s="49"/>
      <c r="Q415" s="41">
        <v>404</v>
      </c>
      <c r="R415" s="103">
        <f t="shared" si="108"/>
        <v>2017.6050854191672</v>
      </c>
      <c r="S415" s="57">
        <f t="shared" si="101"/>
        <v>2058.0956391055706</v>
      </c>
      <c r="T415" s="57">
        <f t="shared" si="102"/>
        <v>2522.9002385600256</v>
      </c>
      <c r="U415" s="57">
        <f t="shared" si="103"/>
        <v>2838.787794344038</v>
      </c>
      <c r="V415" s="57">
        <f t="shared" si="104"/>
        <v>1492.1008425302634</v>
      </c>
      <c r="W415" s="57">
        <f t="shared" si="105"/>
        <v>3915.6179082226386</v>
      </c>
      <c r="X415" s="57">
        <f t="shared" si="106"/>
        <v>1081.7597015302358</v>
      </c>
      <c r="Y415" s="17"/>
      <c r="AA415" s="22"/>
      <c r="AB415" s="22"/>
      <c r="AC415" s="22"/>
      <c r="AD415" s="22"/>
      <c r="AE415" s="22"/>
      <c r="AF415" s="22"/>
      <c r="AG415" s="22"/>
      <c r="AH415" s="33"/>
      <c r="AI415" s="6"/>
      <c r="AJ415" s="32"/>
      <c r="AK415" s="27"/>
      <c r="AL415" s="27"/>
      <c r="AM415" s="27"/>
      <c r="AN415" s="27"/>
      <c r="AO415" s="27"/>
      <c r="AP415" s="27"/>
      <c r="AR415" s="2"/>
      <c r="AS415" s="8"/>
      <c r="AT415" s="8"/>
      <c r="AU415" s="8"/>
      <c r="AW415" s="44"/>
      <c r="AX415" s="31"/>
      <c r="AY415" s="29"/>
      <c r="AZ415" s="31"/>
      <c r="BA415" s="17"/>
      <c r="BC415" s="22"/>
      <c r="BD415" s="22"/>
      <c r="BE415" s="22"/>
      <c r="BF415" s="22"/>
      <c r="BG415" s="22"/>
      <c r="BH415" s="22"/>
      <c r="BI415" s="22"/>
      <c r="BJ415" s="33"/>
      <c r="BK415" s="6"/>
      <c r="BL415" s="32"/>
      <c r="BM415" s="27"/>
      <c r="BN415" s="27"/>
      <c r="BO415" s="27"/>
      <c r="BP415" s="27"/>
      <c r="BQ415" s="27"/>
      <c r="BR415" s="27"/>
      <c r="BT415" s="2"/>
      <c r="BU415" s="8"/>
      <c r="BV415" s="8"/>
      <c r="BW415" s="8"/>
      <c r="BY415" s="44"/>
      <c r="BZ415" s="31"/>
      <c r="CA415" s="29"/>
      <c r="CB415" s="31"/>
      <c r="CC415" s="17"/>
      <c r="CE415" s="22"/>
      <c r="CF415" s="22"/>
      <c r="CG415" s="22"/>
      <c r="CH415" s="22"/>
      <c r="CI415" s="22"/>
      <c r="CJ415" s="22"/>
      <c r="CK415" s="22"/>
      <c r="CL415" s="33"/>
      <c r="CM415" s="6"/>
      <c r="CN415" s="32"/>
      <c r="CO415" s="27"/>
      <c r="CP415" s="27"/>
      <c r="CQ415" s="27"/>
      <c r="CR415" s="27"/>
      <c r="CS415" s="27"/>
      <c r="CT415" s="27"/>
    </row>
    <row r="416" spans="2:98">
      <c r="B416" s="86">
        <v>42958</v>
      </c>
      <c r="C416" s="53">
        <v>2441.3200000000002</v>
      </c>
      <c r="D416" s="47">
        <f t="shared" si="100"/>
        <v>1.2755258980974269E-3</v>
      </c>
      <c r="F416" s="89">
        <f t="shared" si="107"/>
        <v>2017.609058402878</v>
      </c>
      <c r="G416" s="96">
        <v>378</v>
      </c>
      <c r="H416" s="37">
        <v>405</v>
      </c>
      <c r="I416" s="60">
        <f t="shared" si="94"/>
        <v>2042.5297399328792</v>
      </c>
      <c r="J416" s="57">
        <f t="shared" si="95"/>
        <v>2496.4972807281024</v>
      </c>
      <c r="K416" s="60">
        <f t="shared" si="96"/>
        <v>2787.8331956769034</v>
      </c>
      <c r="L416" s="60">
        <f t="shared" si="97"/>
        <v>1496.4768139570501</v>
      </c>
      <c r="M416" s="57">
        <f t="shared" si="98"/>
        <v>2539.435965811479</v>
      </c>
      <c r="N416" s="57">
        <f t="shared" si="99"/>
        <v>1642.8560494051014</v>
      </c>
      <c r="P416" s="49"/>
      <c r="Q416" s="96">
        <v>405</v>
      </c>
      <c r="R416" s="103">
        <f t="shared" si="108"/>
        <v>2017.609058402878</v>
      </c>
      <c r="S416" s="57">
        <f t="shared" si="101"/>
        <v>2058.696690781464</v>
      </c>
      <c r="T416" s="57">
        <f t="shared" si="102"/>
        <v>2523.9039693858276</v>
      </c>
      <c r="U416" s="57">
        <f t="shared" si="103"/>
        <v>2840.7465773092504</v>
      </c>
      <c r="V416" s="57">
        <f t="shared" si="104"/>
        <v>1491.9430330349969</v>
      </c>
      <c r="W416" s="57">
        <f t="shared" si="105"/>
        <v>3919.8786069991593</v>
      </c>
      <c r="X416" s="57">
        <f t="shared" si="106"/>
        <v>1081.2151317816201</v>
      </c>
      <c r="Y416" s="17"/>
      <c r="AA416" s="22"/>
      <c r="AB416" s="22"/>
      <c r="AC416" s="22"/>
      <c r="AD416" s="22"/>
      <c r="AE416" s="22"/>
      <c r="AF416" s="22"/>
      <c r="AG416" s="22"/>
      <c r="AH416" s="33"/>
      <c r="AI416" s="6"/>
      <c r="AJ416" s="32"/>
      <c r="AK416" s="27"/>
      <c r="AL416" s="27"/>
      <c r="AM416" s="27"/>
      <c r="AN416" s="27"/>
      <c r="AO416" s="27"/>
      <c r="AP416" s="27"/>
      <c r="AR416" s="2"/>
      <c r="AS416" s="8"/>
      <c r="AT416" s="8"/>
      <c r="AU416" s="8"/>
      <c r="AW416" s="44"/>
      <c r="AX416" s="31"/>
      <c r="AY416" s="29"/>
      <c r="AZ416" s="31"/>
      <c r="BA416" s="17"/>
      <c r="BC416" s="22"/>
      <c r="BD416" s="22"/>
      <c r="BE416" s="22"/>
      <c r="BF416" s="22"/>
      <c r="BG416" s="22"/>
      <c r="BH416" s="22"/>
      <c r="BI416" s="22"/>
      <c r="BJ416" s="33"/>
      <c r="BK416" s="6"/>
      <c r="BL416" s="32"/>
      <c r="BM416" s="27"/>
      <c r="BN416" s="27"/>
      <c r="BO416" s="27"/>
      <c r="BP416" s="27"/>
      <c r="BQ416" s="27"/>
      <c r="BR416" s="27"/>
      <c r="BT416" s="2"/>
      <c r="BU416" s="8"/>
      <c r="BV416" s="8"/>
      <c r="BW416" s="8"/>
      <c r="BY416" s="44"/>
      <c r="BZ416" s="31"/>
      <c r="CA416" s="29"/>
      <c r="CB416" s="31"/>
      <c r="CC416" s="17"/>
      <c r="CE416" s="22"/>
      <c r="CF416" s="22"/>
      <c r="CG416" s="22"/>
      <c r="CH416" s="22"/>
      <c r="CI416" s="22"/>
      <c r="CJ416" s="22"/>
      <c r="CK416" s="22"/>
      <c r="CL416" s="33"/>
      <c r="CM416" s="6"/>
      <c r="CN416" s="32"/>
      <c r="CO416" s="27"/>
      <c r="CP416" s="27"/>
      <c r="CQ416" s="27"/>
      <c r="CR416" s="27"/>
      <c r="CS416" s="27"/>
      <c r="CT416" s="27"/>
    </row>
    <row r="417" spans="2:98">
      <c r="B417" s="86">
        <v>42961</v>
      </c>
      <c r="C417" s="53">
        <v>2465.84</v>
      </c>
      <c r="D417" s="47">
        <f>(C417-C416)/C416</f>
        <v>1.0043746825487842E-2</v>
      </c>
      <c r="F417" s="89">
        <f t="shared" si="107"/>
        <v>2017.6130313865888</v>
      </c>
      <c r="G417" s="96">
        <v>379</v>
      </c>
      <c r="H417" s="37">
        <v>406</v>
      </c>
      <c r="I417" s="60">
        <f t="shared" si="94"/>
        <v>2043.1262457025434</v>
      </c>
      <c r="J417" s="57">
        <f t="shared" si="95"/>
        <v>2497.5240610384121</v>
      </c>
      <c r="K417" s="60">
        <f t="shared" si="96"/>
        <v>2789.7943000750006</v>
      </c>
      <c r="L417" s="60">
        <f t="shared" si="97"/>
        <v>1496.298438836995</v>
      </c>
      <c r="M417" s="57">
        <f t="shared" si="98"/>
        <v>2540.9088661351207</v>
      </c>
      <c r="N417" s="57">
        <f t="shared" si="99"/>
        <v>1642.862879308236</v>
      </c>
      <c r="P417" s="49"/>
      <c r="Q417" s="96">
        <v>406</v>
      </c>
      <c r="R417" s="103">
        <f t="shared" si="108"/>
        <v>2017.6130313865888</v>
      </c>
      <c r="S417" s="57">
        <f t="shared" si="101"/>
        <v>2059.2979179900726</v>
      </c>
      <c r="T417" s="57">
        <f t="shared" si="102"/>
        <v>2524.9068603943019</v>
      </c>
      <c r="U417" s="57">
        <f t="shared" si="103"/>
        <v>2842.7053167323661</v>
      </c>
      <c r="V417" s="57">
        <f t="shared" si="104"/>
        <v>1491.7859723542704</v>
      </c>
      <c r="W417" s="57">
        <f t="shared" si="105"/>
        <v>3924.1400902622672</v>
      </c>
      <c r="X417" s="57">
        <f t="shared" si="106"/>
        <v>1080.6718968982634</v>
      </c>
      <c r="Y417" s="17"/>
      <c r="AA417" s="22"/>
      <c r="AB417" s="22"/>
      <c r="AC417" s="22"/>
      <c r="AD417" s="22"/>
      <c r="AE417" s="22"/>
      <c r="AF417" s="22"/>
      <c r="AG417" s="22"/>
      <c r="AH417" s="33"/>
      <c r="AI417" s="6"/>
      <c r="AJ417" s="32"/>
      <c r="AK417" s="27"/>
      <c r="AL417" s="27"/>
      <c r="AM417" s="27"/>
      <c r="AN417" s="27"/>
      <c r="AO417" s="27"/>
      <c r="AP417" s="27"/>
      <c r="AR417" s="2"/>
      <c r="AS417" s="8"/>
      <c r="AT417" s="8"/>
      <c r="AU417" s="8"/>
      <c r="AW417" s="44"/>
      <c r="AX417" s="31"/>
      <c r="AY417" s="29"/>
      <c r="AZ417" s="31"/>
      <c r="BA417" s="17"/>
      <c r="BC417" s="22"/>
      <c r="BD417" s="22"/>
      <c r="BE417" s="22"/>
      <c r="BF417" s="22"/>
      <c r="BG417" s="22"/>
      <c r="BH417" s="22"/>
      <c r="BI417" s="22"/>
      <c r="BJ417" s="33"/>
      <c r="BK417" s="6"/>
      <c r="BL417" s="32"/>
      <c r="BM417" s="27"/>
      <c r="BN417" s="27"/>
      <c r="BO417" s="27"/>
      <c r="BP417" s="27"/>
      <c r="BQ417" s="27"/>
      <c r="BR417" s="27"/>
      <c r="BT417" s="2"/>
      <c r="BU417" s="8"/>
      <c r="BV417" s="8"/>
      <c r="BW417" s="8"/>
      <c r="BY417" s="44"/>
      <c r="BZ417" s="31"/>
      <c r="CA417" s="29"/>
      <c r="CB417" s="31"/>
      <c r="CC417" s="17"/>
      <c r="CE417" s="22"/>
      <c r="CF417" s="22"/>
      <c r="CG417" s="22"/>
      <c r="CH417" s="22"/>
      <c r="CI417" s="22"/>
      <c r="CJ417" s="22"/>
      <c r="CK417" s="22"/>
      <c r="CL417" s="33"/>
      <c r="CM417" s="6"/>
      <c r="CN417" s="32"/>
      <c r="CO417" s="27"/>
      <c r="CP417" s="27"/>
      <c r="CQ417" s="27"/>
      <c r="CR417" s="27"/>
      <c r="CS417" s="27"/>
      <c r="CT417" s="27"/>
    </row>
    <row r="418" spans="2:98">
      <c r="B418" s="86">
        <v>42962</v>
      </c>
      <c r="C418" s="53">
        <v>2464.61</v>
      </c>
      <c r="D418" s="47">
        <f>(C418-C417)/C417</f>
        <v>-4.9881581935568335E-4</v>
      </c>
      <c r="F418" s="89">
        <f t="shared" si="107"/>
        <v>2017.6170043702996</v>
      </c>
      <c r="G418" s="96">
        <v>380</v>
      </c>
      <c r="H418" s="37">
        <v>407</v>
      </c>
      <c r="I418" s="60">
        <f t="shared" si="94"/>
        <v>2043.7229256773253</v>
      </c>
      <c r="J418" s="57">
        <f t="shared" si="95"/>
        <v>2498.5499091164138</v>
      </c>
      <c r="K418" s="60">
        <f t="shared" si="96"/>
        <v>2791.7552705240951</v>
      </c>
      <c r="L418" s="60">
        <f t="shared" si="97"/>
        <v>1496.1208960680053</v>
      </c>
      <c r="M418" s="57">
        <f t="shared" si="98"/>
        <v>2542.3816559486709</v>
      </c>
      <c r="N418" s="57">
        <f t="shared" si="99"/>
        <v>1642.8703326922578</v>
      </c>
      <c r="P418" s="49"/>
      <c r="Q418" s="41">
        <v>407</v>
      </c>
      <c r="R418" s="103">
        <f t="shared" si="108"/>
        <v>2017.6170043702996</v>
      </c>
      <c r="S418" s="57">
        <f t="shared" si="101"/>
        <v>2059.8993207826602</v>
      </c>
      <c r="T418" s="57">
        <f t="shared" si="102"/>
        <v>2525.9089148443127</v>
      </c>
      <c r="U418" s="57">
        <f t="shared" si="103"/>
        <v>2844.6640158148721</v>
      </c>
      <c r="V418" s="57">
        <f t="shared" si="104"/>
        <v>1491.629657552151</v>
      </c>
      <c r="W418" s="57">
        <f t="shared" si="105"/>
        <v>3928.4023647317822</v>
      </c>
      <c r="X418" s="57">
        <f t="shared" si="106"/>
        <v>1080.1299912287814</v>
      </c>
      <c r="Y418" s="17"/>
      <c r="AA418" s="22"/>
      <c r="AB418" s="22"/>
      <c r="AC418" s="22"/>
      <c r="AD418" s="22"/>
      <c r="AE418" s="22"/>
      <c r="AF418" s="22"/>
      <c r="AG418" s="22"/>
      <c r="AH418" s="33"/>
      <c r="AI418" s="6"/>
      <c r="AJ418" s="32"/>
      <c r="AK418" s="27"/>
      <c r="AL418" s="27"/>
      <c r="AM418" s="27"/>
      <c r="AN418" s="27"/>
      <c r="AO418" s="27"/>
      <c r="AP418" s="27"/>
      <c r="AR418" s="2"/>
      <c r="AS418" s="8"/>
      <c r="AT418" s="8"/>
      <c r="AU418" s="8"/>
      <c r="AW418" s="44"/>
      <c r="AX418" s="31"/>
      <c r="AY418" s="29"/>
      <c r="AZ418" s="31"/>
      <c r="BA418" s="17"/>
      <c r="BC418" s="22"/>
      <c r="BD418" s="22"/>
      <c r="BE418" s="22"/>
      <c r="BF418" s="22"/>
      <c r="BG418" s="22"/>
      <c r="BH418" s="22"/>
      <c r="BI418" s="22"/>
      <c r="BJ418" s="33"/>
      <c r="BK418" s="6"/>
      <c r="BL418" s="32"/>
      <c r="BM418" s="27"/>
      <c r="BN418" s="27"/>
      <c r="BO418" s="27"/>
      <c r="BP418" s="27"/>
      <c r="BQ418" s="27"/>
      <c r="BR418" s="27"/>
      <c r="BT418" s="2"/>
      <c r="BU418" s="8"/>
      <c r="BV418" s="8"/>
      <c r="BW418" s="8"/>
      <c r="BY418" s="44"/>
      <c r="BZ418" s="31"/>
      <c r="CA418" s="29"/>
      <c r="CB418" s="31"/>
      <c r="CC418" s="17"/>
      <c r="CE418" s="22"/>
      <c r="CF418" s="22"/>
      <c r="CG418" s="22"/>
      <c r="CH418" s="22"/>
      <c r="CI418" s="22"/>
      <c r="CJ418" s="22"/>
      <c r="CK418" s="22"/>
      <c r="CL418" s="33"/>
      <c r="CM418" s="6"/>
      <c r="CN418" s="32"/>
      <c r="CO418" s="27"/>
      <c r="CP418" s="27"/>
      <c r="CQ418" s="27"/>
      <c r="CR418" s="27"/>
      <c r="CS418" s="27"/>
      <c r="CT418" s="27"/>
    </row>
    <row r="419" spans="2:98">
      <c r="B419" s="86">
        <v>42963</v>
      </c>
      <c r="C419" s="53">
        <v>2468.11</v>
      </c>
      <c r="D419" s="47">
        <f>(C419-C418)/C418</f>
        <v>1.4201029777530724E-3</v>
      </c>
      <c r="F419" s="89">
        <f t="shared" si="107"/>
        <v>2017.6209773540104</v>
      </c>
      <c r="G419" s="96">
        <v>381</v>
      </c>
      <c r="H419" s="37">
        <v>408</v>
      </c>
      <c r="I419" s="60">
        <f t="shared" si="94"/>
        <v>2044.3197799080997</v>
      </c>
      <c r="J419" s="57">
        <f t="shared" si="95"/>
        <v>2499.5748288122204</v>
      </c>
      <c r="K419" s="60">
        <f t="shared" si="96"/>
        <v>2793.7161107776728</v>
      </c>
      <c r="L419" s="60">
        <f t="shared" si="97"/>
        <v>1495.9441821596349</v>
      </c>
      <c r="M419" s="57">
        <f t="shared" si="98"/>
        <v>2543.8543378780942</v>
      </c>
      <c r="N419" s="57">
        <f t="shared" si="99"/>
        <v>1642.8784071062557</v>
      </c>
      <c r="P419" s="49"/>
      <c r="Q419" s="41">
        <v>408</v>
      </c>
      <c r="R419" s="103">
        <f t="shared" si="108"/>
        <v>2017.6209773540104</v>
      </c>
      <c r="S419" s="57">
        <f t="shared" si="101"/>
        <v>2060.5008992105045</v>
      </c>
      <c r="T419" s="57">
        <f t="shared" si="102"/>
        <v>2526.9101359745873</v>
      </c>
      <c r="U419" s="57">
        <f t="shared" si="103"/>
        <v>2846.6226777395063</v>
      </c>
      <c r="V419" s="57">
        <f t="shared" si="104"/>
        <v>1491.474085711551</v>
      </c>
      <c r="W419" s="57">
        <f t="shared" si="105"/>
        <v>3932.6654370913693</v>
      </c>
      <c r="X419" s="57">
        <f t="shared" si="106"/>
        <v>1079.5894091584421</v>
      </c>
      <c r="Y419" s="17"/>
      <c r="AA419" s="22"/>
      <c r="AB419" s="22"/>
      <c r="AC419" s="22"/>
      <c r="AD419" s="22"/>
      <c r="AE419" s="22"/>
      <c r="AF419" s="22"/>
      <c r="AG419" s="22"/>
      <c r="AH419" s="33"/>
      <c r="AI419" s="6"/>
      <c r="AJ419" s="32"/>
      <c r="AK419" s="27"/>
      <c r="AL419" s="27"/>
      <c r="AM419" s="27"/>
      <c r="AN419" s="27"/>
      <c r="AO419" s="27"/>
      <c r="AP419" s="27"/>
      <c r="AR419" s="2"/>
      <c r="AS419" s="8"/>
      <c r="AT419" s="8"/>
      <c r="AU419" s="8"/>
      <c r="AW419" s="44"/>
      <c r="AX419" s="31"/>
      <c r="AY419" s="29"/>
      <c r="AZ419" s="31"/>
      <c r="BA419" s="17"/>
      <c r="BC419" s="22"/>
      <c r="BD419" s="22"/>
      <c r="BE419" s="22"/>
      <c r="BF419" s="22"/>
      <c r="BG419" s="22"/>
      <c r="BH419" s="22"/>
      <c r="BI419" s="22"/>
      <c r="BJ419" s="33"/>
      <c r="BK419" s="6"/>
      <c r="BL419" s="32"/>
      <c r="BM419" s="27"/>
      <c r="BN419" s="27"/>
      <c r="BO419" s="27"/>
      <c r="BP419" s="27"/>
      <c r="BQ419" s="27"/>
      <c r="BR419" s="27"/>
      <c r="BT419" s="2"/>
      <c r="BU419" s="8"/>
      <c r="BV419" s="8"/>
      <c r="BW419" s="8"/>
      <c r="BY419" s="44"/>
      <c r="BZ419" s="31"/>
      <c r="CA419" s="29"/>
      <c r="CB419" s="31"/>
      <c r="CC419" s="17"/>
      <c r="CE419" s="22"/>
      <c r="CF419" s="22"/>
      <c r="CG419" s="22"/>
      <c r="CH419" s="22"/>
      <c r="CI419" s="22"/>
      <c r="CJ419" s="22"/>
      <c r="CK419" s="22"/>
      <c r="CL419" s="33"/>
      <c r="CM419" s="6"/>
      <c r="CN419" s="32"/>
      <c r="CO419" s="27"/>
      <c r="CP419" s="27"/>
      <c r="CQ419" s="27"/>
      <c r="CR419" s="27"/>
      <c r="CS419" s="27"/>
      <c r="CT419" s="27"/>
    </row>
    <row r="420" spans="2:98">
      <c r="B420" s="86">
        <v>42964</v>
      </c>
      <c r="C420" s="53">
        <v>2430.0100000000002</v>
      </c>
      <c r="D420" s="47">
        <f>(C420-C419)/C419</f>
        <v>-1.5436913265616163E-2</v>
      </c>
      <c r="F420" s="89">
        <f t="shared" si="107"/>
        <v>2017.6249503377212</v>
      </c>
      <c r="G420" s="96">
        <v>382</v>
      </c>
      <c r="H420" s="37">
        <v>409</v>
      </c>
      <c r="I420" s="60">
        <f t="shared" si="94"/>
        <v>2044.9168084457572</v>
      </c>
      <c r="J420" s="57">
        <f t="shared" si="95"/>
        <v>2500.5988239505446</v>
      </c>
      <c r="K420" s="60">
        <f t="shared" si="96"/>
        <v>2795.6768245654439</v>
      </c>
      <c r="L420" s="60">
        <f t="shared" si="97"/>
        <v>1495.7682936453064</v>
      </c>
      <c r="M420" s="57">
        <f t="shared" si="98"/>
        <v>2545.3269145326294</v>
      </c>
      <c r="N420" s="57">
        <f t="shared" si="99"/>
        <v>1642.8871001161042</v>
      </c>
      <c r="P420" s="49"/>
      <c r="Q420" s="96">
        <v>409</v>
      </c>
      <c r="R420" s="103">
        <f t="shared" si="108"/>
        <v>2017.6249503377212</v>
      </c>
      <c r="S420" s="57">
        <f t="shared" si="101"/>
        <v>2061.1026533248992</v>
      </c>
      <c r="T420" s="57">
        <f t="shared" si="102"/>
        <v>2527.9105270038904</v>
      </c>
      <c r="U420" s="57">
        <f t="shared" si="103"/>
        <v>2848.581305670426</v>
      </c>
      <c r="V420" s="57">
        <f t="shared" si="104"/>
        <v>1491.3192539340632</v>
      </c>
      <c r="W420" s="57">
        <f t="shared" si="105"/>
        <v>3936.9293139888673</v>
      </c>
      <c r="X420" s="57">
        <f t="shared" si="106"/>
        <v>1079.0501451088417</v>
      </c>
      <c r="Y420" s="17"/>
      <c r="AA420" s="22"/>
      <c r="AB420" s="22"/>
      <c r="AC420" s="22"/>
      <c r="AD420" s="22"/>
      <c r="AE420" s="22"/>
      <c r="AF420" s="22"/>
      <c r="AG420" s="22"/>
      <c r="AH420" s="33"/>
      <c r="AI420" s="6"/>
      <c r="AJ420" s="32"/>
      <c r="AK420" s="27"/>
      <c r="AL420" s="27"/>
      <c r="AM420" s="27"/>
      <c r="AN420" s="27"/>
      <c r="AO420" s="27"/>
      <c r="AP420" s="27"/>
      <c r="AR420" s="2"/>
      <c r="AS420" s="8"/>
      <c r="AT420" s="8"/>
      <c r="AU420" s="8"/>
      <c r="AW420" s="44"/>
      <c r="AX420" s="31"/>
      <c r="AY420" s="29"/>
      <c r="AZ420" s="31"/>
      <c r="BA420" s="17"/>
      <c r="BC420" s="22"/>
      <c r="BD420" s="22"/>
      <c r="BE420" s="22"/>
      <c r="BF420" s="22"/>
      <c r="BG420" s="22"/>
      <c r="BH420" s="22"/>
      <c r="BI420" s="22"/>
      <c r="BJ420" s="33"/>
      <c r="BK420" s="6"/>
      <c r="BL420" s="32"/>
      <c r="BM420" s="27"/>
      <c r="BN420" s="27"/>
      <c r="BO420" s="27"/>
      <c r="BP420" s="27"/>
      <c r="BQ420" s="27"/>
      <c r="BR420" s="27"/>
      <c r="BT420" s="2"/>
      <c r="BU420" s="8"/>
      <c r="BV420" s="8"/>
      <c r="BW420" s="8"/>
      <c r="BY420" s="44"/>
      <c r="BZ420" s="31"/>
      <c r="CA420" s="29"/>
      <c r="CB420" s="31"/>
      <c r="CC420" s="17"/>
      <c r="CE420" s="22"/>
      <c r="CF420" s="22"/>
      <c r="CG420" s="22"/>
      <c r="CH420" s="22"/>
      <c r="CI420" s="22"/>
      <c r="CJ420" s="22"/>
      <c r="CK420" s="22"/>
      <c r="CL420" s="33"/>
      <c r="CM420" s="6"/>
      <c r="CN420" s="32"/>
      <c r="CO420" s="27"/>
      <c r="CP420" s="27"/>
      <c r="CQ420" s="27"/>
      <c r="CR420" s="27"/>
      <c r="CS420" s="27"/>
      <c r="CT420" s="27"/>
    </row>
    <row r="421" spans="2:98">
      <c r="B421" s="86">
        <v>42965</v>
      </c>
      <c r="C421" s="53">
        <v>2425.5500000000002</v>
      </c>
      <c r="D421" s="47">
        <f>(C421-C420)/C420</f>
        <v>-1.8353833934839922E-3</v>
      </c>
      <c r="F421" s="89">
        <f t="shared" si="107"/>
        <v>2017.628923321432</v>
      </c>
      <c r="G421" s="96">
        <v>383</v>
      </c>
      <c r="H421" s="37">
        <v>410</v>
      </c>
      <c r="I421" s="60">
        <f t="shared" si="94"/>
        <v>2045.5140113412031</v>
      </c>
      <c r="J421" s="57">
        <f t="shared" si="95"/>
        <v>2501.6218983309282</v>
      </c>
      <c r="K421" s="60">
        <f t="shared" si="96"/>
        <v>2797.6374155935732</v>
      </c>
      <c r="L421" s="60">
        <f t="shared" si="97"/>
        <v>1495.5932270820861</v>
      </c>
      <c r="M421" s="57">
        <f t="shared" si="98"/>
        <v>2546.7993885049464</v>
      </c>
      <c r="N421" s="57">
        <f t="shared" si="99"/>
        <v>1642.8964093043062</v>
      </c>
      <c r="P421" s="49"/>
      <c r="Q421" s="41">
        <v>410</v>
      </c>
      <c r="R421" s="103">
        <f t="shared" si="108"/>
        <v>2017.628923321432</v>
      </c>
      <c r="S421" s="57">
        <f t="shared" si="101"/>
        <v>2061.7045831771516</v>
      </c>
      <c r="T421" s="57">
        <f t="shared" si="102"/>
        <v>2528.9100911311921</v>
      </c>
      <c r="U421" s="57">
        <f t="shared" si="103"/>
        <v>2850.5399027533658</v>
      </c>
      <c r="V421" s="57">
        <f t="shared" si="104"/>
        <v>1491.1651593397971</v>
      </c>
      <c r="W421" s="57">
        <f t="shared" si="105"/>
        <v>3941.1940020366046</v>
      </c>
      <c r="X421" s="57">
        <f t="shared" si="106"/>
        <v>1078.5121935375851</v>
      </c>
      <c r="Y421" s="17"/>
      <c r="AA421" s="22"/>
      <c r="AB421" s="22"/>
      <c r="AC421" s="22"/>
      <c r="AD421" s="22"/>
      <c r="AE421" s="22"/>
      <c r="AF421" s="22"/>
      <c r="AG421" s="22"/>
      <c r="AH421" s="33"/>
      <c r="AI421" s="6"/>
      <c r="AJ421" s="32"/>
      <c r="AK421" s="27"/>
      <c r="AL421" s="27"/>
      <c r="AM421" s="27"/>
      <c r="AN421" s="27"/>
      <c r="AO421" s="27"/>
      <c r="AP421" s="27"/>
      <c r="AR421" s="2"/>
      <c r="AS421" s="8"/>
      <c r="AT421" s="8"/>
      <c r="AU421" s="8"/>
      <c r="AW421" s="44"/>
      <c r="AX421" s="31"/>
      <c r="AY421" s="29"/>
      <c r="AZ421" s="31"/>
      <c r="BA421" s="17"/>
      <c r="BC421" s="22"/>
      <c r="BD421" s="22"/>
      <c r="BE421" s="22"/>
      <c r="BF421" s="22"/>
      <c r="BG421" s="22"/>
      <c r="BH421" s="22"/>
      <c r="BI421" s="22"/>
      <c r="BJ421" s="33"/>
      <c r="BK421" s="6"/>
      <c r="BL421" s="32"/>
      <c r="BM421" s="27"/>
      <c r="BN421" s="27"/>
      <c r="BO421" s="27"/>
      <c r="BP421" s="27"/>
      <c r="BQ421" s="27"/>
      <c r="BR421" s="27"/>
      <c r="BT421" s="2"/>
      <c r="BU421" s="8"/>
      <c r="BV421" s="8"/>
      <c r="BW421" s="8"/>
      <c r="BY421" s="44"/>
      <c r="BZ421" s="31"/>
      <c r="CA421" s="29"/>
      <c r="CB421" s="31"/>
      <c r="CC421" s="17"/>
      <c r="CE421" s="22"/>
      <c r="CF421" s="22"/>
      <c r="CG421" s="22"/>
      <c r="CH421" s="22"/>
      <c r="CI421" s="22"/>
      <c r="CJ421" s="22"/>
      <c r="CK421" s="22"/>
      <c r="CL421" s="33"/>
      <c r="CM421" s="6"/>
      <c r="CN421" s="32"/>
      <c r="CO421" s="27"/>
      <c r="CP421" s="27"/>
      <c r="CQ421" s="27"/>
      <c r="CR421" s="27"/>
      <c r="CS421" s="27"/>
      <c r="CT421" s="27"/>
    </row>
    <row r="422" spans="2:98">
      <c r="B422" s="86">
        <v>42968</v>
      </c>
      <c r="C422" s="53">
        <v>2428.37</v>
      </c>
      <c r="D422" s="47">
        <f t="shared" ref="D422:D445" si="109">(C422-C421)/C421</f>
        <v>1.1626229102676543E-3</v>
      </c>
      <c r="F422" s="89">
        <f t="shared" si="107"/>
        <v>2017.6328963051428</v>
      </c>
      <c r="G422" s="96">
        <v>384</v>
      </c>
      <c r="H422" s="37">
        <v>411</v>
      </c>
      <c r="I422" s="60">
        <f t="shared" ref="I422:I485" si="110">$C$38*EXP($J$4*G422)</f>
        <v>2046.1113886453563</v>
      </c>
      <c r="J422" s="57">
        <f t="shared" ref="J422:J485" si="111">$C$38*EXP($J$3*SQRT(G422))</f>
        <v>2502.6440557279752</v>
      </c>
      <c r="K422" s="60">
        <f t="shared" ref="K422:K485" si="112">$C$38*EXP($J$4*G422+$J$3*SQRT(G422))</f>
        <v>2799.5978875448936</v>
      </c>
      <c r="L422" s="60">
        <f t="shared" ref="L422:L485" si="113">$C$38*EXP($J$4*G422-$J$3*SQRT(G422))</f>
        <v>1495.418979050467</v>
      </c>
      <c r="M422" s="57">
        <f t="shared" ref="M422:M485" si="114">$C$38*EXP($J$4*G422+0.7*$J$3*SQRT(G422))</f>
        <v>2548.2717623713002</v>
      </c>
      <c r="N422" s="57">
        <f t="shared" ref="N422:N485" si="115">$C$38*EXP($J$4*G422-0.7*$J$3*SQRT(G422))</f>
        <v>1642.906332269838</v>
      </c>
      <c r="P422" s="49"/>
      <c r="Q422" s="41">
        <v>411</v>
      </c>
      <c r="R422" s="103">
        <f t="shared" si="108"/>
        <v>2017.6328963051428</v>
      </c>
      <c r="S422" s="57">
        <f t="shared" si="101"/>
        <v>2062.3066888185849</v>
      </c>
      <c r="T422" s="57">
        <f t="shared" si="102"/>
        <v>2529.9088315358404</v>
      </c>
      <c r="U422" s="57">
        <f t="shared" si="103"/>
        <v>2852.4984721158035</v>
      </c>
      <c r="V422" s="57">
        <f t="shared" si="104"/>
        <v>1491.0117990672181</v>
      </c>
      <c r="W422" s="57">
        <f t="shared" si="105"/>
        <v>3945.4595078117209</v>
      </c>
      <c r="X422" s="57">
        <f t="shared" si="106"/>
        <v>1077.9755489379706</v>
      </c>
      <c r="Y422" s="17"/>
      <c r="AA422" s="22"/>
      <c r="AB422" s="22"/>
      <c r="AC422" s="22"/>
      <c r="AD422" s="22"/>
      <c r="AE422" s="22"/>
      <c r="AF422" s="22"/>
      <c r="AG422" s="22"/>
      <c r="AH422" s="33"/>
      <c r="AI422" s="6"/>
      <c r="AJ422" s="32"/>
      <c r="AK422" s="27"/>
      <c r="AL422" s="27"/>
      <c r="AM422" s="27"/>
      <c r="AN422" s="27"/>
      <c r="AO422" s="27"/>
      <c r="AP422" s="27"/>
      <c r="AR422" s="2"/>
      <c r="AS422" s="8"/>
      <c r="AT422" s="8"/>
      <c r="AU422" s="8"/>
      <c r="AW422" s="44"/>
      <c r="AX422" s="31"/>
      <c r="AY422" s="29"/>
      <c r="AZ422" s="31"/>
      <c r="BA422" s="17"/>
      <c r="BC422" s="22"/>
      <c r="BD422" s="22"/>
      <c r="BE422" s="22"/>
      <c r="BF422" s="22"/>
      <c r="BG422" s="22"/>
      <c r="BH422" s="22"/>
      <c r="BI422" s="22"/>
      <c r="BJ422" s="33"/>
      <c r="BK422" s="6"/>
      <c r="BL422" s="32"/>
      <c r="BM422" s="27"/>
      <c r="BN422" s="27"/>
      <c r="BO422" s="27"/>
      <c r="BP422" s="27"/>
      <c r="BQ422" s="27"/>
      <c r="BR422" s="27"/>
      <c r="BT422" s="2"/>
      <c r="BU422" s="8"/>
      <c r="BV422" s="8"/>
      <c r="BW422" s="8"/>
      <c r="BY422" s="44"/>
      <c r="BZ422" s="31"/>
      <c r="CA422" s="29"/>
      <c r="CB422" s="31"/>
      <c r="CC422" s="17"/>
      <c r="CE422" s="22"/>
      <c r="CF422" s="22"/>
      <c r="CG422" s="22"/>
      <c r="CH422" s="22"/>
      <c r="CI422" s="22"/>
      <c r="CJ422" s="22"/>
      <c r="CK422" s="22"/>
      <c r="CL422" s="33"/>
      <c r="CM422" s="6"/>
      <c r="CN422" s="32"/>
      <c r="CO422" s="27"/>
      <c r="CP422" s="27"/>
      <c r="CQ422" s="27"/>
      <c r="CR422" s="27"/>
      <c r="CS422" s="27"/>
      <c r="CT422" s="27"/>
    </row>
    <row r="423" spans="2:98">
      <c r="B423" s="86">
        <v>42969</v>
      </c>
      <c r="C423" s="53">
        <v>2452.5100000000002</v>
      </c>
      <c r="D423" s="47">
        <f t="shared" si="109"/>
        <v>9.9408245036795573E-3</v>
      </c>
      <c r="F423" s="89">
        <f t="shared" si="107"/>
        <v>2017.6368692888536</v>
      </c>
      <c r="G423" s="96">
        <v>385</v>
      </c>
      <c r="H423" s="37">
        <v>412</v>
      </c>
      <c r="I423" s="60">
        <f t="shared" si="110"/>
        <v>2046.7089404091528</v>
      </c>
      <c r="J423" s="57">
        <f t="shared" si="111"/>
        <v>2503.6652998915779</v>
      </c>
      <c r="K423" s="60">
        <f t="shared" si="112"/>
        <v>2801.5582440791295</v>
      </c>
      <c r="L423" s="60">
        <f t="shared" si="113"/>
        <v>1495.2455461541488</v>
      </c>
      <c r="M423" s="57">
        <f t="shared" si="114"/>
        <v>2549.7440386916824</v>
      </c>
      <c r="N423" s="57">
        <f t="shared" si="115"/>
        <v>1642.9168666279982</v>
      </c>
      <c r="P423" s="49"/>
      <c r="Q423" s="96">
        <v>412</v>
      </c>
      <c r="R423" s="103">
        <f t="shared" si="108"/>
        <v>2017.6368692888536</v>
      </c>
      <c r="S423" s="57">
        <f t="shared" si="101"/>
        <v>2062.9089703005366</v>
      </c>
      <c r="T423" s="57">
        <f t="shared" si="102"/>
        <v>2530.9067513777281</v>
      </c>
      <c r="U423" s="57">
        <f t="shared" si="103"/>
        <v>2854.4570168671166</v>
      </c>
      <c r="V423" s="57">
        <f t="shared" si="104"/>
        <v>1490.8591702729889</v>
      </c>
      <c r="W423" s="57">
        <f t="shared" si="105"/>
        <v>3949.725837856472</v>
      </c>
      <c r="X423" s="57">
        <f t="shared" si="106"/>
        <v>1077.4402058386777</v>
      </c>
      <c r="Y423" s="17"/>
      <c r="AA423" s="22"/>
      <c r="AB423" s="22"/>
      <c r="AC423" s="22"/>
      <c r="AD423" s="22"/>
      <c r="AE423" s="22"/>
      <c r="AF423" s="22"/>
      <c r="AG423" s="22"/>
      <c r="AH423" s="33"/>
      <c r="AI423" s="6"/>
      <c r="AJ423" s="32"/>
      <c r="AK423" s="27"/>
      <c r="AL423" s="27"/>
      <c r="AM423" s="27"/>
      <c r="AN423" s="27"/>
      <c r="AO423" s="27"/>
      <c r="AP423" s="27"/>
      <c r="AR423" s="2"/>
      <c r="AS423" s="8"/>
      <c r="AT423" s="8"/>
      <c r="AU423" s="8"/>
      <c r="AW423" s="44"/>
      <c r="AX423" s="31"/>
      <c r="AY423" s="29"/>
      <c r="AZ423" s="31"/>
      <c r="BA423" s="17"/>
      <c r="BC423" s="22"/>
      <c r="BD423" s="22"/>
      <c r="BE423" s="22"/>
      <c r="BF423" s="22"/>
      <c r="BG423" s="22"/>
      <c r="BH423" s="22"/>
      <c r="BI423" s="22"/>
      <c r="BJ423" s="33"/>
      <c r="BK423" s="6"/>
      <c r="BL423" s="32"/>
      <c r="BM423" s="27"/>
      <c r="BN423" s="27"/>
      <c r="BO423" s="27"/>
      <c r="BP423" s="27"/>
      <c r="BQ423" s="27"/>
      <c r="BR423" s="27"/>
      <c r="BT423" s="2"/>
      <c r="BU423" s="8"/>
      <c r="BV423" s="8"/>
      <c r="BW423" s="8"/>
      <c r="BY423" s="44"/>
      <c r="BZ423" s="31"/>
      <c r="CA423" s="29"/>
      <c r="CB423" s="31"/>
      <c r="CC423" s="17"/>
      <c r="CE423" s="22"/>
      <c r="CF423" s="22"/>
      <c r="CG423" s="22"/>
      <c r="CH423" s="22"/>
      <c r="CI423" s="22"/>
      <c r="CJ423" s="22"/>
      <c r="CK423" s="22"/>
      <c r="CL423" s="33"/>
      <c r="CM423" s="6"/>
      <c r="CN423" s="32"/>
      <c r="CO423" s="27"/>
      <c r="CP423" s="27"/>
      <c r="CQ423" s="27"/>
      <c r="CR423" s="27"/>
      <c r="CS423" s="27"/>
      <c r="CT423" s="27"/>
    </row>
    <row r="424" spans="2:98">
      <c r="B424" s="86">
        <v>42970</v>
      </c>
      <c r="C424" s="53">
        <v>2444.04</v>
      </c>
      <c r="D424" s="47">
        <f t="shared" si="109"/>
        <v>-3.4536046743949074E-3</v>
      </c>
      <c r="F424" s="89">
        <f t="shared" si="107"/>
        <v>2017.6408422725644</v>
      </c>
      <c r="G424" s="96">
        <v>386</v>
      </c>
      <c r="H424" s="37">
        <v>413</v>
      </c>
      <c r="I424" s="60">
        <f t="shared" si="110"/>
        <v>2047.3066666835409</v>
      </c>
      <c r="J424" s="57">
        <f t="shared" si="111"/>
        <v>2504.6856345471419</v>
      </c>
      <c r="K424" s="60">
        <f t="shared" si="112"/>
        <v>2803.5184888331073</v>
      </c>
      <c r="L424" s="60">
        <f t="shared" si="113"/>
        <v>1495.0729250198249</v>
      </c>
      <c r="M424" s="57">
        <f t="shared" si="114"/>
        <v>2551.2162200099747</v>
      </c>
      <c r="N424" s="57">
        <f t="shared" si="115"/>
        <v>1642.9280100102549</v>
      </c>
      <c r="P424" s="49"/>
      <c r="Q424" s="96">
        <v>413</v>
      </c>
      <c r="R424" s="103">
        <f t="shared" si="108"/>
        <v>2017.6408422725644</v>
      </c>
      <c r="S424" s="57">
        <f t="shared" si="101"/>
        <v>2063.5114276743602</v>
      </c>
      <c r="T424" s="57">
        <f t="shared" si="102"/>
        <v>2531.9038537974584</v>
      </c>
      <c r="U424" s="57">
        <f t="shared" si="103"/>
        <v>2856.4155400987424</v>
      </c>
      <c r="V424" s="57">
        <f t="shared" si="104"/>
        <v>1490.7072701318102</v>
      </c>
      <c r="W424" s="57">
        <f t="shared" si="105"/>
        <v>3953.9929986785464</v>
      </c>
      <c r="X424" s="57">
        <f t="shared" si="106"/>
        <v>1076.9061588034574</v>
      </c>
      <c r="Y424" s="17"/>
      <c r="AA424" s="22"/>
      <c r="AB424" s="22"/>
      <c r="AC424" s="22"/>
      <c r="AD424" s="22"/>
      <c r="AE424" s="22"/>
      <c r="AF424" s="22"/>
      <c r="AG424" s="22"/>
      <c r="AH424" s="33"/>
      <c r="AI424" s="6"/>
      <c r="AJ424" s="32"/>
      <c r="AK424" s="27"/>
      <c r="AL424" s="27"/>
      <c r="AM424" s="27"/>
      <c r="AN424" s="27"/>
      <c r="AO424" s="27"/>
      <c r="AP424" s="27"/>
      <c r="AR424" s="2"/>
      <c r="AS424" s="8"/>
      <c r="AT424" s="8"/>
      <c r="AU424" s="8"/>
      <c r="AW424" s="44"/>
      <c r="AX424" s="31"/>
      <c r="AY424" s="29"/>
      <c r="AZ424" s="31"/>
      <c r="BA424" s="17"/>
      <c r="BC424" s="22"/>
      <c r="BD424" s="22"/>
      <c r="BE424" s="22"/>
      <c r="BF424" s="22"/>
      <c r="BG424" s="22"/>
      <c r="BH424" s="22"/>
      <c r="BI424" s="22"/>
      <c r="BJ424" s="33"/>
      <c r="BK424" s="6"/>
      <c r="BL424" s="32"/>
      <c r="BM424" s="27"/>
      <c r="BN424" s="27"/>
      <c r="BO424" s="27"/>
      <c r="BP424" s="27"/>
      <c r="BQ424" s="27"/>
      <c r="BR424" s="27"/>
      <c r="BT424" s="2"/>
      <c r="BU424" s="8"/>
      <c r="BV424" s="8"/>
      <c r="BW424" s="8"/>
      <c r="BY424" s="44"/>
      <c r="BZ424" s="31"/>
      <c r="CA424" s="29"/>
      <c r="CB424" s="31"/>
      <c r="CC424" s="17"/>
      <c r="CE424" s="22"/>
      <c r="CF424" s="22"/>
      <c r="CG424" s="22"/>
      <c r="CH424" s="22"/>
      <c r="CI424" s="22"/>
      <c r="CJ424" s="22"/>
      <c r="CK424" s="22"/>
      <c r="CL424" s="33"/>
      <c r="CM424" s="6"/>
      <c r="CN424" s="32"/>
      <c r="CO424" s="27"/>
      <c r="CP424" s="27"/>
      <c r="CQ424" s="27"/>
      <c r="CR424" s="27"/>
      <c r="CS424" s="27"/>
      <c r="CT424" s="27"/>
    </row>
    <row r="425" spans="2:98">
      <c r="B425" s="86">
        <v>42971</v>
      </c>
      <c r="C425" s="53">
        <v>2438.9699999999998</v>
      </c>
      <c r="D425" s="47">
        <f t="shared" si="109"/>
        <v>-2.0744341336476342E-3</v>
      </c>
      <c r="F425" s="89">
        <f t="shared" si="107"/>
        <v>2017.6448152562753</v>
      </c>
      <c r="G425" s="96">
        <v>387</v>
      </c>
      <c r="H425" s="37">
        <v>414</v>
      </c>
      <c r="I425" s="60">
        <f t="shared" si="110"/>
        <v>2047.9045675194864</v>
      </c>
      <c r="J425" s="57">
        <f t="shared" si="111"/>
        <v>2505.7050633958115</v>
      </c>
      <c r="K425" s="60">
        <f t="shared" si="112"/>
        <v>2805.4786254209698</v>
      </c>
      <c r="L425" s="60">
        <f t="shared" si="113"/>
        <v>1494.9011122969673</v>
      </c>
      <c r="M425" s="57">
        <f t="shared" si="114"/>
        <v>2552.6883088540962</v>
      </c>
      <c r="N425" s="57">
        <f t="shared" si="115"/>
        <v>1642.9397600640973</v>
      </c>
      <c r="P425" s="49"/>
      <c r="Q425" s="41">
        <v>414</v>
      </c>
      <c r="R425" s="103">
        <f t="shared" si="108"/>
        <v>2017.6448152562753</v>
      </c>
      <c r="S425" s="57">
        <f t="shared" si="101"/>
        <v>2064.1140609914237</v>
      </c>
      <c r="T425" s="57">
        <f t="shared" si="102"/>
        <v>2532.900141916507</v>
      </c>
      <c r="U425" s="57">
        <f t="shared" si="103"/>
        <v>2858.3740448843323</v>
      </c>
      <c r="V425" s="57">
        <f t="shared" si="104"/>
        <v>1490.5560958362662</v>
      </c>
      <c r="W425" s="57">
        <f t="shared" si="105"/>
        <v>3958.260996751364</v>
      </c>
      <c r="X425" s="57">
        <f t="shared" si="106"/>
        <v>1076.3734024308283</v>
      </c>
      <c r="Y425" s="17"/>
      <c r="AA425" s="22"/>
      <c r="AB425" s="22"/>
      <c r="AC425" s="22"/>
      <c r="AD425" s="22"/>
      <c r="AE425" s="22"/>
      <c r="AF425" s="22"/>
      <c r="AG425" s="22"/>
      <c r="AH425" s="33"/>
      <c r="AI425" s="6"/>
      <c r="AJ425" s="32"/>
      <c r="AK425" s="27"/>
      <c r="AL425" s="27"/>
      <c r="AM425" s="27"/>
      <c r="AN425" s="27"/>
      <c r="AO425" s="27"/>
      <c r="AP425" s="27"/>
      <c r="AR425" s="2"/>
      <c r="AS425" s="8"/>
      <c r="AT425" s="8"/>
      <c r="AU425" s="8"/>
      <c r="AW425" s="44"/>
      <c r="AX425" s="31"/>
      <c r="AY425" s="29"/>
      <c r="AZ425" s="31"/>
      <c r="BA425" s="17"/>
      <c r="BC425" s="22"/>
      <c r="BD425" s="22"/>
      <c r="BE425" s="22"/>
      <c r="BF425" s="22"/>
      <c r="BG425" s="22"/>
      <c r="BH425" s="22"/>
      <c r="BI425" s="22"/>
      <c r="BJ425" s="33"/>
      <c r="BK425" s="6"/>
      <c r="BL425" s="32"/>
      <c r="BM425" s="27"/>
      <c r="BN425" s="27"/>
      <c r="BO425" s="27"/>
      <c r="BP425" s="27"/>
      <c r="BQ425" s="27"/>
      <c r="BR425" s="27"/>
      <c r="BT425" s="2"/>
      <c r="BU425" s="8"/>
      <c r="BV425" s="8"/>
      <c r="BW425" s="8"/>
      <c r="BY425" s="44"/>
      <c r="BZ425" s="31"/>
      <c r="CA425" s="29"/>
      <c r="CB425" s="31"/>
      <c r="CC425" s="17"/>
      <c r="CE425" s="22"/>
      <c r="CF425" s="22"/>
      <c r="CG425" s="22"/>
      <c r="CH425" s="22"/>
      <c r="CI425" s="22"/>
      <c r="CJ425" s="22"/>
      <c r="CK425" s="22"/>
      <c r="CL425" s="33"/>
      <c r="CM425" s="6"/>
      <c r="CN425" s="32"/>
      <c r="CO425" s="27"/>
      <c r="CP425" s="27"/>
      <c r="CQ425" s="27"/>
      <c r="CR425" s="27"/>
      <c r="CS425" s="27"/>
      <c r="CT425" s="27"/>
    </row>
    <row r="426" spans="2:98">
      <c r="B426" s="86">
        <v>42972</v>
      </c>
      <c r="C426" s="53">
        <v>2443.0500000000002</v>
      </c>
      <c r="D426" s="47">
        <f t="shared" si="109"/>
        <v>1.672837304272042E-3</v>
      </c>
      <c r="F426" s="89">
        <f t="shared" si="107"/>
        <v>2017.6487882399861</v>
      </c>
      <c r="G426" s="96">
        <v>388</v>
      </c>
      <c r="H426" s="37">
        <v>415</v>
      </c>
      <c r="I426" s="60">
        <f t="shared" si="110"/>
        <v>2048.5026429679683</v>
      </c>
      <c r="J426" s="57">
        <f t="shared" si="111"/>
        <v>2506.723590114686</v>
      </c>
      <c r="K426" s="60">
        <f t="shared" si="112"/>
        <v>2807.4386574343866</v>
      </c>
      <c r="L426" s="60">
        <f t="shared" si="113"/>
        <v>1494.7301046576206</v>
      </c>
      <c r="M426" s="57">
        <f t="shared" si="114"/>
        <v>2554.1603077361515</v>
      </c>
      <c r="N426" s="57">
        <f t="shared" si="115"/>
        <v>1642.9521144528887</v>
      </c>
      <c r="P426" s="49"/>
      <c r="Q426" s="41">
        <v>415</v>
      </c>
      <c r="R426" s="103">
        <f t="shared" si="108"/>
        <v>2017.6487882399861</v>
      </c>
      <c r="S426" s="57">
        <f t="shared" si="101"/>
        <v>2064.7168703031098</v>
      </c>
      <c r="T426" s="57">
        <f t="shared" si="102"/>
        <v>2533.8956188373868</v>
      </c>
      <c r="U426" s="57">
        <f t="shared" si="103"/>
        <v>2860.3325342799058</v>
      </c>
      <c r="V426" s="57">
        <f t="shared" si="104"/>
        <v>1490.4056445966692</v>
      </c>
      <c r="W426" s="57">
        <f t="shared" si="105"/>
        <v>3962.529838514386</v>
      </c>
      <c r="X426" s="57">
        <f t="shared" si="106"/>
        <v>1075.841931353772</v>
      </c>
      <c r="Y426" s="17"/>
      <c r="AA426" s="22"/>
      <c r="AB426" s="22"/>
      <c r="AC426" s="22"/>
      <c r="AD426" s="22"/>
      <c r="AE426" s="22"/>
      <c r="AF426" s="22"/>
      <c r="AG426" s="22"/>
      <c r="AH426" s="33"/>
      <c r="AI426" s="6"/>
      <c r="AJ426" s="32"/>
      <c r="AK426" s="27"/>
      <c r="AL426" s="27"/>
      <c r="AM426" s="27"/>
      <c r="AN426" s="27"/>
      <c r="AO426" s="27"/>
      <c r="AP426" s="27"/>
      <c r="AR426" s="2"/>
      <c r="AS426" s="8"/>
      <c r="AT426" s="8"/>
      <c r="AU426" s="8"/>
      <c r="AW426" s="44"/>
      <c r="AX426" s="31"/>
      <c r="AY426" s="29"/>
      <c r="AZ426" s="31"/>
      <c r="BA426" s="17"/>
      <c r="BC426" s="22"/>
      <c r="BD426" s="22"/>
      <c r="BE426" s="22"/>
      <c r="BF426" s="22"/>
      <c r="BG426" s="22"/>
      <c r="BH426" s="22"/>
      <c r="BI426" s="22"/>
      <c r="BJ426" s="33"/>
      <c r="BK426" s="6"/>
      <c r="BL426" s="32"/>
      <c r="BM426" s="27"/>
      <c r="BN426" s="27"/>
      <c r="BO426" s="27"/>
      <c r="BP426" s="27"/>
      <c r="BQ426" s="27"/>
      <c r="BR426" s="27"/>
      <c r="BT426" s="2"/>
      <c r="BU426" s="8"/>
      <c r="BV426" s="8"/>
      <c r="BW426" s="8"/>
      <c r="BY426" s="44"/>
      <c r="BZ426" s="31"/>
      <c r="CA426" s="29"/>
      <c r="CB426" s="31"/>
      <c r="CC426" s="17"/>
      <c r="CE426" s="22"/>
      <c r="CF426" s="22"/>
      <c r="CG426" s="22"/>
      <c r="CH426" s="22"/>
      <c r="CI426" s="22"/>
      <c r="CJ426" s="22"/>
      <c r="CK426" s="22"/>
      <c r="CL426" s="33"/>
      <c r="CM426" s="6"/>
      <c r="CN426" s="32"/>
      <c r="CO426" s="27"/>
      <c r="CP426" s="27"/>
      <c r="CQ426" s="27"/>
      <c r="CR426" s="27"/>
      <c r="CS426" s="27"/>
      <c r="CT426" s="27"/>
    </row>
    <row r="427" spans="2:98">
      <c r="B427" s="86">
        <v>42975</v>
      </c>
      <c r="C427" s="53">
        <v>2444.2399999999998</v>
      </c>
      <c r="D427" s="47">
        <f t="shared" si="109"/>
        <v>4.87096047972657E-4</v>
      </c>
      <c r="F427" s="89">
        <f t="shared" si="107"/>
        <v>2017.6527612236969</v>
      </c>
      <c r="G427" s="96">
        <v>389</v>
      </c>
      <c r="H427" s="37">
        <v>416</v>
      </c>
      <c r="I427" s="60">
        <f t="shared" si="110"/>
        <v>2049.1008930799803</v>
      </c>
      <c r="J427" s="57">
        <f t="shared" si="111"/>
        <v>2507.7412183570386</v>
      </c>
      <c r="K427" s="60">
        <f t="shared" si="112"/>
        <v>2809.3985884427611</v>
      </c>
      <c r="L427" s="60">
        <f t="shared" si="113"/>
        <v>1494.5598987961905</v>
      </c>
      <c r="M427" s="57">
        <f t="shared" si="114"/>
        <v>2555.6322191525765</v>
      </c>
      <c r="N427" s="57">
        <f t="shared" si="115"/>
        <v>1642.9650708557199</v>
      </c>
      <c r="P427" s="49"/>
      <c r="Q427" s="96">
        <v>416</v>
      </c>
      <c r="R427" s="103">
        <f t="shared" si="108"/>
        <v>2017.6527612236969</v>
      </c>
      <c r="S427" s="57">
        <f t="shared" si="101"/>
        <v>2065.3198556608158</v>
      </c>
      <c r="T427" s="57">
        <f t="shared" si="102"/>
        <v>2534.8902876438065</v>
      </c>
      <c r="U427" s="57">
        <f t="shared" si="103"/>
        <v>2862.291011324005</v>
      </c>
      <c r="V427" s="57">
        <f t="shared" si="104"/>
        <v>1490.2559136409077</v>
      </c>
      <c r="W427" s="57">
        <f t="shared" si="105"/>
        <v>3966.7995303734065</v>
      </c>
      <c r="X427" s="57">
        <f t="shared" si="106"/>
        <v>1075.311740239438</v>
      </c>
      <c r="Y427" s="17"/>
      <c r="AA427" s="22"/>
      <c r="AB427" s="22"/>
      <c r="AC427" s="22"/>
      <c r="AD427" s="22"/>
      <c r="AE427" s="22"/>
      <c r="AF427" s="22"/>
      <c r="AG427" s="22"/>
      <c r="AH427" s="33"/>
      <c r="AI427" s="6"/>
      <c r="AJ427" s="32"/>
      <c r="AK427" s="27"/>
      <c r="AL427" s="27"/>
      <c r="AM427" s="27"/>
      <c r="AN427" s="27"/>
      <c r="AO427" s="27"/>
      <c r="AP427" s="27"/>
      <c r="AR427" s="2"/>
      <c r="AS427" s="8"/>
      <c r="AT427" s="8"/>
      <c r="AU427" s="8"/>
      <c r="AW427" s="44"/>
      <c r="AX427" s="31"/>
      <c r="AY427" s="29"/>
      <c r="AZ427" s="31"/>
      <c r="BA427" s="17"/>
      <c r="BC427" s="22"/>
      <c r="BD427" s="22"/>
      <c r="BE427" s="22"/>
      <c r="BF427" s="22"/>
      <c r="BG427" s="22"/>
      <c r="BH427" s="22"/>
      <c r="BI427" s="22"/>
      <c r="BJ427" s="33"/>
      <c r="BK427" s="6"/>
      <c r="BL427" s="32"/>
      <c r="BM427" s="27"/>
      <c r="BN427" s="27"/>
      <c r="BO427" s="27"/>
      <c r="BP427" s="27"/>
      <c r="BQ427" s="27"/>
      <c r="BR427" s="27"/>
      <c r="BT427" s="2"/>
      <c r="BU427" s="8"/>
      <c r="BV427" s="8"/>
      <c r="BW427" s="8"/>
      <c r="BY427" s="44"/>
      <c r="BZ427" s="31"/>
      <c r="CA427" s="29"/>
      <c r="CB427" s="31"/>
      <c r="CC427" s="17"/>
      <c r="CE427" s="22"/>
      <c r="CF427" s="22"/>
      <c r="CG427" s="22"/>
      <c r="CH427" s="22"/>
      <c r="CI427" s="22"/>
      <c r="CJ427" s="22"/>
      <c r="CK427" s="22"/>
      <c r="CL427" s="33"/>
      <c r="CM427" s="6"/>
      <c r="CN427" s="32"/>
      <c r="CO427" s="27"/>
      <c r="CP427" s="27"/>
      <c r="CQ427" s="27"/>
      <c r="CR427" s="27"/>
      <c r="CS427" s="27"/>
      <c r="CT427" s="27"/>
    </row>
    <row r="428" spans="2:98">
      <c r="B428" s="86">
        <v>42976</v>
      </c>
      <c r="C428" s="53">
        <v>2446.3000000000002</v>
      </c>
      <c r="D428" s="47">
        <f t="shared" si="109"/>
        <v>8.427977612674698E-4</v>
      </c>
      <c r="F428" s="89">
        <f t="shared" si="107"/>
        <v>2017.6567342074077</v>
      </c>
      <c r="G428" s="96">
        <v>390</v>
      </c>
      <c r="H428" s="37">
        <v>417</v>
      </c>
      <c r="I428" s="60">
        <f t="shared" si="110"/>
        <v>2049.6993179065325</v>
      </c>
      <c r="J428" s="57">
        <f t="shared" si="111"/>
        <v>2508.757951752531</v>
      </c>
      <c r="K428" s="60">
        <f t="shared" si="112"/>
        <v>2811.3584219934346</v>
      </c>
      <c r="L428" s="60">
        <f t="shared" si="113"/>
        <v>1494.3904914292409</v>
      </c>
      <c r="M428" s="57">
        <f t="shared" si="114"/>
        <v>2557.1040455842822</v>
      </c>
      <c r="N428" s="57">
        <f t="shared" si="115"/>
        <v>1642.9786269672654</v>
      </c>
      <c r="P428" s="49"/>
      <c r="Q428" s="41">
        <v>417</v>
      </c>
      <c r="R428" s="103">
        <f t="shared" si="108"/>
        <v>2017.6567342074077</v>
      </c>
      <c r="S428" s="57">
        <f t="shared" si="101"/>
        <v>2065.9230171159556</v>
      </c>
      <c r="T428" s="57">
        <f t="shared" si="102"/>
        <v>2535.8841514008313</v>
      </c>
      <c r="U428" s="57">
        <f t="shared" si="103"/>
        <v>2864.2494790378446</v>
      </c>
      <c r="V428" s="57">
        <f t="shared" si="104"/>
        <v>1490.1069002142956</v>
      </c>
      <c r="W428" s="57">
        <f t="shared" si="105"/>
        <v>3971.0700787008527</v>
      </c>
      <c r="X428" s="57">
        <f t="shared" si="106"/>
        <v>1074.7828237888448</v>
      </c>
      <c r="Y428" s="17"/>
      <c r="AA428" s="22"/>
      <c r="AB428" s="22"/>
      <c r="AC428" s="22"/>
      <c r="AD428" s="22"/>
      <c r="AE428" s="22"/>
      <c r="AF428" s="22"/>
      <c r="AG428" s="22"/>
      <c r="AH428" s="33"/>
      <c r="AI428" s="6"/>
      <c r="AJ428" s="32"/>
      <c r="AK428" s="27"/>
      <c r="AL428" s="27"/>
      <c r="AM428" s="27"/>
      <c r="AN428" s="27"/>
      <c r="AO428" s="27"/>
      <c r="AP428" s="27"/>
      <c r="AR428" s="2"/>
      <c r="AS428" s="8"/>
      <c r="AT428" s="8"/>
      <c r="AU428" s="8"/>
      <c r="AW428" s="44"/>
      <c r="AX428" s="31"/>
      <c r="AY428" s="29"/>
      <c r="AZ428" s="31"/>
      <c r="BA428" s="17"/>
      <c r="BC428" s="22"/>
      <c r="BD428" s="22"/>
      <c r="BE428" s="22"/>
      <c r="BF428" s="22"/>
      <c r="BG428" s="22"/>
      <c r="BH428" s="22"/>
      <c r="BI428" s="22"/>
      <c r="BJ428" s="33"/>
      <c r="BK428" s="6"/>
      <c r="BL428" s="32"/>
      <c r="BM428" s="27"/>
      <c r="BN428" s="27"/>
      <c r="BO428" s="27"/>
      <c r="BP428" s="27"/>
      <c r="BQ428" s="27"/>
      <c r="BR428" s="27"/>
      <c r="BT428" s="2"/>
      <c r="BU428" s="8"/>
      <c r="BV428" s="8"/>
      <c r="BW428" s="8"/>
      <c r="BY428" s="44"/>
      <c r="BZ428" s="31"/>
      <c r="CA428" s="29"/>
      <c r="CB428" s="31"/>
      <c r="CC428" s="17"/>
      <c r="CE428" s="22"/>
      <c r="CF428" s="22"/>
      <c r="CG428" s="22"/>
      <c r="CH428" s="22"/>
      <c r="CI428" s="22"/>
      <c r="CJ428" s="22"/>
      <c r="CK428" s="22"/>
      <c r="CL428" s="33"/>
      <c r="CM428" s="6"/>
      <c r="CN428" s="32"/>
      <c r="CO428" s="27"/>
      <c r="CP428" s="27"/>
      <c r="CQ428" s="27"/>
      <c r="CR428" s="27"/>
      <c r="CS428" s="27"/>
      <c r="CT428" s="27"/>
    </row>
    <row r="429" spans="2:98">
      <c r="B429" s="86">
        <v>42977</v>
      </c>
      <c r="C429" s="53">
        <v>2457.59</v>
      </c>
      <c r="D429" s="47">
        <f t="shared" si="109"/>
        <v>4.6151330580877087E-3</v>
      </c>
      <c r="F429" s="89">
        <f t="shared" si="107"/>
        <v>2017.6607071911185</v>
      </c>
      <c r="G429" s="96">
        <v>391</v>
      </c>
      <c r="H429" s="37">
        <v>418</v>
      </c>
      <c r="I429" s="60">
        <f t="shared" si="110"/>
        <v>2050.2979174986481</v>
      </c>
      <c r="J429" s="57">
        <f t="shared" si="111"/>
        <v>2509.7737939074268</v>
      </c>
      <c r="K429" s="60">
        <f t="shared" si="112"/>
        <v>2813.3181616118914</v>
      </c>
      <c r="L429" s="60">
        <f t="shared" si="113"/>
        <v>1494.221879295291</v>
      </c>
      <c r="M429" s="57">
        <f t="shared" si="114"/>
        <v>2558.5757894967987</v>
      </c>
      <c r="N429" s="57">
        <f t="shared" si="115"/>
        <v>1642.9927804976417</v>
      </c>
      <c r="P429" s="49"/>
      <c r="Q429" s="41">
        <v>418</v>
      </c>
      <c r="R429" s="103">
        <f t="shared" si="108"/>
        <v>2017.6607071911185</v>
      </c>
      <c r="S429" s="57">
        <f t="shared" si="101"/>
        <v>2066.526354719957</v>
      </c>
      <c r="T429" s="57">
        <f t="shared" si="102"/>
        <v>2536.877213155035</v>
      </c>
      <c r="U429" s="57">
        <f t="shared" si="103"/>
        <v>2866.2079404254582</v>
      </c>
      <c r="V429" s="57">
        <f t="shared" si="104"/>
        <v>1489.9586015794225</v>
      </c>
      <c r="W429" s="57">
        <f t="shared" si="105"/>
        <v>3975.3414898360757</v>
      </c>
      <c r="X429" s="57">
        <f t="shared" si="106"/>
        <v>1074.2551767365901</v>
      </c>
      <c r="Y429" s="17"/>
      <c r="AA429" s="22"/>
      <c r="AB429" s="22"/>
      <c r="AC429" s="22"/>
      <c r="AD429" s="22"/>
      <c r="AE429" s="22"/>
      <c r="AF429" s="22"/>
      <c r="AG429" s="22"/>
      <c r="AH429" s="33"/>
      <c r="AI429" s="6"/>
      <c r="AJ429" s="32"/>
      <c r="AK429" s="27"/>
      <c r="AL429" s="27"/>
      <c r="AM429" s="27"/>
      <c r="AN429" s="27"/>
      <c r="AO429" s="27"/>
      <c r="AP429" s="27"/>
      <c r="AR429" s="2"/>
      <c r="AS429" s="8"/>
      <c r="AT429" s="8"/>
      <c r="AU429" s="8"/>
      <c r="AW429" s="44"/>
      <c r="AX429" s="31"/>
      <c r="AY429" s="29"/>
      <c r="AZ429" s="31"/>
      <c r="BA429" s="17"/>
      <c r="BC429" s="22"/>
      <c r="BD429" s="22"/>
      <c r="BE429" s="22"/>
      <c r="BF429" s="22"/>
      <c r="BG429" s="22"/>
      <c r="BH429" s="22"/>
      <c r="BI429" s="22"/>
      <c r="BJ429" s="33"/>
      <c r="BK429" s="6"/>
      <c r="BL429" s="32"/>
      <c r="BM429" s="27"/>
      <c r="BN429" s="27"/>
      <c r="BO429" s="27"/>
      <c r="BP429" s="27"/>
      <c r="BQ429" s="27"/>
      <c r="BR429" s="27"/>
      <c r="BT429" s="2"/>
      <c r="BU429" s="8"/>
      <c r="BV429" s="8"/>
      <c r="BW429" s="8"/>
      <c r="BY429" s="44"/>
      <c r="BZ429" s="31"/>
      <c r="CA429" s="29"/>
      <c r="CB429" s="31"/>
      <c r="CC429" s="17"/>
      <c r="CE429" s="22"/>
      <c r="CF429" s="22"/>
      <c r="CG429" s="22"/>
      <c r="CH429" s="22"/>
      <c r="CI429" s="22"/>
      <c r="CJ429" s="22"/>
      <c r="CK429" s="22"/>
      <c r="CL429" s="33"/>
      <c r="CM429" s="6"/>
      <c r="CN429" s="32"/>
      <c r="CO429" s="27"/>
      <c r="CP429" s="27"/>
      <c r="CQ429" s="27"/>
      <c r="CR429" s="27"/>
      <c r="CS429" s="27"/>
      <c r="CT429" s="27"/>
    </row>
    <row r="430" spans="2:98">
      <c r="B430" s="86">
        <v>42978</v>
      </c>
      <c r="C430" s="53">
        <v>2471.65</v>
      </c>
      <c r="D430" s="47">
        <f t="shared" si="109"/>
        <v>5.7210519248531875E-3</v>
      </c>
      <c r="F430" s="89">
        <f t="shared" si="107"/>
        <v>2017.6646801748293</v>
      </c>
      <c r="G430" s="96">
        <v>392</v>
      </c>
      <c r="H430" s="37">
        <v>419</v>
      </c>
      <c r="I430" s="60">
        <f t="shared" si="110"/>
        <v>2050.8966919073669</v>
      </c>
      <c r="J430" s="57">
        <f t="shared" si="111"/>
        <v>2510.7887484047992</v>
      </c>
      <c r="K430" s="60">
        <f t="shared" si="112"/>
        <v>2815.2778108019561</v>
      </c>
      <c r="L430" s="60">
        <f t="shared" si="113"/>
        <v>1494.0540591546155</v>
      </c>
      <c r="M430" s="57">
        <f t="shared" si="114"/>
        <v>2560.0474533404117</v>
      </c>
      <c r="N430" s="57">
        <f t="shared" si="115"/>
        <v>1643.0075291722658</v>
      </c>
      <c r="P430" s="49"/>
      <c r="Q430" s="96">
        <v>419</v>
      </c>
      <c r="R430" s="103">
        <f t="shared" si="108"/>
        <v>2017.6646801748293</v>
      </c>
      <c r="S430" s="57">
        <f t="shared" si="101"/>
        <v>2067.1298685242623</v>
      </c>
      <c r="T430" s="57">
        <f t="shared" si="102"/>
        <v>2537.8694759346608</v>
      </c>
      <c r="U430" s="57">
        <f t="shared" si="103"/>
        <v>2868.1663984738525</v>
      </c>
      <c r="V430" s="57">
        <f t="shared" si="104"/>
        <v>1489.8110150160062</v>
      </c>
      <c r="W430" s="57">
        <f t="shared" si="105"/>
        <v>3979.6137700856393</v>
      </c>
      <c r="X430" s="57">
        <f t="shared" si="106"/>
        <v>1073.7287938505601</v>
      </c>
      <c r="Y430" s="17"/>
      <c r="AA430" s="22"/>
      <c r="AB430" s="22"/>
      <c r="AC430" s="22"/>
      <c r="AD430" s="22"/>
      <c r="AE430" s="22"/>
      <c r="AF430" s="22"/>
      <c r="AG430" s="22"/>
      <c r="AH430" s="33"/>
      <c r="AI430" s="6"/>
      <c r="AJ430" s="32"/>
      <c r="AK430" s="27"/>
      <c r="AL430" s="27"/>
      <c r="AM430" s="27"/>
      <c r="AN430" s="27"/>
      <c r="AO430" s="27"/>
      <c r="AP430" s="27"/>
      <c r="AR430" s="2"/>
      <c r="AS430" s="8"/>
      <c r="AT430" s="8"/>
      <c r="AU430" s="8"/>
      <c r="AW430" s="44"/>
      <c r="AX430" s="31"/>
      <c r="AY430" s="29"/>
      <c r="AZ430" s="31"/>
      <c r="BA430" s="17"/>
      <c r="BC430" s="22"/>
      <c r="BD430" s="22"/>
      <c r="BE430" s="22"/>
      <c r="BF430" s="22"/>
      <c r="BG430" s="22"/>
      <c r="BH430" s="22"/>
      <c r="BI430" s="22"/>
      <c r="BJ430" s="33"/>
      <c r="BK430" s="6"/>
      <c r="BL430" s="32"/>
      <c r="BM430" s="27"/>
      <c r="BN430" s="27"/>
      <c r="BO430" s="27"/>
      <c r="BP430" s="27"/>
      <c r="BQ430" s="27"/>
      <c r="BR430" s="27"/>
      <c r="BT430" s="2"/>
      <c r="BU430" s="8"/>
      <c r="BV430" s="8"/>
      <c r="BW430" s="8"/>
      <c r="BY430" s="44"/>
      <c r="BZ430" s="31"/>
      <c r="CA430" s="29"/>
      <c r="CB430" s="31"/>
      <c r="CC430" s="17"/>
      <c r="CE430" s="22"/>
      <c r="CF430" s="22"/>
      <c r="CG430" s="22"/>
      <c r="CH430" s="22"/>
      <c r="CI430" s="22"/>
      <c r="CJ430" s="22"/>
      <c r="CK430" s="22"/>
      <c r="CL430" s="33"/>
      <c r="CM430" s="6"/>
      <c r="CN430" s="32"/>
      <c r="CO430" s="27"/>
      <c r="CP430" s="27"/>
      <c r="CQ430" s="27"/>
      <c r="CR430" s="27"/>
      <c r="CS430" s="27"/>
      <c r="CT430" s="27"/>
    </row>
    <row r="431" spans="2:98">
      <c r="B431" s="86">
        <v>42979</v>
      </c>
      <c r="C431" s="53">
        <v>2476.5500000000002</v>
      </c>
      <c r="D431" s="47">
        <f t="shared" si="109"/>
        <v>1.9824813383772341E-3</v>
      </c>
      <c r="F431" s="89">
        <f t="shared" si="107"/>
        <v>2017.6686531585401</v>
      </c>
      <c r="G431" s="96">
        <v>393</v>
      </c>
      <c r="H431" s="37">
        <v>420</v>
      </c>
      <c r="I431" s="60">
        <f t="shared" si="110"/>
        <v>2051.4956411837425</v>
      </c>
      <c r="J431" s="57">
        <f t="shared" si="111"/>
        <v>2511.8028188047415</v>
      </c>
      <c r="K431" s="60">
        <f t="shared" si="112"/>
        <v>2817.2373730459935</v>
      </c>
      <c r="L431" s="60">
        <f t="shared" si="113"/>
        <v>1493.8870277890446</v>
      </c>
      <c r="M431" s="57">
        <f t="shared" si="114"/>
        <v>2561.5190395503078</v>
      </c>
      <c r="N431" s="57">
        <f t="shared" si="115"/>
        <v>1643.0228707317165</v>
      </c>
      <c r="P431" s="49"/>
      <c r="Q431" s="96">
        <v>420</v>
      </c>
      <c r="R431" s="103">
        <f t="shared" si="108"/>
        <v>2017.6686531585401</v>
      </c>
      <c r="S431" s="57">
        <f t="shared" si="101"/>
        <v>2067.7335585803303</v>
      </c>
      <c r="T431" s="57">
        <f t="shared" si="102"/>
        <v>2538.8609427497727</v>
      </c>
      <c r="U431" s="57">
        <f t="shared" si="103"/>
        <v>2870.1248561531479</v>
      </c>
      <c r="V431" s="57">
        <f t="shared" si="104"/>
        <v>1489.6641378207473</v>
      </c>
      <c r="W431" s="57">
        <f t="shared" si="105"/>
        <v>3983.8869257236079</v>
      </c>
      <c r="X431" s="57">
        <f t="shared" si="106"/>
        <v>1073.2036699316452</v>
      </c>
      <c r="Y431" s="17"/>
      <c r="AA431" s="22"/>
      <c r="AB431" s="22"/>
      <c r="AC431" s="22"/>
      <c r="AD431" s="22"/>
      <c r="AE431" s="22"/>
      <c r="AF431" s="22"/>
      <c r="AG431" s="22"/>
      <c r="AH431" s="33"/>
      <c r="AI431" s="6"/>
      <c r="AJ431" s="32"/>
      <c r="AK431" s="27"/>
      <c r="AL431" s="27"/>
      <c r="AM431" s="27"/>
      <c r="AN431" s="27"/>
      <c r="AO431" s="27"/>
      <c r="AP431" s="27"/>
      <c r="AR431" s="2"/>
      <c r="AS431" s="8"/>
      <c r="AT431" s="8"/>
      <c r="AU431" s="8"/>
      <c r="AW431" s="44"/>
      <c r="AX431" s="31"/>
      <c r="AY431" s="29"/>
      <c r="AZ431" s="31"/>
      <c r="BA431" s="17"/>
      <c r="BC431" s="22"/>
      <c r="BD431" s="22"/>
      <c r="BE431" s="22"/>
      <c r="BF431" s="22"/>
      <c r="BG431" s="22"/>
      <c r="BH431" s="22"/>
      <c r="BI431" s="22"/>
      <c r="BJ431" s="33"/>
      <c r="BK431" s="6"/>
      <c r="BL431" s="32"/>
      <c r="BM431" s="27"/>
      <c r="BN431" s="27"/>
      <c r="BO431" s="27"/>
      <c r="BP431" s="27"/>
      <c r="BQ431" s="27"/>
      <c r="BR431" s="27"/>
      <c r="BT431" s="2"/>
      <c r="BU431" s="8"/>
      <c r="BV431" s="8"/>
      <c r="BW431" s="8"/>
      <c r="BY431" s="44"/>
      <c r="BZ431" s="31"/>
      <c r="CA431" s="29"/>
      <c r="CB431" s="31"/>
      <c r="CC431" s="17"/>
      <c r="CE431" s="22"/>
      <c r="CF431" s="22"/>
      <c r="CG431" s="22"/>
      <c r="CH431" s="22"/>
      <c r="CI431" s="22"/>
      <c r="CJ431" s="22"/>
      <c r="CK431" s="22"/>
      <c r="CL431" s="33"/>
      <c r="CM431" s="6"/>
      <c r="CN431" s="32"/>
      <c r="CO431" s="27"/>
      <c r="CP431" s="27"/>
      <c r="CQ431" s="27"/>
      <c r="CR431" s="27"/>
      <c r="CS431" s="27"/>
      <c r="CT431" s="27"/>
    </row>
    <row r="432" spans="2:98">
      <c r="B432" s="86">
        <v>42983</v>
      </c>
      <c r="C432" s="53">
        <v>2457.85</v>
      </c>
      <c r="D432" s="47">
        <f t="shared" si="109"/>
        <v>-7.5508267549616488E-3</v>
      </c>
      <c r="F432" s="89">
        <f t="shared" si="107"/>
        <v>2017.6726261422509</v>
      </c>
      <c r="G432" s="96">
        <v>394</v>
      </c>
      <c r="H432" s="37">
        <v>421</v>
      </c>
      <c r="I432" s="60">
        <f t="shared" si="110"/>
        <v>2052.0947653788439</v>
      </c>
      <c r="J432" s="57">
        <f t="shared" si="111"/>
        <v>2512.8160086445696</v>
      </c>
      <c r="K432" s="60">
        <f t="shared" si="112"/>
        <v>2819.1968518051044</v>
      </c>
      <c r="L432" s="60">
        <f t="shared" si="113"/>
        <v>1493.7207820017711</v>
      </c>
      <c r="M432" s="57">
        <f t="shared" si="114"/>
        <v>2562.9905505467045</v>
      </c>
      <c r="N432" s="57">
        <f t="shared" si="115"/>
        <v>1643.038802931597</v>
      </c>
      <c r="P432" s="49"/>
      <c r="Q432" s="41">
        <v>421</v>
      </c>
      <c r="R432" s="103">
        <f t="shared" si="108"/>
        <v>2017.6726261422509</v>
      </c>
      <c r="S432" s="57">
        <f t="shared" si="101"/>
        <v>2068.3374249396334</v>
      </c>
      <c r="T432" s="57">
        <f t="shared" si="102"/>
        <v>2539.8516165924052</v>
      </c>
      <c r="U432" s="57">
        <f t="shared" si="103"/>
        <v>2872.0833164167238</v>
      </c>
      <c r="V432" s="57">
        <f t="shared" si="104"/>
        <v>1489.5179673071839</v>
      </c>
      <c r="W432" s="57">
        <f t="shared" si="105"/>
        <v>3988.160962991828</v>
      </c>
      <c r="X432" s="57">
        <f t="shared" si="106"/>
        <v>1072.6797998134559</v>
      </c>
      <c r="Y432" s="17"/>
      <c r="AA432" s="22"/>
      <c r="AB432" s="22"/>
      <c r="AC432" s="22"/>
      <c r="AD432" s="22"/>
      <c r="AE432" s="22"/>
      <c r="AF432" s="22"/>
      <c r="AG432" s="22"/>
      <c r="AH432" s="33"/>
      <c r="AI432" s="6"/>
      <c r="AJ432" s="32"/>
      <c r="AK432" s="27"/>
      <c r="AL432" s="27"/>
      <c r="AM432" s="27"/>
      <c r="AN432" s="27"/>
      <c r="AO432" s="27"/>
      <c r="AP432" s="27"/>
      <c r="AR432" s="2"/>
      <c r="AS432" s="8"/>
      <c r="AT432" s="8"/>
      <c r="AU432" s="8"/>
      <c r="AW432" s="44"/>
      <c r="AX432" s="31"/>
      <c r="AY432" s="29"/>
      <c r="AZ432" s="31"/>
      <c r="BA432" s="17"/>
      <c r="BC432" s="22"/>
      <c r="BD432" s="22"/>
      <c r="BE432" s="22"/>
      <c r="BF432" s="22"/>
      <c r="BG432" s="22"/>
      <c r="BH432" s="22"/>
      <c r="BI432" s="22"/>
      <c r="BJ432" s="33"/>
      <c r="BK432" s="6"/>
      <c r="BL432" s="32"/>
      <c r="BM432" s="27"/>
      <c r="BN432" s="27"/>
      <c r="BO432" s="27"/>
      <c r="BP432" s="27"/>
      <c r="BQ432" s="27"/>
      <c r="BR432" s="27"/>
      <c r="BT432" s="2"/>
      <c r="BU432" s="8"/>
      <c r="BV432" s="8"/>
      <c r="BW432" s="8"/>
      <c r="BY432" s="44"/>
      <c r="BZ432" s="31"/>
      <c r="CA432" s="29"/>
      <c r="CB432" s="31"/>
      <c r="CC432" s="17"/>
      <c r="CE432" s="22"/>
      <c r="CF432" s="22"/>
      <c r="CG432" s="22"/>
      <c r="CH432" s="22"/>
      <c r="CI432" s="22"/>
      <c r="CJ432" s="22"/>
      <c r="CK432" s="22"/>
      <c r="CL432" s="33"/>
      <c r="CM432" s="6"/>
      <c r="CN432" s="32"/>
      <c r="CO432" s="27"/>
      <c r="CP432" s="27"/>
      <c r="CQ432" s="27"/>
      <c r="CR432" s="27"/>
      <c r="CS432" s="27"/>
      <c r="CT432" s="27"/>
    </row>
    <row r="433" spans="2:98">
      <c r="B433" s="86">
        <v>42984</v>
      </c>
      <c r="C433" s="53">
        <v>2465.54</v>
      </c>
      <c r="D433" s="47">
        <f t="shared" si="109"/>
        <v>3.128750737433145E-3</v>
      </c>
      <c r="F433" s="89">
        <f t="shared" si="107"/>
        <v>2017.6765991259617</v>
      </c>
      <c r="G433" s="96">
        <v>395</v>
      </c>
      <c r="H433" s="37">
        <v>422</v>
      </c>
      <c r="I433" s="60">
        <f t="shared" si="110"/>
        <v>2052.6940645437539</v>
      </c>
      <c r="J433" s="57">
        <f t="shared" si="111"/>
        <v>2513.8283214390249</v>
      </c>
      <c r="K433" s="60">
        <f t="shared" si="112"/>
        <v>2821.1562505193192</v>
      </c>
      <c r="L433" s="60">
        <f t="shared" si="113"/>
        <v>1493.5553186171546</v>
      </c>
      <c r="M433" s="57">
        <f t="shared" si="114"/>
        <v>2564.4619887349941</v>
      </c>
      <c r="N433" s="57">
        <f t="shared" si="115"/>
        <v>1643.0553235423986</v>
      </c>
      <c r="P433" s="49"/>
      <c r="Q433" s="41">
        <v>422</v>
      </c>
      <c r="R433" s="103">
        <f t="shared" si="108"/>
        <v>2017.6765991259617</v>
      </c>
      <c r="S433" s="57">
        <f t="shared" si="101"/>
        <v>2068.9414676536599</v>
      </c>
      <c r="T433" s="57">
        <f t="shared" si="102"/>
        <v>2540.8415004367166</v>
      </c>
      <c r="U433" s="57">
        <f t="shared" si="103"/>
        <v>2874.0417822013628</v>
      </c>
      <c r="V433" s="57">
        <f t="shared" si="104"/>
        <v>1489.372500805549</v>
      </c>
      <c r="W433" s="57">
        <f t="shared" si="105"/>
        <v>3992.4358881002072</v>
      </c>
      <c r="X433" s="57">
        <f t="shared" si="106"/>
        <v>1072.1571783620443</v>
      </c>
      <c r="Y433" s="17"/>
      <c r="AA433" s="22"/>
      <c r="AB433" s="22"/>
      <c r="AC433" s="22"/>
      <c r="AD433" s="22"/>
      <c r="AE433" s="22"/>
      <c r="AF433" s="22"/>
      <c r="AG433" s="22"/>
      <c r="AH433" s="33"/>
      <c r="AI433" s="6"/>
      <c r="AJ433" s="32"/>
      <c r="AK433" s="27"/>
      <c r="AL433" s="27"/>
      <c r="AM433" s="27"/>
      <c r="AN433" s="27"/>
      <c r="AO433" s="27"/>
      <c r="AP433" s="27"/>
      <c r="AR433" s="2"/>
      <c r="AS433" s="8"/>
      <c r="AT433" s="8"/>
      <c r="AU433" s="8"/>
      <c r="AW433" s="44"/>
      <c r="AX433" s="31"/>
      <c r="AY433" s="29"/>
      <c r="AZ433" s="31"/>
      <c r="BA433" s="17"/>
      <c r="BC433" s="22"/>
      <c r="BD433" s="22"/>
      <c r="BE433" s="22"/>
      <c r="BF433" s="22"/>
      <c r="BG433" s="22"/>
      <c r="BH433" s="22"/>
      <c r="BI433" s="22"/>
      <c r="BJ433" s="33"/>
      <c r="BK433" s="6"/>
      <c r="BL433" s="32"/>
      <c r="BM433" s="27"/>
      <c r="BN433" s="27"/>
      <c r="BO433" s="27"/>
      <c r="BP433" s="27"/>
      <c r="BQ433" s="27"/>
      <c r="BR433" s="27"/>
      <c r="BT433" s="2"/>
      <c r="BU433" s="8"/>
      <c r="BV433" s="8"/>
      <c r="BW433" s="8"/>
      <c r="BY433" s="44"/>
      <c r="BZ433" s="31"/>
      <c r="CA433" s="29"/>
      <c r="CB433" s="31"/>
      <c r="CC433" s="17"/>
      <c r="CE433" s="22"/>
      <c r="CF433" s="22"/>
      <c r="CG433" s="22"/>
      <c r="CH433" s="22"/>
      <c r="CI433" s="22"/>
      <c r="CJ433" s="22"/>
      <c r="CK433" s="22"/>
      <c r="CL433" s="33"/>
      <c r="CM433" s="6"/>
      <c r="CN433" s="32"/>
      <c r="CO433" s="27"/>
      <c r="CP433" s="27"/>
      <c r="CQ433" s="27"/>
      <c r="CR433" s="27"/>
      <c r="CS433" s="27"/>
      <c r="CT433" s="27"/>
    </row>
    <row r="434" spans="2:98">
      <c r="B434" s="86">
        <v>42985</v>
      </c>
      <c r="C434" s="53">
        <v>2465.1</v>
      </c>
      <c r="D434" s="47">
        <f t="shared" si="109"/>
        <v>-1.7845989113948854E-4</v>
      </c>
      <c r="F434" s="89">
        <f t="shared" si="107"/>
        <v>2017.6805721096725</v>
      </c>
      <c r="G434" s="96">
        <v>396</v>
      </c>
      <c r="H434" s="37">
        <v>423</v>
      </c>
      <c r="I434" s="60">
        <f t="shared" si="110"/>
        <v>2053.2935387295729</v>
      </c>
      <c r="J434" s="57">
        <f t="shared" si="111"/>
        <v>2514.8397606804779</v>
      </c>
      <c r="K434" s="60">
        <f t="shared" si="112"/>
        <v>2823.1155726077864</v>
      </c>
      <c r="L434" s="60">
        <f t="shared" si="113"/>
        <v>1493.3906344805314</v>
      </c>
      <c r="M434" s="57">
        <f t="shared" si="114"/>
        <v>2565.933356505871</v>
      </c>
      <c r="N434" s="57">
        <f t="shared" si="115"/>
        <v>1643.0724303493676</v>
      </c>
      <c r="P434" s="49"/>
      <c r="Q434" s="96">
        <v>423</v>
      </c>
      <c r="R434" s="103">
        <f t="shared" si="108"/>
        <v>2017.6805721096725</v>
      </c>
      <c r="S434" s="57">
        <f t="shared" si="101"/>
        <v>2069.5456867739131</v>
      </c>
      <c r="T434" s="57">
        <f t="shared" si="102"/>
        <v>2541.8305972391368</v>
      </c>
      <c r="U434" s="57">
        <f t="shared" si="103"/>
        <v>2876.0002564273923</v>
      </c>
      <c r="V434" s="57">
        <f t="shared" si="104"/>
        <v>1489.2277356626296</v>
      </c>
      <c r="W434" s="57">
        <f t="shared" si="105"/>
        <v>3996.7117072269934</v>
      </c>
      <c r="X434" s="57">
        <f t="shared" si="106"/>
        <v>1071.6358004756269</v>
      </c>
      <c r="Y434" s="17"/>
      <c r="AA434" s="22"/>
      <c r="AB434" s="22"/>
      <c r="AC434" s="22"/>
      <c r="AD434" s="22"/>
      <c r="AE434" s="22"/>
      <c r="AF434" s="22"/>
      <c r="AG434" s="22"/>
      <c r="AH434" s="33"/>
      <c r="AI434" s="6"/>
      <c r="AJ434" s="32"/>
      <c r="AK434" s="27"/>
      <c r="AL434" s="27"/>
      <c r="AM434" s="27"/>
      <c r="AN434" s="27"/>
      <c r="AO434" s="27"/>
      <c r="AP434" s="27"/>
      <c r="AR434" s="2"/>
      <c r="AS434" s="8"/>
      <c r="AT434" s="8"/>
      <c r="AU434" s="8"/>
      <c r="AW434" s="44"/>
      <c r="AX434" s="31"/>
      <c r="AY434" s="29"/>
      <c r="AZ434" s="31"/>
      <c r="BA434" s="17"/>
      <c r="BC434" s="22"/>
      <c r="BD434" s="22"/>
      <c r="BE434" s="22"/>
      <c r="BF434" s="22"/>
      <c r="BG434" s="22"/>
      <c r="BH434" s="22"/>
      <c r="BI434" s="22"/>
      <c r="BJ434" s="33"/>
      <c r="BK434" s="6"/>
      <c r="BL434" s="32"/>
      <c r="BM434" s="27"/>
      <c r="BN434" s="27"/>
      <c r="BO434" s="27"/>
      <c r="BP434" s="27"/>
      <c r="BQ434" s="27"/>
      <c r="BR434" s="27"/>
      <c r="BT434" s="2"/>
      <c r="BU434" s="8"/>
      <c r="BV434" s="8"/>
      <c r="BW434" s="8"/>
      <c r="BY434" s="44"/>
      <c r="BZ434" s="31"/>
      <c r="CA434" s="29"/>
      <c r="CB434" s="31"/>
      <c r="CC434" s="17"/>
      <c r="CE434" s="22"/>
      <c r="CF434" s="22"/>
      <c r="CG434" s="22"/>
      <c r="CH434" s="22"/>
      <c r="CI434" s="22"/>
      <c r="CJ434" s="22"/>
      <c r="CK434" s="22"/>
      <c r="CL434" s="33"/>
      <c r="CM434" s="6"/>
      <c r="CN434" s="32"/>
      <c r="CO434" s="27"/>
      <c r="CP434" s="27"/>
      <c r="CQ434" s="27"/>
      <c r="CR434" s="27"/>
      <c r="CS434" s="27"/>
      <c r="CT434" s="27"/>
    </row>
    <row r="435" spans="2:98">
      <c r="B435" s="86">
        <v>42986</v>
      </c>
      <c r="C435" s="53">
        <v>2461.4299999999998</v>
      </c>
      <c r="D435" s="47">
        <f t="shared" si="109"/>
        <v>-1.4887834164942894E-3</v>
      </c>
      <c r="F435" s="89">
        <f t="shared" si="107"/>
        <v>2017.6845450933833</v>
      </c>
      <c r="G435" s="96">
        <v>397</v>
      </c>
      <c r="H435" s="37">
        <v>424</v>
      </c>
      <c r="I435" s="60">
        <f t="shared" si="110"/>
        <v>2053.8931879874126</v>
      </c>
      <c r="J435" s="57">
        <f t="shared" si="111"/>
        <v>2515.8503298391215</v>
      </c>
      <c r="K435" s="60">
        <f t="shared" si="112"/>
        <v>2825.0748214689665</v>
      </c>
      <c r="L435" s="60">
        <f t="shared" si="113"/>
        <v>1493.2267264580262</v>
      </c>
      <c r="M435" s="57">
        <f t="shared" si="114"/>
        <v>2567.4046562354692</v>
      </c>
      <c r="N435" s="57">
        <f t="shared" si="115"/>
        <v>1643.0901211523708</v>
      </c>
      <c r="P435" s="49"/>
      <c r="Q435" s="41">
        <v>424</v>
      </c>
      <c r="R435" s="103">
        <f t="shared" si="108"/>
        <v>2017.6845450933833</v>
      </c>
      <c r="S435" s="57">
        <f t="shared" si="101"/>
        <v>2070.1500823519109</v>
      </c>
      <c r="T435" s="57">
        <f t="shared" si="102"/>
        <v>2542.8189099385122</v>
      </c>
      <c r="U435" s="57">
        <f t="shared" si="103"/>
        <v>2877.9587419988238</v>
      </c>
      <c r="V435" s="57">
        <f t="shared" si="104"/>
        <v>1489.0836692416267</v>
      </c>
      <c r="W435" s="57">
        <f t="shared" si="105"/>
        <v>4000.988426519049</v>
      </c>
      <c r="X435" s="57">
        <f t="shared" si="106"/>
        <v>1071.1156610843102</v>
      </c>
      <c r="Y435" s="17"/>
      <c r="AA435" s="22"/>
      <c r="AB435" s="22"/>
      <c r="AC435" s="22"/>
      <c r="AD435" s="22"/>
      <c r="AE435" s="22"/>
      <c r="AF435" s="22"/>
      <c r="AG435" s="22"/>
      <c r="AH435" s="33"/>
      <c r="AI435" s="6"/>
      <c r="AJ435" s="32"/>
      <c r="AK435" s="27"/>
      <c r="AL435" s="27"/>
      <c r="AM435" s="27"/>
      <c r="AN435" s="27"/>
      <c r="AO435" s="27"/>
      <c r="AP435" s="27"/>
      <c r="AR435" s="2"/>
      <c r="AS435" s="8"/>
      <c r="AT435" s="8"/>
      <c r="AU435" s="8"/>
      <c r="AW435" s="44"/>
      <c r="AX435" s="31"/>
      <c r="AY435" s="29"/>
      <c r="AZ435" s="31"/>
      <c r="BA435" s="17"/>
      <c r="BC435" s="22"/>
      <c r="BD435" s="22"/>
      <c r="BE435" s="22"/>
      <c r="BF435" s="22"/>
      <c r="BG435" s="22"/>
      <c r="BH435" s="22"/>
      <c r="BI435" s="22"/>
      <c r="BJ435" s="33"/>
      <c r="BK435" s="6"/>
      <c r="BL435" s="32"/>
      <c r="BM435" s="27"/>
      <c r="BN435" s="27"/>
      <c r="BO435" s="27"/>
      <c r="BP435" s="27"/>
      <c r="BQ435" s="27"/>
      <c r="BR435" s="27"/>
      <c r="BT435" s="2"/>
      <c r="BU435" s="8"/>
      <c r="BV435" s="8"/>
      <c r="BW435" s="8"/>
      <c r="BY435" s="44"/>
      <c r="BZ435" s="31"/>
      <c r="CA435" s="29"/>
      <c r="CB435" s="31"/>
      <c r="CC435" s="17"/>
      <c r="CE435" s="22"/>
      <c r="CF435" s="22"/>
      <c r="CG435" s="22"/>
      <c r="CH435" s="22"/>
      <c r="CI435" s="22"/>
      <c r="CJ435" s="22"/>
      <c r="CK435" s="22"/>
      <c r="CL435" s="33"/>
      <c r="CM435" s="6"/>
      <c r="CN435" s="32"/>
      <c r="CO435" s="27"/>
      <c r="CP435" s="27"/>
      <c r="CQ435" s="27"/>
      <c r="CR435" s="27"/>
      <c r="CS435" s="27"/>
      <c r="CT435" s="27"/>
    </row>
    <row r="436" spans="2:98">
      <c r="B436" s="86">
        <v>42989</v>
      </c>
      <c r="C436" s="53">
        <v>2488.9499999999998</v>
      </c>
      <c r="D436" s="47">
        <f t="shared" si="109"/>
        <v>1.1180492640456964E-2</v>
      </c>
      <c r="F436" s="89">
        <f t="shared" si="107"/>
        <v>2017.6885180770942</v>
      </c>
      <c r="G436" s="96">
        <v>398</v>
      </c>
      <c r="H436" s="37">
        <v>425</v>
      </c>
      <c r="I436" s="60">
        <f t="shared" si="110"/>
        <v>2054.4930123684026</v>
      </c>
      <c r="J436" s="57">
        <f t="shared" si="111"/>
        <v>2516.8600323631713</v>
      </c>
      <c r="K436" s="60">
        <f t="shared" si="112"/>
        <v>2827.034000480814</v>
      </c>
      <c r="L436" s="60">
        <f t="shared" si="113"/>
        <v>1493.0635914363634</v>
      </c>
      <c r="M436" s="57">
        <f t="shared" si="114"/>
        <v>2568.8758902854906</v>
      </c>
      <c r="N436" s="57">
        <f t="shared" si="115"/>
        <v>1643.1083937657654</v>
      </c>
      <c r="P436" s="49"/>
      <c r="Q436" s="41">
        <v>425</v>
      </c>
      <c r="R436" s="103">
        <f t="shared" si="108"/>
        <v>2017.6885180770942</v>
      </c>
      <c r="S436" s="57">
        <f t="shared" si="101"/>
        <v>2070.7546544391871</v>
      </c>
      <c r="T436" s="57">
        <f t="shared" si="102"/>
        <v>2543.8064414562555</v>
      </c>
      <c r="U436" s="57">
        <f t="shared" si="103"/>
        <v>2879.9172418034896</v>
      </c>
      <c r="V436" s="57">
        <f t="shared" si="104"/>
        <v>1488.9402989220166</v>
      </c>
      <c r="W436" s="57">
        <f t="shared" si="105"/>
        <v>4005.2660520921163</v>
      </c>
      <c r="X436" s="57">
        <f t="shared" si="106"/>
        <v>1070.5967551498218</v>
      </c>
      <c r="Y436" s="17"/>
      <c r="AA436" s="22"/>
      <c r="AB436" s="22"/>
      <c r="AC436" s="22"/>
      <c r="AD436" s="22"/>
      <c r="AE436" s="22"/>
      <c r="AF436" s="22"/>
      <c r="AG436" s="22"/>
      <c r="AH436" s="33"/>
      <c r="AI436" s="6"/>
      <c r="AJ436" s="32"/>
      <c r="AK436" s="27"/>
      <c r="AL436" s="27"/>
      <c r="AM436" s="27"/>
      <c r="AN436" s="27"/>
      <c r="AO436" s="27"/>
      <c r="AP436" s="27"/>
      <c r="AR436" s="2"/>
      <c r="AS436" s="8"/>
      <c r="AT436" s="8"/>
      <c r="AU436" s="8"/>
      <c r="AW436" s="44"/>
      <c r="AX436" s="31"/>
      <c r="AY436" s="29"/>
      <c r="AZ436" s="31"/>
      <c r="BA436" s="17"/>
      <c r="BC436" s="22"/>
      <c r="BD436" s="22"/>
      <c r="BE436" s="22"/>
      <c r="BF436" s="22"/>
      <c r="BG436" s="22"/>
      <c r="BH436" s="22"/>
      <c r="BI436" s="22"/>
      <c r="BJ436" s="33"/>
      <c r="BK436" s="6"/>
      <c r="BL436" s="32"/>
      <c r="BM436" s="27"/>
      <c r="BN436" s="27"/>
      <c r="BO436" s="27"/>
      <c r="BP436" s="27"/>
      <c r="BQ436" s="27"/>
      <c r="BR436" s="27"/>
      <c r="BT436" s="2"/>
      <c r="BU436" s="8"/>
      <c r="BV436" s="8"/>
      <c r="BW436" s="8"/>
      <c r="BY436" s="44"/>
      <c r="BZ436" s="31"/>
      <c r="CA436" s="29"/>
      <c r="CB436" s="31"/>
      <c r="CC436" s="17"/>
      <c r="CE436" s="22"/>
      <c r="CF436" s="22"/>
      <c r="CG436" s="22"/>
      <c r="CH436" s="22"/>
      <c r="CI436" s="22"/>
      <c r="CJ436" s="22"/>
      <c r="CK436" s="22"/>
      <c r="CL436" s="33"/>
      <c r="CM436" s="6"/>
      <c r="CN436" s="32"/>
      <c r="CO436" s="27"/>
      <c r="CP436" s="27"/>
      <c r="CQ436" s="27"/>
      <c r="CR436" s="27"/>
      <c r="CS436" s="27"/>
      <c r="CT436" s="27"/>
    </row>
    <row r="437" spans="2:98">
      <c r="B437" s="86">
        <v>42990</v>
      </c>
      <c r="C437" s="53">
        <v>2496.77</v>
      </c>
      <c r="D437" s="47">
        <f t="shared" si="109"/>
        <v>3.1418871411640105E-3</v>
      </c>
      <c r="F437" s="89">
        <f t="shared" si="107"/>
        <v>2017.692491060805</v>
      </c>
      <c r="G437" s="96">
        <v>399</v>
      </c>
      <c r="H437" s="37">
        <v>426</v>
      </c>
      <c r="I437" s="60">
        <f t="shared" si="110"/>
        <v>2055.0930119236859</v>
      </c>
      <c r="J437" s="57">
        <f t="shared" si="111"/>
        <v>2517.8688716790557</v>
      </c>
      <c r="K437" s="60">
        <f t="shared" si="112"/>
        <v>2828.9931130009645</v>
      </c>
      <c r="L437" s="60">
        <f t="shared" si="113"/>
        <v>1492.9012263226841</v>
      </c>
      <c r="M437" s="57">
        <f t="shared" si="114"/>
        <v>2570.3470610033382</v>
      </c>
      <c r="N437" s="57">
        <f t="shared" si="115"/>
        <v>1643.1272460182695</v>
      </c>
      <c r="P437" s="49"/>
      <c r="Q437" s="96">
        <v>426</v>
      </c>
      <c r="R437" s="103">
        <f t="shared" si="108"/>
        <v>2017.692491060805</v>
      </c>
      <c r="S437" s="57">
        <f t="shared" si="101"/>
        <v>2071.3594030872887</v>
      </c>
      <c r="T437" s="57">
        <f t="shared" si="102"/>
        <v>2544.7931946964845</v>
      </c>
      <c r="U437" s="57">
        <f t="shared" si="103"/>
        <v>2881.8757587131809</v>
      </c>
      <c r="V437" s="57">
        <f t="shared" si="104"/>
        <v>1488.7976220994144</v>
      </c>
      <c r="W437" s="57">
        <f t="shared" si="105"/>
        <v>4009.5445900310924</v>
      </c>
      <c r="X437" s="57">
        <f t="shared" si="106"/>
        <v>1070.0790776652414</v>
      </c>
      <c r="Y437" s="17"/>
      <c r="AA437" s="22"/>
      <c r="AB437" s="22"/>
      <c r="AC437" s="22"/>
      <c r="AD437" s="22"/>
      <c r="AE437" s="22"/>
      <c r="AF437" s="22"/>
      <c r="AG437" s="22"/>
      <c r="AH437" s="33"/>
      <c r="AI437" s="6"/>
      <c r="AJ437" s="32"/>
      <c r="AK437" s="27"/>
      <c r="AL437" s="27"/>
      <c r="AM437" s="27"/>
      <c r="AN437" s="27"/>
      <c r="AO437" s="27"/>
      <c r="AP437" s="27"/>
      <c r="AR437" s="2"/>
      <c r="AS437" s="8"/>
      <c r="AT437" s="8"/>
      <c r="AU437" s="8"/>
      <c r="AW437" s="44"/>
      <c r="AX437" s="31"/>
      <c r="AY437" s="29"/>
      <c r="AZ437" s="31"/>
      <c r="BA437" s="17"/>
      <c r="BC437" s="22"/>
      <c r="BD437" s="22"/>
      <c r="BE437" s="22"/>
      <c r="BF437" s="22"/>
      <c r="BG437" s="22"/>
      <c r="BH437" s="22"/>
      <c r="BI437" s="22"/>
      <c r="BJ437" s="33"/>
      <c r="BK437" s="6"/>
      <c r="BL437" s="32"/>
      <c r="BM437" s="27"/>
      <c r="BN437" s="27"/>
      <c r="BO437" s="27"/>
      <c r="BP437" s="27"/>
      <c r="BQ437" s="27"/>
      <c r="BR437" s="27"/>
      <c r="BT437" s="2"/>
      <c r="BU437" s="8"/>
      <c r="BV437" s="8"/>
      <c r="BW437" s="8"/>
      <c r="BY437" s="44"/>
      <c r="BZ437" s="31"/>
      <c r="CA437" s="29"/>
      <c r="CB437" s="31"/>
      <c r="CC437" s="17"/>
      <c r="CE437" s="22"/>
      <c r="CF437" s="22"/>
      <c r="CG437" s="22"/>
      <c r="CH437" s="22"/>
      <c r="CI437" s="22"/>
      <c r="CJ437" s="22"/>
      <c r="CK437" s="22"/>
      <c r="CL437" s="33"/>
      <c r="CM437" s="6"/>
      <c r="CN437" s="32"/>
      <c r="CO437" s="27"/>
      <c r="CP437" s="27"/>
      <c r="CQ437" s="27"/>
      <c r="CR437" s="27"/>
      <c r="CS437" s="27"/>
      <c r="CT437" s="27"/>
    </row>
    <row r="438" spans="2:98">
      <c r="B438" s="86">
        <v>42991</v>
      </c>
      <c r="C438" s="53">
        <v>2498.37</v>
      </c>
      <c r="D438" s="47">
        <f t="shared" si="109"/>
        <v>6.4082794971099025E-4</v>
      </c>
      <c r="F438" s="89">
        <f t="shared" si="107"/>
        <v>2017.6964640445158</v>
      </c>
      <c r="G438" s="96">
        <v>400</v>
      </c>
      <c r="H438" s="37">
        <v>427</v>
      </c>
      <c r="I438" s="60">
        <f t="shared" si="110"/>
        <v>2055.6931867044218</v>
      </c>
      <c r="J438" s="57">
        <f t="shared" si="111"/>
        <v>2518.8768511916123</v>
      </c>
      <c r="K438" s="60">
        <f t="shared" si="112"/>
        <v>2830.9521623669189</v>
      </c>
      <c r="L438" s="60">
        <f t="shared" si="113"/>
        <v>1492.7396280443627</v>
      </c>
      <c r="M438" s="57">
        <f t="shared" si="114"/>
        <v>2571.8181707222393</v>
      </c>
      <c r="N438" s="57">
        <f t="shared" si="115"/>
        <v>1643.1466757528331</v>
      </c>
      <c r="P438" s="49"/>
      <c r="Q438" s="96">
        <v>427</v>
      </c>
      <c r="R438" s="103">
        <f t="shared" si="108"/>
        <v>2017.6964640445158</v>
      </c>
      <c r="S438" s="57">
        <f t="shared" si="101"/>
        <v>2071.9643283477803</v>
      </c>
      <c r="T438" s="57">
        <f t="shared" si="102"/>
        <v>2545.7791725461693</v>
      </c>
      <c r="U438" s="57">
        <f t="shared" si="103"/>
        <v>2883.8342955837861</v>
      </c>
      <c r="V438" s="57">
        <f t="shared" si="104"/>
        <v>1488.6556361854391</v>
      </c>
      <c r="W438" s="57">
        <f t="shared" si="105"/>
        <v>4013.8240463902921</v>
      </c>
      <c r="X438" s="57">
        <f t="shared" si="106"/>
        <v>1069.5626236547357</v>
      </c>
      <c r="Y438" s="17"/>
      <c r="AA438" s="22"/>
      <c r="AB438" s="22"/>
      <c r="AC438" s="22"/>
      <c r="AD438" s="22"/>
      <c r="AE438" s="22"/>
      <c r="AF438" s="22"/>
      <c r="AG438" s="22"/>
      <c r="AH438" s="33"/>
      <c r="AI438" s="6"/>
      <c r="AJ438" s="32"/>
      <c r="AK438" s="27"/>
      <c r="AL438" s="27"/>
      <c r="AM438" s="27"/>
      <c r="AN438" s="27"/>
      <c r="AO438" s="27"/>
      <c r="AP438" s="27"/>
      <c r="AR438" s="2"/>
      <c r="AS438" s="8"/>
      <c r="AT438" s="8"/>
      <c r="AU438" s="8"/>
      <c r="AW438" s="44"/>
      <c r="AX438" s="31"/>
      <c r="AY438" s="29"/>
      <c r="AZ438" s="31"/>
      <c r="BA438" s="17"/>
      <c r="BC438" s="22"/>
      <c r="BD438" s="22"/>
      <c r="BE438" s="22"/>
      <c r="BF438" s="22"/>
      <c r="BG438" s="22"/>
      <c r="BH438" s="22"/>
      <c r="BI438" s="22"/>
      <c r="BJ438" s="33"/>
      <c r="BK438" s="6"/>
      <c r="BL438" s="32"/>
      <c r="BM438" s="27"/>
      <c r="BN438" s="27"/>
      <c r="BO438" s="27"/>
      <c r="BP438" s="27"/>
      <c r="BQ438" s="27"/>
      <c r="BR438" s="27"/>
      <c r="BT438" s="2"/>
      <c r="BU438" s="8"/>
      <c r="BV438" s="8"/>
      <c r="BW438" s="8"/>
      <c r="BY438" s="44"/>
      <c r="BZ438" s="31"/>
      <c r="CA438" s="29"/>
      <c r="CB438" s="31"/>
      <c r="CC438" s="17"/>
      <c r="CE438" s="22"/>
      <c r="CF438" s="22"/>
      <c r="CG438" s="22"/>
      <c r="CH438" s="22"/>
      <c r="CI438" s="22"/>
      <c r="CJ438" s="22"/>
      <c r="CK438" s="22"/>
      <c r="CL438" s="33"/>
      <c r="CM438" s="6"/>
      <c r="CN438" s="32"/>
      <c r="CO438" s="27"/>
      <c r="CP438" s="27"/>
      <c r="CQ438" s="27"/>
      <c r="CR438" s="27"/>
      <c r="CS438" s="27"/>
      <c r="CT438" s="27"/>
    </row>
    <row r="439" spans="2:98">
      <c r="B439" s="86">
        <v>42992</v>
      </c>
      <c r="C439" s="53">
        <v>2495.62</v>
      </c>
      <c r="D439" s="47">
        <f t="shared" si="109"/>
        <v>-1.1007176679194836E-3</v>
      </c>
      <c r="F439" s="89">
        <f t="shared" si="107"/>
        <v>2017.7004370282266</v>
      </c>
      <c r="G439" s="96">
        <v>401</v>
      </c>
      <c r="H439" s="37">
        <v>428</v>
      </c>
      <c r="I439" s="60">
        <f t="shared" si="110"/>
        <v>2056.2935367617815</v>
      </c>
      <c r="J439" s="57">
        <f t="shared" si="111"/>
        <v>2519.8839742842711</v>
      </c>
      <c r="K439" s="60">
        <f t="shared" si="112"/>
        <v>2832.9111518962204</v>
      </c>
      <c r="L439" s="60">
        <f t="shared" si="113"/>
        <v>1492.5787935488265</v>
      </c>
      <c r="M439" s="57">
        <f t="shared" si="114"/>
        <v>2573.2892217613767</v>
      </c>
      <c r="N439" s="57">
        <f t="shared" si="115"/>
        <v>1643.1666808265111</v>
      </c>
      <c r="P439" s="49"/>
      <c r="Q439" s="41">
        <v>428</v>
      </c>
      <c r="R439" s="103">
        <f t="shared" si="108"/>
        <v>2017.7004370282266</v>
      </c>
      <c r="S439" s="57">
        <f t="shared" si="101"/>
        <v>2072.5694302722395</v>
      </c>
      <c r="T439" s="57">
        <f t="shared" si="102"/>
        <v>2546.7643778752695</v>
      </c>
      <c r="U439" s="57">
        <f t="shared" si="103"/>
        <v>2885.792855255419</v>
      </c>
      <c r="V439" s="57">
        <f t="shared" si="104"/>
        <v>1488.5143386075783</v>
      </c>
      <c r="W439" s="57">
        <f t="shared" si="105"/>
        <v>4018.1044271937067</v>
      </c>
      <c r="X439" s="57">
        <f t="shared" si="106"/>
        <v>1069.0473881732971</v>
      </c>
      <c r="Y439" s="17"/>
      <c r="AA439" s="22"/>
      <c r="AB439" s="22"/>
      <c r="AC439" s="22"/>
      <c r="AD439" s="22"/>
      <c r="AE439" s="22"/>
      <c r="AF439" s="22"/>
      <c r="AG439" s="22"/>
      <c r="AH439" s="33"/>
      <c r="AI439" s="6"/>
      <c r="AJ439" s="32"/>
      <c r="AK439" s="27"/>
      <c r="AL439" s="27"/>
      <c r="AM439" s="27"/>
      <c r="AN439" s="27"/>
      <c r="AO439" s="27"/>
      <c r="AP439" s="27"/>
      <c r="AR439" s="2"/>
      <c r="AS439" s="8"/>
      <c r="AT439" s="8"/>
      <c r="AU439" s="8"/>
      <c r="AW439" s="44"/>
      <c r="AX439" s="31"/>
      <c r="AY439" s="29"/>
      <c r="AZ439" s="31"/>
      <c r="BA439" s="17"/>
      <c r="BC439" s="22"/>
      <c r="BD439" s="22"/>
      <c r="BE439" s="22"/>
      <c r="BF439" s="22"/>
      <c r="BG439" s="22"/>
      <c r="BH439" s="22"/>
      <c r="BI439" s="22"/>
      <c r="BJ439" s="33"/>
      <c r="BK439" s="6"/>
      <c r="BL439" s="32"/>
      <c r="BM439" s="27"/>
      <c r="BN439" s="27"/>
      <c r="BO439" s="27"/>
      <c r="BP439" s="27"/>
      <c r="BQ439" s="27"/>
      <c r="BR439" s="27"/>
      <c r="BT439" s="2"/>
      <c r="BU439" s="8"/>
      <c r="BV439" s="8"/>
      <c r="BW439" s="8"/>
      <c r="BY439" s="44"/>
      <c r="BZ439" s="31"/>
      <c r="CA439" s="29"/>
      <c r="CB439" s="31"/>
      <c r="CC439" s="17"/>
      <c r="CE439" s="22"/>
      <c r="CF439" s="22"/>
      <c r="CG439" s="22"/>
      <c r="CH439" s="22"/>
      <c r="CI439" s="22"/>
      <c r="CJ439" s="22"/>
      <c r="CK439" s="22"/>
      <c r="CL439" s="33"/>
      <c r="CM439" s="6"/>
      <c r="CN439" s="32"/>
      <c r="CO439" s="27"/>
      <c r="CP439" s="27"/>
      <c r="CQ439" s="27"/>
      <c r="CR439" s="27"/>
      <c r="CS439" s="27"/>
      <c r="CT439" s="27"/>
    </row>
    <row r="440" spans="2:98">
      <c r="B440" s="86">
        <v>42993</v>
      </c>
      <c r="C440" s="53">
        <v>2500.23</v>
      </c>
      <c r="D440" s="47">
        <f t="shared" si="109"/>
        <v>1.8472363580994413E-3</v>
      </c>
      <c r="F440" s="89">
        <f t="shared" si="107"/>
        <v>2017.7044100119374</v>
      </c>
      <c r="G440" s="96">
        <v>402</v>
      </c>
      <c r="H440" s="37">
        <v>429</v>
      </c>
      <c r="I440" s="60">
        <f t="shared" si="110"/>
        <v>2056.8940621469555</v>
      </c>
      <c r="J440" s="57">
        <f t="shared" si="111"/>
        <v>2520.8902443192464</v>
      </c>
      <c r="K440" s="60">
        <f t="shared" si="112"/>
        <v>2834.8700848866351</v>
      </c>
      <c r="L440" s="60">
        <f t="shared" si="113"/>
        <v>1492.4187198033776</v>
      </c>
      <c r="M440" s="57">
        <f t="shared" si="114"/>
        <v>2574.7602164260134</v>
      </c>
      <c r="N440" s="57">
        <f t="shared" si="115"/>
        <v>1643.1872591103388</v>
      </c>
      <c r="P440" s="49"/>
      <c r="Q440" s="41">
        <v>429</v>
      </c>
      <c r="R440" s="103">
        <f t="shared" si="108"/>
        <v>2017.7044100119374</v>
      </c>
      <c r="S440" s="57">
        <f t="shared" si="101"/>
        <v>2073.1747089122596</v>
      </c>
      <c r="T440" s="57">
        <f t="shared" si="102"/>
        <v>2547.7488135368767</v>
      </c>
      <c r="U440" s="57">
        <f t="shared" si="103"/>
        <v>2887.7514405525558</v>
      </c>
      <c r="V440" s="57">
        <f t="shared" si="104"/>
        <v>1488.3737268090574</v>
      </c>
      <c r="W440" s="57">
        <f t="shared" si="105"/>
        <v>4022.3857384352682</v>
      </c>
      <c r="X440" s="57">
        <f t="shared" si="106"/>
        <v>1068.5333663064846</v>
      </c>
      <c r="Y440" s="17"/>
      <c r="AA440" s="22"/>
      <c r="AB440" s="22"/>
      <c r="AC440" s="22"/>
      <c r="AD440" s="22"/>
      <c r="AE440" s="22"/>
      <c r="AF440" s="22"/>
      <c r="AG440" s="22"/>
      <c r="AH440" s="33"/>
      <c r="AI440" s="6"/>
      <c r="AJ440" s="32"/>
      <c r="AK440" s="27"/>
      <c r="AL440" s="27"/>
      <c r="AM440" s="27"/>
      <c r="AN440" s="27"/>
      <c r="AO440" s="27"/>
      <c r="AP440" s="27"/>
      <c r="AR440" s="2"/>
      <c r="AS440" s="8"/>
      <c r="AT440" s="8"/>
      <c r="AU440" s="8"/>
      <c r="AW440" s="44"/>
      <c r="AX440" s="31"/>
      <c r="AY440" s="29"/>
      <c r="AZ440" s="31"/>
      <c r="BA440" s="17"/>
      <c r="BC440" s="22"/>
      <c r="BD440" s="22"/>
      <c r="BE440" s="22"/>
      <c r="BF440" s="22"/>
      <c r="BG440" s="22"/>
      <c r="BH440" s="22"/>
      <c r="BI440" s="22"/>
      <c r="BJ440" s="33"/>
      <c r="BK440" s="6"/>
      <c r="BL440" s="32"/>
      <c r="BM440" s="27"/>
      <c r="BN440" s="27"/>
      <c r="BO440" s="27"/>
      <c r="BP440" s="27"/>
      <c r="BQ440" s="27"/>
      <c r="BR440" s="27"/>
      <c r="BT440" s="2"/>
      <c r="BU440" s="8"/>
      <c r="BV440" s="8"/>
      <c r="BW440" s="8"/>
      <c r="BY440" s="44"/>
      <c r="BZ440" s="31"/>
      <c r="CA440" s="29"/>
      <c r="CB440" s="31"/>
      <c r="CC440" s="17"/>
      <c r="CE440" s="22"/>
      <c r="CF440" s="22"/>
      <c r="CG440" s="22"/>
      <c r="CH440" s="22"/>
      <c r="CI440" s="22"/>
      <c r="CJ440" s="22"/>
      <c r="CK440" s="22"/>
      <c r="CL440" s="33"/>
      <c r="CM440" s="6"/>
      <c r="CN440" s="32"/>
      <c r="CO440" s="27"/>
      <c r="CP440" s="27"/>
      <c r="CQ440" s="27"/>
      <c r="CR440" s="27"/>
      <c r="CS440" s="27"/>
      <c r="CT440" s="27"/>
    </row>
    <row r="441" spans="2:98">
      <c r="B441" s="86">
        <v>42996</v>
      </c>
      <c r="C441" s="53">
        <v>2503.87</v>
      </c>
      <c r="D441" s="47">
        <f t="shared" si="109"/>
        <v>1.4558660603223993E-3</v>
      </c>
      <c r="F441" s="89">
        <f t="shared" si="107"/>
        <v>2017.7083829956482</v>
      </c>
      <c r="G441" s="96">
        <v>403</v>
      </c>
      <c r="H441" s="37">
        <v>430</v>
      </c>
      <c r="I441" s="60">
        <f t="shared" si="110"/>
        <v>2057.4947629111462</v>
      </c>
      <c r="J441" s="57">
        <f t="shared" si="111"/>
        <v>2521.8956646377205</v>
      </c>
      <c r="K441" s="60">
        <f t="shared" si="112"/>
        <v>2836.828964616328</v>
      </c>
      <c r="L441" s="60">
        <f t="shared" si="113"/>
        <v>1492.2594037950153</v>
      </c>
      <c r="M441" s="57">
        <f t="shared" si="114"/>
        <v>2576.2311570076135</v>
      </c>
      <c r="N441" s="57">
        <f t="shared" si="115"/>
        <v>1643.2084084892083</v>
      </c>
      <c r="P441" s="49"/>
      <c r="Q441" s="96">
        <v>430</v>
      </c>
      <c r="R441" s="103">
        <f t="shared" si="108"/>
        <v>2017.7083829956482</v>
      </c>
      <c r="S441" s="57">
        <f t="shared" si="101"/>
        <v>2073.7801643194493</v>
      </c>
      <c r="T441" s="57">
        <f t="shared" si="102"/>
        <v>2548.7324823673493</v>
      </c>
      <c r="U441" s="57">
        <f t="shared" si="103"/>
        <v>2889.7100542841649</v>
      </c>
      <c r="V441" s="57">
        <f t="shared" si="104"/>
        <v>1488.2337982487081</v>
      </c>
      <c r="W441" s="57">
        <f t="shared" si="105"/>
        <v>4026.6679860791037</v>
      </c>
      <c r="X441" s="57">
        <f t="shared" si="106"/>
        <v>1068.0205531701658</v>
      </c>
      <c r="Y441" s="17"/>
      <c r="AA441" s="22"/>
      <c r="AB441" s="22"/>
      <c r="AC441" s="22"/>
      <c r="AD441" s="22"/>
      <c r="AE441" s="22"/>
      <c r="AF441" s="22"/>
      <c r="AG441" s="22"/>
      <c r="AH441" s="33"/>
      <c r="AI441" s="6"/>
      <c r="AJ441" s="32"/>
      <c r="AK441" s="27"/>
      <c r="AL441" s="27"/>
      <c r="AM441" s="27"/>
      <c r="AN441" s="27"/>
      <c r="AO441" s="27"/>
      <c r="AP441" s="27"/>
      <c r="AR441" s="2"/>
      <c r="AS441" s="8"/>
      <c r="AT441" s="8"/>
      <c r="AU441" s="8"/>
      <c r="AW441" s="44"/>
      <c r="AX441" s="31"/>
      <c r="AY441" s="29"/>
      <c r="AZ441" s="31"/>
      <c r="BA441" s="17"/>
      <c r="BC441" s="22"/>
      <c r="BD441" s="22"/>
      <c r="BE441" s="22"/>
      <c r="BF441" s="22"/>
      <c r="BG441" s="22"/>
      <c r="BH441" s="22"/>
      <c r="BI441" s="22"/>
      <c r="BJ441" s="33"/>
      <c r="BK441" s="6"/>
      <c r="BL441" s="32"/>
      <c r="BM441" s="27"/>
      <c r="BN441" s="27"/>
      <c r="BO441" s="27"/>
      <c r="BP441" s="27"/>
      <c r="BQ441" s="27"/>
      <c r="BR441" s="27"/>
      <c r="BT441" s="2"/>
      <c r="BU441" s="8"/>
      <c r="BV441" s="8"/>
      <c r="BW441" s="8"/>
      <c r="BY441" s="44"/>
      <c r="BZ441" s="31"/>
      <c r="CA441" s="29"/>
      <c r="CB441" s="31"/>
      <c r="CC441" s="17"/>
      <c r="CE441" s="22"/>
      <c r="CF441" s="22"/>
      <c r="CG441" s="22"/>
      <c r="CH441" s="22"/>
      <c r="CI441" s="22"/>
      <c r="CJ441" s="22"/>
      <c r="CK441" s="22"/>
      <c r="CL441" s="33"/>
      <c r="CM441" s="6"/>
      <c r="CN441" s="32"/>
      <c r="CO441" s="27"/>
      <c r="CP441" s="27"/>
      <c r="CQ441" s="27"/>
      <c r="CR441" s="27"/>
      <c r="CS441" s="27"/>
      <c r="CT441" s="27"/>
    </row>
    <row r="442" spans="2:98">
      <c r="B442" s="86">
        <v>42997</v>
      </c>
      <c r="C442" s="53">
        <v>2506.65</v>
      </c>
      <c r="D442" s="47">
        <f t="shared" si="109"/>
        <v>1.1102812845715632E-3</v>
      </c>
      <c r="F442" s="89">
        <f t="shared" si="107"/>
        <v>2017.712355979359</v>
      </c>
      <c r="G442" s="96">
        <v>404</v>
      </c>
      <c r="H442" s="37">
        <v>431</v>
      </c>
      <c r="I442" s="60">
        <f t="shared" si="110"/>
        <v>2058.0956391055706</v>
      </c>
      <c r="J442" s="57">
        <f t="shared" si="111"/>
        <v>2522.9002385600256</v>
      </c>
      <c r="K442" s="60">
        <f t="shared" si="112"/>
        <v>2838.787794344038</v>
      </c>
      <c r="L442" s="60">
        <f t="shared" si="113"/>
        <v>1492.1008425302634</v>
      </c>
      <c r="M442" s="57">
        <f t="shared" si="114"/>
        <v>2577.702045783969</v>
      </c>
      <c r="N442" s="57">
        <f t="shared" si="115"/>
        <v>1643.2301268617439</v>
      </c>
      <c r="P442" s="49"/>
      <c r="Q442" s="41">
        <v>431</v>
      </c>
      <c r="R442" s="103">
        <f t="shared" si="108"/>
        <v>2017.712355979359</v>
      </c>
      <c r="S442" s="57">
        <f t="shared" si="101"/>
        <v>2074.3857965454326</v>
      </c>
      <c r="T442" s="57">
        <f t="shared" si="102"/>
        <v>2549.7153871864525</v>
      </c>
      <c r="U442" s="57">
        <f t="shared" si="103"/>
        <v>2891.6686992438358</v>
      </c>
      <c r="V442" s="57">
        <f t="shared" si="104"/>
        <v>1488.0945504008369</v>
      </c>
      <c r="W442" s="57">
        <f t="shared" si="105"/>
        <v>4030.9511760597907</v>
      </c>
      <c r="X442" s="57">
        <f t="shared" si="106"/>
        <v>1067.5089439102649</v>
      </c>
      <c r="Y442" s="17"/>
      <c r="AA442" s="22"/>
      <c r="AB442" s="22"/>
      <c r="AC442" s="22"/>
      <c r="AD442" s="22"/>
      <c r="AE442" s="22"/>
      <c r="AF442" s="22"/>
      <c r="AG442" s="22"/>
      <c r="AH442" s="33"/>
      <c r="AI442" s="6"/>
      <c r="AJ442" s="32"/>
      <c r="AK442" s="27"/>
      <c r="AL442" s="27"/>
      <c r="AM442" s="27"/>
      <c r="AN442" s="27"/>
      <c r="AO442" s="27"/>
      <c r="AP442" s="27"/>
      <c r="AR442" s="2"/>
      <c r="AS442" s="8"/>
      <c r="AT442" s="8"/>
      <c r="AU442" s="8"/>
      <c r="AW442" s="44"/>
      <c r="AX442" s="31"/>
      <c r="AY442" s="29"/>
      <c r="AZ442" s="31"/>
      <c r="BA442" s="17"/>
      <c r="BC442" s="22"/>
      <c r="BD442" s="22"/>
      <c r="BE442" s="22"/>
      <c r="BF442" s="22"/>
      <c r="BG442" s="22"/>
      <c r="BH442" s="22"/>
      <c r="BI442" s="22"/>
      <c r="BJ442" s="33"/>
      <c r="BK442" s="6"/>
      <c r="BL442" s="32"/>
      <c r="BM442" s="27"/>
      <c r="BN442" s="27"/>
      <c r="BO442" s="27"/>
      <c r="BP442" s="27"/>
      <c r="BQ442" s="27"/>
      <c r="BR442" s="27"/>
      <c r="BT442" s="2"/>
      <c r="BU442" s="8"/>
      <c r="BV442" s="8"/>
      <c r="BW442" s="8"/>
      <c r="BY442" s="44"/>
      <c r="BZ442" s="31"/>
      <c r="CA442" s="29"/>
      <c r="CB442" s="31"/>
      <c r="CC442" s="17"/>
      <c r="CE442" s="22"/>
      <c r="CF442" s="22"/>
      <c r="CG442" s="22"/>
      <c r="CH442" s="22"/>
      <c r="CI442" s="22"/>
      <c r="CJ442" s="22"/>
      <c r="CK442" s="22"/>
      <c r="CL442" s="33"/>
      <c r="CM442" s="6"/>
      <c r="CN442" s="32"/>
      <c r="CO442" s="27"/>
      <c r="CP442" s="27"/>
      <c r="CQ442" s="27"/>
      <c r="CR442" s="27"/>
      <c r="CS442" s="27"/>
      <c r="CT442" s="27"/>
    </row>
    <row r="443" spans="2:98">
      <c r="B443" s="86">
        <v>42998</v>
      </c>
      <c r="C443" s="53">
        <v>2508.2399999999998</v>
      </c>
      <c r="D443" s="47">
        <f t="shared" si="109"/>
        <v>6.3431272814301587E-4</v>
      </c>
      <c r="F443" s="89">
        <f t="shared" si="107"/>
        <v>2017.7163289630698</v>
      </c>
      <c r="G443" s="96">
        <v>405</v>
      </c>
      <c r="H443" s="37">
        <v>432</v>
      </c>
      <c r="I443" s="60">
        <f t="shared" si="110"/>
        <v>2058.696690781464</v>
      </c>
      <c r="J443" s="57">
        <f t="shared" si="111"/>
        <v>2523.9039693858276</v>
      </c>
      <c r="K443" s="60">
        <f t="shared" si="112"/>
        <v>2840.7465773092504</v>
      </c>
      <c r="L443" s="60">
        <f t="shared" si="113"/>
        <v>1491.9430330349969</v>
      </c>
      <c r="M443" s="57">
        <f t="shared" si="114"/>
        <v>2579.1728850193185</v>
      </c>
      <c r="N443" s="57">
        <f t="shared" si="115"/>
        <v>1643.2524121401827</v>
      </c>
      <c r="P443" s="49"/>
      <c r="Q443" s="41">
        <v>432</v>
      </c>
      <c r="R443" s="103">
        <f t="shared" si="108"/>
        <v>2017.7163289630698</v>
      </c>
      <c r="S443" s="57">
        <f t="shared" si="101"/>
        <v>2074.9916056418474</v>
      </c>
      <c r="T443" s="57">
        <f t="shared" si="102"/>
        <v>2550.6975307974899</v>
      </c>
      <c r="U443" s="57">
        <f t="shared" si="103"/>
        <v>2893.6273782099088</v>
      </c>
      <c r="V443" s="57">
        <f t="shared" si="104"/>
        <v>1487.9559807550997</v>
      </c>
      <c r="W443" s="57">
        <f t="shared" si="105"/>
        <v>4035.2353142826059</v>
      </c>
      <c r="X443" s="57">
        <f t="shared" si="106"/>
        <v>1066.9985337025109</v>
      </c>
      <c r="Y443" s="17"/>
      <c r="AA443" s="22"/>
      <c r="AB443" s="22"/>
      <c r="AC443" s="22"/>
      <c r="AD443" s="22"/>
      <c r="AE443" s="22"/>
      <c r="AF443" s="22"/>
      <c r="AG443" s="22"/>
      <c r="AH443" s="33"/>
      <c r="AI443" s="6"/>
      <c r="AJ443" s="32"/>
      <c r="AK443" s="27"/>
      <c r="AL443" s="27"/>
      <c r="AM443" s="27"/>
      <c r="AN443" s="27"/>
      <c r="AO443" s="27"/>
      <c r="AP443" s="27"/>
      <c r="AR443" s="2"/>
      <c r="AS443" s="8"/>
      <c r="AT443" s="8"/>
      <c r="AU443" s="8"/>
      <c r="AW443" s="44"/>
      <c r="AX443" s="31"/>
      <c r="AY443" s="29"/>
      <c r="AZ443" s="31"/>
      <c r="BA443" s="17"/>
      <c r="BC443" s="22"/>
      <c r="BD443" s="22"/>
      <c r="BE443" s="22"/>
      <c r="BF443" s="22"/>
      <c r="BG443" s="22"/>
      <c r="BH443" s="22"/>
      <c r="BI443" s="22"/>
      <c r="BJ443" s="33"/>
      <c r="BK443" s="6"/>
      <c r="BL443" s="32"/>
      <c r="BM443" s="27"/>
      <c r="BN443" s="27"/>
      <c r="BO443" s="27"/>
      <c r="BP443" s="27"/>
      <c r="BQ443" s="27"/>
      <c r="BR443" s="27"/>
      <c r="BT443" s="2"/>
      <c r="BU443" s="8"/>
      <c r="BV443" s="8"/>
      <c r="BW443" s="8"/>
      <c r="BY443" s="44"/>
      <c r="BZ443" s="31"/>
      <c r="CA443" s="29"/>
      <c r="CB443" s="31"/>
      <c r="CC443" s="17"/>
      <c r="CE443" s="22"/>
      <c r="CF443" s="22"/>
      <c r="CG443" s="22"/>
      <c r="CH443" s="22"/>
      <c r="CI443" s="22"/>
      <c r="CJ443" s="22"/>
      <c r="CK443" s="22"/>
      <c r="CL443" s="33"/>
      <c r="CM443" s="6"/>
      <c r="CN443" s="32"/>
      <c r="CO443" s="27"/>
      <c r="CP443" s="27"/>
      <c r="CQ443" s="27"/>
      <c r="CR443" s="27"/>
      <c r="CS443" s="27"/>
      <c r="CT443" s="27"/>
    </row>
    <row r="444" spans="2:98">
      <c r="B444" s="86">
        <v>42999</v>
      </c>
      <c r="C444" s="53">
        <v>2500.6</v>
      </c>
      <c r="D444" s="47">
        <f t="shared" si="109"/>
        <v>-3.0459605141453265E-3</v>
      </c>
      <c r="F444" s="89">
        <f t="shared" si="107"/>
        <v>2017.7203019467806</v>
      </c>
      <c r="G444" s="96">
        <v>406</v>
      </c>
      <c r="H444" s="37">
        <v>433</v>
      </c>
      <c r="I444" s="60">
        <f t="shared" si="110"/>
        <v>2059.2979179900726</v>
      </c>
      <c r="J444" s="57">
        <f t="shared" si="111"/>
        <v>2524.9068603943019</v>
      </c>
      <c r="K444" s="60">
        <f t="shared" si="112"/>
        <v>2842.7053167323661</v>
      </c>
      <c r="L444" s="60">
        <f t="shared" si="113"/>
        <v>1491.7859723542704</v>
      </c>
      <c r="M444" s="57">
        <f t="shared" si="114"/>
        <v>2580.643676964467</v>
      </c>
      <c r="N444" s="57">
        <f t="shared" si="115"/>
        <v>1643.2752622502551</v>
      </c>
      <c r="P444" s="49"/>
      <c r="Q444" s="96">
        <v>433</v>
      </c>
      <c r="R444" s="103">
        <f t="shared" si="108"/>
        <v>2017.7203019467806</v>
      </c>
      <c r="S444" s="57">
        <f t="shared" si="101"/>
        <v>2075.5975916603475</v>
      </c>
      <c r="T444" s="57">
        <f t="shared" si="102"/>
        <v>2551.6789159874406</v>
      </c>
      <c r="U444" s="57">
        <f t="shared" si="103"/>
        <v>2895.5860939456002</v>
      </c>
      <c r="V444" s="57">
        <f t="shared" si="104"/>
        <v>1487.8180868163724</v>
      </c>
      <c r="W444" s="57">
        <f t="shared" si="105"/>
        <v>4039.5204066237766</v>
      </c>
      <c r="X444" s="57">
        <f t="shared" si="106"/>
        <v>1066.4893177521888</v>
      </c>
      <c r="Y444" s="17"/>
      <c r="AA444" s="22"/>
      <c r="AB444" s="22"/>
      <c r="AC444" s="22"/>
      <c r="AD444" s="22"/>
      <c r="AE444" s="22"/>
      <c r="AF444" s="22"/>
      <c r="AG444" s="22"/>
      <c r="AH444" s="33"/>
      <c r="AI444" s="6"/>
      <c r="AJ444" s="32"/>
      <c r="AK444" s="27"/>
      <c r="AL444" s="27"/>
      <c r="AM444" s="27"/>
      <c r="AN444" s="27"/>
      <c r="AO444" s="27"/>
      <c r="AP444" s="27"/>
      <c r="AR444" s="2"/>
      <c r="AS444" s="8"/>
      <c r="AT444" s="8"/>
      <c r="AU444" s="8"/>
      <c r="AW444" s="44"/>
      <c r="AX444" s="31"/>
      <c r="AY444" s="29"/>
      <c r="AZ444" s="31"/>
      <c r="BA444" s="17"/>
      <c r="BC444" s="22"/>
      <c r="BD444" s="22"/>
      <c r="BE444" s="22"/>
      <c r="BF444" s="22"/>
      <c r="BG444" s="22"/>
      <c r="BH444" s="22"/>
      <c r="BI444" s="22"/>
      <c r="BJ444" s="33"/>
      <c r="BK444" s="6"/>
      <c r="BL444" s="32"/>
      <c r="BM444" s="27"/>
      <c r="BN444" s="27"/>
      <c r="BO444" s="27"/>
      <c r="BP444" s="27"/>
      <c r="BQ444" s="27"/>
      <c r="BR444" s="27"/>
      <c r="BT444" s="2"/>
      <c r="BU444" s="8"/>
      <c r="BV444" s="8"/>
      <c r="BW444" s="8"/>
      <c r="BY444" s="44"/>
      <c r="BZ444" s="31"/>
      <c r="CA444" s="29"/>
      <c r="CB444" s="31"/>
      <c r="CC444" s="17"/>
      <c r="CE444" s="22"/>
      <c r="CF444" s="22"/>
      <c r="CG444" s="22"/>
      <c r="CH444" s="22"/>
      <c r="CI444" s="22"/>
      <c r="CJ444" s="22"/>
      <c r="CK444" s="22"/>
      <c r="CL444" s="33"/>
      <c r="CM444" s="6"/>
      <c r="CN444" s="32"/>
      <c r="CO444" s="27"/>
      <c r="CP444" s="27"/>
      <c r="CQ444" s="27"/>
      <c r="CR444" s="27"/>
      <c r="CS444" s="27"/>
      <c r="CT444" s="27"/>
    </row>
    <row r="445" spans="2:98">
      <c r="B445" s="86">
        <v>43000</v>
      </c>
      <c r="C445" s="53">
        <v>2502.2199999999998</v>
      </c>
      <c r="D445" s="47">
        <f t="shared" si="109"/>
        <v>6.4784451731580062E-4</v>
      </c>
      <c r="F445" s="89">
        <f t="shared" si="107"/>
        <v>2017.7242749304914</v>
      </c>
      <c r="G445" s="96">
        <v>407</v>
      </c>
      <c r="H445" s="37">
        <v>434</v>
      </c>
      <c r="I445" s="60">
        <f t="shared" si="110"/>
        <v>2059.8993207826602</v>
      </c>
      <c r="J445" s="57">
        <f t="shared" si="111"/>
        <v>2525.9089148443127</v>
      </c>
      <c r="K445" s="60">
        <f t="shared" si="112"/>
        <v>2844.6640158148721</v>
      </c>
      <c r="L445" s="60">
        <f t="shared" si="113"/>
        <v>1491.629657552151</v>
      </c>
      <c r="M445" s="57">
        <f t="shared" si="114"/>
        <v>2582.1144238569054</v>
      </c>
      <c r="N445" s="57">
        <f t="shared" si="115"/>
        <v>1643.2986751310646</v>
      </c>
      <c r="P445" s="49"/>
      <c r="Q445" s="96">
        <v>434</v>
      </c>
      <c r="R445" s="103">
        <f t="shared" si="108"/>
        <v>2017.7242749304914</v>
      </c>
      <c r="S445" s="57">
        <f t="shared" si="101"/>
        <v>2076.2037546526026</v>
      </c>
      <c r="T445" s="57">
        <f t="shared" si="102"/>
        <v>2552.6595455270881</v>
      </c>
      <c r="U445" s="57">
        <f t="shared" si="103"/>
        <v>2897.544849199131</v>
      </c>
      <c r="V445" s="57">
        <f t="shared" si="104"/>
        <v>1487.6808661046271</v>
      </c>
      <c r="W445" s="57">
        <f t="shared" si="105"/>
        <v>4043.8064589307241</v>
      </c>
      <c r="X445" s="57">
        <f t="shared" si="106"/>
        <v>1065.9812912938946</v>
      </c>
      <c r="Y445" s="17"/>
      <c r="AA445" s="22"/>
      <c r="AB445" s="22"/>
      <c r="AC445" s="22"/>
      <c r="AD445" s="22"/>
      <c r="AE445" s="22"/>
      <c r="AF445" s="22"/>
      <c r="AG445" s="22"/>
      <c r="AH445" s="33"/>
      <c r="AI445" s="6"/>
      <c r="AJ445" s="32"/>
      <c r="AK445" s="27"/>
      <c r="AL445" s="27"/>
      <c r="AM445" s="27"/>
      <c r="AN445" s="27"/>
      <c r="AO445" s="27"/>
      <c r="AP445" s="27"/>
      <c r="AR445" s="2"/>
      <c r="AS445" s="8"/>
      <c r="AT445" s="8"/>
      <c r="AU445" s="8"/>
      <c r="AW445" s="44"/>
      <c r="AX445" s="31"/>
      <c r="AY445" s="29"/>
      <c r="AZ445" s="31"/>
      <c r="BA445" s="17"/>
      <c r="BC445" s="22"/>
      <c r="BD445" s="22"/>
      <c r="BE445" s="22"/>
      <c r="BF445" s="22"/>
      <c r="BG445" s="22"/>
      <c r="BH445" s="22"/>
      <c r="BI445" s="22"/>
      <c r="BJ445" s="33"/>
      <c r="BK445" s="6"/>
      <c r="BL445" s="32"/>
      <c r="BM445" s="27"/>
      <c r="BN445" s="27"/>
      <c r="BO445" s="27"/>
      <c r="BP445" s="27"/>
      <c r="BQ445" s="27"/>
      <c r="BR445" s="27"/>
      <c r="BT445" s="2"/>
      <c r="BU445" s="8"/>
      <c r="BV445" s="8"/>
      <c r="BW445" s="8"/>
      <c r="BY445" s="44"/>
      <c r="BZ445" s="31"/>
      <c r="CA445" s="29"/>
      <c r="CB445" s="31"/>
      <c r="CC445" s="17"/>
      <c r="CE445" s="22"/>
      <c r="CF445" s="22"/>
      <c r="CG445" s="22"/>
      <c r="CH445" s="22"/>
      <c r="CI445" s="22"/>
      <c r="CJ445" s="22"/>
      <c r="CK445" s="22"/>
      <c r="CL445" s="33"/>
      <c r="CM445" s="6"/>
      <c r="CN445" s="32"/>
      <c r="CO445" s="27"/>
      <c r="CP445" s="27"/>
      <c r="CQ445" s="27"/>
      <c r="CR445" s="27"/>
      <c r="CS445" s="27"/>
      <c r="CT445" s="27"/>
    </row>
    <row r="446" spans="2:98">
      <c r="B446" s="86">
        <v>43003</v>
      </c>
      <c r="C446" s="53">
        <v>2496.66</v>
      </c>
      <c r="D446" s="47">
        <f>(C446-C445)/C445</f>
        <v>-2.222026840165911E-3</v>
      </c>
      <c r="F446" s="89">
        <f t="shared" si="107"/>
        <v>2017.7282479142023</v>
      </c>
      <c r="G446" s="96">
        <v>408</v>
      </c>
      <c r="H446" s="37">
        <v>435</v>
      </c>
      <c r="I446" s="60">
        <f t="shared" si="110"/>
        <v>2060.5008992105045</v>
      </c>
      <c r="J446" s="57">
        <f t="shared" si="111"/>
        <v>2526.9101359745873</v>
      </c>
      <c r="K446" s="60">
        <f t="shared" si="112"/>
        <v>2846.6226777395063</v>
      </c>
      <c r="L446" s="60">
        <f t="shared" si="113"/>
        <v>1491.474085711551</v>
      </c>
      <c r="M446" s="57">
        <f t="shared" si="114"/>
        <v>2583.5851279209264</v>
      </c>
      <c r="N446" s="57">
        <f t="shared" si="115"/>
        <v>1643.3226487349721</v>
      </c>
      <c r="P446" s="49"/>
      <c r="Q446" s="41">
        <v>435</v>
      </c>
      <c r="R446" s="103">
        <f t="shared" si="108"/>
        <v>2017.7282479142023</v>
      </c>
      <c r="S446" s="57">
        <f t="shared" si="101"/>
        <v>2076.8100946702953</v>
      </c>
      <c r="T446" s="57">
        <f t="shared" si="102"/>
        <v>2553.6394221711539</v>
      </c>
      <c r="U446" s="57">
        <f t="shared" si="103"/>
        <v>2899.5036467038472</v>
      </c>
      <c r="V446" s="57">
        <f t="shared" si="104"/>
        <v>1487.5443161548062</v>
      </c>
      <c r="W446" s="57">
        <f t="shared" si="105"/>
        <v>4048.0934770223093</v>
      </c>
      <c r="X446" s="57">
        <f t="shared" si="106"/>
        <v>1065.4744495912912</v>
      </c>
      <c r="Y446" s="17"/>
      <c r="AA446" s="22"/>
      <c r="AB446" s="22"/>
      <c r="AC446" s="22"/>
      <c r="AD446" s="22"/>
      <c r="AE446" s="22"/>
      <c r="AF446" s="22"/>
      <c r="AG446" s="22"/>
      <c r="AH446" s="33"/>
      <c r="AI446" s="6"/>
      <c r="AJ446" s="32"/>
      <c r="AK446" s="27"/>
      <c r="AL446" s="27"/>
      <c r="AM446" s="27"/>
      <c r="AN446" s="27"/>
      <c r="AO446" s="27"/>
      <c r="AP446" s="27"/>
      <c r="AR446" s="2"/>
      <c r="AS446" s="8"/>
      <c r="AT446" s="8"/>
      <c r="AU446" s="8"/>
      <c r="AW446" s="44"/>
      <c r="AX446" s="31"/>
      <c r="AY446" s="29"/>
      <c r="AZ446" s="31"/>
      <c r="BA446" s="17"/>
      <c r="BC446" s="22"/>
      <c r="BD446" s="22"/>
      <c r="BE446" s="22"/>
      <c r="BF446" s="22"/>
      <c r="BG446" s="22"/>
      <c r="BH446" s="22"/>
      <c r="BI446" s="22"/>
      <c r="BJ446" s="33"/>
      <c r="BK446" s="6"/>
      <c r="BL446" s="32"/>
      <c r="BM446" s="27"/>
      <c r="BN446" s="27"/>
      <c r="BO446" s="27"/>
      <c r="BP446" s="27"/>
      <c r="BQ446" s="27"/>
      <c r="BR446" s="27"/>
      <c r="BT446" s="2"/>
      <c r="BU446" s="8"/>
      <c r="BV446" s="8"/>
      <c r="BW446" s="8"/>
      <c r="BY446" s="44"/>
      <c r="BZ446" s="31"/>
      <c r="CA446" s="29"/>
      <c r="CB446" s="31"/>
      <c r="CC446" s="17"/>
      <c r="CE446" s="22"/>
      <c r="CF446" s="22"/>
      <c r="CG446" s="22"/>
      <c r="CH446" s="22"/>
      <c r="CI446" s="22"/>
      <c r="CJ446" s="22"/>
      <c r="CK446" s="22"/>
      <c r="CL446" s="33"/>
      <c r="CM446" s="6"/>
      <c r="CN446" s="32"/>
      <c r="CO446" s="27"/>
      <c r="CP446" s="27"/>
      <c r="CQ446" s="27"/>
      <c r="CR446" s="27"/>
      <c r="CS446" s="27"/>
      <c r="CT446" s="27"/>
    </row>
    <row r="447" spans="2:98">
      <c r="B447" s="86">
        <v>43004</v>
      </c>
      <c r="C447" s="53">
        <v>2496.84</v>
      </c>
      <c r="D447" s="47">
        <f>(C447-C446)/C446</f>
        <v>7.2096320684550985E-5</v>
      </c>
      <c r="F447" s="89">
        <f t="shared" si="107"/>
        <v>2017.7322208979131</v>
      </c>
      <c r="G447" s="96">
        <v>409</v>
      </c>
      <c r="H447" s="37">
        <v>436</v>
      </c>
      <c r="I447" s="60">
        <f t="shared" si="110"/>
        <v>2061.1026533248992</v>
      </c>
      <c r="J447" s="57">
        <f t="shared" si="111"/>
        <v>2527.9105270038904</v>
      </c>
      <c r="K447" s="60">
        <f t="shared" si="112"/>
        <v>2848.581305670426</v>
      </c>
      <c r="L447" s="60">
        <f t="shared" si="113"/>
        <v>1491.3192539340632</v>
      </c>
      <c r="M447" s="57">
        <f t="shared" si="114"/>
        <v>2585.055791367743</v>
      </c>
      <c r="N447" s="57">
        <f t="shared" si="115"/>
        <v>1643.3471810274791</v>
      </c>
      <c r="P447" s="49"/>
      <c r="Q447" s="41">
        <v>436</v>
      </c>
      <c r="R447" s="103">
        <f t="shared" si="108"/>
        <v>2017.7322208979131</v>
      </c>
      <c r="S447" s="57">
        <f t="shared" si="101"/>
        <v>2077.4166117651257</v>
      </c>
      <c r="T447" s="57">
        <f t="shared" si="102"/>
        <v>2554.6185486584268</v>
      </c>
      <c r="U447" s="57">
        <f t="shared" si="103"/>
        <v>2901.4624891783469</v>
      </c>
      <c r="V447" s="57">
        <f t="shared" si="104"/>
        <v>1487.4084345167005</v>
      </c>
      <c r="W447" s="57">
        <f t="shared" si="105"/>
        <v>4052.3814666890753</v>
      </c>
      <c r="X447" s="57">
        <f t="shared" si="106"/>
        <v>1064.9687879368682</v>
      </c>
      <c r="Y447" s="17"/>
      <c r="AA447" s="22"/>
      <c r="AB447" s="22"/>
      <c r="AC447" s="22"/>
      <c r="AD447" s="22"/>
      <c r="AE447" s="22"/>
      <c r="AF447" s="22"/>
      <c r="AG447" s="22"/>
      <c r="AH447" s="33"/>
      <c r="AI447" s="6"/>
      <c r="AJ447" s="32"/>
      <c r="AK447" s="27"/>
      <c r="AL447" s="27"/>
      <c r="AM447" s="27"/>
      <c r="AN447" s="27"/>
      <c r="AO447" s="27"/>
      <c r="AP447" s="27"/>
      <c r="AR447" s="2"/>
      <c r="AS447" s="8"/>
      <c r="AT447" s="8"/>
      <c r="AU447" s="8"/>
      <c r="AW447" s="44"/>
      <c r="AX447" s="31"/>
      <c r="AY447" s="29"/>
      <c r="AZ447" s="31"/>
      <c r="BA447" s="17"/>
      <c r="BC447" s="22"/>
      <c r="BD447" s="22"/>
      <c r="BE447" s="22"/>
      <c r="BF447" s="22"/>
      <c r="BG447" s="22"/>
      <c r="BH447" s="22"/>
      <c r="BI447" s="22"/>
      <c r="BJ447" s="33"/>
      <c r="BK447" s="6"/>
      <c r="BL447" s="32"/>
      <c r="BM447" s="27"/>
      <c r="BN447" s="27"/>
      <c r="BO447" s="27"/>
      <c r="BP447" s="27"/>
      <c r="BQ447" s="27"/>
      <c r="BR447" s="27"/>
      <c r="BT447" s="2"/>
      <c r="BU447" s="8"/>
      <c r="BV447" s="8"/>
      <c r="BW447" s="8"/>
      <c r="BY447" s="44"/>
      <c r="BZ447" s="31"/>
      <c r="CA447" s="29"/>
      <c r="CB447" s="31"/>
      <c r="CC447" s="17"/>
      <c r="CE447" s="22"/>
      <c r="CF447" s="22"/>
      <c r="CG447" s="22"/>
      <c r="CH447" s="22"/>
      <c r="CI447" s="22"/>
      <c r="CJ447" s="22"/>
      <c r="CK447" s="22"/>
      <c r="CL447" s="33"/>
      <c r="CM447" s="6"/>
      <c r="CN447" s="32"/>
      <c r="CO447" s="27"/>
      <c r="CP447" s="27"/>
      <c r="CQ447" s="27"/>
      <c r="CR447" s="27"/>
      <c r="CS447" s="27"/>
      <c r="CT447" s="27"/>
    </row>
    <row r="448" spans="2:98">
      <c r="B448" s="86">
        <v>43005</v>
      </c>
      <c r="C448" s="53">
        <v>2507.04</v>
      </c>
      <c r="D448" s="47">
        <f>(C448-C447)/C447</f>
        <v>4.0851636468495446E-3</v>
      </c>
      <c r="F448" s="89">
        <f t="shared" si="107"/>
        <v>2017.7361938816239</v>
      </c>
      <c r="G448" s="96">
        <v>410</v>
      </c>
      <c r="H448" s="37">
        <v>437</v>
      </c>
      <c r="I448" s="60">
        <f t="shared" si="110"/>
        <v>2061.7045831771516</v>
      </c>
      <c r="J448" s="57">
        <f t="shared" si="111"/>
        <v>2528.9100911311921</v>
      </c>
      <c r="K448" s="60">
        <f t="shared" si="112"/>
        <v>2850.5399027533658</v>
      </c>
      <c r="L448" s="60">
        <f t="shared" si="113"/>
        <v>1491.1651593397971</v>
      </c>
      <c r="M448" s="57">
        <f t="shared" si="114"/>
        <v>2586.5264163955981</v>
      </c>
      <c r="N448" s="57">
        <f t="shared" si="115"/>
        <v>1643.372269987115</v>
      </c>
      <c r="P448" s="49"/>
      <c r="Q448" s="96">
        <v>437</v>
      </c>
      <c r="R448" s="103">
        <f t="shared" si="108"/>
        <v>2017.7361938816239</v>
      </c>
      <c r="S448" s="57">
        <f t="shared" si="101"/>
        <v>2078.0233059888069</v>
      </c>
      <c r="T448" s="57">
        <f t="shared" si="102"/>
        <v>2555.5969277118884</v>
      </c>
      <c r="U448" s="57">
        <f t="shared" si="103"/>
        <v>2903.4213793265994</v>
      </c>
      <c r="V448" s="57">
        <f t="shared" si="104"/>
        <v>1487.2732187548268</v>
      </c>
      <c r="W448" s="57">
        <f t="shared" si="105"/>
        <v>4056.6704336934795</v>
      </c>
      <c r="X448" s="57">
        <f t="shared" si="106"/>
        <v>1064.4643016517052</v>
      </c>
      <c r="Y448" s="17"/>
      <c r="AA448" s="22"/>
      <c r="AB448" s="22"/>
      <c r="AC448" s="22"/>
      <c r="AD448" s="22"/>
      <c r="AE448" s="22"/>
      <c r="AF448" s="22"/>
      <c r="AG448" s="22"/>
      <c r="AH448" s="33"/>
      <c r="AI448" s="6"/>
      <c r="AJ448" s="32"/>
      <c r="AK448" s="27"/>
      <c r="AL448" s="27"/>
      <c r="AM448" s="27"/>
      <c r="AN448" s="27"/>
      <c r="AO448" s="27"/>
      <c r="AP448" s="27"/>
      <c r="AR448" s="2"/>
      <c r="AS448" s="8"/>
      <c r="AT448" s="8"/>
      <c r="AU448" s="8"/>
      <c r="AW448" s="44"/>
      <c r="AX448" s="31"/>
      <c r="AY448" s="29"/>
      <c r="AZ448" s="31"/>
      <c r="BA448" s="17"/>
      <c r="BC448" s="22"/>
      <c r="BD448" s="22"/>
      <c r="BE448" s="22"/>
      <c r="BF448" s="22"/>
      <c r="BG448" s="22"/>
      <c r="BH448" s="22"/>
      <c r="BI448" s="22"/>
      <c r="BJ448" s="33"/>
      <c r="BK448" s="6"/>
      <c r="BL448" s="32"/>
      <c r="BM448" s="27"/>
      <c r="BN448" s="27"/>
      <c r="BO448" s="27"/>
      <c r="BP448" s="27"/>
      <c r="BQ448" s="27"/>
      <c r="BR448" s="27"/>
      <c r="BT448" s="2"/>
      <c r="BU448" s="8"/>
      <c r="BV448" s="8"/>
      <c r="BW448" s="8"/>
      <c r="BY448" s="44"/>
      <c r="BZ448" s="31"/>
      <c r="CA448" s="29"/>
      <c r="CB448" s="31"/>
      <c r="CC448" s="17"/>
      <c r="CE448" s="22"/>
      <c r="CF448" s="22"/>
      <c r="CG448" s="22"/>
      <c r="CH448" s="22"/>
      <c r="CI448" s="22"/>
      <c r="CJ448" s="22"/>
      <c r="CK448" s="22"/>
      <c r="CL448" s="33"/>
      <c r="CM448" s="6"/>
      <c r="CN448" s="32"/>
      <c r="CO448" s="27"/>
      <c r="CP448" s="27"/>
      <c r="CQ448" s="27"/>
      <c r="CR448" s="27"/>
      <c r="CS448" s="27"/>
      <c r="CT448" s="27"/>
    </row>
    <row r="449" spans="2:98">
      <c r="B449" s="86">
        <v>43006</v>
      </c>
      <c r="C449" s="53">
        <v>2510.06</v>
      </c>
      <c r="D449" s="47">
        <f>(C449-C448)/C448</f>
        <v>1.2046078243665764E-3</v>
      </c>
      <c r="F449" s="89">
        <f t="shared" si="107"/>
        <v>2017.7401668653347</v>
      </c>
      <c r="G449" s="96">
        <v>411</v>
      </c>
      <c r="H449" s="37">
        <v>438</v>
      </c>
      <c r="I449" s="60">
        <f t="shared" si="110"/>
        <v>2062.3066888185849</v>
      </c>
      <c r="J449" s="57">
        <f t="shared" si="111"/>
        <v>2529.9088315358404</v>
      </c>
      <c r="K449" s="60">
        <f t="shared" si="112"/>
        <v>2852.4984721158035</v>
      </c>
      <c r="L449" s="60">
        <f t="shared" si="113"/>
        <v>1491.0117990672181</v>
      </c>
      <c r="M449" s="57">
        <f t="shared" si="114"/>
        <v>2587.9970051898849</v>
      </c>
      <c r="N449" s="57">
        <f t="shared" si="115"/>
        <v>1643.3979136053208</v>
      </c>
      <c r="P449" s="49"/>
      <c r="Q449" s="41">
        <v>438</v>
      </c>
      <c r="R449" s="103">
        <f t="shared" si="108"/>
        <v>2017.7401668653347</v>
      </c>
      <c r="S449" s="57">
        <f t="shared" si="101"/>
        <v>2078.6301773930682</v>
      </c>
      <c r="T449" s="57">
        <f t="shared" si="102"/>
        <v>2556.5745620388439</v>
      </c>
      <c r="U449" s="57">
        <f t="shared" si="103"/>
        <v>2905.3803198380656</v>
      </c>
      <c r="V449" s="57">
        <f t="shared" si="104"/>
        <v>1487.138666448308</v>
      </c>
      <c r="W449" s="57">
        <f t="shared" si="105"/>
        <v>4060.9603837701356</v>
      </c>
      <c r="X449" s="57">
        <f t="shared" si="106"/>
        <v>1063.9609860852329</v>
      </c>
      <c r="Y449" s="17"/>
      <c r="AA449" s="22"/>
      <c r="AB449" s="22"/>
      <c r="AC449" s="22"/>
      <c r="AD449" s="22"/>
      <c r="AE449" s="22"/>
      <c r="AF449" s="22"/>
      <c r="AG449" s="22"/>
      <c r="AH449" s="33"/>
      <c r="AI449" s="6"/>
      <c r="AJ449" s="32"/>
      <c r="AK449" s="27"/>
      <c r="AL449" s="27"/>
      <c r="AM449" s="27"/>
      <c r="AN449" s="27"/>
      <c r="AO449" s="27"/>
      <c r="AP449" s="27"/>
      <c r="AR449" s="2"/>
      <c r="AS449" s="8"/>
      <c r="AT449" s="8"/>
      <c r="AU449" s="8"/>
      <c r="AW449" s="44"/>
      <c r="AX449" s="31"/>
      <c r="AY449" s="29"/>
      <c r="AZ449" s="31"/>
      <c r="BA449" s="17"/>
      <c r="BC449" s="22"/>
      <c r="BD449" s="22"/>
      <c r="BE449" s="22"/>
      <c r="BF449" s="22"/>
      <c r="BG449" s="22"/>
      <c r="BH449" s="22"/>
      <c r="BI449" s="22"/>
      <c r="BJ449" s="33"/>
      <c r="BK449" s="6"/>
      <c r="BL449" s="32"/>
      <c r="BM449" s="27"/>
      <c r="BN449" s="27"/>
      <c r="BO449" s="27"/>
      <c r="BP449" s="27"/>
      <c r="BQ449" s="27"/>
      <c r="BR449" s="27"/>
      <c r="BT449" s="2"/>
      <c r="BU449" s="8"/>
      <c r="BV449" s="8"/>
      <c r="BW449" s="8"/>
      <c r="BY449" s="44"/>
      <c r="BZ449" s="31"/>
      <c r="CA449" s="29"/>
      <c r="CB449" s="31"/>
      <c r="CC449" s="17"/>
      <c r="CE449" s="22"/>
      <c r="CF449" s="22"/>
      <c r="CG449" s="22"/>
      <c r="CH449" s="22"/>
      <c r="CI449" s="22"/>
      <c r="CJ449" s="22"/>
      <c r="CK449" s="22"/>
      <c r="CL449" s="33"/>
      <c r="CM449" s="6"/>
      <c r="CN449" s="32"/>
      <c r="CO449" s="27"/>
      <c r="CP449" s="27"/>
      <c r="CQ449" s="27"/>
      <c r="CR449" s="27"/>
      <c r="CS449" s="27"/>
      <c r="CT449" s="27"/>
    </row>
    <row r="450" spans="2:98">
      <c r="B450" s="86">
        <v>43007</v>
      </c>
      <c r="C450" s="53">
        <v>2519.36</v>
      </c>
      <c r="D450" s="47">
        <f t="shared" ref="D450:D513" si="116">(C450-C449)/C449</f>
        <v>3.7050907149630613E-3</v>
      </c>
      <c r="F450" s="89">
        <f t="shared" si="107"/>
        <v>2017.7441398490455</v>
      </c>
      <c r="G450" s="96">
        <v>412</v>
      </c>
      <c r="H450" s="37">
        <v>439</v>
      </c>
      <c r="I450" s="60">
        <f t="shared" si="110"/>
        <v>2062.9089703005366</v>
      </c>
      <c r="J450" s="57">
        <f t="shared" si="111"/>
        <v>2530.9067513777281</v>
      </c>
      <c r="K450" s="60">
        <f t="shared" si="112"/>
        <v>2854.4570168671166</v>
      </c>
      <c r="L450" s="60">
        <f t="shared" si="113"/>
        <v>1490.8591702729889</v>
      </c>
      <c r="M450" s="57">
        <f t="shared" si="114"/>
        <v>2589.467559923251</v>
      </c>
      <c r="N450" s="57">
        <f t="shared" si="115"/>
        <v>1643.4241098863399</v>
      </c>
      <c r="P450" s="49"/>
      <c r="Q450" s="41">
        <v>439</v>
      </c>
      <c r="R450" s="103">
        <f t="shared" si="108"/>
        <v>2017.7441398490455</v>
      </c>
      <c r="S450" s="57">
        <f t="shared" si="101"/>
        <v>2079.2372260296552</v>
      </c>
      <c r="T450" s="57">
        <f t="shared" si="102"/>
        <v>2557.551454331046</v>
      </c>
      <c r="U450" s="57">
        <f t="shared" si="103"/>
        <v>2907.3393133878199</v>
      </c>
      <c r="V450" s="57">
        <f t="shared" si="104"/>
        <v>1487.0047751907532</v>
      </c>
      <c r="W450" s="57">
        <f t="shared" si="105"/>
        <v>4065.2513226260435</v>
      </c>
      <c r="X450" s="57">
        <f t="shared" si="106"/>
        <v>1063.4588366150028</v>
      </c>
      <c r="Y450" s="17"/>
      <c r="AA450" s="22"/>
      <c r="AB450" s="22"/>
      <c r="AC450" s="22"/>
      <c r="AD450" s="22"/>
      <c r="AE450" s="22"/>
      <c r="AF450" s="22"/>
      <c r="AG450" s="22"/>
      <c r="AH450" s="33"/>
      <c r="AI450" s="6"/>
      <c r="AJ450" s="32"/>
      <c r="AK450" s="27"/>
      <c r="AL450" s="27"/>
      <c r="AM450" s="27"/>
      <c r="AN450" s="27"/>
      <c r="AO450" s="27"/>
      <c r="AP450" s="27"/>
      <c r="AR450" s="2"/>
      <c r="AS450" s="8"/>
      <c r="AT450" s="8"/>
      <c r="AU450" s="8"/>
      <c r="AW450" s="44"/>
      <c r="AX450" s="31"/>
      <c r="AY450" s="29"/>
      <c r="AZ450" s="31"/>
      <c r="BA450" s="17"/>
      <c r="BC450" s="22"/>
      <c r="BD450" s="22"/>
      <c r="BE450" s="22"/>
      <c r="BF450" s="22"/>
      <c r="BG450" s="22"/>
      <c r="BH450" s="22"/>
      <c r="BI450" s="22"/>
      <c r="BJ450" s="33"/>
      <c r="BK450" s="6"/>
      <c r="BL450" s="32"/>
      <c r="BM450" s="27"/>
      <c r="BN450" s="27"/>
      <c r="BO450" s="27"/>
      <c r="BP450" s="27"/>
      <c r="BQ450" s="27"/>
      <c r="BR450" s="27"/>
      <c r="BT450" s="2"/>
      <c r="BU450" s="8"/>
      <c r="BV450" s="8"/>
      <c r="BW450" s="8"/>
      <c r="BY450" s="44"/>
      <c r="BZ450" s="31"/>
      <c r="CA450" s="29"/>
      <c r="CB450" s="31"/>
      <c r="CC450" s="17"/>
      <c r="CE450" s="22"/>
      <c r="CF450" s="22"/>
      <c r="CG450" s="22"/>
      <c r="CH450" s="22"/>
      <c r="CI450" s="22"/>
      <c r="CJ450" s="22"/>
      <c r="CK450" s="22"/>
      <c r="CL450" s="33"/>
      <c r="CM450" s="6"/>
      <c r="CN450" s="32"/>
      <c r="CO450" s="27"/>
      <c r="CP450" s="27"/>
      <c r="CQ450" s="27"/>
      <c r="CR450" s="27"/>
      <c r="CS450" s="27"/>
      <c r="CT450" s="27"/>
    </row>
    <row r="451" spans="2:98">
      <c r="B451" s="86">
        <v>43010</v>
      </c>
      <c r="C451" s="53">
        <v>2529.12</v>
      </c>
      <c r="D451" s="47">
        <f t="shared" si="116"/>
        <v>3.8739997459671357E-3</v>
      </c>
      <c r="F451" s="89">
        <f t="shared" si="107"/>
        <v>2017.7481128327563</v>
      </c>
      <c r="G451" s="96">
        <v>413</v>
      </c>
      <c r="H451" s="37">
        <v>440</v>
      </c>
      <c r="I451" s="60">
        <f t="shared" si="110"/>
        <v>2063.5114276743602</v>
      </c>
      <c r="J451" s="57">
        <f t="shared" si="111"/>
        <v>2531.9038537974584</v>
      </c>
      <c r="K451" s="60">
        <f t="shared" si="112"/>
        <v>2856.4155400987424</v>
      </c>
      <c r="L451" s="60">
        <f t="shared" si="113"/>
        <v>1490.7072701318102</v>
      </c>
      <c r="M451" s="57">
        <f t="shared" si="114"/>
        <v>2590.9380827557152</v>
      </c>
      <c r="N451" s="57">
        <f t="shared" si="115"/>
        <v>1643.4508568471056</v>
      </c>
      <c r="P451" s="49"/>
      <c r="Q451" s="96">
        <v>440</v>
      </c>
      <c r="R451" s="103">
        <f t="shared" si="108"/>
        <v>2017.7481128327563</v>
      </c>
      <c r="S451" s="57">
        <f t="shared" si="101"/>
        <v>2079.8444519503255</v>
      </c>
      <c r="T451" s="57">
        <f t="shared" si="102"/>
        <v>2558.5276072648171</v>
      </c>
      <c r="U451" s="57">
        <f t="shared" si="103"/>
        <v>2909.2983626366649</v>
      </c>
      <c r="V451" s="57">
        <f t="shared" si="104"/>
        <v>1486.871542590141</v>
      </c>
      <c r="W451" s="57">
        <f t="shared" si="105"/>
        <v>4069.5432559408209</v>
      </c>
      <c r="X451" s="57">
        <f t="shared" si="106"/>
        <v>1062.9578486464561</v>
      </c>
      <c r="Y451" s="17"/>
      <c r="AA451" s="22"/>
      <c r="AB451" s="22"/>
      <c r="AC451" s="22"/>
      <c r="AD451" s="22"/>
      <c r="AE451" s="22"/>
      <c r="AF451" s="22"/>
      <c r="AG451" s="22"/>
      <c r="AH451" s="33"/>
      <c r="AI451" s="6"/>
      <c r="AJ451" s="32"/>
      <c r="AK451" s="27"/>
      <c r="AL451" s="27"/>
      <c r="AM451" s="27"/>
      <c r="AN451" s="27"/>
      <c r="AO451" s="27"/>
      <c r="AP451" s="27"/>
      <c r="AR451" s="2"/>
      <c r="AS451" s="8"/>
      <c r="AT451" s="8"/>
      <c r="AU451" s="8"/>
      <c r="AW451" s="44"/>
      <c r="AX451" s="31"/>
      <c r="AY451" s="29"/>
      <c r="AZ451" s="31"/>
      <c r="BA451" s="17"/>
      <c r="BC451" s="22"/>
      <c r="BD451" s="22"/>
      <c r="BE451" s="22"/>
      <c r="BF451" s="22"/>
      <c r="BG451" s="22"/>
      <c r="BH451" s="22"/>
      <c r="BI451" s="22"/>
      <c r="BJ451" s="33"/>
      <c r="BK451" s="6"/>
      <c r="BL451" s="32"/>
      <c r="BM451" s="27"/>
      <c r="BN451" s="27"/>
      <c r="BO451" s="27"/>
      <c r="BP451" s="27"/>
      <c r="BQ451" s="27"/>
      <c r="BR451" s="27"/>
      <c r="BT451" s="2"/>
      <c r="BU451" s="8"/>
      <c r="BV451" s="8"/>
      <c r="BW451" s="8"/>
      <c r="BY451" s="44"/>
      <c r="BZ451" s="31"/>
      <c r="CA451" s="29"/>
      <c r="CB451" s="31"/>
      <c r="CC451" s="17"/>
      <c r="CE451" s="22"/>
      <c r="CF451" s="22"/>
      <c r="CG451" s="22"/>
      <c r="CH451" s="22"/>
      <c r="CI451" s="22"/>
      <c r="CJ451" s="22"/>
      <c r="CK451" s="22"/>
      <c r="CL451" s="33"/>
      <c r="CM451" s="6"/>
      <c r="CN451" s="32"/>
      <c r="CO451" s="27"/>
      <c r="CP451" s="27"/>
      <c r="CQ451" s="27"/>
      <c r="CR451" s="27"/>
      <c r="CS451" s="27"/>
      <c r="CT451" s="27"/>
    </row>
    <row r="452" spans="2:98">
      <c r="B452" s="86">
        <v>43011</v>
      </c>
      <c r="C452" s="53">
        <v>2534.58</v>
      </c>
      <c r="D452" s="47">
        <f t="shared" si="116"/>
        <v>2.1588536724236242E-3</v>
      </c>
      <c r="F452" s="89">
        <f t="shared" si="107"/>
        <v>2017.7520858164671</v>
      </c>
      <c r="G452" s="96">
        <v>414</v>
      </c>
      <c r="H452" s="37">
        <v>441</v>
      </c>
      <c r="I452" s="60">
        <f t="shared" si="110"/>
        <v>2064.1140609914237</v>
      </c>
      <c r="J452" s="57">
        <f t="shared" si="111"/>
        <v>2532.900141916507</v>
      </c>
      <c r="K452" s="60">
        <f t="shared" si="112"/>
        <v>2858.3740448843323</v>
      </c>
      <c r="L452" s="60">
        <f t="shared" si="113"/>
        <v>1490.5560958362662</v>
      </c>
      <c r="M452" s="57">
        <f t="shared" si="114"/>
        <v>2592.4085758347755</v>
      </c>
      <c r="N452" s="57">
        <f t="shared" si="115"/>
        <v>1643.4781525171325</v>
      </c>
      <c r="P452" s="49"/>
      <c r="Q452" s="96">
        <v>441</v>
      </c>
      <c r="R452" s="103">
        <f t="shared" si="108"/>
        <v>2017.7520858164671</v>
      </c>
      <c r="S452" s="57">
        <f t="shared" si="101"/>
        <v>2080.4518552068548</v>
      </c>
      <c r="T452" s="57">
        <f t="shared" si="102"/>
        <v>2559.5030235011768</v>
      </c>
      <c r="U452" s="57">
        <f t="shared" si="103"/>
        <v>2911.2574702312513</v>
      </c>
      <c r="V452" s="57">
        <f t="shared" si="104"/>
        <v>1486.7389662687008</v>
      </c>
      <c r="W452" s="57">
        <f t="shared" si="105"/>
        <v>4073.8361893669348</v>
      </c>
      <c r="X452" s="57">
        <f t="shared" si="106"/>
        <v>1062.4580176126933</v>
      </c>
      <c r="Y452" s="17"/>
      <c r="AA452" s="22"/>
      <c r="AB452" s="22"/>
      <c r="AC452" s="22"/>
      <c r="AD452" s="22"/>
      <c r="AE452" s="22"/>
      <c r="AF452" s="22"/>
      <c r="AG452" s="22"/>
      <c r="AH452" s="33"/>
      <c r="AI452" s="6"/>
      <c r="AJ452" s="32"/>
      <c r="AK452" s="27"/>
      <c r="AL452" s="27"/>
      <c r="AM452" s="27"/>
      <c r="AN452" s="27"/>
      <c r="AO452" s="27"/>
      <c r="AP452" s="27"/>
      <c r="AR452" s="2"/>
      <c r="AS452" s="8"/>
      <c r="AT452" s="8"/>
      <c r="AU452" s="8"/>
      <c r="AW452" s="44"/>
      <c r="AX452" s="31"/>
      <c r="AY452" s="29"/>
      <c r="AZ452" s="31"/>
      <c r="BA452" s="17"/>
      <c r="BC452" s="22"/>
      <c r="BD452" s="22"/>
      <c r="BE452" s="22"/>
      <c r="BF452" s="22"/>
      <c r="BG452" s="22"/>
      <c r="BH452" s="22"/>
      <c r="BI452" s="22"/>
      <c r="BJ452" s="33"/>
      <c r="BK452" s="6"/>
      <c r="BL452" s="32"/>
      <c r="BM452" s="27"/>
      <c r="BN452" s="27"/>
      <c r="BO452" s="27"/>
      <c r="BP452" s="27"/>
      <c r="BQ452" s="27"/>
      <c r="BR452" s="27"/>
      <c r="BT452" s="2"/>
      <c r="BU452" s="8"/>
      <c r="BV452" s="8"/>
      <c r="BW452" s="8"/>
      <c r="BY452" s="44"/>
      <c r="BZ452" s="31"/>
      <c r="CA452" s="29"/>
      <c r="CB452" s="31"/>
      <c r="CC452" s="17"/>
      <c r="CE452" s="22"/>
      <c r="CF452" s="22"/>
      <c r="CG452" s="22"/>
      <c r="CH452" s="22"/>
      <c r="CI452" s="22"/>
      <c r="CJ452" s="22"/>
      <c r="CK452" s="22"/>
      <c r="CL452" s="33"/>
      <c r="CM452" s="6"/>
      <c r="CN452" s="32"/>
      <c r="CO452" s="27"/>
      <c r="CP452" s="27"/>
      <c r="CQ452" s="27"/>
      <c r="CR452" s="27"/>
      <c r="CS452" s="27"/>
      <c r="CT452" s="27"/>
    </row>
    <row r="453" spans="2:98">
      <c r="B453" s="86">
        <v>43012</v>
      </c>
      <c r="C453" s="53">
        <v>2537.7399999999998</v>
      </c>
      <c r="D453" s="47">
        <f t="shared" si="116"/>
        <v>1.2467548864111035E-3</v>
      </c>
      <c r="F453" s="89">
        <f t="shared" si="107"/>
        <v>2017.7560588001779</v>
      </c>
      <c r="G453" s="96">
        <v>415</v>
      </c>
      <c r="H453" s="37">
        <v>442</v>
      </c>
      <c r="I453" s="60">
        <f t="shared" si="110"/>
        <v>2064.7168703031098</v>
      </c>
      <c r="J453" s="57">
        <f t="shared" si="111"/>
        <v>2533.8956188373868</v>
      </c>
      <c r="K453" s="60">
        <f t="shared" si="112"/>
        <v>2860.3325342799058</v>
      </c>
      <c r="L453" s="60">
        <f t="shared" si="113"/>
        <v>1490.4056445966692</v>
      </c>
      <c r="M453" s="57">
        <f t="shared" si="114"/>
        <v>2593.879041295515</v>
      </c>
      <c r="N453" s="57">
        <f t="shared" si="115"/>
        <v>1643.5059949384074</v>
      </c>
      <c r="P453" s="49"/>
      <c r="Q453" s="41">
        <v>442</v>
      </c>
      <c r="R453" s="103">
        <f t="shared" si="108"/>
        <v>2017.7560588001779</v>
      </c>
      <c r="S453" s="57">
        <f t="shared" si="101"/>
        <v>2081.059435851032</v>
      </c>
      <c r="T453" s="57">
        <f t="shared" si="102"/>
        <v>2560.4777056859589</v>
      </c>
      <c r="U453" s="57">
        <f t="shared" si="103"/>
        <v>2913.2166388041892</v>
      </c>
      <c r="V453" s="57">
        <f t="shared" si="104"/>
        <v>1486.6070438627992</v>
      </c>
      <c r="W453" s="57">
        <f t="shared" si="105"/>
        <v>4078.1301285299228</v>
      </c>
      <c r="X453" s="57">
        <f t="shared" si="106"/>
        <v>1061.9593389742513</v>
      </c>
      <c r="Y453" s="17"/>
      <c r="AA453" s="22"/>
      <c r="AB453" s="22"/>
      <c r="AC453" s="22"/>
      <c r="AD453" s="22"/>
      <c r="AE453" s="22"/>
      <c r="AF453" s="22"/>
      <c r="AG453" s="22"/>
      <c r="AH453" s="33"/>
      <c r="AI453" s="6"/>
      <c r="AJ453" s="32"/>
      <c r="AK453" s="27"/>
      <c r="AL453" s="27"/>
      <c r="AM453" s="27"/>
      <c r="AN453" s="27"/>
      <c r="AO453" s="27"/>
      <c r="AP453" s="27"/>
      <c r="AR453" s="2"/>
      <c r="AS453" s="8"/>
      <c r="AT453" s="8"/>
      <c r="AU453" s="8"/>
      <c r="AW453" s="44"/>
      <c r="AX453" s="31"/>
      <c r="AY453" s="29"/>
      <c r="AZ453" s="31"/>
      <c r="BA453" s="17"/>
      <c r="BC453" s="22"/>
      <c r="BD453" s="22"/>
      <c r="BE453" s="22"/>
      <c r="BF453" s="22"/>
      <c r="BG453" s="22"/>
      <c r="BH453" s="22"/>
      <c r="BI453" s="22"/>
      <c r="BJ453" s="33"/>
      <c r="BK453" s="6"/>
      <c r="BL453" s="32"/>
      <c r="BM453" s="27"/>
      <c r="BN453" s="27"/>
      <c r="BO453" s="27"/>
      <c r="BP453" s="27"/>
      <c r="BQ453" s="27"/>
      <c r="BR453" s="27"/>
      <c r="BT453" s="2"/>
      <c r="BU453" s="8"/>
      <c r="BV453" s="8"/>
      <c r="BW453" s="8"/>
      <c r="BY453" s="44"/>
      <c r="BZ453" s="31"/>
      <c r="CA453" s="29"/>
      <c r="CB453" s="31"/>
      <c r="CC453" s="17"/>
      <c r="CE453" s="22"/>
      <c r="CF453" s="22"/>
      <c r="CG453" s="22"/>
      <c r="CH453" s="22"/>
      <c r="CI453" s="22"/>
      <c r="CJ453" s="22"/>
      <c r="CK453" s="22"/>
      <c r="CL453" s="33"/>
      <c r="CM453" s="6"/>
      <c r="CN453" s="32"/>
      <c r="CO453" s="27"/>
      <c r="CP453" s="27"/>
      <c r="CQ453" s="27"/>
      <c r="CR453" s="27"/>
      <c r="CS453" s="27"/>
      <c r="CT453" s="27"/>
    </row>
    <row r="454" spans="2:98">
      <c r="B454" s="86">
        <v>43013</v>
      </c>
      <c r="C454" s="53">
        <v>2552.0700000000002</v>
      </c>
      <c r="D454" s="47">
        <f t="shared" si="116"/>
        <v>5.6467565629262188E-3</v>
      </c>
      <c r="F454" s="89">
        <f t="shared" si="107"/>
        <v>2017.7600317838887</v>
      </c>
      <c r="G454" s="96">
        <v>416</v>
      </c>
      <c r="H454" s="37">
        <v>443</v>
      </c>
      <c r="I454" s="60">
        <f t="shared" si="110"/>
        <v>2065.3198556608158</v>
      </c>
      <c r="J454" s="57">
        <f t="shared" si="111"/>
        <v>2534.8902876438065</v>
      </c>
      <c r="K454" s="60">
        <f t="shared" si="112"/>
        <v>2862.291011324005</v>
      </c>
      <c r="L454" s="60">
        <f t="shared" si="113"/>
        <v>1490.2559136409077</v>
      </c>
      <c r="M454" s="57">
        <f t="shared" si="114"/>
        <v>2595.3494812607132</v>
      </c>
      <c r="N454" s="57">
        <f t="shared" si="115"/>
        <v>1643.5343821652828</v>
      </c>
      <c r="P454" s="49"/>
      <c r="Q454" s="41">
        <v>443</v>
      </c>
      <c r="R454" s="103">
        <f t="shared" si="108"/>
        <v>2017.7600317838887</v>
      </c>
      <c r="S454" s="57">
        <f t="shared" si="101"/>
        <v>2081.6671939346625</v>
      </c>
      <c r="T454" s="57">
        <f t="shared" si="102"/>
        <v>2561.4516564499359</v>
      </c>
      <c r="U454" s="57">
        <f t="shared" si="103"/>
        <v>2915.175870974168</v>
      </c>
      <c r="V454" s="57">
        <f t="shared" si="104"/>
        <v>1486.4757730228241</v>
      </c>
      <c r="W454" s="57">
        <f t="shared" si="105"/>
        <v>4082.4250790286201</v>
      </c>
      <c r="X454" s="57">
        <f t="shared" si="106"/>
        <v>1061.461808218877</v>
      </c>
      <c r="Y454" s="17"/>
      <c r="AA454" s="22"/>
      <c r="AB454" s="22"/>
      <c r="AC454" s="22"/>
      <c r="AD454" s="22"/>
      <c r="AE454" s="22"/>
      <c r="AF454" s="22"/>
      <c r="AG454" s="22"/>
      <c r="AH454" s="33"/>
      <c r="AI454" s="6"/>
      <c r="AJ454" s="32"/>
      <c r="AK454" s="27"/>
      <c r="AL454" s="27"/>
      <c r="AM454" s="27"/>
      <c r="AN454" s="27"/>
      <c r="AO454" s="27"/>
      <c r="AP454" s="27"/>
      <c r="AR454" s="2"/>
      <c r="AS454" s="8"/>
      <c r="AT454" s="8"/>
      <c r="AU454" s="8"/>
      <c r="AW454" s="44"/>
      <c r="AX454" s="31"/>
      <c r="AY454" s="29"/>
      <c r="AZ454" s="31"/>
      <c r="BA454" s="17"/>
      <c r="BC454" s="22"/>
      <c r="BD454" s="22"/>
      <c r="BE454" s="22"/>
      <c r="BF454" s="22"/>
      <c r="BG454" s="22"/>
      <c r="BH454" s="22"/>
      <c r="BI454" s="22"/>
      <c r="BJ454" s="33"/>
      <c r="BK454" s="6"/>
      <c r="BL454" s="32"/>
      <c r="BM454" s="27"/>
      <c r="BN454" s="27"/>
      <c r="BO454" s="27"/>
      <c r="BP454" s="27"/>
      <c r="BQ454" s="27"/>
      <c r="BR454" s="27"/>
      <c r="BT454" s="2"/>
      <c r="BU454" s="8"/>
      <c r="BV454" s="8"/>
      <c r="BW454" s="8"/>
      <c r="BY454" s="44"/>
      <c r="BZ454" s="31"/>
      <c r="CA454" s="29"/>
      <c r="CB454" s="31"/>
      <c r="CC454" s="17"/>
      <c r="CE454" s="22"/>
      <c r="CF454" s="22"/>
      <c r="CG454" s="22"/>
      <c r="CH454" s="22"/>
      <c r="CI454" s="22"/>
      <c r="CJ454" s="22"/>
      <c r="CK454" s="22"/>
      <c r="CL454" s="33"/>
      <c r="CM454" s="6"/>
      <c r="CN454" s="32"/>
      <c r="CO454" s="27"/>
      <c r="CP454" s="27"/>
      <c r="CQ454" s="27"/>
      <c r="CR454" s="27"/>
      <c r="CS454" s="27"/>
      <c r="CT454" s="27"/>
    </row>
    <row r="455" spans="2:98">
      <c r="B455" s="86">
        <v>43014</v>
      </c>
      <c r="C455" s="53">
        <v>2549.33</v>
      </c>
      <c r="D455" s="47">
        <f t="shared" si="116"/>
        <v>-1.0736382622734627E-3</v>
      </c>
      <c r="F455" s="89">
        <f t="shared" si="107"/>
        <v>2017.7640047675995</v>
      </c>
      <c r="G455" s="96">
        <v>417</v>
      </c>
      <c r="H455" s="37">
        <v>444</v>
      </c>
      <c r="I455" s="60">
        <f t="shared" si="110"/>
        <v>2065.9230171159556</v>
      </c>
      <c r="J455" s="57">
        <f t="shared" si="111"/>
        <v>2535.8841514008313</v>
      </c>
      <c r="K455" s="60">
        <f t="shared" si="112"/>
        <v>2864.2494790378446</v>
      </c>
      <c r="L455" s="60">
        <f t="shared" si="113"/>
        <v>1490.1069002142956</v>
      </c>
      <c r="M455" s="57">
        <f t="shared" si="114"/>
        <v>2596.8198978409487</v>
      </c>
      <c r="N455" s="57">
        <f t="shared" si="115"/>
        <v>1643.5633122643703</v>
      </c>
      <c r="P455" s="49"/>
      <c r="Q455" s="96">
        <v>444</v>
      </c>
      <c r="R455" s="103">
        <f t="shared" si="108"/>
        <v>2017.7640047675995</v>
      </c>
      <c r="S455" s="57">
        <f t="shared" si="101"/>
        <v>2082.2751295095654</v>
      </c>
      <c r="T455" s="57">
        <f t="shared" si="102"/>
        <v>2562.4248784089368</v>
      </c>
      <c r="U455" s="57">
        <f t="shared" si="103"/>
        <v>2917.1351693460656</v>
      </c>
      <c r="V455" s="57">
        <f t="shared" si="104"/>
        <v>1486.3451514130729</v>
      </c>
      <c r="W455" s="57">
        <f t="shared" si="105"/>
        <v>4086.7210464353802</v>
      </c>
      <c r="X455" s="57">
        <f t="shared" si="106"/>
        <v>1060.9654208613081</v>
      </c>
      <c r="Y455" s="17"/>
      <c r="AA455" s="22"/>
      <c r="AB455" s="22"/>
      <c r="AC455" s="22"/>
      <c r="AD455" s="22"/>
      <c r="AE455" s="22"/>
      <c r="AF455" s="22"/>
      <c r="AG455" s="22"/>
      <c r="AH455" s="33"/>
      <c r="AI455" s="6"/>
      <c r="AJ455" s="32"/>
      <c r="AK455" s="27"/>
      <c r="AL455" s="27"/>
      <c r="AM455" s="27"/>
      <c r="AN455" s="27"/>
      <c r="AO455" s="27"/>
      <c r="AP455" s="27"/>
      <c r="AR455" s="2"/>
      <c r="AS455" s="8"/>
      <c r="AT455" s="8"/>
      <c r="AU455" s="8"/>
      <c r="AW455" s="44"/>
      <c r="AX455" s="31"/>
      <c r="AY455" s="29"/>
      <c r="AZ455" s="31"/>
      <c r="BA455" s="17"/>
      <c r="BC455" s="22"/>
      <c r="BD455" s="22"/>
      <c r="BE455" s="22"/>
      <c r="BF455" s="22"/>
      <c r="BG455" s="22"/>
      <c r="BH455" s="22"/>
      <c r="BI455" s="22"/>
      <c r="BJ455" s="33"/>
      <c r="BK455" s="6"/>
      <c r="BL455" s="32"/>
      <c r="BM455" s="27"/>
      <c r="BN455" s="27"/>
      <c r="BO455" s="27"/>
      <c r="BP455" s="27"/>
      <c r="BQ455" s="27"/>
      <c r="BR455" s="27"/>
      <c r="BT455" s="2"/>
      <c r="BU455" s="8"/>
      <c r="BV455" s="8"/>
      <c r="BW455" s="8"/>
      <c r="BY455" s="44"/>
      <c r="BZ455" s="31"/>
      <c r="CA455" s="29"/>
      <c r="CB455" s="31"/>
      <c r="CC455" s="17"/>
      <c r="CE455" s="22"/>
      <c r="CF455" s="22"/>
      <c r="CG455" s="22"/>
      <c r="CH455" s="22"/>
      <c r="CI455" s="22"/>
      <c r="CJ455" s="22"/>
      <c r="CK455" s="22"/>
      <c r="CL455" s="33"/>
      <c r="CM455" s="6"/>
      <c r="CN455" s="32"/>
      <c r="CO455" s="27"/>
      <c r="CP455" s="27"/>
      <c r="CQ455" s="27"/>
      <c r="CR455" s="27"/>
      <c r="CS455" s="27"/>
      <c r="CT455" s="27"/>
    </row>
    <row r="456" spans="2:98">
      <c r="B456" s="86">
        <v>43017</v>
      </c>
      <c r="C456" s="53">
        <v>2544.73</v>
      </c>
      <c r="D456" s="47">
        <f t="shared" si="116"/>
        <v>-1.8043956647432499E-3</v>
      </c>
      <c r="F456" s="89">
        <f t="shared" si="107"/>
        <v>2017.7679777513104</v>
      </c>
      <c r="G456" s="96">
        <v>418</v>
      </c>
      <c r="H456" s="37">
        <v>445</v>
      </c>
      <c r="I456" s="60">
        <f t="shared" si="110"/>
        <v>2066.526354719957</v>
      </c>
      <c r="J456" s="57">
        <f t="shared" si="111"/>
        <v>2536.877213155035</v>
      </c>
      <c r="K456" s="60">
        <f t="shared" si="112"/>
        <v>2866.2079404254582</v>
      </c>
      <c r="L456" s="60">
        <f t="shared" si="113"/>
        <v>1489.9586015794225</v>
      </c>
      <c r="M456" s="57">
        <f t="shared" si="114"/>
        <v>2598.2902931347053</v>
      </c>
      <c r="N456" s="57">
        <f t="shared" si="115"/>
        <v>1643.5927833144362</v>
      </c>
      <c r="P456" s="49"/>
      <c r="Q456" s="41">
        <v>445</v>
      </c>
      <c r="R456" s="103">
        <f t="shared" si="108"/>
        <v>2017.7679777513104</v>
      </c>
      <c r="S456" s="57">
        <f t="shared" si="101"/>
        <v>2082.8832426275767</v>
      </c>
      <c r="T456" s="57">
        <f t="shared" si="102"/>
        <v>2563.3973741639634</v>
      </c>
      <c r="U456" s="57">
        <f t="shared" si="103"/>
        <v>2919.0945365110615</v>
      </c>
      <c r="V456" s="57">
        <f t="shared" si="104"/>
        <v>1486.2151767116395</v>
      </c>
      <c r="W456" s="57">
        <f t="shared" si="105"/>
        <v>4091.0180362962947</v>
      </c>
      <c r="X456" s="57">
        <f t="shared" si="106"/>
        <v>1060.4701724430522</v>
      </c>
      <c r="Y456" s="17"/>
      <c r="AA456" s="22"/>
      <c r="AB456" s="22"/>
      <c r="AC456" s="22"/>
      <c r="AD456" s="22"/>
      <c r="AE456" s="22"/>
      <c r="AF456" s="22"/>
      <c r="AG456" s="22"/>
      <c r="AH456" s="33"/>
      <c r="AI456" s="6"/>
      <c r="AJ456" s="32"/>
      <c r="AK456" s="27"/>
      <c r="AL456" s="27"/>
      <c r="AM456" s="27"/>
      <c r="AN456" s="27"/>
      <c r="AO456" s="27"/>
      <c r="AP456" s="27"/>
      <c r="AR456" s="2"/>
      <c r="AS456" s="8"/>
      <c r="AT456" s="8"/>
      <c r="AU456" s="8"/>
      <c r="AW456" s="44"/>
      <c r="AX456" s="31"/>
      <c r="AY456" s="29"/>
      <c r="AZ456" s="31"/>
      <c r="BA456" s="17"/>
      <c r="BC456" s="22"/>
      <c r="BD456" s="22"/>
      <c r="BE456" s="22"/>
      <c r="BF456" s="22"/>
      <c r="BG456" s="22"/>
      <c r="BH456" s="22"/>
      <c r="BI456" s="22"/>
      <c r="BJ456" s="33"/>
      <c r="BK456" s="6"/>
      <c r="BL456" s="32"/>
      <c r="BM456" s="27"/>
      <c r="BN456" s="27"/>
      <c r="BO456" s="27"/>
      <c r="BP456" s="27"/>
      <c r="BQ456" s="27"/>
      <c r="BR456" s="27"/>
      <c r="BT456" s="2"/>
      <c r="BU456" s="8"/>
      <c r="BV456" s="8"/>
      <c r="BW456" s="8"/>
      <c r="BY456" s="44"/>
      <c r="BZ456" s="31"/>
      <c r="CA456" s="29"/>
      <c r="CB456" s="31"/>
      <c r="CC456" s="17"/>
      <c r="CE456" s="22"/>
      <c r="CF456" s="22"/>
      <c r="CG456" s="22"/>
      <c r="CH456" s="22"/>
      <c r="CI456" s="22"/>
      <c r="CJ456" s="22"/>
      <c r="CK456" s="22"/>
      <c r="CL456" s="33"/>
      <c r="CM456" s="6"/>
      <c r="CN456" s="32"/>
      <c r="CO456" s="27"/>
      <c r="CP456" s="27"/>
      <c r="CQ456" s="27"/>
      <c r="CR456" s="27"/>
      <c r="CS456" s="27"/>
      <c r="CT456" s="27"/>
    </row>
    <row r="457" spans="2:98">
      <c r="B457" s="86">
        <v>43018</v>
      </c>
      <c r="C457" s="53">
        <v>2550.64</v>
      </c>
      <c r="D457" s="47">
        <f t="shared" si="116"/>
        <v>2.3224467821732972E-3</v>
      </c>
      <c r="F457" s="89">
        <f t="shared" si="107"/>
        <v>2017.7719507350212</v>
      </c>
      <c r="G457" s="96">
        <v>419</v>
      </c>
      <c r="H457" s="37">
        <v>446</v>
      </c>
      <c r="I457" s="60">
        <f t="shared" si="110"/>
        <v>2067.1298685242623</v>
      </c>
      <c r="J457" s="57">
        <f t="shared" si="111"/>
        <v>2537.8694759346608</v>
      </c>
      <c r="K457" s="60">
        <f t="shared" si="112"/>
        <v>2868.1663984738525</v>
      </c>
      <c r="L457" s="60">
        <f t="shared" si="113"/>
        <v>1489.8110150160062</v>
      </c>
      <c r="M457" s="57">
        <f t="shared" si="114"/>
        <v>2599.7606692284762</v>
      </c>
      <c r="N457" s="57">
        <f t="shared" si="115"/>
        <v>1643.6227934062977</v>
      </c>
      <c r="P457" s="49"/>
      <c r="Q457" s="41">
        <v>446</v>
      </c>
      <c r="R457" s="103">
        <f t="shared" si="108"/>
        <v>2017.7719507350212</v>
      </c>
      <c r="S457" s="57">
        <f t="shared" si="101"/>
        <v>2083.4915333405456</v>
      </c>
      <c r="T457" s="57">
        <f t="shared" si="102"/>
        <v>2564.3691463013106</v>
      </c>
      <c r="U457" s="57">
        <f t="shared" si="103"/>
        <v>2921.0539750467474</v>
      </c>
      <c r="V457" s="57">
        <f t="shared" si="104"/>
        <v>1486.0858466103039</v>
      </c>
      <c r="W457" s="57">
        <f t="shared" si="105"/>
        <v>4095.3160541314096</v>
      </c>
      <c r="X457" s="57">
        <f t="shared" si="106"/>
        <v>1059.9760585321721</v>
      </c>
      <c r="Y457" s="17"/>
      <c r="AA457" s="22"/>
      <c r="AB457" s="22"/>
      <c r="AC457" s="22"/>
      <c r="AD457" s="22"/>
      <c r="AE457" s="22"/>
      <c r="AF457" s="22"/>
      <c r="AG457" s="22"/>
      <c r="AH457" s="33"/>
      <c r="AI457" s="6"/>
      <c r="AJ457" s="32"/>
      <c r="AK457" s="27"/>
      <c r="AL457" s="27"/>
      <c r="AM457" s="27"/>
      <c r="AN457" s="27"/>
      <c r="AO457" s="27"/>
      <c r="AP457" s="27"/>
      <c r="AR457" s="2"/>
      <c r="AS457" s="8"/>
      <c r="AT457" s="8"/>
      <c r="AU457" s="8"/>
      <c r="AW457" s="44"/>
      <c r="AX457" s="31"/>
      <c r="AY457" s="29"/>
      <c r="AZ457" s="31"/>
      <c r="BA457" s="17"/>
      <c r="BC457" s="22"/>
      <c r="BD457" s="22"/>
      <c r="BE457" s="22"/>
      <c r="BF457" s="22"/>
      <c r="BG457" s="22"/>
      <c r="BH457" s="22"/>
      <c r="BI457" s="22"/>
      <c r="BJ457" s="33"/>
      <c r="BK457" s="6"/>
      <c r="BL457" s="32"/>
      <c r="BM457" s="27"/>
      <c r="BN457" s="27"/>
      <c r="BO457" s="27"/>
      <c r="BP457" s="27"/>
      <c r="BQ457" s="27"/>
      <c r="BR457" s="27"/>
      <c r="BT457" s="2"/>
      <c r="BU457" s="8"/>
      <c r="BV457" s="8"/>
      <c r="BW457" s="8"/>
      <c r="BY457" s="44"/>
      <c r="BZ457" s="31"/>
      <c r="CA457" s="29"/>
      <c r="CB457" s="31"/>
      <c r="CC457" s="17"/>
      <c r="CE457" s="22"/>
      <c r="CF457" s="22"/>
      <c r="CG457" s="22"/>
      <c r="CH457" s="22"/>
      <c r="CI457" s="22"/>
      <c r="CJ457" s="22"/>
      <c r="CK457" s="22"/>
      <c r="CL457" s="33"/>
      <c r="CM457" s="6"/>
      <c r="CN457" s="32"/>
      <c r="CO457" s="27"/>
      <c r="CP457" s="27"/>
      <c r="CQ457" s="27"/>
      <c r="CR457" s="27"/>
      <c r="CS457" s="27"/>
      <c r="CT457" s="27"/>
    </row>
    <row r="458" spans="2:98">
      <c r="B458" s="86">
        <v>43019</v>
      </c>
      <c r="C458" s="53">
        <v>2555.2399999999998</v>
      </c>
      <c r="D458" s="47">
        <f t="shared" si="116"/>
        <v>1.8034689332872963E-3</v>
      </c>
      <c r="F458" s="89">
        <f t="shared" si="107"/>
        <v>2017.775923718732</v>
      </c>
      <c r="G458" s="96">
        <v>420</v>
      </c>
      <c r="H458" s="37">
        <v>447</v>
      </c>
      <c r="I458" s="60">
        <f t="shared" si="110"/>
        <v>2067.7335585803303</v>
      </c>
      <c r="J458" s="57">
        <f t="shared" si="111"/>
        <v>2538.8609427497727</v>
      </c>
      <c r="K458" s="60">
        <f t="shared" si="112"/>
        <v>2870.1248561531479</v>
      </c>
      <c r="L458" s="60">
        <f t="shared" si="113"/>
        <v>1489.6641378207473</v>
      </c>
      <c r="M458" s="57">
        <f t="shared" si="114"/>
        <v>2601.2310281968657</v>
      </c>
      <c r="N458" s="57">
        <f t="shared" si="115"/>
        <v>1643.6533406427197</v>
      </c>
      <c r="P458" s="49"/>
      <c r="Q458" s="96">
        <v>447</v>
      </c>
      <c r="R458" s="103">
        <f t="shared" si="108"/>
        <v>2017.775923718732</v>
      </c>
      <c r="S458" s="57">
        <f t="shared" si="101"/>
        <v>2084.1000017003385</v>
      </c>
      <c r="T458" s="57">
        <f t="shared" si="102"/>
        <v>2565.3401973926798</v>
      </c>
      <c r="U458" s="57">
        <f t="shared" si="103"/>
        <v>2923.0134875172389</v>
      </c>
      <c r="V458" s="57">
        <f t="shared" si="104"/>
        <v>1485.957158814422</v>
      </c>
      <c r="W458" s="57">
        <f t="shared" si="105"/>
        <v>4099.6151054349393</v>
      </c>
      <c r="X458" s="57">
        <f t="shared" si="106"/>
        <v>1059.4830747230696</v>
      </c>
      <c r="Y458" s="17"/>
      <c r="AA458" s="22"/>
      <c r="AB458" s="22"/>
      <c r="AC458" s="22"/>
      <c r="AD458" s="22"/>
      <c r="AE458" s="22"/>
      <c r="AF458" s="22"/>
      <c r="AG458" s="22"/>
      <c r="AH458" s="33"/>
      <c r="AI458" s="6"/>
      <c r="AJ458" s="32"/>
      <c r="AK458" s="27"/>
      <c r="AL458" s="27"/>
      <c r="AM458" s="27"/>
      <c r="AN458" s="27"/>
      <c r="AO458" s="27"/>
      <c r="AP458" s="27"/>
      <c r="AR458" s="2"/>
      <c r="AS458" s="8"/>
      <c r="AT458" s="8"/>
      <c r="AU458" s="8"/>
      <c r="AW458" s="44"/>
      <c r="AX458" s="31"/>
      <c r="AY458" s="29"/>
      <c r="AZ458" s="31"/>
      <c r="BA458" s="17"/>
      <c r="BC458" s="22"/>
      <c r="BD458" s="22"/>
      <c r="BE458" s="22"/>
      <c r="BF458" s="22"/>
      <c r="BG458" s="22"/>
      <c r="BH458" s="22"/>
      <c r="BI458" s="22"/>
      <c r="BJ458" s="33"/>
      <c r="BK458" s="6"/>
      <c r="BL458" s="32"/>
      <c r="BM458" s="27"/>
      <c r="BN458" s="27"/>
      <c r="BO458" s="27"/>
      <c r="BP458" s="27"/>
      <c r="BQ458" s="27"/>
      <c r="BR458" s="27"/>
      <c r="BT458" s="2"/>
      <c r="BU458" s="8"/>
      <c r="BV458" s="8"/>
      <c r="BW458" s="8"/>
      <c r="BY458" s="44"/>
      <c r="BZ458" s="31"/>
      <c r="CA458" s="29"/>
      <c r="CB458" s="31"/>
      <c r="CC458" s="17"/>
      <c r="CE458" s="22"/>
      <c r="CF458" s="22"/>
      <c r="CG458" s="22"/>
      <c r="CH458" s="22"/>
      <c r="CI458" s="22"/>
      <c r="CJ458" s="22"/>
      <c r="CK458" s="22"/>
      <c r="CL458" s="33"/>
      <c r="CM458" s="6"/>
      <c r="CN458" s="32"/>
      <c r="CO458" s="27"/>
      <c r="CP458" s="27"/>
      <c r="CQ458" s="27"/>
      <c r="CR458" s="27"/>
      <c r="CS458" s="27"/>
      <c r="CT458" s="27"/>
    </row>
    <row r="459" spans="2:98">
      <c r="B459" s="86">
        <v>43020</v>
      </c>
      <c r="C459" s="53">
        <v>2550.9299999999998</v>
      </c>
      <c r="D459" s="47">
        <f t="shared" si="116"/>
        <v>-1.6867300136190518E-3</v>
      </c>
      <c r="F459" s="89">
        <f t="shared" si="107"/>
        <v>2017.7798967024428</v>
      </c>
      <c r="G459" s="96">
        <v>421</v>
      </c>
      <c r="H459" s="37">
        <v>448</v>
      </c>
      <c r="I459" s="60">
        <f t="shared" si="110"/>
        <v>2068.3374249396334</v>
      </c>
      <c r="J459" s="57">
        <f t="shared" si="111"/>
        <v>2539.8516165924052</v>
      </c>
      <c r="K459" s="60">
        <f t="shared" si="112"/>
        <v>2872.0833164167238</v>
      </c>
      <c r="L459" s="60">
        <f t="shared" si="113"/>
        <v>1489.5179673071839</v>
      </c>
      <c r="M459" s="57">
        <f t="shared" si="114"/>
        <v>2602.7013721026915</v>
      </c>
      <c r="N459" s="57">
        <f t="shared" si="115"/>
        <v>1643.684423138315</v>
      </c>
      <c r="P459" s="49"/>
      <c r="Q459" s="96">
        <v>448</v>
      </c>
      <c r="R459" s="103">
        <f t="shared" si="108"/>
        <v>2017.7798967024428</v>
      </c>
      <c r="S459" s="57">
        <f t="shared" ref="S459:S522" si="117">$C$38*EXP($J$4*Q459)</f>
        <v>2084.708647758835</v>
      </c>
      <c r="T459" s="57">
        <f t="shared" ref="T459:T522" si="118">$C$38*EXP($J$3*SQRT(Q459))</f>
        <v>2566.310529995294</v>
      </c>
      <c r="U459" s="57">
        <f t="shared" ref="U459:U522" si="119">$C$38*EXP($J$4*Q459+$J$3*SQRT(Q459))</f>
        <v>2924.9730764732813</v>
      </c>
      <c r="V459" s="57">
        <f t="shared" ref="V459:V522" si="120">$C$38*EXP($J$4*Q459-$J$3*SQRT(Q459))</f>
        <v>1485.8291110428174</v>
      </c>
      <c r="W459" s="57">
        <f t="shared" ref="W459:W522" si="121">$C$38*EXP($J$4*Q459+2*$J$3*SQRT(Q459))</f>
        <v>4103.9151956754831</v>
      </c>
      <c r="X459" s="57">
        <f t="shared" ref="X459:X522" si="122">$C$38*EXP($J$4*Q459-2*$J$3*SQRT(Q459))</f>
        <v>1058.9912166362735</v>
      </c>
      <c r="Y459" s="17"/>
      <c r="AA459" s="22"/>
      <c r="AB459" s="22"/>
      <c r="AC459" s="22"/>
      <c r="AD459" s="22"/>
      <c r="AE459" s="22"/>
      <c r="AF459" s="22"/>
      <c r="AG459" s="22"/>
      <c r="AH459" s="33"/>
      <c r="AI459" s="6"/>
      <c r="AJ459" s="32"/>
      <c r="AK459" s="27"/>
      <c r="AL459" s="27"/>
      <c r="AM459" s="27"/>
      <c r="AN459" s="27"/>
      <c r="AO459" s="27"/>
      <c r="AP459" s="27"/>
      <c r="AR459" s="2"/>
      <c r="AS459" s="8"/>
      <c r="AT459" s="8"/>
      <c r="AU459" s="8"/>
      <c r="AW459" s="44"/>
      <c r="AX459" s="31"/>
      <c r="AY459" s="29"/>
      <c r="AZ459" s="31"/>
      <c r="BA459" s="17"/>
      <c r="BC459" s="22"/>
      <c r="BD459" s="22"/>
      <c r="BE459" s="22"/>
      <c r="BF459" s="22"/>
      <c r="BG459" s="22"/>
      <c r="BH459" s="22"/>
      <c r="BI459" s="22"/>
      <c r="BJ459" s="33"/>
      <c r="BK459" s="6"/>
      <c r="BL459" s="32"/>
      <c r="BM459" s="27"/>
      <c r="BN459" s="27"/>
      <c r="BO459" s="27"/>
      <c r="BP459" s="27"/>
      <c r="BQ459" s="27"/>
      <c r="BR459" s="27"/>
      <c r="BT459" s="2"/>
      <c r="BU459" s="8"/>
      <c r="BV459" s="8"/>
      <c r="BW459" s="8"/>
      <c r="BY459" s="44"/>
      <c r="BZ459" s="31"/>
      <c r="CA459" s="29"/>
      <c r="CB459" s="31"/>
      <c r="CC459" s="17"/>
      <c r="CE459" s="22"/>
      <c r="CF459" s="22"/>
      <c r="CG459" s="22"/>
      <c r="CH459" s="22"/>
      <c r="CI459" s="22"/>
      <c r="CJ459" s="22"/>
      <c r="CK459" s="22"/>
      <c r="CL459" s="33"/>
      <c r="CM459" s="6"/>
      <c r="CN459" s="32"/>
      <c r="CO459" s="27"/>
      <c r="CP459" s="27"/>
      <c r="CQ459" s="27"/>
      <c r="CR459" s="27"/>
      <c r="CS459" s="27"/>
      <c r="CT459" s="27"/>
    </row>
    <row r="460" spans="2:98">
      <c r="B460" s="86">
        <v>43021</v>
      </c>
      <c r="C460" s="53">
        <v>2553.17</v>
      </c>
      <c r="D460" s="47">
        <f t="shared" si="116"/>
        <v>8.7811112025819467E-4</v>
      </c>
      <c r="F460" s="89">
        <f t="shared" ref="F460:F523" si="123">F459+1/$F$10</f>
        <v>2017.7838696861536</v>
      </c>
      <c r="G460" s="96">
        <v>422</v>
      </c>
      <c r="H460" s="37">
        <v>449</v>
      </c>
      <c r="I460" s="60">
        <f t="shared" si="110"/>
        <v>2068.9414676536599</v>
      </c>
      <c r="J460" s="57">
        <f t="shared" si="111"/>
        <v>2540.8415004367166</v>
      </c>
      <c r="K460" s="60">
        <f t="shared" si="112"/>
        <v>2874.0417822013628</v>
      </c>
      <c r="L460" s="60">
        <f t="shared" si="113"/>
        <v>1489.372500805549</v>
      </c>
      <c r="M460" s="57">
        <f t="shared" si="114"/>
        <v>2604.1717029970846</v>
      </c>
      <c r="N460" s="57">
        <f t="shared" si="115"/>
        <v>1643.7160390194413</v>
      </c>
      <c r="P460" s="49"/>
      <c r="Q460" s="41">
        <v>449</v>
      </c>
      <c r="R460" s="103">
        <f t="shared" ref="R460:R523" si="124">R459+1/$F$10</f>
        <v>2017.7838696861536</v>
      </c>
      <c r="S460" s="57">
        <f t="shared" si="117"/>
        <v>2085.3174715679311</v>
      </c>
      <c r="T460" s="57">
        <f t="shared" si="118"/>
        <v>2567.2801466520118</v>
      </c>
      <c r="U460" s="57">
        <f t="shared" si="119"/>
        <v>2926.9327444523587</v>
      </c>
      <c r="V460" s="57">
        <f t="shared" si="120"/>
        <v>1485.7017010276743</v>
      </c>
      <c r="W460" s="57">
        <f t="shared" si="121"/>
        <v>4108.216330296229</v>
      </c>
      <c r="X460" s="57">
        <f t="shared" si="122"/>
        <v>1058.50047991823</v>
      </c>
      <c r="Y460" s="17"/>
      <c r="AA460" s="22"/>
      <c r="AB460" s="22"/>
      <c r="AC460" s="22"/>
      <c r="AD460" s="22"/>
      <c r="AE460" s="22"/>
      <c r="AF460" s="22"/>
      <c r="AG460" s="22"/>
      <c r="AH460" s="33"/>
      <c r="AI460" s="6"/>
      <c r="AJ460" s="32"/>
      <c r="AK460" s="27"/>
      <c r="AL460" s="27"/>
      <c r="AM460" s="27"/>
      <c r="AN460" s="27"/>
      <c r="AO460" s="27"/>
      <c r="AP460" s="27"/>
      <c r="AR460" s="2"/>
      <c r="AS460" s="8"/>
      <c r="AT460" s="8"/>
      <c r="AU460" s="8"/>
      <c r="AW460" s="44"/>
      <c r="AX460" s="31"/>
      <c r="AY460" s="29"/>
      <c r="AZ460" s="31"/>
      <c r="BA460" s="17"/>
      <c r="BC460" s="22"/>
      <c r="BD460" s="22"/>
      <c r="BE460" s="22"/>
      <c r="BF460" s="22"/>
      <c r="BG460" s="22"/>
      <c r="BH460" s="22"/>
      <c r="BI460" s="22"/>
      <c r="BJ460" s="33"/>
      <c r="BK460" s="6"/>
      <c r="BL460" s="32"/>
      <c r="BM460" s="27"/>
      <c r="BN460" s="27"/>
      <c r="BO460" s="27"/>
      <c r="BP460" s="27"/>
      <c r="BQ460" s="27"/>
      <c r="BR460" s="27"/>
      <c r="BT460" s="2"/>
      <c r="BU460" s="8"/>
      <c r="BV460" s="8"/>
      <c r="BW460" s="8"/>
      <c r="BY460" s="44"/>
      <c r="BZ460" s="31"/>
      <c r="CA460" s="29"/>
      <c r="CB460" s="31"/>
      <c r="CC460" s="17"/>
      <c r="CE460" s="22"/>
      <c r="CF460" s="22"/>
      <c r="CG460" s="22"/>
      <c r="CH460" s="22"/>
      <c r="CI460" s="22"/>
      <c r="CJ460" s="22"/>
      <c r="CK460" s="22"/>
      <c r="CL460" s="33"/>
      <c r="CM460" s="6"/>
      <c r="CN460" s="32"/>
      <c r="CO460" s="27"/>
      <c r="CP460" s="27"/>
      <c r="CQ460" s="27"/>
      <c r="CR460" s="27"/>
      <c r="CS460" s="27"/>
      <c r="CT460" s="27"/>
    </row>
    <row r="461" spans="2:98">
      <c r="B461" s="86">
        <v>43024</v>
      </c>
      <c r="C461" s="53">
        <v>2557.64</v>
      </c>
      <c r="D461" s="47">
        <f t="shared" si="116"/>
        <v>1.7507647356031129E-3</v>
      </c>
      <c r="F461" s="89">
        <f t="shared" si="123"/>
        <v>2017.7878426698644</v>
      </c>
      <c r="G461" s="96">
        <v>423</v>
      </c>
      <c r="H461" s="37">
        <v>450</v>
      </c>
      <c r="I461" s="60">
        <f t="shared" si="110"/>
        <v>2069.5456867739131</v>
      </c>
      <c r="J461" s="57">
        <f t="shared" si="111"/>
        <v>2541.8305972391368</v>
      </c>
      <c r="K461" s="60">
        <f t="shared" si="112"/>
        <v>2876.0002564273923</v>
      </c>
      <c r="L461" s="60">
        <f t="shared" si="113"/>
        <v>1489.2277356626296</v>
      </c>
      <c r="M461" s="57">
        <f t="shared" si="114"/>
        <v>2605.6420229195878</v>
      </c>
      <c r="N461" s="57">
        <f t="shared" si="115"/>
        <v>1643.7481864241049</v>
      </c>
      <c r="P461" s="49"/>
      <c r="Q461" s="41">
        <v>450</v>
      </c>
      <c r="R461" s="103">
        <f t="shared" si="124"/>
        <v>2017.7878426698644</v>
      </c>
      <c r="S461" s="57">
        <f t="shared" si="117"/>
        <v>2085.926473179537</v>
      </c>
      <c r="T461" s="57">
        <f t="shared" si="118"/>
        <v>2568.2490498914385</v>
      </c>
      <c r="U461" s="57">
        <f t="shared" si="119"/>
        <v>2928.8924939788008</v>
      </c>
      <c r="V461" s="57">
        <f t="shared" si="120"/>
        <v>1485.5749265144295</v>
      </c>
      <c r="W461" s="57">
        <f t="shared" si="121"/>
        <v>4112.5185147151687</v>
      </c>
      <c r="X461" s="57">
        <f t="shared" si="122"/>
        <v>1058.0108602410937</v>
      </c>
      <c r="Y461" s="17"/>
      <c r="AA461" s="22"/>
      <c r="AB461" s="22"/>
      <c r="AC461" s="22"/>
      <c r="AD461" s="22"/>
      <c r="AE461" s="22"/>
      <c r="AF461" s="22"/>
      <c r="AG461" s="22"/>
      <c r="AH461" s="33"/>
      <c r="AI461" s="6"/>
      <c r="AJ461" s="32"/>
      <c r="AK461" s="27"/>
      <c r="AL461" s="27"/>
      <c r="AM461" s="27"/>
      <c r="AN461" s="27"/>
      <c r="AO461" s="27"/>
      <c r="AP461" s="27"/>
      <c r="AR461" s="2"/>
      <c r="AS461" s="8"/>
      <c r="AT461" s="8"/>
      <c r="AU461" s="8"/>
      <c r="AW461" s="44"/>
      <c r="AX461" s="31"/>
      <c r="AY461" s="29"/>
      <c r="AZ461" s="31"/>
      <c r="BA461" s="17"/>
      <c r="BC461" s="22"/>
      <c r="BD461" s="22"/>
      <c r="BE461" s="22"/>
      <c r="BF461" s="22"/>
      <c r="BG461" s="22"/>
      <c r="BH461" s="22"/>
      <c r="BI461" s="22"/>
      <c r="BJ461" s="33"/>
      <c r="BK461" s="6"/>
      <c r="BL461" s="32"/>
      <c r="BM461" s="27"/>
      <c r="BN461" s="27"/>
      <c r="BO461" s="27"/>
      <c r="BP461" s="27"/>
      <c r="BQ461" s="27"/>
      <c r="BR461" s="27"/>
      <c r="BT461" s="2"/>
      <c r="BU461" s="8"/>
      <c r="BV461" s="8"/>
      <c r="BW461" s="8"/>
      <c r="BY461" s="44"/>
      <c r="BZ461" s="31"/>
      <c r="CA461" s="29"/>
      <c r="CB461" s="31"/>
      <c r="CC461" s="17"/>
      <c r="CE461" s="22"/>
      <c r="CF461" s="22"/>
      <c r="CG461" s="22"/>
      <c r="CH461" s="22"/>
      <c r="CI461" s="22"/>
      <c r="CJ461" s="22"/>
      <c r="CK461" s="22"/>
      <c r="CL461" s="33"/>
      <c r="CM461" s="6"/>
      <c r="CN461" s="32"/>
      <c r="CO461" s="27"/>
      <c r="CP461" s="27"/>
      <c r="CQ461" s="27"/>
      <c r="CR461" s="27"/>
      <c r="CS461" s="27"/>
      <c r="CT461" s="27"/>
    </row>
    <row r="462" spans="2:98">
      <c r="B462" s="86">
        <v>43025</v>
      </c>
      <c r="C462" s="53">
        <v>2559.36</v>
      </c>
      <c r="D462" s="47">
        <f t="shared" si="116"/>
        <v>6.7249495628792747E-4</v>
      </c>
      <c r="F462" s="89">
        <f t="shared" si="123"/>
        <v>2017.7918156535752</v>
      </c>
      <c r="G462" s="96">
        <v>424</v>
      </c>
      <c r="H462" s="37">
        <v>451</v>
      </c>
      <c r="I462" s="60">
        <f t="shared" si="110"/>
        <v>2070.1500823519109</v>
      </c>
      <c r="J462" s="57">
        <f t="shared" si="111"/>
        <v>2542.8189099385122</v>
      </c>
      <c r="K462" s="60">
        <f t="shared" si="112"/>
        <v>2877.9587419988238</v>
      </c>
      <c r="L462" s="60">
        <f t="shared" si="113"/>
        <v>1489.0836692416267</v>
      </c>
      <c r="M462" s="57">
        <f t="shared" si="114"/>
        <v>2607.1123338982561</v>
      </c>
      <c r="N462" s="57">
        <f t="shared" si="115"/>
        <v>1643.7808635018598</v>
      </c>
      <c r="P462" s="49"/>
      <c r="Q462" s="96">
        <v>451</v>
      </c>
      <c r="R462" s="103">
        <f t="shared" si="124"/>
        <v>2017.7918156535752</v>
      </c>
      <c r="S462" s="57">
        <f t="shared" si="117"/>
        <v>2086.5356526455789</v>
      </c>
      <c r="T462" s="57">
        <f t="shared" si="118"/>
        <v>2569.2172422280387</v>
      </c>
      <c r="U462" s="57">
        <f t="shared" si="119"/>
        <v>2930.8523275638877</v>
      </c>
      <c r="V462" s="57">
        <f t="shared" si="120"/>
        <v>1485.4487852616689</v>
      </c>
      <c r="W462" s="57">
        <f t="shared" si="121"/>
        <v>4116.8217543252995</v>
      </c>
      <c r="X462" s="57">
        <f t="shared" si="122"/>
        <v>1057.522353302523</v>
      </c>
      <c r="Y462" s="17"/>
      <c r="AA462" s="22"/>
      <c r="AB462" s="22"/>
      <c r="AC462" s="22"/>
      <c r="AD462" s="22"/>
      <c r="AE462" s="22"/>
      <c r="AF462" s="22"/>
      <c r="AG462" s="22"/>
      <c r="AH462" s="33"/>
      <c r="AI462" s="6"/>
      <c r="AJ462" s="32"/>
      <c r="AK462" s="27"/>
      <c r="AL462" s="27"/>
      <c r="AM462" s="27"/>
      <c r="AN462" s="27"/>
      <c r="AO462" s="27"/>
      <c r="AP462" s="27"/>
      <c r="AR462" s="2"/>
      <c r="AS462" s="8"/>
      <c r="AT462" s="8"/>
      <c r="AU462" s="8"/>
      <c r="AW462" s="44"/>
      <c r="AX462" s="31"/>
      <c r="AY462" s="29"/>
      <c r="AZ462" s="31"/>
      <c r="BA462" s="17"/>
      <c r="BC462" s="22"/>
      <c r="BD462" s="22"/>
      <c r="BE462" s="22"/>
      <c r="BF462" s="22"/>
      <c r="BG462" s="22"/>
      <c r="BH462" s="22"/>
      <c r="BI462" s="22"/>
      <c r="BJ462" s="33"/>
      <c r="BK462" s="6"/>
      <c r="BL462" s="32"/>
      <c r="BM462" s="27"/>
      <c r="BN462" s="27"/>
      <c r="BO462" s="27"/>
      <c r="BP462" s="27"/>
      <c r="BQ462" s="27"/>
      <c r="BR462" s="27"/>
      <c r="BT462" s="2"/>
      <c r="BU462" s="8"/>
      <c r="BV462" s="8"/>
      <c r="BW462" s="8"/>
      <c r="BY462" s="44"/>
      <c r="BZ462" s="31"/>
      <c r="CA462" s="29"/>
      <c r="CB462" s="31"/>
      <c r="CC462" s="17"/>
      <c r="CE462" s="22"/>
      <c r="CF462" s="22"/>
      <c r="CG462" s="22"/>
      <c r="CH462" s="22"/>
      <c r="CI462" s="22"/>
      <c r="CJ462" s="22"/>
      <c r="CK462" s="22"/>
      <c r="CL462" s="33"/>
      <c r="CM462" s="6"/>
      <c r="CN462" s="32"/>
      <c r="CO462" s="27"/>
      <c r="CP462" s="27"/>
      <c r="CQ462" s="27"/>
      <c r="CR462" s="27"/>
      <c r="CS462" s="27"/>
      <c r="CT462" s="27"/>
    </row>
    <row r="463" spans="2:98">
      <c r="B463" s="86">
        <v>43026</v>
      </c>
      <c r="C463" s="53">
        <v>2561.2600000000002</v>
      </c>
      <c r="D463" s="47">
        <f t="shared" si="116"/>
        <v>7.4237309327335383E-4</v>
      </c>
      <c r="F463" s="89">
        <f t="shared" si="123"/>
        <v>2017.795788637286</v>
      </c>
      <c r="G463" s="96">
        <v>425</v>
      </c>
      <c r="H463" s="37">
        <v>452</v>
      </c>
      <c r="I463" s="60">
        <f t="shared" si="110"/>
        <v>2070.7546544391871</v>
      </c>
      <c r="J463" s="57">
        <f t="shared" si="111"/>
        <v>2543.8064414562555</v>
      </c>
      <c r="K463" s="60">
        <f t="shared" si="112"/>
        <v>2879.9172418034896</v>
      </c>
      <c r="L463" s="60">
        <f t="shared" si="113"/>
        <v>1488.9402989220166</v>
      </c>
      <c r="M463" s="57">
        <f t="shared" si="114"/>
        <v>2608.5826379497521</v>
      </c>
      <c r="N463" s="57">
        <f t="shared" si="115"/>
        <v>1643.8140684137127</v>
      </c>
      <c r="P463" s="49"/>
      <c r="Q463" s="41">
        <v>452</v>
      </c>
      <c r="R463" s="103">
        <f t="shared" si="124"/>
        <v>2017.795788637286</v>
      </c>
      <c r="S463" s="57">
        <f t="shared" si="117"/>
        <v>2087.1450100179982</v>
      </c>
      <c r="T463" s="57">
        <f t="shared" si="118"/>
        <v>2570.1847261622447</v>
      </c>
      <c r="U463" s="57">
        <f t="shared" si="119"/>
        <v>2932.8122477059524</v>
      </c>
      <c r="V463" s="57">
        <f t="shared" si="120"/>
        <v>1485.3232750410227</v>
      </c>
      <c r="W463" s="57">
        <f t="shared" si="121"/>
        <v>4121.1260544948282</v>
      </c>
      <c r="X463" s="57">
        <f t="shared" si="122"/>
        <v>1057.0349548254749</v>
      </c>
      <c r="Y463" s="17"/>
      <c r="AA463" s="22"/>
      <c r="AB463" s="22"/>
      <c r="AC463" s="22"/>
      <c r="AD463" s="22"/>
      <c r="AE463" s="22"/>
      <c r="AF463" s="22"/>
      <c r="AG463" s="22"/>
      <c r="AH463" s="33"/>
      <c r="AI463" s="6"/>
      <c r="AJ463" s="32"/>
      <c r="AK463" s="27"/>
      <c r="AL463" s="27"/>
      <c r="AM463" s="27"/>
      <c r="AN463" s="27"/>
      <c r="AO463" s="27"/>
      <c r="AP463" s="27"/>
      <c r="AR463" s="2"/>
      <c r="AS463" s="8"/>
      <c r="AT463" s="8"/>
      <c r="AU463" s="8"/>
      <c r="AW463" s="44"/>
      <c r="AX463" s="31"/>
      <c r="AY463" s="29"/>
      <c r="AZ463" s="31"/>
      <c r="BA463" s="17"/>
      <c r="BC463" s="22"/>
      <c r="BD463" s="22"/>
      <c r="BE463" s="22"/>
      <c r="BF463" s="22"/>
      <c r="BG463" s="22"/>
      <c r="BH463" s="22"/>
      <c r="BI463" s="22"/>
      <c r="BJ463" s="33"/>
      <c r="BK463" s="6"/>
      <c r="BL463" s="32"/>
      <c r="BM463" s="27"/>
      <c r="BN463" s="27"/>
      <c r="BO463" s="27"/>
      <c r="BP463" s="27"/>
      <c r="BQ463" s="27"/>
      <c r="BR463" s="27"/>
      <c r="BT463" s="2"/>
      <c r="BU463" s="8"/>
      <c r="BV463" s="8"/>
      <c r="BW463" s="8"/>
      <c r="BY463" s="44"/>
      <c r="BZ463" s="31"/>
      <c r="CA463" s="29"/>
      <c r="CB463" s="31"/>
      <c r="CC463" s="17"/>
      <c r="CE463" s="22"/>
      <c r="CF463" s="22"/>
      <c r="CG463" s="22"/>
      <c r="CH463" s="22"/>
      <c r="CI463" s="22"/>
      <c r="CJ463" s="22"/>
      <c r="CK463" s="22"/>
      <c r="CL463" s="33"/>
      <c r="CM463" s="6"/>
      <c r="CN463" s="32"/>
      <c r="CO463" s="27"/>
      <c r="CP463" s="27"/>
      <c r="CQ463" s="27"/>
      <c r="CR463" s="27"/>
      <c r="CS463" s="27"/>
      <c r="CT463" s="27"/>
    </row>
    <row r="464" spans="2:98">
      <c r="B464" s="86">
        <v>43027</v>
      </c>
      <c r="C464" s="53">
        <v>2562.1</v>
      </c>
      <c r="D464" s="47">
        <f t="shared" si="116"/>
        <v>3.2796358042513869E-4</v>
      </c>
      <c r="F464" s="89">
        <f t="shared" si="123"/>
        <v>2017.7997616209968</v>
      </c>
      <c r="G464" s="96">
        <v>426</v>
      </c>
      <c r="H464" s="37">
        <v>453</v>
      </c>
      <c r="I464" s="60">
        <f t="shared" si="110"/>
        <v>2071.3594030872887</v>
      </c>
      <c r="J464" s="57">
        <f t="shared" si="111"/>
        <v>2544.7931946964845</v>
      </c>
      <c r="K464" s="60">
        <f t="shared" si="112"/>
        <v>2881.8757587131809</v>
      </c>
      <c r="L464" s="60">
        <f t="shared" si="113"/>
        <v>1488.7976220994144</v>
      </c>
      <c r="M464" s="57">
        <f t="shared" si="114"/>
        <v>2610.0529370794425</v>
      </c>
      <c r="N464" s="57">
        <f t="shared" si="115"/>
        <v>1643.847799332025</v>
      </c>
      <c r="P464" s="49"/>
      <c r="Q464" s="41">
        <v>453</v>
      </c>
      <c r="R464" s="103">
        <f t="shared" si="124"/>
        <v>2017.7997616209968</v>
      </c>
      <c r="S464" s="57">
        <f t="shared" si="117"/>
        <v>2087.7545453487505</v>
      </c>
      <c r="T464" s="57">
        <f t="shared" si="118"/>
        <v>2571.1515041805669</v>
      </c>
      <c r="U464" s="57">
        <f t="shared" si="119"/>
        <v>2934.7722568904896</v>
      </c>
      <c r="V464" s="57">
        <f t="shared" si="120"/>
        <v>1485.1983936370614</v>
      </c>
      <c r="W464" s="57">
        <f t="shared" si="121"/>
        <v>4125.4314205673772</v>
      </c>
      <c r="X464" s="57">
        <f t="shared" si="122"/>
        <v>1056.5486605580045</v>
      </c>
      <c r="Y464" s="17"/>
      <c r="AA464" s="22"/>
      <c r="AB464" s="22"/>
      <c r="AC464" s="22"/>
      <c r="AD464" s="22"/>
      <c r="AE464" s="22"/>
      <c r="AF464" s="22"/>
      <c r="AG464" s="22"/>
      <c r="AH464" s="33"/>
      <c r="AI464" s="6"/>
      <c r="AJ464" s="32"/>
      <c r="AK464" s="27"/>
      <c r="AL464" s="27"/>
      <c r="AM464" s="27"/>
      <c r="AN464" s="27"/>
      <c r="AO464" s="27"/>
      <c r="AP464" s="27"/>
      <c r="AR464" s="2"/>
      <c r="AS464" s="8"/>
      <c r="AT464" s="8"/>
      <c r="AU464" s="8"/>
      <c r="AW464" s="44"/>
      <c r="AX464" s="31"/>
      <c r="AY464" s="29"/>
      <c r="AZ464" s="31"/>
      <c r="BA464" s="17"/>
      <c r="BC464" s="22"/>
      <c r="BD464" s="22"/>
      <c r="BE464" s="22"/>
      <c r="BF464" s="22"/>
      <c r="BG464" s="22"/>
      <c r="BH464" s="22"/>
      <c r="BI464" s="22"/>
      <c r="BJ464" s="33"/>
      <c r="BK464" s="6"/>
      <c r="BL464" s="32"/>
      <c r="BM464" s="27"/>
      <c r="BN464" s="27"/>
      <c r="BO464" s="27"/>
      <c r="BP464" s="27"/>
      <c r="BQ464" s="27"/>
      <c r="BR464" s="27"/>
      <c r="BT464" s="2"/>
      <c r="BU464" s="8"/>
      <c r="BV464" s="8"/>
      <c r="BW464" s="8"/>
      <c r="BY464" s="44"/>
      <c r="BZ464" s="31"/>
      <c r="CA464" s="29"/>
      <c r="CB464" s="31"/>
      <c r="CC464" s="17"/>
      <c r="CE464" s="22"/>
      <c r="CF464" s="22"/>
      <c r="CG464" s="22"/>
      <c r="CH464" s="22"/>
      <c r="CI464" s="22"/>
      <c r="CJ464" s="22"/>
      <c r="CK464" s="22"/>
      <c r="CL464" s="33"/>
      <c r="CM464" s="6"/>
      <c r="CN464" s="32"/>
      <c r="CO464" s="27"/>
      <c r="CP464" s="27"/>
      <c r="CQ464" s="27"/>
      <c r="CR464" s="27"/>
      <c r="CS464" s="27"/>
      <c r="CT464" s="27"/>
    </row>
    <row r="465" spans="2:98">
      <c r="B465" s="86">
        <v>43028</v>
      </c>
      <c r="C465" s="53">
        <v>2575.21</v>
      </c>
      <c r="D465" s="47">
        <f t="shared" si="116"/>
        <v>5.1168962960072319E-3</v>
      </c>
      <c r="F465" s="89">
        <f t="shared" si="123"/>
        <v>2017.8037346047076</v>
      </c>
      <c r="G465" s="96">
        <v>427</v>
      </c>
      <c r="H465" s="37">
        <v>454</v>
      </c>
      <c r="I465" s="60">
        <f t="shared" si="110"/>
        <v>2071.9643283477803</v>
      </c>
      <c r="J465" s="57">
        <f t="shared" si="111"/>
        <v>2545.7791725461693</v>
      </c>
      <c r="K465" s="60">
        <f t="shared" si="112"/>
        <v>2883.8342955837861</v>
      </c>
      <c r="L465" s="60">
        <f t="shared" si="113"/>
        <v>1488.6556361854391</v>
      </c>
      <c r="M465" s="57">
        <f t="shared" si="114"/>
        <v>2611.5232332814935</v>
      </c>
      <c r="N465" s="57">
        <f t="shared" si="115"/>
        <v>1643.8820544404193</v>
      </c>
      <c r="P465" s="49"/>
      <c r="Q465" s="96">
        <v>454</v>
      </c>
      <c r="R465" s="103">
        <f t="shared" si="124"/>
        <v>2017.8037346047076</v>
      </c>
      <c r="S465" s="57">
        <f t="shared" si="117"/>
        <v>2088.3642586898081</v>
      </c>
      <c r="T465" s="57">
        <f t="shared" si="118"/>
        <v>2572.1175787557017</v>
      </c>
      <c r="U465" s="57">
        <f t="shared" si="119"/>
        <v>2936.7323575902506</v>
      </c>
      <c r="V465" s="57">
        <f t="shared" si="120"/>
        <v>1485.0741388471943</v>
      </c>
      <c r="W465" s="57">
        <f t="shared" si="121"/>
        <v>4129.737857862181</v>
      </c>
      <c r="X465" s="57">
        <f t="shared" si="122"/>
        <v>1056.0634662730636</v>
      </c>
      <c r="Y465" s="17"/>
      <c r="AA465" s="22"/>
      <c r="AB465" s="22"/>
      <c r="AC465" s="22"/>
      <c r="AD465" s="22"/>
      <c r="AE465" s="22"/>
      <c r="AF465" s="22"/>
      <c r="AG465" s="22"/>
      <c r="AH465" s="33"/>
      <c r="AI465" s="6"/>
      <c r="AJ465" s="32"/>
      <c r="AK465" s="27"/>
      <c r="AL465" s="27"/>
      <c r="AM465" s="27"/>
      <c r="AN465" s="27"/>
      <c r="AO465" s="27"/>
      <c r="AP465" s="27"/>
      <c r="AR465" s="2"/>
      <c r="AS465" s="8"/>
      <c r="AT465" s="8"/>
      <c r="AU465" s="8"/>
      <c r="AW465" s="44"/>
      <c r="AX465" s="31"/>
      <c r="AY465" s="29"/>
      <c r="AZ465" s="31"/>
      <c r="BA465" s="17"/>
      <c r="BC465" s="22"/>
      <c r="BD465" s="22"/>
      <c r="BE465" s="22"/>
      <c r="BF465" s="22"/>
      <c r="BG465" s="22"/>
      <c r="BH465" s="22"/>
      <c r="BI465" s="22"/>
      <c r="BJ465" s="33"/>
      <c r="BK465" s="6"/>
      <c r="BL465" s="32"/>
      <c r="BM465" s="27"/>
      <c r="BN465" s="27"/>
      <c r="BO465" s="27"/>
      <c r="BP465" s="27"/>
      <c r="BQ465" s="27"/>
      <c r="BR465" s="27"/>
      <c r="BT465" s="2"/>
      <c r="BU465" s="8"/>
      <c r="BV465" s="8"/>
      <c r="BW465" s="8"/>
      <c r="BY465" s="44"/>
      <c r="BZ465" s="31"/>
      <c r="CA465" s="29"/>
      <c r="CB465" s="31"/>
      <c r="CC465" s="17"/>
      <c r="CE465" s="22"/>
      <c r="CF465" s="22"/>
      <c r="CG465" s="22"/>
      <c r="CH465" s="22"/>
      <c r="CI465" s="22"/>
      <c r="CJ465" s="22"/>
      <c r="CK465" s="22"/>
      <c r="CL465" s="33"/>
      <c r="CM465" s="6"/>
      <c r="CN465" s="32"/>
      <c r="CO465" s="27"/>
      <c r="CP465" s="27"/>
      <c r="CQ465" s="27"/>
      <c r="CR465" s="27"/>
      <c r="CS465" s="27"/>
      <c r="CT465" s="27"/>
    </row>
    <row r="466" spans="2:98">
      <c r="B466" s="86">
        <v>43031</v>
      </c>
      <c r="C466" s="53">
        <v>2564.98</v>
      </c>
      <c r="D466" s="47">
        <f t="shared" si="116"/>
        <v>-3.9724915637948041E-3</v>
      </c>
      <c r="F466" s="89">
        <f t="shared" si="123"/>
        <v>2017.8077075884185</v>
      </c>
      <c r="G466" s="96">
        <v>428</v>
      </c>
      <c r="H466" s="37">
        <v>455</v>
      </c>
      <c r="I466" s="60">
        <f t="shared" si="110"/>
        <v>2072.5694302722395</v>
      </c>
      <c r="J466" s="57">
        <f t="shared" si="111"/>
        <v>2546.7643778752695</v>
      </c>
      <c r="K466" s="60">
        <f t="shared" si="112"/>
        <v>2885.792855255419</v>
      </c>
      <c r="L466" s="60">
        <f t="shared" si="113"/>
        <v>1488.5143386075783</v>
      </c>
      <c r="M466" s="57">
        <f t="shared" si="114"/>
        <v>2612.9935285389647</v>
      </c>
      <c r="N466" s="57">
        <f t="shared" si="115"/>
        <v>1643.9168319336845</v>
      </c>
      <c r="P466" s="49"/>
      <c r="Q466" s="96">
        <v>455</v>
      </c>
      <c r="R466" s="103">
        <f t="shared" si="124"/>
        <v>2017.8077075884185</v>
      </c>
      <c r="S466" s="57">
        <f t="shared" si="117"/>
        <v>2088.9741500931568</v>
      </c>
      <c r="T466" s="57">
        <f t="shared" si="118"/>
        <v>2573.0829523466364</v>
      </c>
      <c r="U466" s="57">
        <f t="shared" si="119"/>
        <v>2938.6925522653501</v>
      </c>
      <c r="V466" s="57">
        <f t="shared" si="120"/>
        <v>1484.9505084815676</v>
      </c>
      <c r="W466" s="57">
        <f t="shared" si="121"/>
        <v>4134.0453716742841</v>
      </c>
      <c r="X466" s="57">
        <f t="shared" si="122"/>
        <v>1055.579367768305</v>
      </c>
      <c r="Y466" s="17"/>
      <c r="AA466" s="22"/>
      <c r="AB466" s="22"/>
      <c r="AC466" s="22"/>
      <c r="AD466" s="22"/>
      <c r="AE466" s="22"/>
      <c r="AF466" s="22"/>
      <c r="AG466" s="22"/>
      <c r="AH466" s="33"/>
      <c r="AI466" s="6"/>
      <c r="AJ466" s="32"/>
      <c r="AK466" s="27"/>
      <c r="AL466" s="27"/>
      <c r="AM466" s="27"/>
      <c r="AN466" s="27"/>
      <c r="AO466" s="27"/>
      <c r="AP466" s="27"/>
      <c r="AR466" s="2"/>
      <c r="AS466" s="8"/>
      <c r="AT466" s="8"/>
      <c r="AU466" s="8"/>
      <c r="AW466" s="44"/>
      <c r="AX466" s="31"/>
      <c r="AY466" s="29"/>
      <c r="AZ466" s="31"/>
      <c r="BA466" s="17"/>
      <c r="BC466" s="22"/>
      <c r="BD466" s="22"/>
      <c r="BE466" s="22"/>
      <c r="BF466" s="22"/>
      <c r="BG466" s="22"/>
      <c r="BH466" s="22"/>
      <c r="BI466" s="22"/>
      <c r="BJ466" s="33"/>
      <c r="BK466" s="6"/>
      <c r="BL466" s="32"/>
      <c r="BM466" s="27"/>
      <c r="BN466" s="27"/>
      <c r="BO466" s="27"/>
      <c r="BP466" s="27"/>
      <c r="BQ466" s="27"/>
      <c r="BR466" s="27"/>
      <c r="BT466" s="2"/>
      <c r="BU466" s="8"/>
      <c r="BV466" s="8"/>
      <c r="BW466" s="8"/>
      <c r="BY466" s="44"/>
      <c r="BZ466" s="31"/>
      <c r="CA466" s="29"/>
      <c r="CB466" s="31"/>
      <c r="CC466" s="17"/>
      <c r="CE466" s="22"/>
      <c r="CF466" s="22"/>
      <c r="CG466" s="22"/>
      <c r="CH466" s="22"/>
      <c r="CI466" s="22"/>
      <c r="CJ466" s="22"/>
      <c r="CK466" s="22"/>
      <c r="CL466" s="33"/>
      <c r="CM466" s="6"/>
      <c r="CN466" s="32"/>
      <c r="CO466" s="27"/>
      <c r="CP466" s="27"/>
      <c r="CQ466" s="27"/>
      <c r="CR466" s="27"/>
      <c r="CS466" s="27"/>
      <c r="CT466" s="27"/>
    </row>
    <row r="467" spans="2:98">
      <c r="B467" s="86">
        <v>43032</v>
      </c>
      <c r="C467" s="53">
        <v>2569.13</v>
      </c>
      <c r="D467" s="47">
        <f t="shared" si="116"/>
        <v>1.6179463387629108E-3</v>
      </c>
      <c r="F467" s="89">
        <f t="shared" si="123"/>
        <v>2017.8116805721293</v>
      </c>
      <c r="G467" s="96">
        <v>429</v>
      </c>
      <c r="H467" s="37">
        <v>456</v>
      </c>
      <c r="I467" s="60">
        <f t="shared" si="110"/>
        <v>2073.1747089122596</v>
      </c>
      <c r="J467" s="57">
        <f t="shared" si="111"/>
        <v>2547.7488135368767</v>
      </c>
      <c r="K467" s="60">
        <f t="shared" si="112"/>
        <v>2887.7514405525558</v>
      </c>
      <c r="L467" s="60">
        <f t="shared" si="113"/>
        <v>1488.3737268090574</v>
      </c>
      <c r="M467" s="57">
        <f t="shared" si="114"/>
        <v>2614.463824823903</v>
      </c>
      <c r="N467" s="57">
        <f t="shared" si="115"/>
        <v>1643.9521300176825</v>
      </c>
      <c r="P467" s="49"/>
      <c r="Q467" s="41">
        <v>456</v>
      </c>
      <c r="R467" s="103">
        <f t="shared" si="124"/>
        <v>2017.8116805721293</v>
      </c>
      <c r="S467" s="57">
        <f t="shared" si="117"/>
        <v>2089.5842196107992</v>
      </c>
      <c r="T467" s="57">
        <f t="shared" si="118"/>
        <v>2574.0476273987574</v>
      </c>
      <c r="U467" s="57">
        <f t="shared" si="119"/>
        <v>2940.6528433633634</v>
      </c>
      <c r="V467" s="57">
        <f t="shared" si="120"/>
        <v>1484.827500362966</v>
      </c>
      <c r="W467" s="57">
        <f t="shared" si="121"/>
        <v>4138.3539672747365</v>
      </c>
      <c r="X467" s="57">
        <f t="shared" si="122"/>
        <v>1055.0963608658847</v>
      </c>
      <c r="Y467" s="17"/>
      <c r="AA467" s="22"/>
      <c r="AB467" s="22"/>
      <c r="AC467" s="22"/>
      <c r="AD467" s="22"/>
      <c r="AE467" s="22"/>
      <c r="AF467" s="22"/>
      <c r="AG467" s="22"/>
      <c r="AH467" s="33"/>
      <c r="AI467" s="6"/>
      <c r="AJ467" s="32"/>
      <c r="AK467" s="27"/>
      <c r="AL467" s="27"/>
      <c r="AM467" s="27"/>
      <c r="AN467" s="27"/>
      <c r="AO467" s="27"/>
      <c r="AP467" s="27"/>
      <c r="AR467" s="2"/>
      <c r="AS467" s="8"/>
      <c r="AT467" s="8"/>
      <c r="AU467" s="8"/>
      <c r="AW467" s="44"/>
      <c r="AX467" s="31"/>
      <c r="AY467" s="29"/>
      <c r="AZ467" s="31"/>
      <c r="BA467" s="17"/>
      <c r="BC467" s="22"/>
      <c r="BD467" s="22"/>
      <c r="BE467" s="22"/>
      <c r="BF467" s="22"/>
      <c r="BG467" s="22"/>
      <c r="BH467" s="22"/>
      <c r="BI467" s="22"/>
      <c r="BJ467" s="33"/>
      <c r="BK467" s="6"/>
      <c r="BL467" s="32"/>
      <c r="BM467" s="27"/>
      <c r="BN467" s="27"/>
      <c r="BO467" s="27"/>
      <c r="BP467" s="27"/>
      <c r="BQ467" s="27"/>
      <c r="BR467" s="27"/>
      <c r="BT467" s="2"/>
      <c r="BU467" s="8"/>
      <c r="BV467" s="8"/>
      <c r="BW467" s="8"/>
      <c r="BY467" s="44"/>
      <c r="BZ467" s="31"/>
      <c r="CA467" s="29"/>
      <c r="CB467" s="31"/>
      <c r="CC467" s="17"/>
      <c r="CE467" s="22"/>
      <c r="CF467" s="22"/>
      <c r="CG467" s="22"/>
      <c r="CH467" s="22"/>
      <c r="CI467" s="22"/>
      <c r="CJ467" s="22"/>
      <c r="CK467" s="22"/>
      <c r="CL467" s="33"/>
      <c r="CM467" s="6"/>
      <c r="CN467" s="32"/>
      <c r="CO467" s="27"/>
      <c r="CP467" s="27"/>
      <c r="CQ467" s="27"/>
      <c r="CR467" s="27"/>
      <c r="CS467" s="27"/>
      <c r="CT467" s="27"/>
    </row>
    <row r="468" spans="2:98">
      <c r="B468" s="86">
        <v>43033</v>
      </c>
      <c r="C468" s="53">
        <v>2557.15</v>
      </c>
      <c r="D468" s="47">
        <f t="shared" si="116"/>
        <v>-4.6630571438580444E-3</v>
      </c>
      <c r="F468" s="89">
        <f t="shared" si="123"/>
        <v>2017.8156535558401</v>
      </c>
      <c r="G468" s="96">
        <v>430</v>
      </c>
      <c r="H468" s="37">
        <v>457</v>
      </c>
      <c r="I468" s="60">
        <f t="shared" si="110"/>
        <v>2073.7801643194493</v>
      </c>
      <c r="J468" s="57">
        <f t="shared" si="111"/>
        <v>2548.7324823673493</v>
      </c>
      <c r="K468" s="60">
        <f t="shared" si="112"/>
        <v>2889.7100542841649</v>
      </c>
      <c r="L468" s="60">
        <f t="shared" si="113"/>
        <v>1488.2337982487081</v>
      </c>
      <c r="M468" s="57">
        <f t="shared" si="114"/>
        <v>2615.9341240974327</v>
      </c>
      <c r="N468" s="57">
        <f t="shared" si="115"/>
        <v>1643.9879469092568</v>
      </c>
      <c r="P468" s="49"/>
      <c r="Q468" s="41">
        <v>457</v>
      </c>
      <c r="R468" s="103">
        <f t="shared" si="124"/>
        <v>2017.8156535558401</v>
      </c>
      <c r="S468" s="57">
        <f t="shared" si="117"/>
        <v>2090.1944672947511</v>
      </c>
      <c r="T468" s="57">
        <f t="shared" si="118"/>
        <v>2575.0116063439523</v>
      </c>
      <c r="U468" s="57">
        <f t="shared" si="119"/>
        <v>2942.6132333194278</v>
      </c>
      <c r="V468" s="57">
        <f t="shared" si="120"/>
        <v>1484.7051123267115</v>
      </c>
      <c r="W468" s="57">
        <f t="shared" si="121"/>
        <v>4142.6636499107926</v>
      </c>
      <c r="X468" s="57">
        <f t="shared" si="122"/>
        <v>1054.6144414122705</v>
      </c>
      <c r="Y468" s="17"/>
      <c r="AA468" s="22"/>
      <c r="AB468" s="22"/>
      <c r="AC468" s="22"/>
      <c r="AD468" s="22"/>
      <c r="AE468" s="22"/>
      <c r="AF468" s="22"/>
      <c r="AG468" s="22"/>
      <c r="AH468" s="33"/>
      <c r="AI468" s="6"/>
      <c r="AJ468" s="32"/>
      <c r="AK468" s="27"/>
      <c r="AL468" s="27"/>
      <c r="AM468" s="27"/>
      <c r="AN468" s="27"/>
      <c r="AO468" s="27"/>
      <c r="AP468" s="27"/>
      <c r="AR468" s="2"/>
      <c r="AS468" s="8"/>
      <c r="AT468" s="8"/>
      <c r="AU468" s="8"/>
      <c r="AW468" s="44"/>
      <c r="AX468" s="31"/>
      <c r="AY468" s="29"/>
      <c r="AZ468" s="31"/>
      <c r="BA468" s="17"/>
      <c r="BC468" s="22"/>
      <c r="BD468" s="22"/>
      <c r="BE468" s="22"/>
      <c r="BF468" s="22"/>
      <c r="BG468" s="22"/>
      <c r="BH468" s="22"/>
      <c r="BI468" s="22"/>
      <c r="BJ468" s="33"/>
      <c r="BK468" s="6"/>
      <c r="BL468" s="32"/>
      <c r="BM468" s="27"/>
      <c r="BN468" s="27"/>
      <c r="BO468" s="27"/>
      <c r="BP468" s="27"/>
      <c r="BQ468" s="27"/>
      <c r="BR468" s="27"/>
      <c r="BT468" s="2"/>
      <c r="BU468" s="8"/>
      <c r="BV468" s="8"/>
      <c r="BW468" s="8"/>
      <c r="BY468" s="44"/>
      <c r="BZ468" s="31"/>
      <c r="CA468" s="29"/>
      <c r="CB468" s="31"/>
      <c r="CC468" s="17"/>
      <c r="CE468" s="22"/>
      <c r="CF468" s="22"/>
      <c r="CG468" s="22"/>
      <c r="CH468" s="22"/>
      <c r="CI468" s="22"/>
      <c r="CJ468" s="22"/>
      <c r="CK468" s="22"/>
      <c r="CL468" s="33"/>
      <c r="CM468" s="6"/>
      <c r="CN468" s="32"/>
      <c r="CO468" s="27"/>
      <c r="CP468" s="27"/>
      <c r="CQ468" s="27"/>
      <c r="CR468" s="27"/>
      <c r="CS468" s="27"/>
      <c r="CT468" s="27"/>
    </row>
    <row r="469" spans="2:98">
      <c r="B469" s="86">
        <v>43034</v>
      </c>
      <c r="C469" s="53">
        <v>2560.4</v>
      </c>
      <c r="D469" s="47">
        <f t="shared" si="116"/>
        <v>1.270946170541423E-3</v>
      </c>
      <c r="F469" s="89">
        <f t="shared" si="123"/>
        <v>2017.8196265395509</v>
      </c>
      <c r="G469" s="96">
        <v>431</v>
      </c>
      <c r="H469" s="37">
        <v>458</v>
      </c>
      <c r="I469" s="60">
        <f t="shared" si="110"/>
        <v>2074.3857965454326</v>
      </c>
      <c r="J469" s="57">
        <f t="shared" si="111"/>
        <v>2549.7153871864525</v>
      </c>
      <c r="K469" s="60">
        <f t="shared" si="112"/>
        <v>2891.6686992438358</v>
      </c>
      <c r="L469" s="60">
        <f t="shared" si="113"/>
        <v>1488.0945504008369</v>
      </c>
      <c r="M469" s="57">
        <f t="shared" si="114"/>
        <v>2617.4044283098488</v>
      </c>
      <c r="N469" s="57">
        <f t="shared" si="115"/>
        <v>1644.0242808361406</v>
      </c>
      <c r="P469" s="49"/>
      <c r="Q469" s="96">
        <v>458</v>
      </c>
      <c r="R469" s="103">
        <f t="shared" si="124"/>
        <v>2017.8196265395509</v>
      </c>
      <c r="S469" s="57">
        <f t="shared" si="117"/>
        <v>2090.8048931970457</v>
      </c>
      <c r="T469" s="57">
        <f t="shared" si="118"/>
        <v>2575.974891600717</v>
      </c>
      <c r="U469" s="57">
        <f t="shared" si="119"/>
        <v>2944.5737245563391</v>
      </c>
      <c r="V469" s="57">
        <f t="shared" si="120"/>
        <v>1484.5833422205658</v>
      </c>
      <c r="W469" s="57">
        <f t="shared" si="121"/>
        <v>4146.9744248060961</v>
      </c>
      <c r="X469" s="57">
        <f t="shared" si="122"/>
        <v>1054.1336052780478</v>
      </c>
      <c r="Y469" s="17"/>
      <c r="AA469" s="22"/>
      <c r="AB469" s="22"/>
      <c r="AC469" s="22"/>
      <c r="AD469" s="22"/>
      <c r="AE469" s="22"/>
      <c r="AF469" s="22"/>
      <c r="AG469" s="22"/>
      <c r="AH469" s="33"/>
      <c r="AI469" s="6"/>
      <c r="AJ469" s="32"/>
      <c r="AK469" s="27"/>
      <c r="AL469" s="27"/>
      <c r="AM469" s="27"/>
      <c r="AN469" s="27"/>
      <c r="AO469" s="27"/>
      <c r="AP469" s="27"/>
      <c r="AR469" s="2"/>
      <c r="AS469" s="8"/>
      <c r="AT469" s="8"/>
      <c r="AU469" s="8"/>
      <c r="AW469" s="44"/>
      <c r="AX469" s="31"/>
      <c r="AY469" s="29"/>
      <c r="AZ469" s="31"/>
      <c r="BA469" s="17"/>
      <c r="BC469" s="22"/>
      <c r="BD469" s="22"/>
      <c r="BE469" s="22"/>
      <c r="BF469" s="22"/>
      <c r="BG469" s="22"/>
      <c r="BH469" s="22"/>
      <c r="BI469" s="22"/>
      <c r="BJ469" s="33"/>
      <c r="BK469" s="6"/>
      <c r="BL469" s="32"/>
      <c r="BM469" s="27"/>
      <c r="BN469" s="27"/>
      <c r="BO469" s="27"/>
      <c r="BP469" s="27"/>
      <c r="BQ469" s="27"/>
      <c r="BR469" s="27"/>
      <c r="BT469" s="2"/>
      <c r="BU469" s="8"/>
      <c r="BV469" s="8"/>
      <c r="BW469" s="8"/>
      <c r="BY469" s="44"/>
      <c r="BZ469" s="31"/>
      <c r="CA469" s="29"/>
      <c r="CB469" s="31"/>
      <c r="CC469" s="17"/>
      <c r="CE469" s="22"/>
      <c r="CF469" s="22"/>
      <c r="CG469" s="22"/>
      <c r="CH469" s="22"/>
      <c r="CI469" s="22"/>
      <c r="CJ469" s="22"/>
      <c r="CK469" s="22"/>
      <c r="CL469" s="33"/>
      <c r="CM469" s="6"/>
      <c r="CN469" s="32"/>
      <c r="CO469" s="27"/>
      <c r="CP469" s="27"/>
      <c r="CQ469" s="27"/>
      <c r="CR469" s="27"/>
      <c r="CS469" s="27"/>
      <c r="CT469" s="27"/>
    </row>
    <row r="470" spans="2:98">
      <c r="B470" s="86">
        <v>43035</v>
      </c>
      <c r="C470" s="53">
        <v>2581.0700000000002</v>
      </c>
      <c r="D470" s="47">
        <f t="shared" si="116"/>
        <v>8.0729573504140263E-3</v>
      </c>
      <c r="F470" s="89">
        <f t="shared" si="123"/>
        <v>2017.8235995232617</v>
      </c>
      <c r="G470" s="96">
        <v>432</v>
      </c>
      <c r="H470" s="37">
        <v>459</v>
      </c>
      <c r="I470" s="60">
        <f t="shared" si="110"/>
        <v>2074.9916056418474</v>
      </c>
      <c r="J470" s="57">
        <f t="shared" si="111"/>
        <v>2550.6975307974899</v>
      </c>
      <c r="K470" s="60">
        <f t="shared" si="112"/>
        <v>2893.6273782099088</v>
      </c>
      <c r="L470" s="60">
        <f t="shared" si="113"/>
        <v>1487.9559807550997</v>
      </c>
      <c r="M470" s="57">
        <f t="shared" si="114"/>
        <v>2618.8747394007064</v>
      </c>
      <c r="N470" s="57">
        <f t="shared" si="115"/>
        <v>1644.0611300368673</v>
      </c>
      <c r="P470" s="49"/>
      <c r="Q470" s="41">
        <v>459</v>
      </c>
      <c r="R470" s="103">
        <f t="shared" si="124"/>
        <v>2017.8235995232617</v>
      </c>
      <c r="S470" s="57">
        <f t="shared" si="117"/>
        <v>2091.41549736973</v>
      </c>
      <c r="T470" s="57">
        <f t="shared" si="118"/>
        <v>2576.9374855742544</v>
      </c>
      <c r="U470" s="57">
        <f t="shared" si="119"/>
        <v>2946.5343194846482</v>
      </c>
      <c r="V470" s="57">
        <f t="shared" si="120"/>
        <v>1484.4621879046347</v>
      </c>
      <c r="W470" s="57">
        <f t="shared" si="121"/>
        <v>4151.2862971608765</v>
      </c>
      <c r="X470" s="57">
        <f t="shared" si="122"/>
        <v>1053.6538483577315</v>
      </c>
      <c r="Y470" s="17"/>
      <c r="AA470" s="22"/>
      <c r="AB470" s="22"/>
      <c r="AC470" s="22"/>
      <c r="AD470" s="22"/>
      <c r="AE470" s="22"/>
      <c r="AF470" s="22"/>
      <c r="AG470" s="22"/>
      <c r="AH470" s="33"/>
      <c r="AI470" s="6"/>
      <c r="AJ470" s="32"/>
      <c r="AK470" s="27"/>
      <c r="AL470" s="27"/>
      <c r="AM470" s="27"/>
      <c r="AN470" s="27"/>
      <c r="AO470" s="27"/>
      <c r="AP470" s="27"/>
      <c r="AR470" s="2"/>
      <c r="AS470" s="8"/>
      <c r="AT470" s="8"/>
      <c r="AU470" s="8"/>
      <c r="AW470" s="44"/>
      <c r="AX470" s="31"/>
      <c r="AY470" s="29"/>
      <c r="AZ470" s="31"/>
      <c r="BA470" s="17"/>
      <c r="BC470" s="22"/>
      <c r="BD470" s="22"/>
      <c r="BE470" s="22"/>
      <c r="BF470" s="22"/>
      <c r="BG470" s="22"/>
      <c r="BH470" s="22"/>
      <c r="BI470" s="22"/>
      <c r="BJ470" s="33"/>
      <c r="BK470" s="6"/>
      <c r="BL470" s="32"/>
      <c r="BM470" s="27"/>
      <c r="BN470" s="27"/>
      <c r="BO470" s="27"/>
      <c r="BP470" s="27"/>
      <c r="BQ470" s="27"/>
      <c r="BR470" s="27"/>
      <c r="BT470" s="2"/>
      <c r="BU470" s="8"/>
      <c r="BV470" s="8"/>
      <c r="BW470" s="8"/>
      <c r="BY470" s="44"/>
      <c r="BZ470" s="31"/>
      <c r="CA470" s="29"/>
      <c r="CB470" s="31"/>
      <c r="CC470" s="17"/>
      <c r="CE470" s="22"/>
      <c r="CF470" s="22"/>
      <c r="CG470" s="22"/>
      <c r="CH470" s="22"/>
      <c r="CI470" s="22"/>
      <c r="CJ470" s="22"/>
      <c r="CK470" s="22"/>
      <c r="CL470" s="33"/>
      <c r="CM470" s="6"/>
      <c r="CN470" s="32"/>
      <c r="CO470" s="27"/>
      <c r="CP470" s="27"/>
      <c r="CQ470" s="27"/>
      <c r="CR470" s="27"/>
      <c r="CS470" s="27"/>
      <c r="CT470" s="27"/>
    </row>
    <row r="471" spans="2:98">
      <c r="B471" s="86">
        <v>43038</v>
      </c>
      <c r="C471" s="53">
        <v>2572.83</v>
      </c>
      <c r="D471" s="47">
        <f t="shared" si="116"/>
        <v>-3.1924744388955881E-3</v>
      </c>
      <c r="F471" s="89">
        <f t="shared" si="123"/>
        <v>2017.8275725069725</v>
      </c>
      <c r="G471" s="96">
        <v>433</v>
      </c>
      <c r="H471" s="37">
        <v>460</v>
      </c>
      <c r="I471" s="60">
        <f t="shared" si="110"/>
        <v>2075.5975916603475</v>
      </c>
      <c r="J471" s="57">
        <f t="shared" si="111"/>
        <v>2551.6789159874406</v>
      </c>
      <c r="K471" s="60">
        <f t="shared" si="112"/>
        <v>2895.5860939456002</v>
      </c>
      <c r="L471" s="60">
        <f t="shared" si="113"/>
        <v>1487.8180868163724</v>
      </c>
      <c r="M471" s="57">
        <f t="shared" si="114"/>
        <v>2620.3450592989093</v>
      </c>
      <c r="N471" s="57">
        <f t="shared" si="115"/>
        <v>1644.0984927606814</v>
      </c>
      <c r="P471" s="49"/>
      <c r="Q471" s="41">
        <v>460</v>
      </c>
      <c r="R471" s="103">
        <f t="shared" si="124"/>
        <v>2017.8275725069725</v>
      </c>
      <c r="S471" s="57">
        <f t="shared" si="117"/>
        <v>2092.0262798648664</v>
      </c>
      <c r="T471" s="57">
        <f t="shared" si="118"/>
        <v>2577.8993906565788</v>
      </c>
      <c r="U471" s="57">
        <f t="shared" si="119"/>
        <v>2948.4950205027603</v>
      </c>
      <c r="V471" s="57">
        <f t="shared" si="120"/>
        <v>1484.3416472512693</v>
      </c>
      <c r="W471" s="57">
        <f t="shared" si="121"/>
        <v>4155.5992721521325</v>
      </c>
      <c r="X471" s="57">
        <f t="shared" si="122"/>
        <v>1053.175166569576</v>
      </c>
      <c r="Y471" s="17"/>
      <c r="AA471" s="22"/>
      <c r="AB471" s="22"/>
      <c r="AC471" s="22"/>
      <c r="AD471" s="22"/>
      <c r="AE471" s="22"/>
      <c r="AF471" s="22"/>
      <c r="AG471" s="22"/>
      <c r="AH471" s="33"/>
      <c r="AI471" s="6"/>
      <c r="AJ471" s="32"/>
      <c r="AK471" s="27"/>
      <c r="AL471" s="27"/>
      <c r="AM471" s="27"/>
      <c r="AN471" s="27"/>
      <c r="AO471" s="27"/>
      <c r="AP471" s="27"/>
      <c r="AR471" s="2"/>
      <c r="AS471" s="8"/>
      <c r="AT471" s="8"/>
      <c r="AU471" s="8"/>
      <c r="AW471" s="44"/>
      <c r="AX471" s="31"/>
      <c r="AY471" s="29"/>
      <c r="AZ471" s="31"/>
      <c r="BA471" s="17"/>
      <c r="BC471" s="22"/>
      <c r="BD471" s="22"/>
      <c r="BE471" s="22"/>
      <c r="BF471" s="22"/>
      <c r="BG471" s="22"/>
      <c r="BH471" s="22"/>
      <c r="BI471" s="22"/>
      <c r="BJ471" s="33"/>
      <c r="BK471" s="6"/>
      <c r="BL471" s="32"/>
      <c r="BM471" s="27"/>
      <c r="BN471" s="27"/>
      <c r="BO471" s="27"/>
      <c r="BP471" s="27"/>
      <c r="BQ471" s="27"/>
      <c r="BR471" s="27"/>
      <c r="BT471" s="2"/>
      <c r="BU471" s="8"/>
      <c r="BV471" s="8"/>
      <c r="BW471" s="8"/>
      <c r="BY471" s="44"/>
      <c r="BZ471" s="31"/>
      <c r="CA471" s="29"/>
      <c r="CB471" s="31"/>
      <c r="CC471" s="17"/>
      <c r="CE471" s="22"/>
      <c r="CF471" s="22"/>
      <c r="CG471" s="22"/>
      <c r="CH471" s="22"/>
      <c r="CI471" s="22"/>
      <c r="CJ471" s="22"/>
      <c r="CK471" s="22"/>
      <c r="CL471" s="33"/>
      <c r="CM471" s="6"/>
      <c r="CN471" s="32"/>
      <c r="CO471" s="27"/>
      <c r="CP471" s="27"/>
      <c r="CQ471" s="27"/>
      <c r="CR471" s="27"/>
      <c r="CS471" s="27"/>
      <c r="CT471" s="27"/>
    </row>
    <row r="472" spans="2:98">
      <c r="B472" s="86">
        <v>43039</v>
      </c>
      <c r="C472" s="53">
        <v>2575.2600000000002</v>
      </c>
      <c r="D472" s="47">
        <f t="shared" si="116"/>
        <v>9.4448525553584618E-4</v>
      </c>
      <c r="F472" s="89">
        <f t="shared" si="123"/>
        <v>2017.8315454906833</v>
      </c>
      <c r="G472" s="96">
        <v>434</v>
      </c>
      <c r="H472" s="37">
        <v>461</v>
      </c>
      <c r="I472" s="60">
        <f t="shared" si="110"/>
        <v>2076.2037546526026</v>
      </c>
      <c r="J472" s="57">
        <f t="shared" si="111"/>
        <v>2552.6595455270881</v>
      </c>
      <c r="K472" s="60">
        <f t="shared" si="112"/>
        <v>2897.544849199131</v>
      </c>
      <c r="L472" s="60">
        <f t="shared" si="113"/>
        <v>1487.6808661046271</v>
      </c>
      <c r="M472" s="57">
        <f t="shared" si="114"/>
        <v>2621.8153899228</v>
      </c>
      <c r="N472" s="57">
        <f t="shared" si="115"/>
        <v>1644.1363672674493</v>
      </c>
      <c r="P472" s="49"/>
      <c r="Q472" s="96">
        <v>461</v>
      </c>
      <c r="R472" s="103">
        <f t="shared" si="124"/>
        <v>2017.8315454906833</v>
      </c>
      <c r="S472" s="57">
        <f t="shared" si="117"/>
        <v>2092.6372407345325</v>
      </c>
      <c r="T472" s="57">
        <f t="shared" si="118"/>
        <v>2578.8606092266159</v>
      </c>
      <c r="U472" s="57">
        <f t="shared" si="119"/>
        <v>2950.4558299970267</v>
      </c>
      <c r="V472" s="57">
        <f t="shared" si="120"/>
        <v>1484.2217181449728</v>
      </c>
      <c r="W472" s="57">
        <f t="shared" si="121"/>
        <v>4159.9133549338203</v>
      </c>
      <c r="X472" s="57">
        <f t="shared" si="122"/>
        <v>1052.6975558553925</v>
      </c>
      <c r="Y472" s="17"/>
      <c r="AA472" s="22"/>
      <c r="AB472" s="22"/>
      <c r="AC472" s="22"/>
      <c r="AD472" s="22"/>
      <c r="AE472" s="22"/>
      <c r="AF472" s="22"/>
      <c r="AG472" s="22"/>
      <c r="AH472" s="33"/>
      <c r="AI472" s="6"/>
      <c r="AJ472" s="32"/>
      <c r="AK472" s="27"/>
      <c r="AL472" s="27"/>
      <c r="AM472" s="27"/>
      <c r="AN472" s="27"/>
      <c r="AO472" s="27"/>
      <c r="AP472" s="27"/>
      <c r="AR472" s="2"/>
      <c r="AS472" s="8"/>
      <c r="AT472" s="8"/>
      <c r="AU472" s="8"/>
      <c r="AW472" s="44"/>
      <c r="AX472" s="31"/>
      <c r="AY472" s="29"/>
      <c r="AZ472" s="31"/>
      <c r="BA472" s="17"/>
      <c r="BC472" s="22"/>
      <c r="BD472" s="22"/>
      <c r="BE472" s="22"/>
      <c r="BF472" s="22"/>
      <c r="BG472" s="22"/>
      <c r="BH472" s="22"/>
      <c r="BI472" s="22"/>
      <c r="BJ472" s="33"/>
      <c r="BK472" s="6"/>
      <c r="BL472" s="32"/>
      <c r="BM472" s="27"/>
      <c r="BN472" s="27"/>
      <c r="BO472" s="27"/>
      <c r="BP472" s="27"/>
      <c r="BQ472" s="27"/>
      <c r="BR472" s="27"/>
      <c r="BT472" s="2"/>
      <c r="BU472" s="8"/>
      <c r="BV472" s="8"/>
      <c r="BW472" s="8"/>
      <c r="BY472" s="44"/>
      <c r="BZ472" s="31"/>
      <c r="CA472" s="29"/>
      <c r="CB472" s="31"/>
      <c r="CC472" s="17"/>
      <c r="CE472" s="22"/>
      <c r="CF472" s="22"/>
      <c r="CG472" s="22"/>
      <c r="CH472" s="22"/>
      <c r="CI472" s="22"/>
      <c r="CJ472" s="22"/>
      <c r="CK472" s="22"/>
      <c r="CL472" s="33"/>
      <c r="CM472" s="6"/>
      <c r="CN472" s="32"/>
      <c r="CO472" s="27"/>
      <c r="CP472" s="27"/>
      <c r="CQ472" s="27"/>
      <c r="CR472" s="27"/>
      <c r="CS472" s="27"/>
      <c r="CT472" s="27"/>
    </row>
    <row r="473" spans="2:98">
      <c r="B473" s="86">
        <v>43040</v>
      </c>
      <c r="C473" s="53">
        <v>2579.36</v>
      </c>
      <c r="D473" s="47">
        <f t="shared" si="116"/>
        <v>1.5920722567818041E-3</v>
      </c>
      <c r="F473" s="89">
        <f t="shared" si="123"/>
        <v>2017.8355184743941</v>
      </c>
      <c r="G473" s="96">
        <v>435</v>
      </c>
      <c r="H473" s="37">
        <v>462</v>
      </c>
      <c r="I473" s="60">
        <f t="shared" si="110"/>
        <v>2076.8100946702953</v>
      </c>
      <c r="J473" s="57">
        <f t="shared" si="111"/>
        <v>2553.6394221711539</v>
      </c>
      <c r="K473" s="60">
        <f t="shared" si="112"/>
        <v>2899.5036467038472</v>
      </c>
      <c r="L473" s="60">
        <f t="shared" si="113"/>
        <v>1487.5443161548062</v>
      </c>
      <c r="M473" s="57">
        <f t="shared" si="114"/>
        <v>2623.2857331802447</v>
      </c>
      <c r="N473" s="57">
        <f t="shared" si="115"/>
        <v>1644.1747518275727</v>
      </c>
      <c r="P473" s="49"/>
      <c r="Q473" s="96">
        <v>462</v>
      </c>
      <c r="R473" s="103">
        <f t="shared" si="124"/>
        <v>2017.8355184743941</v>
      </c>
      <c r="S473" s="57">
        <f t="shared" si="117"/>
        <v>2093.2483800308219</v>
      </c>
      <c r="T473" s="57">
        <f t="shared" si="118"/>
        <v>2579.8211436503011</v>
      </c>
      <c r="U473" s="57">
        <f t="shared" si="119"/>
        <v>2952.4167503418416</v>
      </c>
      <c r="V473" s="57">
        <f t="shared" si="120"/>
        <v>1484.1023984823053</v>
      </c>
      <c r="W473" s="57">
        <f t="shared" si="121"/>
        <v>4164.228550637039</v>
      </c>
      <c r="X473" s="57">
        <f t="shared" si="122"/>
        <v>1052.2210121803605</v>
      </c>
      <c r="Y473" s="17"/>
      <c r="AA473" s="22"/>
      <c r="AB473" s="22"/>
      <c r="AC473" s="22"/>
      <c r="AD473" s="22"/>
      <c r="AE473" s="22"/>
      <c r="AF473" s="22"/>
      <c r="AG473" s="22"/>
      <c r="AH473" s="33"/>
      <c r="AI473" s="6"/>
      <c r="AJ473" s="32"/>
      <c r="AK473" s="27"/>
      <c r="AL473" s="27"/>
      <c r="AM473" s="27"/>
      <c r="AN473" s="27"/>
      <c r="AO473" s="27"/>
      <c r="AP473" s="27"/>
      <c r="AR473" s="2"/>
      <c r="AS473" s="8"/>
      <c r="AT473" s="8"/>
      <c r="AU473" s="8"/>
      <c r="AW473" s="44"/>
      <c r="AX473" s="31"/>
      <c r="AY473" s="29"/>
      <c r="AZ473" s="31"/>
      <c r="BA473" s="17"/>
      <c r="BC473" s="22"/>
      <c r="BD473" s="22"/>
      <c r="BE473" s="22"/>
      <c r="BF473" s="22"/>
      <c r="BG473" s="22"/>
      <c r="BH473" s="22"/>
      <c r="BI473" s="22"/>
      <c r="BJ473" s="33"/>
      <c r="BK473" s="6"/>
      <c r="BL473" s="32"/>
      <c r="BM473" s="27"/>
      <c r="BN473" s="27"/>
      <c r="BO473" s="27"/>
      <c r="BP473" s="27"/>
      <c r="BQ473" s="27"/>
      <c r="BR473" s="27"/>
      <c r="BT473" s="2"/>
      <c r="BU473" s="8"/>
      <c r="BV473" s="8"/>
      <c r="BW473" s="8"/>
      <c r="BY473" s="44"/>
      <c r="BZ473" s="31"/>
      <c r="CA473" s="29"/>
      <c r="CB473" s="31"/>
      <c r="CC473" s="17"/>
      <c r="CE473" s="22"/>
      <c r="CF473" s="22"/>
      <c r="CG473" s="22"/>
      <c r="CH473" s="22"/>
      <c r="CI473" s="22"/>
      <c r="CJ473" s="22"/>
      <c r="CK473" s="22"/>
      <c r="CL473" s="33"/>
      <c r="CM473" s="6"/>
      <c r="CN473" s="32"/>
      <c r="CO473" s="27"/>
      <c r="CP473" s="27"/>
      <c r="CQ473" s="27"/>
      <c r="CR473" s="27"/>
      <c r="CS473" s="27"/>
      <c r="CT473" s="27"/>
    </row>
    <row r="474" spans="2:98">
      <c r="B474" s="86">
        <v>43041</v>
      </c>
      <c r="C474" s="53">
        <v>2579.85</v>
      </c>
      <c r="D474" s="47">
        <f t="shared" si="116"/>
        <v>1.8996960486313726E-4</v>
      </c>
      <c r="F474" s="89">
        <f t="shared" si="123"/>
        <v>2017.8394914581049</v>
      </c>
      <c r="G474" s="96">
        <v>436</v>
      </c>
      <c r="H474" s="37">
        <v>463</v>
      </c>
      <c r="I474" s="60">
        <f t="shared" si="110"/>
        <v>2077.4166117651257</v>
      </c>
      <c r="J474" s="57">
        <f t="shared" si="111"/>
        <v>2554.6185486584268</v>
      </c>
      <c r="K474" s="60">
        <f t="shared" si="112"/>
        <v>2901.4624891783469</v>
      </c>
      <c r="L474" s="60">
        <f t="shared" si="113"/>
        <v>1487.4084345167005</v>
      </c>
      <c r="M474" s="57">
        <f t="shared" si="114"/>
        <v>2624.7560909687218</v>
      </c>
      <c r="N474" s="57">
        <f t="shared" si="115"/>
        <v>1644.2136447219018</v>
      </c>
      <c r="P474" s="49"/>
      <c r="Q474" s="41">
        <v>463</v>
      </c>
      <c r="R474" s="103">
        <f t="shared" si="124"/>
        <v>2017.8394914581049</v>
      </c>
      <c r="S474" s="57">
        <f t="shared" si="117"/>
        <v>2093.8596978058426</v>
      </c>
      <c r="T474" s="57">
        <f t="shared" si="118"/>
        <v>2580.7809962806805</v>
      </c>
      <c r="U474" s="57">
        <f t="shared" si="119"/>
        <v>2954.3777838997353</v>
      </c>
      <c r="V474" s="57">
        <f t="shared" si="120"/>
        <v>1483.9836861717906</v>
      </c>
      <c r="W474" s="57">
        <f t="shared" si="121"/>
        <v>4168.5448643702121</v>
      </c>
      <c r="X474" s="57">
        <f t="shared" si="122"/>
        <v>1051.7455315328484</v>
      </c>
      <c r="Y474" s="17"/>
      <c r="AA474" s="22"/>
      <c r="AB474" s="22"/>
      <c r="AC474" s="22"/>
      <c r="AD474" s="22"/>
      <c r="AE474" s="22"/>
      <c r="AF474" s="22"/>
      <c r="AG474" s="22"/>
      <c r="AH474" s="33"/>
      <c r="AI474" s="6"/>
      <c r="AJ474" s="32"/>
      <c r="AK474" s="27"/>
      <c r="AL474" s="27"/>
      <c r="AM474" s="27"/>
      <c r="AN474" s="27"/>
      <c r="AO474" s="27"/>
      <c r="AP474" s="27"/>
      <c r="AR474" s="2"/>
      <c r="AS474" s="8"/>
      <c r="AT474" s="8"/>
      <c r="AU474" s="8"/>
      <c r="AW474" s="44"/>
      <c r="AX474" s="31"/>
      <c r="AY474" s="29"/>
      <c r="AZ474" s="31"/>
      <c r="BA474" s="17"/>
      <c r="BC474" s="22"/>
      <c r="BD474" s="22"/>
      <c r="BE474" s="22"/>
      <c r="BF474" s="22"/>
      <c r="BG474" s="22"/>
      <c r="BH474" s="22"/>
      <c r="BI474" s="22"/>
      <c r="BJ474" s="33"/>
      <c r="BK474" s="6"/>
      <c r="BL474" s="32"/>
      <c r="BM474" s="27"/>
      <c r="BN474" s="27"/>
      <c r="BO474" s="27"/>
      <c r="BP474" s="27"/>
      <c r="BQ474" s="27"/>
      <c r="BR474" s="27"/>
      <c r="BT474" s="2"/>
      <c r="BU474" s="8"/>
      <c r="BV474" s="8"/>
      <c r="BW474" s="8"/>
      <c r="BY474" s="44"/>
      <c r="BZ474" s="31"/>
      <c r="CA474" s="29"/>
      <c r="CB474" s="31"/>
      <c r="CC474" s="17"/>
      <c r="CE474" s="22"/>
      <c r="CF474" s="22"/>
      <c r="CG474" s="22"/>
      <c r="CH474" s="22"/>
      <c r="CI474" s="22"/>
      <c r="CJ474" s="22"/>
      <c r="CK474" s="22"/>
      <c r="CL474" s="33"/>
      <c r="CM474" s="6"/>
      <c r="CN474" s="32"/>
      <c r="CO474" s="27"/>
      <c r="CP474" s="27"/>
      <c r="CQ474" s="27"/>
      <c r="CR474" s="27"/>
      <c r="CS474" s="27"/>
      <c r="CT474" s="27"/>
    </row>
    <row r="475" spans="2:98">
      <c r="B475" s="86">
        <v>43042</v>
      </c>
      <c r="C475" s="53">
        <v>2587.84</v>
      </c>
      <c r="D475" s="47">
        <f t="shared" si="116"/>
        <v>3.0970792875555696E-3</v>
      </c>
      <c r="F475" s="89">
        <f t="shared" si="123"/>
        <v>2017.8434644418157</v>
      </c>
      <c r="G475" s="96">
        <v>437</v>
      </c>
      <c r="H475" s="37">
        <v>464</v>
      </c>
      <c r="I475" s="60">
        <f t="shared" si="110"/>
        <v>2078.0233059888069</v>
      </c>
      <c r="J475" s="57">
        <f t="shared" si="111"/>
        <v>2555.5969277118884</v>
      </c>
      <c r="K475" s="60">
        <f t="shared" si="112"/>
        <v>2903.4213793265994</v>
      </c>
      <c r="L475" s="60">
        <f t="shared" si="113"/>
        <v>1487.2732187548268</v>
      </c>
      <c r="M475" s="57">
        <f t="shared" si="114"/>
        <v>2626.2264651754058</v>
      </c>
      <c r="N475" s="57">
        <f t="shared" si="115"/>
        <v>1644.2530442416505</v>
      </c>
      <c r="P475" s="49"/>
      <c r="Q475" s="41">
        <v>464</v>
      </c>
      <c r="R475" s="103">
        <f t="shared" si="124"/>
        <v>2017.8434644418157</v>
      </c>
      <c r="S475" s="57">
        <f t="shared" si="117"/>
        <v>2094.471194111718</v>
      </c>
      <c r="T475" s="57">
        <f t="shared" si="118"/>
        <v>2581.7401694580071</v>
      </c>
      <c r="U475" s="57">
        <f t="shared" si="119"/>
        <v>2956.3389330214645</v>
      </c>
      <c r="V475" s="57">
        <f t="shared" si="120"/>
        <v>1483.8655791338231</v>
      </c>
      <c r="W475" s="57">
        <f t="shared" si="121"/>
        <v>4172.8623012192693</v>
      </c>
      <c r="X475" s="57">
        <f t="shared" si="122"/>
        <v>1051.2711099242317</v>
      </c>
      <c r="Y475" s="17"/>
      <c r="AA475" s="22"/>
      <c r="AB475" s="22"/>
      <c r="AC475" s="22"/>
      <c r="AD475" s="22"/>
      <c r="AE475" s="22"/>
      <c r="AF475" s="22"/>
      <c r="AG475" s="22"/>
      <c r="AH475" s="33"/>
      <c r="AI475" s="6"/>
      <c r="AJ475" s="32"/>
      <c r="AK475" s="27"/>
      <c r="AL475" s="27"/>
      <c r="AM475" s="27"/>
      <c r="AN475" s="27"/>
      <c r="AO475" s="27"/>
      <c r="AP475" s="27"/>
      <c r="AR475" s="2"/>
      <c r="AS475" s="8"/>
      <c r="AT475" s="8"/>
      <c r="AU475" s="8"/>
      <c r="AW475" s="44"/>
      <c r="AX475" s="31"/>
      <c r="AY475" s="29"/>
      <c r="AZ475" s="31"/>
      <c r="BA475" s="17"/>
      <c r="BC475" s="22"/>
      <c r="BD475" s="22"/>
      <c r="BE475" s="22"/>
      <c r="BF475" s="22"/>
      <c r="BG475" s="22"/>
      <c r="BH475" s="22"/>
      <c r="BI475" s="22"/>
      <c r="BJ475" s="33"/>
      <c r="BK475" s="6"/>
      <c r="BL475" s="32"/>
      <c r="BM475" s="27"/>
      <c r="BN475" s="27"/>
      <c r="BO475" s="27"/>
      <c r="BP475" s="27"/>
      <c r="BQ475" s="27"/>
      <c r="BR475" s="27"/>
      <c r="BT475" s="2"/>
      <c r="BU475" s="8"/>
      <c r="BV475" s="8"/>
      <c r="BW475" s="8"/>
      <c r="BY475" s="44"/>
      <c r="BZ475" s="31"/>
      <c r="CA475" s="29"/>
      <c r="CB475" s="31"/>
      <c r="CC475" s="17"/>
      <c r="CE475" s="22"/>
      <c r="CF475" s="22"/>
      <c r="CG475" s="22"/>
      <c r="CH475" s="22"/>
      <c r="CI475" s="22"/>
      <c r="CJ475" s="22"/>
      <c r="CK475" s="22"/>
      <c r="CL475" s="33"/>
      <c r="CM475" s="6"/>
      <c r="CN475" s="32"/>
      <c r="CO475" s="27"/>
      <c r="CP475" s="27"/>
      <c r="CQ475" s="27"/>
      <c r="CR475" s="27"/>
      <c r="CS475" s="27"/>
      <c r="CT475" s="27"/>
    </row>
    <row r="476" spans="2:98">
      <c r="B476" s="86">
        <v>43045</v>
      </c>
      <c r="C476" s="53">
        <v>2591.13</v>
      </c>
      <c r="D476" s="47">
        <f t="shared" si="116"/>
        <v>1.2713305304810048E-3</v>
      </c>
      <c r="F476" s="89">
        <f t="shared" si="123"/>
        <v>2017.8474374255266</v>
      </c>
      <c r="G476" s="96">
        <v>438</v>
      </c>
      <c r="H476" s="37">
        <v>465</v>
      </c>
      <c r="I476" s="60">
        <f t="shared" si="110"/>
        <v>2078.6301773930682</v>
      </c>
      <c r="J476" s="57">
        <f t="shared" si="111"/>
        <v>2556.5745620388439</v>
      </c>
      <c r="K476" s="60">
        <f t="shared" si="112"/>
        <v>2905.3803198380656</v>
      </c>
      <c r="L476" s="60">
        <f t="shared" si="113"/>
        <v>1487.138666448308</v>
      </c>
      <c r="M476" s="57">
        <f t="shared" si="114"/>
        <v>2627.6968576772538</v>
      </c>
      <c r="N476" s="57">
        <f t="shared" si="115"/>
        <v>1644.2929486883106</v>
      </c>
      <c r="P476" s="49"/>
      <c r="Q476" s="96">
        <v>465</v>
      </c>
      <c r="R476" s="103">
        <f t="shared" si="124"/>
        <v>2017.8474374255266</v>
      </c>
      <c r="S476" s="57">
        <f t="shared" si="117"/>
        <v>2095.082869000586</v>
      </c>
      <c r="T476" s="57">
        <f t="shared" si="118"/>
        <v>2582.6986655098376</v>
      </c>
      <c r="U476" s="57">
        <f t="shared" si="119"/>
        <v>2958.3002000461079</v>
      </c>
      <c r="V476" s="57">
        <f t="shared" si="120"/>
        <v>1483.7480753005775</v>
      </c>
      <c r="W476" s="57">
        <f t="shared" si="121"/>
        <v>4177.1808662478234</v>
      </c>
      <c r="X476" s="57">
        <f t="shared" si="122"/>
        <v>1050.797743388714</v>
      </c>
      <c r="Y476" s="17"/>
      <c r="AA476" s="22"/>
      <c r="AB476" s="22"/>
      <c r="AC476" s="22"/>
      <c r="AD476" s="22"/>
      <c r="AE476" s="22"/>
      <c r="AF476" s="22"/>
      <c r="AG476" s="22"/>
      <c r="AH476" s="33"/>
      <c r="AI476" s="6"/>
      <c r="AJ476" s="32"/>
      <c r="AK476" s="27"/>
      <c r="AL476" s="27"/>
      <c r="AM476" s="27"/>
      <c r="AN476" s="27"/>
      <c r="AO476" s="27"/>
      <c r="AP476" s="27"/>
      <c r="AR476" s="2"/>
      <c r="AS476" s="8"/>
      <c r="AT476" s="8"/>
      <c r="AU476" s="8"/>
      <c r="AW476" s="44"/>
      <c r="AX476" s="31"/>
      <c r="AY476" s="29"/>
      <c r="AZ476" s="31"/>
      <c r="BA476" s="17"/>
      <c r="BC476" s="22"/>
      <c r="BD476" s="22"/>
      <c r="BE476" s="22"/>
      <c r="BF476" s="22"/>
      <c r="BG476" s="22"/>
      <c r="BH476" s="22"/>
      <c r="BI476" s="22"/>
      <c r="BJ476" s="33"/>
      <c r="BK476" s="6"/>
      <c r="BL476" s="32"/>
      <c r="BM476" s="27"/>
      <c r="BN476" s="27"/>
      <c r="BO476" s="27"/>
      <c r="BP476" s="27"/>
      <c r="BQ476" s="27"/>
      <c r="BR476" s="27"/>
      <c r="BT476" s="2"/>
      <c r="BU476" s="8"/>
      <c r="BV476" s="8"/>
      <c r="BW476" s="8"/>
      <c r="BY476" s="44"/>
      <c r="BZ476" s="31"/>
      <c r="CA476" s="29"/>
      <c r="CB476" s="31"/>
      <c r="CC476" s="17"/>
      <c r="CE476" s="22"/>
      <c r="CF476" s="22"/>
      <c r="CG476" s="22"/>
      <c r="CH476" s="22"/>
      <c r="CI476" s="22"/>
      <c r="CJ476" s="22"/>
      <c r="CK476" s="22"/>
      <c r="CL476" s="33"/>
      <c r="CM476" s="6"/>
      <c r="CN476" s="32"/>
      <c r="CO476" s="27"/>
      <c r="CP476" s="27"/>
      <c r="CQ476" s="27"/>
      <c r="CR476" s="27"/>
      <c r="CS476" s="27"/>
      <c r="CT476" s="27"/>
    </row>
    <row r="477" spans="2:98">
      <c r="B477" s="86">
        <v>43046</v>
      </c>
      <c r="C477" s="53">
        <v>2590.64</v>
      </c>
      <c r="D477" s="47">
        <f t="shared" si="116"/>
        <v>-1.891066831846478E-4</v>
      </c>
      <c r="F477" s="89">
        <f t="shared" si="123"/>
        <v>2017.8514104092374</v>
      </c>
      <c r="G477" s="96">
        <v>439</v>
      </c>
      <c r="H477" s="37">
        <v>466</v>
      </c>
      <c r="I477" s="60">
        <f t="shared" si="110"/>
        <v>2079.2372260296552</v>
      </c>
      <c r="J477" s="57">
        <f t="shared" si="111"/>
        <v>2557.551454331046</v>
      </c>
      <c r="K477" s="60">
        <f t="shared" si="112"/>
        <v>2907.3393133878199</v>
      </c>
      <c r="L477" s="60">
        <f t="shared" si="113"/>
        <v>1487.0047751907532</v>
      </c>
      <c r="M477" s="57">
        <f t="shared" si="114"/>
        <v>2629.1672703410873</v>
      </c>
      <c r="N477" s="57">
        <f t="shared" si="115"/>
        <v>1644.3333563735689</v>
      </c>
      <c r="P477" s="49"/>
      <c r="Q477" s="41">
        <v>466</v>
      </c>
      <c r="R477" s="103">
        <f t="shared" si="124"/>
        <v>2017.8514104092374</v>
      </c>
      <c r="S477" s="57">
        <f t="shared" si="117"/>
        <v>2095.6947225246013</v>
      </c>
      <c r="T477" s="57">
        <f t="shared" si="118"/>
        <v>2583.6564867511288</v>
      </c>
      <c r="U477" s="57">
        <f t="shared" si="119"/>
        <v>2960.2615873011528</v>
      </c>
      <c r="V477" s="57">
        <f t="shared" si="120"/>
        <v>1483.6311726159172</v>
      </c>
      <c r="W477" s="57">
        <f t="shared" si="121"/>
        <v>4181.5005644973517</v>
      </c>
      <c r="X477" s="57">
        <f t="shared" si="122"/>
        <v>1050.3254279831503</v>
      </c>
      <c r="Y477" s="17"/>
      <c r="AA477" s="22"/>
      <c r="AB477" s="22"/>
      <c r="AC477" s="22"/>
      <c r="AD477" s="22"/>
      <c r="AE477" s="22"/>
      <c r="AF477" s="22"/>
      <c r="AG477" s="22"/>
      <c r="AH477" s="33"/>
      <c r="AI477" s="6"/>
      <c r="AJ477" s="32"/>
      <c r="AK477" s="27"/>
      <c r="AL477" s="27"/>
      <c r="AM477" s="27"/>
      <c r="AN477" s="27"/>
      <c r="AO477" s="27"/>
      <c r="AP477" s="27"/>
      <c r="AR477" s="2"/>
      <c r="AS477" s="8"/>
      <c r="AT477" s="8"/>
      <c r="AU477" s="8"/>
      <c r="AW477" s="44"/>
      <c r="AX477" s="31"/>
      <c r="AY477" s="29"/>
      <c r="AZ477" s="31"/>
      <c r="BA477" s="17"/>
      <c r="BC477" s="22"/>
      <c r="BD477" s="22"/>
      <c r="BE477" s="22"/>
      <c r="BF477" s="22"/>
      <c r="BG477" s="22"/>
      <c r="BH477" s="22"/>
      <c r="BI477" s="22"/>
      <c r="BJ477" s="33"/>
      <c r="BK477" s="6"/>
      <c r="BL477" s="32"/>
      <c r="BM477" s="27"/>
      <c r="BN477" s="27"/>
      <c r="BO477" s="27"/>
      <c r="BP477" s="27"/>
      <c r="BQ477" s="27"/>
      <c r="BR477" s="27"/>
      <c r="BT477" s="2"/>
      <c r="BU477" s="8"/>
      <c r="BV477" s="8"/>
      <c r="BW477" s="8"/>
      <c r="BY477" s="44"/>
      <c r="BZ477" s="31"/>
      <c r="CA477" s="29"/>
      <c r="CB477" s="31"/>
      <c r="CC477" s="17"/>
      <c r="CE477" s="22"/>
      <c r="CF477" s="22"/>
      <c r="CG477" s="22"/>
      <c r="CH477" s="22"/>
      <c r="CI477" s="22"/>
      <c r="CJ477" s="22"/>
      <c r="CK477" s="22"/>
      <c r="CL477" s="33"/>
      <c r="CM477" s="6"/>
      <c r="CN477" s="32"/>
      <c r="CO477" s="27"/>
      <c r="CP477" s="27"/>
      <c r="CQ477" s="27"/>
      <c r="CR477" s="27"/>
      <c r="CS477" s="27"/>
      <c r="CT477" s="27"/>
    </row>
    <row r="478" spans="2:98">
      <c r="B478" s="86">
        <v>43047</v>
      </c>
      <c r="C478" s="53">
        <v>2594.38</v>
      </c>
      <c r="D478" s="47">
        <f t="shared" si="116"/>
        <v>1.4436587098169706E-3</v>
      </c>
      <c r="F478" s="89">
        <f t="shared" si="123"/>
        <v>2017.8553833929482</v>
      </c>
      <c r="G478" s="96">
        <v>440</v>
      </c>
      <c r="H478" s="37">
        <v>467</v>
      </c>
      <c r="I478" s="60">
        <f t="shared" si="110"/>
        <v>2079.8444519503255</v>
      </c>
      <c r="J478" s="57">
        <f t="shared" si="111"/>
        <v>2558.5276072648171</v>
      </c>
      <c r="K478" s="60">
        <f t="shared" si="112"/>
        <v>2909.2983626366649</v>
      </c>
      <c r="L478" s="60">
        <f t="shared" si="113"/>
        <v>1486.871542590141</v>
      </c>
      <c r="M478" s="57">
        <f t="shared" si="114"/>
        <v>2630.6377050236765</v>
      </c>
      <c r="N478" s="57">
        <f t="shared" si="115"/>
        <v>1644.3742656192239</v>
      </c>
      <c r="P478" s="49"/>
      <c r="Q478" s="41">
        <v>467</v>
      </c>
      <c r="R478" s="103">
        <f t="shared" si="124"/>
        <v>2017.8553833929482</v>
      </c>
      <c r="S478" s="57">
        <f t="shared" si="117"/>
        <v>2096.3067547359328</v>
      </c>
      <c r="T478" s="57">
        <f t="shared" si="118"/>
        <v>2584.6136354843311</v>
      </c>
      <c r="U478" s="57">
        <f t="shared" si="119"/>
        <v>2962.223097102587</v>
      </c>
      <c r="V478" s="57">
        <f t="shared" si="120"/>
        <v>1483.5148690353042</v>
      </c>
      <c r="W478" s="57">
        <f t="shared" si="121"/>
        <v>4185.8214009873664</v>
      </c>
      <c r="X478" s="57">
        <f t="shared" si="122"/>
        <v>1049.8541597868716</v>
      </c>
      <c r="Y478" s="17"/>
      <c r="AA478" s="22"/>
      <c r="AB478" s="22"/>
      <c r="AC478" s="22"/>
      <c r="AD478" s="22"/>
      <c r="AE478" s="22"/>
      <c r="AF478" s="22"/>
      <c r="AG478" s="22"/>
      <c r="AH478" s="33"/>
      <c r="AI478" s="6"/>
      <c r="AJ478" s="32"/>
      <c r="AK478" s="27"/>
      <c r="AL478" s="27"/>
      <c r="AM478" s="27"/>
      <c r="AN478" s="27"/>
      <c r="AO478" s="27"/>
      <c r="AP478" s="27"/>
      <c r="AR478" s="2"/>
      <c r="AS478" s="8"/>
      <c r="AT478" s="8"/>
      <c r="AU478" s="8"/>
      <c r="AW478" s="44"/>
      <c r="AX478" s="31"/>
      <c r="AY478" s="29"/>
      <c r="AZ478" s="31"/>
      <c r="BA478" s="17"/>
      <c r="BC478" s="22"/>
      <c r="BD478" s="22"/>
      <c r="BE478" s="22"/>
      <c r="BF478" s="22"/>
      <c r="BG478" s="22"/>
      <c r="BH478" s="22"/>
      <c r="BI478" s="22"/>
      <c r="BJ478" s="33"/>
      <c r="BK478" s="6"/>
      <c r="BL478" s="32"/>
      <c r="BM478" s="27"/>
      <c r="BN478" s="27"/>
      <c r="BO478" s="27"/>
      <c r="BP478" s="27"/>
      <c r="BQ478" s="27"/>
      <c r="BR478" s="27"/>
      <c r="BT478" s="2"/>
      <c r="BU478" s="8"/>
      <c r="BV478" s="8"/>
      <c r="BW478" s="8"/>
      <c r="BY478" s="44"/>
      <c r="BZ478" s="31"/>
      <c r="CA478" s="29"/>
      <c r="CB478" s="31"/>
      <c r="CC478" s="17"/>
      <c r="CE478" s="22"/>
      <c r="CF478" s="22"/>
      <c r="CG478" s="22"/>
      <c r="CH478" s="22"/>
      <c r="CI478" s="22"/>
      <c r="CJ478" s="22"/>
      <c r="CK478" s="22"/>
      <c r="CL478" s="33"/>
      <c r="CM478" s="6"/>
      <c r="CN478" s="32"/>
      <c r="CO478" s="27"/>
      <c r="CP478" s="27"/>
      <c r="CQ478" s="27"/>
      <c r="CR478" s="27"/>
      <c r="CS478" s="27"/>
      <c r="CT478" s="27"/>
    </row>
    <row r="479" spans="2:98">
      <c r="B479" s="86">
        <v>43048</v>
      </c>
      <c r="C479" s="53">
        <v>2584.62</v>
      </c>
      <c r="D479" s="47">
        <f t="shared" si="116"/>
        <v>-3.761977813581749E-3</v>
      </c>
      <c r="F479" s="89">
        <f t="shared" si="123"/>
        <v>2017.859356376659</v>
      </c>
      <c r="G479" s="96">
        <v>441</v>
      </c>
      <c r="H479" s="37">
        <v>468</v>
      </c>
      <c r="I479" s="60">
        <f t="shared" si="110"/>
        <v>2080.4518552068548</v>
      </c>
      <c r="J479" s="57">
        <f t="shared" si="111"/>
        <v>2559.5030235011768</v>
      </c>
      <c r="K479" s="60">
        <f t="shared" si="112"/>
        <v>2911.2574702312513</v>
      </c>
      <c r="L479" s="60">
        <f t="shared" si="113"/>
        <v>1486.7389662687008</v>
      </c>
      <c r="M479" s="57">
        <f t="shared" si="114"/>
        <v>2632.1081635718233</v>
      </c>
      <c r="N479" s="57">
        <f t="shared" si="115"/>
        <v>1644.4156747571046</v>
      </c>
      <c r="P479" s="49"/>
      <c r="Q479" s="96">
        <v>468</v>
      </c>
      <c r="R479" s="103">
        <f t="shared" si="124"/>
        <v>2017.859356376659</v>
      </c>
      <c r="S479" s="57">
        <f t="shared" si="117"/>
        <v>2096.9189656867643</v>
      </c>
      <c r="T479" s="57">
        <f t="shared" si="118"/>
        <v>2585.5701139994862</v>
      </c>
      <c r="U479" s="57">
        <f t="shared" si="119"/>
        <v>2964.1847317549873</v>
      </c>
      <c r="V479" s="57">
        <f t="shared" si="120"/>
        <v>1483.3991625257117</v>
      </c>
      <c r="W479" s="57">
        <f t="shared" si="121"/>
        <v>4190.1433807155936</v>
      </c>
      <c r="X479" s="57">
        <f t="shared" si="122"/>
        <v>1049.3839349015109</v>
      </c>
      <c r="Y479" s="17"/>
      <c r="AA479" s="22"/>
      <c r="AB479" s="22"/>
      <c r="AC479" s="22"/>
      <c r="AD479" s="22"/>
      <c r="AE479" s="22"/>
      <c r="AF479" s="22"/>
      <c r="AG479" s="22"/>
      <c r="AH479" s="33"/>
      <c r="AI479" s="6"/>
      <c r="AJ479" s="32"/>
      <c r="AK479" s="27"/>
      <c r="AL479" s="27"/>
      <c r="AM479" s="27"/>
      <c r="AN479" s="27"/>
      <c r="AO479" s="27"/>
      <c r="AP479" s="27"/>
      <c r="AR479" s="2"/>
      <c r="AS479" s="8"/>
      <c r="AT479" s="8"/>
      <c r="AU479" s="8"/>
      <c r="AW479" s="44"/>
      <c r="AX479" s="31"/>
      <c r="AY479" s="29"/>
      <c r="AZ479" s="31"/>
      <c r="BA479" s="17"/>
      <c r="BC479" s="22"/>
      <c r="BD479" s="22"/>
      <c r="BE479" s="22"/>
      <c r="BF479" s="22"/>
      <c r="BG479" s="22"/>
      <c r="BH479" s="22"/>
      <c r="BI479" s="22"/>
      <c r="BJ479" s="33"/>
      <c r="BK479" s="6"/>
      <c r="BL479" s="32"/>
      <c r="BM479" s="27"/>
      <c r="BN479" s="27"/>
      <c r="BO479" s="27"/>
      <c r="BP479" s="27"/>
      <c r="BQ479" s="27"/>
      <c r="BR479" s="27"/>
      <c r="BT479" s="2"/>
      <c r="BU479" s="8"/>
      <c r="BV479" s="8"/>
      <c r="BW479" s="8"/>
      <c r="BY479" s="44"/>
      <c r="BZ479" s="31"/>
      <c r="CA479" s="29"/>
      <c r="CB479" s="31"/>
      <c r="CC479" s="17"/>
      <c r="CE479" s="22"/>
      <c r="CF479" s="22"/>
      <c r="CG479" s="22"/>
      <c r="CH479" s="22"/>
      <c r="CI479" s="22"/>
      <c r="CJ479" s="22"/>
      <c r="CK479" s="22"/>
      <c r="CL479" s="33"/>
      <c r="CM479" s="6"/>
      <c r="CN479" s="32"/>
      <c r="CO479" s="27"/>
      <c r="CP479" s="27"/>
      <c r="CQ479" s="27"/>
      <c r="CR479" s="27"/>
      <c r="CS479" s="27"/>
      <c r="CT479" s="27"/>
    </row>
    <row r="480" spans="2:98">
      <c r="B480" s="86">
        <v>43049</v>
      </c>
      <c r="C480" s="53">
        <v>2582.3000000000002</v>
      </c>
      <c r="D480" s="47">
        <f t="shared" si="116"/>
        <v>-8.9761744473064085E-4</v>
      </c>
      <c r="F480" s="89">
        <f t="shared" si="123"/>
        <v>2017.8633293603698</v>
      </c>
      <c r="G480" s="96">
        <v>442</v>
      </c>
      <c r="H480" s="37">
        <v>469</v>
      </c>
      <c r="I480" s="60">
        <f t="shared" si="110"/>
        <v>2081.059435851032</v>
      </c>
      <c r="J480" s="57">
        <f t="shared" si="111"/>
        <v>2560.4777056859589</v>
      </c>
      <c r="K480" s="60">
        <f t="shared" si="112"/>
        <v>2913.2166388041892</v>
      </c>
      <c r="L480" s="60">
        <f t="shared" si="113"/>
        <v>1486.6070438627992</v>
      </c>
      <c r="M480" s="57">
        <f t="shared" si="114"/>
        <v>2633.5786478224386</v>
      </c>
      <c r="N480" s="57">
        <f t="shared" si="115"/>
        <v>1644.4575821289875</v>
      </c>
      <c r="P480" s="49"/>
      <c r="Q480" s="96">
        <v>469</v>
      </c>
      <c r="R480" s="103">
        <f t="shared" si="124"/>
        <v>2017.8633293603698</v>
      </c>
      <c r="S480" s="57">
        <f t="shared" si="117"/>
        <v>2097.5313554292961</v>
      </c>
      <c r="T480" s="57">
        <f t="shared" si="118"/>
        <v>2586.5259245743146</v>
      </c>
      <c r="U480" s="57">
        <f t="shared" si="119"/>
        <v>2966.1464935516078</v>
      </c>
      <c r="V480" s="57">
        <f t="shared" si="120"/>
        <v>1483.2840510655346</v>
      </c>
      <c r="W480" s="57">
        <f t="shared" si="121"/>
        <v>4194.4665086581408</v>
      </c>
      <c r="X480" s="57">
        <f t="shared" si="122"/>
        <v>1048.914749450832</v>
      </c>
      <c r="Y480" s="17"/>
      <c r="AA480" s="22"/>
      <c r="AB480" s="22"/>
      <c r="AC480" s="22"/>
      <c r="AD480" s="22"/>
      <c r="AE480" s="22"/>
      <c r="AF480" s="22"/>
      <c r="AG480" s="22"/>
      <c r="AH480" s="33"/>
      <c r="AI480" s="6"/>
      <c r="AJ480" s="32"/>
      <c r="AK480" s="27"/>
      <c r="AL480" s="27"/>
      <c r="AM480" s="27"/>
      <c r="AN480" s="27"/>
      <c r="AO480" s="27"/>
      <c r="AP480" s="27"/>
      <c r="AR480" s="2"/>
      <c r="AS480" s="8"/>
      <c r="AT480" s="8"/>
      <c r="AU480" s="8"/>
      <c r="AW480" s="44"/>
      <c r="AX480" s="31"/>
      <c r="AY480" s="29"/>
      <c r="AZ480" s="31"/>
      <c r="BA480" s="17"/>
      <c r="BC480" s="22"/>
      <c r="BD480" s="22"/>
      <c r="BE480" s="22"/>
      <c r="BF480" s="22"/>
      <c r="BG480" s="22"/>
      <c r="BH480" s="22"/>
      <c r="BI480" s="22"/>
      <c r="BJ480" s="33"/>
      <c r="BK480" s="6"/>
      <c r="BL480" s="32"/>
      <c r="BM480" s="27"/>
      <c r="BN480" s="27"/>
      <c r="BO480" s="27"/>
      <c r="BP480" s="27"/>
      <c r="BQ480" s="27"/>
      <c r="BR480" s="27"/>
      <c r="BT480" s="2"/>
      <c r="BU480" s="8"/>
      <c r="BV480" s="8"/>
      <c r="BW480" s="8"/>
      <c r="BY480" s="44"/>
      <c r="BZ480" s="31"/>
      <c r="CA480" s="29"/>
      <c r="CB480" s="31"/>
      <c r="CC480" s="17"/>
      <c r="CE480" s="22"/>
      <c r="CF480" s="22"/>
      <c r="CG480" s="22"/>
      <c r="CH480" s="22"/>
      <c r="CI480" s="22"/>
      <c r="CJ480" s="22"/>
      <c r="CK480" s="22"/>
      <c r="CL480" s="33"/>
      <c r="CM480" s="6"/>
      <c r="CN480" s="32"/>
      <c r="CO480" s="27"/>
      <c r="CP480" s="27"/>
      <c r="CQ480" s="27"/>
      <c r="CR480" s="27"/>
      <c r="CS480" s="27"/>
      <c r="CT480" s="27"/>
    </row>
    <row r="481" spans="2:98">
      <c r="B481" s="86">
        <v>43052</v>
      </c>
      <c r="C481" s="53">
        <v>2584.84</v>
      </c>
      <c r="D481" s="47">
        <f t="shared" si="116"/>
        <v>9.836192541532601E-4</v>
      </c>
      <c r="F481" s="89">
        <f t="shared" si="123"/>
        <v>2017.8673023440806</v>
      </c>
      <c r="G481" s="96">
        <v>443</v>
      </c>
      <c r="H481" s="37">
        <v>470</v>
      </c>
      <c r="I481" s="60">
        <f t="shared" si="110"/>
        <v>2081.6671939346625</v>
      </c>
      <c r="J481" s="57">
        <f t="shared" si="111"/>
        <v>2561.4516564499359</v>
      </c>
      <c r="K481" s="60">
        <f t="shared" si="112"/>
        <v>2915.175870974168</v>
      </c>
      <c r="L481" s="60">
        <f t="shared" si="113"/>
        <v>1486.4757730228241</v>
      </c>
      <c r="M481" s="57">
        <f t="shared" si="114"/>
        <v>2635.0491596026268</v>
      </c>
      <c r="N481" s="57">
        <f t="shared" si="115"/>
        <v>1644.499986086518</v>
      </c>
      <c r="P481" s="49"/>
      <c r="Q481" s="41">
        <v>470</v>
      </c>
      <c r="R481" s="103">
        <f t="shared" si="124"/>
        <v>2017.8673023440806</v>
      </c>
      <c r="S481" s="57">
        <f t="shared" si="117"/>
        <v>2098.1439240157424</v>
      </c>
      <c r="T481" s="57">
        <f t="shared" si="118"/>
        <v>2587.4810694743123</v>
      </c>
      <c r="U481" s="57">
        <f t="shared" si="119"/>
        <v>2968.108384774468</v>
      </c>
      <c r="V481" s="57">
        <f t="shared" si="120"/>
        <v>1483.1695326445029</v>
      </c>
      <c r="W481" s="57">
        <f t="shared" si="121"/>
        <v>4198.7907897696723</v>
      </c>
      <c r="X481" s="57">
        <f t="shared" si="122"/>
        <v>1048.4465995805576</v>
      </c>
      <c r="Y481" s="17"/>
      <c r="AA481" s="22"/>
      <c r="AB481" s="22"/>
      <c r="AC481" s="22"/>
      <c r="AD481" s="22"/>
      <c r="AE481" s="22"/>
      <c r="AF481" s="22"/>
      <c r="AG481" s="22"/>
      <c r="AH481" s="33"/>
      <c r="AI481" s="6"/>
      <c r="AJ481" s="32"/>
      <c r="AK481" s="27"/>
      <c r="AL481" s="27"/>
      <c r="AM481" s="27"/>
      <c r="AN481" s="27"/>
      <c r="AO481" s="27"/>
      <c r="AP481" s="27"/>
      <c r="AR481" s="2"/>
      <c r="AS481" s="8"/>
      <c r="AT481" s="8"/>
      <c r="AU481" s="8"/>
      <c r="AW481" s="44"/>
      <c r="AX481" s="31"/>
      <c r="AY481" s="29"/>
      <c r="AZ481" s="31"/>
      <c r="BA481" s="17"/>
      <c r="BC481" s="22"/>
      <c r="BD481" s="22"/>
      <c r="BE481" s="22"/>
      <c r="BF481" s="22"/>
      <c r="BG481" s="22"/>
      <c r="BH481" s="22"/>
      <c r="BI481" s="22"/>
      <c r="BJ481" s="33"/>
      <c r="BK481" s="6"/>
      <c r="BL481" s="32"/>
      <c r="BM481" s="27"/>
      <c r="BN481" s="27"/>
      <c r="BO481" s="27"/>
      <c r="BP481" s="27"/>
      <c r="BQ481" s="27"/>
      <c r="BR481" s="27"/>
      <c r="BT481" s="2"/>
      <c r="BU481" s="8"/>
      <c r="BV481" s="8"/>
      <c r="BW481" s="8"/>
      <c r="BY481" s="44"/>
      <c r="BZ481" s="31"/>
      <c r="CA481" s="29"/>
      <c r="CB481" s="31"/>
      <c r="CC481" s="17"/>
      <c r="CE481" s="22"/>
      <c r="CF481" s="22"/>
      <c r="CG481" s="22"/>
      <c r="CH481" s="22"/>
      <c r="CI481" s="22"/>
      <c r="CJ481" s="22"/>
      <c r="CK481" s="22"/>
      <c r="CL481" s="33"/>
      <c r="CM481" s="6"/>
      <c r="CN481" s="32"/>
      <c r="CO481" s="27"/>
      <c r="CP481" s="27"/>
      <c r="CQ481" s="27"/>
      <c r="CR481" s="27"/>
      <c r="CS481" s="27"/>
      <c r="CT481" s="27"/>
    </row>
    <row r="482" spans="2:98">
      <c r="B482" s="86">
        <v>43053</v>
      </c>
      <c r="C482" s="53">
        <v>2578.87</v>
      </c>
      <c r="D482" s="47">
        <f t="shared" si="116"/>
        <v>-2.309620711533501E-3</v>
      </c>
      <c r="F482" s="89">
        <f t="shared" si="123"/>
        <v>2017.8712753277914</v>
      </c>
      <c r="G482" s="96">
        <v>444</v>
      </c>
      <c r="H482" s="37">
        <v>471</v>
      </c>
      <c r="I482" s="60">
        <f t="shared" si="110"/>
        <v>2082.2751295095654</v>
      </c>
      <c r="J482" s="57">
        <f t="shared" si="111"/>
        <v>2562.4248784089368</v>
      </c>
      <c r="K482" s="60">
        <f t="shared" si="112"/>
        <v>2917.1351693460656</v>
      </c>
      <c r="L482" s="60">
        <f t="shared" si="113"/>
        <v>1486.3451514130729</v>
      </c>
      <c r="M482" s="57">
        <f t="shared" si="114"/>
        <v>2636.5197007297638</v>
      </c>
      <c r="N482" s="57">
        <f t="shared" si="115"/>
        <v>1644.5428849911307</v>
      </c>
      <c r="P482" s="49"/>
      <c r="Q482" s="41">
        <v>471</v>
      </c>
      <c r="R482" s="103">
        <f t="shared" si="124"/>
        <v>2017.8712753277914</v>
      </c>
      <c r="S482" s="57">
        <f t="shared" si="117"/>
        <v>2098.7566714983336</v>
      </c>
      <c r="T482" s="57">
        <f t="shared" si="118"/>
        <v>2588.4355509528405</v>
      </c>
      <c r="U482" s="57">
        <f t="shared" si="119"/>
        <v>2970.0704076944362</v>
      </c>
      <c r="V482" s="57">
        <f t="shared" si="120"/>
        <v>1483.0556052635952</v>
      </c>
      <c r="W482" s="57">
        <f t="shared" si="121"/>
        <v>4203.1162289835738</v>
      </c>
      <c r="X482" s="57">
        <f t="shared" si="122"/>
        <v>1047.9794814582033</v>
      </c>
      <c r="Y482" s="17"/>
      <c r="AA482" s="22"/>
      <c r="AB482" s="22"/>
      <c r="AC482" s="22"/>
      <c r="AD482" s="22"/>
      <c r="AE482" s="22"/>
      <c r="AF482" s="22"/>
      <c r="AG482" s="22"/>
      <c r="AH482" s="33"/>
      <c r="AI482" s="6"/>
      <c r="AJ482" s="32"/>
      <c r="AK482" s="27"/>
      <c r="AL482" s="27"/>
      <c r="AM482" s="27"/>
      <c r="AN482" s="27"/>
      <c r="AO482" s="27"/>
      <c r="AP482" s="27"/>
      <c r="AR482" s="2"/>
      <c r="AS482" s="8"/>
      <c r="AT482" s="8"/>
      <c r="AU482" s="8"/>
      <c r="AW482" s="44"/>
      <c r="AX482" s="31"/>
      <c r="AY482" s="29"/>
      <c r="AZ482" s="31"/>
      <c r="BA482" s="17"/>
      <c r="BC482" s="22"/>
      <c r="BD482" s="22"/>
      <c r="BE482" s="22"/>
      <c r="BF482" s="22"/>
      <c r="BG482" s="22"/>
      <c r="BH482" s="22"/>
      <c r="BI482" s="22"/>
      <c r="BJ482" s="33"/>
      <c r="BK482" s="6"/>
      <c r="BL482" s="32"/>
      <c r="BM482" s="27"/>
      <c r="BN482" s="27"/>
      <c r="BO482" s="27"/>
      <c r="BP482" s="27"/>
      <c r="BQ482" s="27"/>
      <c r="BR482" s="27"/>
      <c r="BT482" s="2"/>
      <c r="BU482" s="8"/>
      <c r="BV482" s="8"/>
      <c r="BW482" s="8"/>
      <c r="BY482" s="44"/>
      <c r="BZ482" s="31"/>
      <c r="CA482" s="29"/>
      <c r="CB482" s="31"/>
      <c r="CC482" s="17"/>
      <c r="CE482" s="22"/>
      <c r="CF482" s="22"/>
      <c r="CG482" s="22"/>
      <c r="CH482" s="22"/>
      <c r="CI482" s="22"/>
      <c r="CJ482" s="22"/>
      <c r="CK482" s="22"/>
      <c r="CL482" s="33"/>
      <c r="CM482" s="6"/>
      <c r="CN482" s="32"/>
      <c r="CO482" s="27"/>
      <c r="CP482" s="27"/>
      <c r="CQ482" s="27"/>
      <c r="CR482" s="27"/>
      <c r="CS482" s="27"/>
      <c r="CT482" s="27"/>
    </row>
    <row r="483" spans="2:98">
      <c r="B483" s="86">
        <v>43054</v>
      </c>
      <c r="C483" s="53">
        <v>2564.62</v>
      </c>
      <c r="D483" s="47">
        <f t="shared" si="116"/>
        <v>-5.5256759743608636E-3</v>
      </c>
      <c r="F483" s="89">
        <f t="shared" si="123"/>
        <v>2017.8752483115022</v>
      </c>
      <c r="G483" s="96">
        <v>445</v>
      </c>
      <c r="H483" s="37">
        <v>472</v>
      </c>
      <c r="I483" s="60">
        <f t="shared" si="110"/>
        <v>2082.8832426275767</v>
      </c>
      <c r="J483" s="57">
        <f t="shared" si="111"/>
        <v>2563.3973741639634</v>
      </c>
      <c r="K483" s="60">
        <f t="shared" si="112"/>
        <v>2919.0945365110615</v>
      </c>
      <c r="L483" s="60">
        <f t="shared" si="113"/>
        <v>1486.2151767116395</v>
      </c>
      <c r="M483" s="57">
        <f t="shared" si="114"/>
        <v>2637.9902730115755</v>
      </c>
      <c r="N483" s="57">
        <f t="shared" si="115"/>
        <v>1644.586277213969</v>
      </c>
      <c r="P483" s="49"/>
      <c r="Q483" s="96">
        <v>472</v>
      </c>
      <c r="R483" s="103">
        <f t="shared" si="124"/>
        <v>2017.8752483115022</v>
      </c>
      <c r="S483" s="57">
        <f t="shared" si="117"/>
        <v>2099.3695979293152</v>
      </c>
      <c r="T483" s="57">
        <f t="shared" si="118"/>
        <v>2589.3893712512163</v>
      </c>
      <c r="U483" s="57">
        <f t="shared" si="119"/>
        <v>2972.0325645713187</v>
      </c>
      <c r="V483" s="57">
        <f t="shared" si="120"/>
        <v>1482.9422669349533</v>
      </c>
      <c r="W483" s="57">
        <f t="shared" si="121"/>
        <v>4207.4428312121208</v>
      </c>
      <c r="X483" s="57">
        <f t="shared" si="122"/>
        <v>1047.5133912729082</v>
      </c>
      <c r="Y483" s="17"/>
      <c r="AA483" s="22"/>
      <c r="AB483" s="22"/>
      <c r="AC483" s="22"/>
      <c r="AD483" s="22"/>
      <c r="AE483" s="22"/>
      <c r="AF483" s="22"/>
      <c r="AG483" s="22"/>
      <c r="AH483" s="33"/>
      <c r="AI483" s="6"/>
      <c r="AJ483" s="32"/>
      <c r="AK483" s="27"/>
      <c r="AL483" s="27"/>
      <c r="AM483" s="27"/>
      <c r="AN483" s="27"/>
      <c r="AO483" s="27"/>
      <c r="AP483" s="27"/>
      <c r="AR483" s="2"/>
      <c r="AS483" s="8"/>
      <c r="AT483" s="8"/>
      <c r="AU483" s="8"/>
      <c r="AW483" s="44"/>
      <c r="AX483" s="31"/>
      <c r="AY483" s="29"/>
      <c r="AZ483" s="31"/>
      <c r="BA483" s="17"/>
      <c r="BC483" s="22"/>
      <c r="BD483" s="22"/>
      <c r="BE483" s="22"/>
      <c r="BF483" s="22"/>
      <c r="BG483" s="22"/>
      <c r="BH483" s="22"/>
      <c r="BI483" s="22"/>
      <c r="BJ483" s="33"/>
      <c r="BK483" s="6"/>
      <c r="BL483" s="32"/>
      <c r="BM483" s="27"/>
      <c r="BN483" s="27"/>
      <c r="BO483" s="27"/>
      <c r="BP483" s="27"/>
      <c r="BQ483" s="27"/>
      <c r="BR483" s="27"/>
      <c r="BT483" s="2"/>
      <c r="BU483" s="8"/>
      <c r="BV483" s="8"/>
      <c r="BW483" s="8"/>
      <c r="BY483" s="44"/>
      <c r="BZ483" s="31"/>
      <c r="CA483" s="29"/>
      <c r="CB483" s="31"/>
      <c r="CC483" s="17"/>
      <c r="CE483" s="22"/>
      <c r="CF483" s="22"/>
      <c r="CG483" s="22"/>
      <c r="CH483" s="22"/>
      <c r="CI483" s="22"/>
      <c r="CJ483" s="22"/>
      <c r="CK483" s="22"/>
      <c r="CL483" s="33"/>
      <c r="CM483" s="6"/>
      <c r="CN483" s="32"/>
      <c r="CO483" s="27"/>
      <c r="CP483" s="27"/>
      <c r="CQ483" s="27"/>
      <c r="CR483" s="27"/>
      <c r="CS483" s="27"/>
      <c r="CT483" s="27"/>
    </row>
    <row r="484" spans="2:98">
      <c r="B484" s="86">
        <v>43055</v>
      </c>
      <c r="C484" s="53">
        <v>2585.64</v>
      </c>
      <c r="D484" s="47">
        <f t="shared" si="116"/>
        <v>8.1961460177336146E-3</v>
      </c>
      <c r="F484" s="89">
        <f t="shared" si="123"/>
        <v>2017.879221295213</v>
      </c>
      <c r="G484" s="96">
        <v>446</v>
      </c>
      <c r="H484" s="37">
        <v>473</v>
      </c>
      <c r="I484" s="60">
        <f t="shared" si="110"/>
        <v>2083.4915333405456</v>
      </c>
      <c r="J484" s="57">
        <f t="shared" si="111"/>
        <v>2564.3691463013106</v>
      </c>
      <c r="K484" s="60">
        <f t="shared" si="112"/>
        <v>2921.0539750467474</v>
      </c>
      <c r="L484" s="60">
        <f t="shared" si="113"/>
        <v>1486.0858466103039</v>
      </c>
      <c r="M484" s="57">
        <f t="shared" si="114"/>
        <v>2639.460878246216</v>
      </c>
      <c r="N484" s="57">
        <f t="shared" si="115"/>
        <v>1644.6301611358097</v>
      </c>
      <c r="P484" s="49"/>
      <c r="Q484" s="41">
        <v>473</v>
      </c>
      <c r="R484" s="103">
        <f t="shared" si="124"/>
        <v>2017.879221295213</v>
      </c>
      <c r="S484" s="57">
        <f t="shared" si="117"/>
        <v>2099.9827033609472</v>
      </c>
      <c r="T484" s="57">
        <f t="shared" si="118"/>
        <v>2590.3425325988014</v>
      </c>
      <c r="U484" s="57">
        <f t="shared" si="119"/>
        <v>2973.9948576539427</v>
      </c>
      <c r="V484" s="57">
        <f t="shared" si="120"/>
        <v>1482.8295156817974</v>
      </c>
      <c r="W484" s="57">
        <f t="shared" si="121"/>
        <v>4211.7706013466477</v>
      </c>
      <c r="X484" s="57">
        <f t="shared" si="122"/>
        <v>1047.0483252352697</v>
      </c>
      <c r="Y484" s="17"/>
      <c r="AA484" s="22"/>
      <c r="AB484" s="22"/>
      <c r="AC484" s="22"/>
      <c r="AD484" s="22"/>
      <c r="AE484" s="22"/>
      <c r="AF484" s="22"/>
      <c r="AG484" s="22"/>
      <c r="AH484" s="33"/>
      <c r="AI484" s="6"/>
      <c r="AJ484" s="32"/>
      <c r="AK484" s="27"/>
      <c r="AL484" s="27"/>
      <c r="AM484" s="27"/>
      <c r="AN484" s="27"/>
      <c r="AO484" s="27"/>
      <c r="AP484" s="27"/>
      <c r="AR484" s="2"/>
      <c r="AS484" s="8"/>
      <c r="AT484" s="8"/>
      <c r="AU484" s="8"/>
      <c r="AW484" s="44"/>
      <c r="AX484" s="31"/>
      <c r="AY484" s="29"/>
      <c r="AZ484" s="31"/>
      <c r="BA484" s="17"/>
      <c r="BC484" s="22"/>
      <c r="BD484" s="22"/>
      <c r="BE484" s="22"/>
      <c r="BF484" s="22"/>
      <c r="BG484" s="22"/>
      <c r="BH484" s="22"/>
      <c r="BI484" s="22"/>
      <c r="BJ484" s="33"/>
      <c r="BK484" s="6"/>
      <c r="BL484" s="32"/>
      <c r="BM484" s="27"/>
      <c r="BN484" s="27"/>
      <c r="BO484" s="27"/>
      <c r="BP484" s="27"/>
      <c r="BQ484" s="27"/>
      <c r="BR484" s="27"/>
      <c r="BT484" s="2"/>
      <c r="BU484" s="8"/>
      <c r="BV484" s="8"/>
      <c r="BW484" s="8"/>
      <c r="BY484" s="44"/>
      <c r="BZ484" s="31"/>
      <c r="CA484" s="29"/>
      <c r="CB484" s="31"/>
      <c r="CC484" s="17"/>
      <c r="CE484" s="22"/>
      <c r="CF484" s="22"/>
      <c r="CG484" s="22"/>
      <c r="CH484" s="22"/>
      <c r="CI484" s="22"/>
      <c r="CJ484" s="22"/>
      <c r="CK484" s="22"/>
      <c r="CL484" s="33"/>
      <c r="CM484" s="6"/>
      <c r="CN484" s="32"/>
      <c r="CO484" s="27"/>
      <c r="CP484" s="27"/>
      <c r="CQ484" s="27"/>
      <c r="CR484" s="27"/>
      <c r="CS484" s="27"/>
      <c r="CT484" s="27"/>
    </row>
    <row r="485" spans="2:98">
      <c r="B485" s="86">
        <v>43056</v>
      </c>
      <c r="C485" s="53">
        <v>2578.85</v>
      </c>
      <c r="D485" s="47">
        <f t="shared" si="116"/>
        <v>-2.626042295137747E-3</v>
      </c>
      <c r="F485" s="89">
        <f t="shared" si="123"/>
        <v>2017.8831942789238</v>
      </c>
      <c r="G485" s="96">
        <v>447</v>
      </c>
      <c r="H485" s="37">
        <v>474</v>
      </c>
      <c r="I485" s="60">
        <f t="shared" si="110"/>
        <v>2084.1000017003385</v>
      </c>
      <c r="J485" s="57">
        <f t="shared" si="111"/>
        <v>2565.3401973926798</v>
      </c>
      <c r="K485" s="60">
        <f t="shared" si="112"/>
        <v>2923.0134875172389</v>
      </c>
      <c r="L485" s="60">
        <f t="shared" si="113"/>
        <v>1485.957158814422</v>
      </c>
      <c r="M485" s="57">
        <f t="shared" si="114"/>
        <v>2640.9315182223436</v>
      </c>
      <c r="N485" s="57">
        <f t="shared" si="115"/>
        <v>1644.6745351469838</v>
      </c>
      <c r="P485" s="49"/>
      <c r="Q485" s="41">
        <v>474</v>
      </c>
      <c r="R485" s="103">
        <f t="shared" si="124"/>
        <v>2017.8831942789238</v>
      </c>
      <c r="S485" s="57">
        <f t="shared" si="117"/>
        <v>2100.595987845506</v>
      </c>
      <c r="T485" s="57">
        <f t="shared" si="118"/>
        <v>2591.2950372130917</v>
      </c>
      <c r="U485" s="57">
        <f t="shared" si="119"/>
        <v>2975.9572891802386</v>
      </c>
      <c r="V485" s="57">
        <f t="shared" si="120"/>
        <v>1482.7173495383433</v>
      </c>
      <c r="W485" s="57">
        <f t="shared" si="121"/>
        <v>4216.0995442577023</v>
      </c>
      <c r="X485" s="57">
        <f t="shared" si="122"/>
        <v>1046.5842795771828</v>
      </c>
      <c r="Y485" s="17"/>
      <c r="AA485" s="22"/>
      <c r="AB485" s="22"/>
      <c r="AC485" s="22"/>
      <c r="AD485" s="22"/>
      <c r="AE485" s="22"/>
      <c r="AF485" s="22"/>
      <c r="AG485" s="22"/>
      <c r="AH485" s="33"/>
      <c r="AI485" s="6"/>
      <c r="AJ485" s="32"/>
      <c r="AK485" s="27"/>
      <c r="AL485" s="27"/>
      <c r="AM485" s="27"/>
      <c r="AN485" s="27"/>
      <c r="AO485" s="27"/>
      <c r="AP485" s="27"/>
      <c r="AR485" s="2"/>
      <c r="AS485" s="8"/>
      <c r="AT485" s="8"/>
      <c r="AU485" s="8"/>
      <c r="AW485" s="44"/>
      <c r="AX485" s="31"/>
      <c r="AY485" s="29"/>
      <c r="AZ485" s="31"/>
      <c r="BA485" s="17"/>
      <c r="BC485" s="22"/>
      <c r="BD485" s="22"/>
      <c r="BE485" s="22"/>
      <c r="BF485" s="22"/>
      <c r="BG485" s="22"/>
      <c r="BH485" s="22"/>
      <c r="BI485" s="22"/>
      <c r="BJ485" s="33"/>
      <c r="BK485" s="6"/>
      <c r="BL485" s="32"/>
      <c r="BM485" s="27"/>
      <c r="BN485" s="27"/>
      <c r="BO485" s="27"/>
      <c r="BP485" s="27"/>
      <c r="BQ485" s="27"/>
      <c r="BR485" s="27"/>
      <c r="BT485" s="2"/>
      <c r="BU485" s="8"/>
      <c r="BV485" s="8"/>
      <c r="BW485" s="8"/>
      <c r="BY485" s="44"/>
      <c r="BZ485" s="31"/>
      <c r="CA485" s="29"/>
      <c r="CB485" s="31"/>
      <c r="CC485" s="17"/>
      <c r="CE485" s="22"/>
      <c r="CF485" s="22"/>
      <c r="CG485" s="22"/>
      <c r="CH485" s="22"/>
      <c r="CI485" s="22"/>
      <c r="CJ485" s="22"/>
      <c r="CK485" s="22"/>
      <c r="CL485" s="33"/>
      <c r="CM485" s="6"/>
      <c r="CN485" s="32"/>
      <c r="CO485" s="27"/>
      <c r="CP485" s="27"/>
      <c r="CQ485" s="27"/>
      <c r="CR485" s="27"/>
      <c r="CS485" s="27"/>
      <c r="CT485" s="27"/>
    </row>
    <row r="486" spans="2:98">
      <c r="B486" s="86">
        <v>43059</v>
      </c>
      <c r="C486" s="53">
        <v>2582.14</v>
      </c>
      <c r="D486" s="47">
        <f t="shared" si="116"/>
        <v>1.2757624522558365E-3</v>
      </c>
      <c r="F486" s="89">
        <f t="shared" si="123"/>
        <v>2017.8871672626346</v>
      </c>
      <c r="G486" s="96">
        <v>448</v>
      </c>
      <c r="H486" s="37">
        <v>475</v>
      </c>
      <c r="I486" s="60">
        <f t="shared" ref="I486:I539" si="125">$C$38*EXP($J$4*G486)</f>
        <v>2084.708647758835</v>
      </c>
      <c r="J486" s="57">
        <f t="shared" ref="J486:J539" si="126">$C$38*EXP($J$3*SQRT(G486))</f>
        <v>2566.310529995294</v>
      </c>
      <c r="K486" s="60">
        <f t="shared" ref="K486:K539" si="127">$C$38*EXP($J$4*G486+$J$3*SQRT(G486))</f>
        <v>2924.9730764732813</v>
      </c>
      <c r="L486" s="60">
        <f t="shared" ref="L486:L530" si="128">$C$38*EXP($J$4*G486-$J$3*SQRT(G486))</f>
        <v>1485.8291110428174</v>
      </c>
      <c r="M486" s="57">
        <f t="shared" ref="M486:M539" si="129">$C$38*EXP($J$4*G486+0.7*$J$3*SQRT(G486))</f>
        <v>2642.4021947192</v>
      </c>
      <c r="N486" s="57">
        <f t="shared" ref="N486:N530" si="130">$C$38*EXP($J$4*G486-0.7*$J$3*SQRT(G486))</f>
        <v>1644.7193976473013</v>
      </c>
      <c r="P486" s="49"/>
      <c r="Q486" s="96">
        <v>475</v>
      </c>
      <c r="R486" s="103">
        <f t="shared" si="124"/>
        <v>2017.8871672626346</v>
      </c>
      <c r="S486" s="57">
        <f t="shared" si="117"/>
        <v>2101.2094514352816</v>
      </c>
      <c r="T486" s="57">
        <f t="shared" si="118"/>
        <v>2592.2468872998056</v>
      </c>
      <c r="U486" s="57">
        <f t="shared" si="119"/>
        <v>2977.9198613773274</v>
      </c>
      <c r="V486" s="57">
        <f t="shared" si="120"/>
        <v>1482.6057665497167</v>
      </c>
      <c r="W486" s="57">
        <f t="shared" si="121"/>
        <v>4220.4296647952224</v>
      </c>
      <c r="X486" s="57">
        <f t="shared" si="122"/>
        <v>1046.1212505516735</v>
      </c>
      <c r="Y486" s="17"/>
      <c r="AA486" s="22"/>
      <c r="AB486" s="22"/>
      <c r="AC486" s="22"/>
      <c r="AD486" s="22"/>
      <c r="AE486" s="22"/>
      <c r="AF486" s="22"/>
      <c r="AG486" s="22"/>
      <c r="AH486" s="33"/>
      <c r="AI486" s="6"/>
      <c r="AJ486" s="32"/>
      <c r="AK486" s="27"/>
      <c r="AL486" s="27"/>
      <c r="AM486" s="27"/>
      <c r="AN486" s="27"/>
      <c r="AO486" s="27"/>
      <c r="AP486" s="27"/>
      <c r="AR486" s="2"/>
      <c r="AS486" s="8"/>
      <c r="AT486" s="8"/>
      <c r="AU486" s="8"/>
      <c r="AW486" s="44"/>
      <c r="AX486" s="31"/>
      <c r="AY486" s="29"/>
      <c r="AZ486" s="31"/>
      <c r="BA486" s="17"/>
      <c r="BC486" s="22"/>
      <c r="BD486" s="22"/>
      <c r="BE486" s="22"/>
      <c r="BF486" s="22"/>
      <c r="BG486" s="22"/>
      <c r="BH486" s="22"/>
      <c r="BI486" s="22"/>
      <c r="BJ486" s="33"/>
      <c r="BK486" s="6"/>
      <c r="BL486" s="32"/>
      <c r="BM486" s="27"/>
      <c r="BN486" s="27"/>
      <c r="BO486" s="27"/>
      <c r="BP486" s="27"/>
      <c r="BQ486" s="27"/>
      <c r="BR486" s="27"/>
      <c r="BT486" s="2"/>
      <c r="BU486" s="8"/>
      <c r="BV486" s="8"/>
      <c r="BW486" s="8"/>
      <c r="BY486" s="44"/>
      <c r="BZ486" s="31"/>
      <c r="CA486" s="29"/>
      <c r="CB486" s="31"/>
      <c r="CC486" s="17"/>
      <c r="CE486" s="22"/>
      <c r="CF486" s="22"/>
      <c r="CG486" s="22"/>
      <c r="CH486" s="22"/>
      <c r="CI486" s="22"/>
      <c r="CJ486" s="22"/>
      <c r="CK486" s="22"/>
      <c r="CL486" s="33"/>
      <c r="CM486" s="6"/>
      <c r="CN486" s="32"/>
      <c r="CO486" s="27"/>
      <c r="CP486" s="27"/>
      <c r="CQ486" s="27"/>
      <c r="CR486" s="27"/>
      <c r="CS486" s="27"/>
      <c r="CT486" s="27"/>
    </row>
    <row r="487" spans="2:98">
      <c r="B487" s="86">
        <v>43060</v>
      </c>
      <c r="C487" s="53">
        <v>2599.0300000000002</v>
      </c>
      <c r="D487" s="47">
        <f t="shared" si="116"/>
        <v>6.5410860758906677E-3</v>
      </c>
      <c r="F487" s="89">
        <f t="shared" si="123"/>
        <v>2017.8911402463455</v>
      </c>
      <c r="G487" s="96">
        <v>449</v>
      </c>
      <c r="H487" s="37">
        <v>476</v>
      </c>
      <c r="I487" s="60">
        <f t="shared" si="125"/>
        <v>2085.3174715679311</v>
      </c>
      <c r="J487" s="57">
        <f t="shared" si="126"/>
        <v>2567.2801466520118</v>
      </c>
      <c r="K487" s="60">
        <f t="shared" si="127"/>
        <v>2926.9327444523587</v>
      </c>
      <c r="L487" s="60">
        <f t="shared" si="128"/>
        <v>1485.7017010276743</v>
      </c>
      <c r="M487" s="57">
        <f t="shared" si="129"/>
        <v>2643.8729095066838</v>
      </c>
      <c r="N487" s="57">
        <f t="shared" si="130"/>
        <v>1644.7647470459756</v>
      </c>
      <c r="P487" s="49"/>
      <c r="Q487" s="96">
        <v>476</v>
      </c>
      <c r="R487" s="103">
        <f t="shared" si="124"/>
        <v>2017.8911402463455</v>
      </c>
      <c r="S487" s="57">
        <f t="shared" si="117"/>
        <v>2101.8230941825823</v>
      </c>
      <c r="T487" s="57">
        <f t="shared" si="118"/>
        <v>2593.1980850529694</v>
      </c>
      <c r="U487" s="57">
        <f t="shared" si="119"/>
        <v>2979.8825764615976</v>
      </c>
      <c r="V487" s="57">
        <f t="shared" si="120"/>
        <v>1482.4947647718743</v>
      </c>
      <c r="W487" s="57">
        <f t="shared" si="121"/>
        <v>4224.760967788683</v>
      </c>
      <c r="X487" s="57">
        <f t="shared" si="122"/>
        <v>1045.6592344327419</v>
      </c>
      <c r="Y487" s="17"/>
      <c r="AA487" s="22"/>
      <c r="AB487" s="22"/>
      <c r="AC487" s="22"/>
      <c r="AD487" s="22"/>
      <c r="AE487" s="22"/>
      <c r="AF487" s="22"/>
      <c r="AG487" s="22"/>
      <c r="AH487" s="33"/>
      <c r="AI487" s="6"/>
      <c r="AJ487" s="32"/>
      <c r="AK487" s="27"/>
      <c r="AL487" s="27"/>
      <c r="AM487" s="27"/>
      <c r="AN487" s="27"/>
      <c r="AO487" s="27"/>
      <c r="AP487" s="27"/>
      <c r="AR487" s="2"/>
      <c r="AS487" s="8"/>
      <c r="AT487" s="8"/>
      <c r="AU487" s="8"/>
      <c r="AW487" s="44"/>
      <c r="AX487" s="31"/>
      <c r="AY487" s="29"/>
      <c r="AZ487" s="31"/>
      <c r="BA487" s="17"/>
      <c r="BC487" s="22"/>
      <c r="BD487" s="22"/>
      <c r="BE487" s="22"/>
      <c r="BF487" s="22"/>
      <c r="BG487" s="22"/>
      <c r="BH487" s="22"/>
      <c r="BI487" s="22"/>
      <c r="BJ487" s="33"/>
      <c r="BK487" s="6"/>
      <c r="BL487" s="32"/>
      <c r="BM487" s="27"/>
      <c r="BN487" s="27"/>
      <c r="BO487" s="27"/>
      <c r="BP487" s="27"/>
      <c r="BQ487" s="27"/>
      <c r="BR487" s="27"/>
      <c r="BT487" s="2"/>
      <c r="BU487" s="8"/>
      <c r="BV487" s="8"/>
      <c r="BW487" s="8"/>
      <c r="BY487" s="44"/>
      <c r="BZ487" s="31"/>
      <c r="CA487" s="29"/>
      <c r="CB487" s="31"/>
      <c r="CC487" s="17"/>
      <c r="CE487" s="22"/>
      <c r="CF487" s="22"/>
      <c r="CG487" s="22"/>
      <c r="CH487" s="22"/>
      <c r="CI487" s="22"/>
      <c r="CJ487" s="22"/>
      <c r="CK487" s="22"/>
      <c r="CL487" s="33"/>
      <c r="CM487" s="6"/>
      <c r="CN487" s="32"/>
      <c r="CO487" s="27"/>
      <c r="CP487" s="27"/>
      <c r="CQ487" s="27"/>
      <c r="CR487" s="27"/>
      <c r="CS487" s="27"/>
      <c r="CT487" s="27"/>
    </row>
    <row r="488" spans="2:98">
      <c r="B488" s="86">
        <v>43061</v>
      </c>
      <c r="C488" s="53">
        <v>2597.08</v>
      </c>
      <c r="D488" s="47">
        <f t="shared" si="116"/>
        <v>-7.5027991212116545E-4</v>
      </c>
      <c r="F488" s="89">
        <f t="shared" si="123"/>
        <v>2017.8951132300563</v>
      </c>
      <c r="G488" s="96">
        <v>450</v>
      </c>
      <c r="H488" s="37">
        <v>477</v>
      </c>
      <c r="I488" s="60">
        <f t="shared" si="125"/>
        <v>2085.926473179537</v>
      </c>
      <c r="J488" s="57">
        <f t="shared" si="126"/>
        <v>2568.2490498914385</v>
      </c>
      <c r="K488" s="60">
        <f t="shared" si="127"/>
        <v>2928.8924939788008</v>
      </c>
      <c r="L488" s="60">
        <f t="shared" si="128"/>
        <v>1485.5749265144295</v>
      </c>
      <c r="M488" s="57">
        <f t="shared" si="129"/>
        <v>2645.3436643454238</v>
      </c>
      <c r="N488" s="57">
        <f t="shared" si="130"/>
        <v>1644.8105817615476</v>
      </c>
      <c r="P488" s="49"/>
      <c r="Q488" s="41">
        <v>477</v>
      </c>
      <c r="R488" s="103">
        <f t="shared" si="124"/>
        <v>2017.8951132300563</v>
      </c>
      <c r="S488" s="57">
        <f t="shared" si="117"/>
        <v>2102.4369161397276</v>
      </c>
      <c r="T488" s="57">
        <f t="shared" si="118"/>
        <v>2594.1486326550053</v>
      </c>
      <c r="U488" s="57">
        <f t="shared" si="119"/>
        <v>2981.8454366387914</v>
      </c>
      <c r="V488" s="57">
        <f t="shared" si="120"/>
        <v>1482.3843422715199</v>
      </c>
      <c r="W488" s="57">
        <f t="shared" si="121"/>
        <v>4229.0934580472649</v>
      </c>
      <c r="X488" s="57">
        <f t="shared" si="122"/>
        <v>1045.1982275152</v>
      </c>
      <c r="Y488" s="17"/>
      <c r="AA488" s="22"/>
      <c r="AB488" s="22"/>
      <c r="AC488" s="22"/>
      <c r="AD488" s="22"/>
      <c r="AE488" s="22"/>
      <c r="AF488" s="22"/>
      <c r="AG488" s="22"/>
      <c r="AH488" s="33"/>
      <c r="AI488" s="6"/>
      <c r="AJ488" s="32"/>
      <c r="AK488" s="27"/>
      <c r="AL488" s="27"/>
      <c r="AM488" s="27"/>
      <c r="AN488" s="27"/>
      <c r="AO488" s="27"/>
      <c r="AP488" s="27"/>
      <c r="AR488" s="2"/>
      <c r="AS488" s="8"/>
      <c r="AT488" s="8"/>
      <c r="AU488" s="8"/>
      <c r="AW488" s="44"/>
      <c r="AX488" s="31"/>
      <c r="AY488" s="29"/>
      <c r="AZ488" s="31"/>
      <c r="BA488" s="17"/>
      <c r="BC488" s="22"/>
      <c r="BD488" s="22"/>
      <c r="BE488" s="22"/>
      <c r="BF488" s="22"/>
      <c r="BG488" s="22"/>
      <c r="BH488" s="22"/>
      <c r="BI488" s="22"/>
      <c r="BJ488" s="33"/>
      <c r="BK488" s="6"/>
      <c r="BL488" s="32"/>
      <c r="BM488" s="27"/>
      <c r="BN488" s="27"/>
      <c r="BO488" s="27"/>
      <c r="BP488" s="27"/>
      <c r="BQ488" s="27"/>
      <c r="BR488" s="27"/>
      <c r="BT488" s="2"/>
      <c r="BU488" s="8"/>
      <c r="BV488" s="8"/>
      <c r="BW488" s="8"/>
      <c r="BY488" s="44"/>
      <c r="BZ488" s="31"/>
      <c r="CA488" s="29"/>
      <c r="CB488" s="31"/>
      <c r="CC488" s="17"/>
      <c r="CE488" s="22"/>
      <c r="CF488" s="22"/>
      <c r="CG488" s="22"/>
      <c r="CH488" s="22"/>
      <c r="CI488" s="22"/>
      <c r="CJ488" s="22"/>
      <c r="CK488" s="22"/>
      <c r="CL488" s="33"/>
      <c r="CM488" s="6"/>
      <c r="CN488" s="32"/>
      <c r="CO488" s="27"/>
      <c r="CP488" s="27"/>
      <c r="CQ488" s="27"/>
      <c r="CR488" s="27"/>
      <c r="CS488" s="27"/>
      <c r="CT488" s="27"/>
    </row>
    <row r="489" spans="2:98">
      <c r="B489" s="86">
        <v>43063</v>
      </c>
      <c r="C489" s="53">
        <v>2602.42</v>
      </c>
      <c r="D489" s="47">
        <f t="shared" si="116"/>
        <v>2.0561553744975689E-3</v>
      </c>
      <c r="F489" s="89">
        <f t="shared" si="123"/>
        <v>2017.8990862137671</v>
      </c>
      <c r="G489" s="96">
        <v>451</v>
      </c>
      <c r="H489" s="37">
        <v>478</v>
      </c>
      <c r="I489" s="60">
        <f t="shared" si="125"/>
        <v>2086.5356526455789</v>
      </c>
      <c r="J489" s="57">
        <f t="shared" si="126"/>
        <v>2569.2172422280387</v>
      </c>
      <c r="K489" s="60">
        <f t="shared" si="127"/>
        <v>2930.8523275638877</v>
      </c>
      <c r="L489" s="60">
        <f t="shared" si="128"/>
        <v>1485.4487852616689</v>
      </c>
      <c r="M489" s="57">
        <f t="shared" si="129"/>
        <v>2646.8144609868573</v>
      </c>
      <c r="N489" s="57">
        <f t="shared" si="130"/>
        <v>1644.8569002218135</v>
      </c>
      <c r="P489" s="49"/>
      <c r="Q489" s="41">
        <v>478</v>
      </c>
      <c r="R489" s="103">
        <f t="shared" si="124"/>
        <v>2017.8990862137671</v>
      </c>
      <c r="S489" s="57">
        <f t="shared" si="117"/>
        <v>2103.0509173590558</v>
      </c>
      <c r="T489" s="57">
        <f t="shared" si="118"/>
        <v>2595.0985322768161</v>
      </c>
      <c r="U489" s="57">
        <f t="shared" si="119"/>
        <v>2983.8084441040837</v>
      </c>
      <c r="V489" s="57">
        <f t="shared" si="120"/>
        <v>1482.2744971260245</v>
      </c>
      <c r="W489" s="57">
        <f t="shared" si="121"/>
        <v>4233.427140360006</v>
      </c>
      <c r="X489" s="57">
        <f t="shared" si="122"/>
        <v>1044.7382261145174</v>
      </c>
      <c r="Y489" s="17"/>
      <c r="AA489" s="22"/>
      <c r="AB489" s="22"/>
      <c r="AC489" s="22"/>
      <c r="AD489" s="22"/>
      <c r="AE489" s="22"/>
      <c r="AF489" s="22"/>
      <c r="AG489" s="22"/>
      <c r="AH489" s="33"/>
      <c r="AI489" s="6"/>
      <c r="AJ489" s="32"/>
      <c r="AK489" s="27"/>
      <c r="AL489" s="27"/>
      <c r="AM489" s="27"/>
      <c r="AN489" s="27"/>
      <c r="AO489" s="27"/>
      <c r="AP489" s="27"/>
      <c r="AR489" s="2"/>
      <c r="AS489" s="8"/>
      <c r="AT489" s="8"/>
      <c r="AU489" s="8"/>
      <c r="AW489" s="44"/>
      <c r="AX489" s="31"/>
      <c r="AY489" s="29"/>
      <c r="AZ489" s="31"/>
      <c r="BA489" s="17"/>
      <c r="BC489" s="22"/>
      <c r="BD489" s="22"/>
      <c r="BE489" s="22"/>
      <c r="BF489" s="22"/>
      <c r="BG489" s="22"/>
      <c r="BH489" s="22"/>
      <c r="BI489" s="22"/>
      <c r="BJ489" s="33"/>
      <c r="BK489" s="6"/>
      <c r="BL489" s="32"/>
      <c r="BM489" s="27"/>
      <c r="BN489" s="27"/>
      <c r="BO489" s="27"/>
      <c r="BP489" s="27"/>
      <c r="BQ489" s="27"/>
      <c r="BR489" s="27"/>
      <c r="BT489" s="2"/>
      <c r="BU489" s="8"/>
      <c r="BV489" s="8"/>
      <c r="BW489" s="8"/>
      <c r="BY489" s="44"/>
      <c r="BZ489" s="31"/>
      <c r="CA489" s="29"/>
      <c r="CB489" s="31"/>
      <c r="CC489" s="17"/>
      <c r="CE489" s="22"/>
      <c r="CF489" s="22"/>
      <c r="CG489" s="22"/>
      <c r="CH489" s="22"/>
      <c r="CI489" s="22"/>
      <c r="CJ489" s="22"/>
      <c r="CK489" s="22"/>
      <c r="CL489" s="33"/>
      <c r="CM489" s="6"/>
      <c r="CN489" s="32"/>
      <c r="CO489" s="27"/>
      <c r="CP489" s="27"/>
      <c r="CQ489" s="27"/>
      <c r="CR489" s="27"/>
      <c r="CS489" s="27"/>
      <c r="CT489" s="27"/>
    </row>
    <row r="490" spans="2:98">
      <c r="B490" s="86">
        <v>43066</v>
      </c>
      <c r="C490" s="53">
        <v>2601.42</v>
      </c>
      <c r="D490" s="47">
        <f t="shared" si="116"/>
        <v>-3.8425772934422574E-4</v>
      </c>
      <c r="F490" s="89">
        <f t="shared" si="123"/>
        <v>2017.9030591974779</v>
      </c>
      <c r="G490" s="96">
        <v>452</v>
      </c>
      <c r="H490" s="37">
        <v>479</v>
      </c>
      <c r="I490" s="60">
        <f t="shared" si="125"/>
        <v>2087.1450100179982</v>
      </c>
      <c r="J490" s="57">
        <f t="shared" si="126"/>
        <v>2570.1847261622447</v>
      </c>
      <c r="K490" s="60">
        <f t="shared" si="127"/>
        <v>2932.8122477059524</v>
      </c>
      <c r="L490" s="60">
        <f t="shared" si="128"/>
        <v>1485.3232750410227</v>
      </c>
      <c r="M490" s="57">
        <f t="shared" si="129"/>
        <v>2648.2853011732986</v>
      </c>
      <c r="N490" s="57">
        <f t="shared" si="130"/>
        <v>1644.9037008637497</v>
      </c>
      <c r="P490" s="49"/>
      <c r="Q490" s="96">
        <v>479</v>
      </c>
      <c r="R490" s="103">
        <f t="shared" si="124"/>
        <v>2017.9030591974779</v>
      </c>
      <c r="S490" s="57">
        <f t="shared" si="117"/>
        <v>2103.6650978929188</v>
      </c>
      <c r="T490" s="57">
        <f t="shared" si="118"/>
        <v>2596.0477860778683</v>
      </c>
      <c r="U490" s="57">
        <f t="shared" si="119"/>
        <v>2985.77160104216</v>
      </c>
      <c r="V490" s="57">
        <f t="shared" si="120"/>
        <v>1482.1652274233466</v>
      </c>
      <c r="W490" s="57">
        <f t="shared" si="121"/>
        <v>4237.7620194959609</v>
      </c>
      <c r="X490" s="57">
        <f t="shared" si="122"/>
        <v>1044.2792265666631</v>
      </c>
      <c r="Y490" s="17"/>
      <c r="AA490" s="22"/>
      <c r="AB490" s="22"/>
      <c r="AC490" s="22"/>
      <c r="AD490" s="22"/>
      <c r="AE490" s="22"/>
      <c r="AF490" s="22"/>
      <c r="AG490" s="22"/>
      <c r="AH490" s="33"/>
      <c r="AI490" s="6"/>
      <c r="AJ490" s="32"/>
      <c r="AK490" s="27"/>
      <c r="AL490" s="27"/>
      <c r="AM490" s="27"/>
      <c r="AN490" s="27"/>
      <c r="AO490" s="27"/>
      <c r="AP490" s="27"/>
      <c r="AR490" s="2"/>
      <c r="AS490" s="8"/>
      <c r="AT490" s="8"/>
      <c r="AU490" s="8"/>
      <c r="AW490" s="44"/>
      <c r="AX490" s="31"/>
      <c r="AY490" s="29"/>
      <c r="AZ490" s="31"/>
      <c r="BA490" s="17"/>
      <c r="BC490" s="22"/>
      <c r="BD490" s="22"/>
      <c r="BE490" s="22"/>
      <c r="BF490" s="22"/>
      <c r="BG490" s="22"/>
      <c r="BH490" s="22"/>
      <c r="BI490" s="22"/>
      <c r="BJ490" s="33"/>
      <c r="BK490" s="6"/>
      <c r="BL490" s="32"/>
      <c r="BM490" s="27"/>
      <c r="BN490" s="27"/>
      <c r="BO490" s="27"/>
      <c r="BP490" s="27"/>
      <c r="BQ490" s="27"/>
      <c r="BR490" s="27"/>
      <c r="BT490" s="2"/>
      <c r="BU490" s="8"/>
      <c r="BV490" s="8"/>
      <c r="BW490" s="8"/>
      <c r="BY490" s="44"/>
      <c r="BZ490" s="31"/>
      <c r="CA490" s="29"/>
      <c r="CB490" s="31"/>
      <c r="CC490" s="17"/>
      <c r="CE490" s="22"/>
      <c r="CF490" s="22"/>
      <c r="CG490" s="22"/>
      <c r="CH490" s="22"/>
      <c r="CI490" s="22"/>
      <c r="CJ490" s="22"/>
      <c r="CK490" s="22"/>
      <c r="CL490" s="33"/>
      <c r="CM490" s="6"/>
      <c r="CN490" s="32"/>
      <c r="CO490" s="27"/>
      <c r="CP490" s="27"/>
      <c r="CQ490" s="27"/>
      <c r="CR490" s="27"/>
      <c r="CS490" s="27"/>
      <c r="CT490" s="27"/>
    </row>
    <row r="491" spans="2:98">
      <c r="B491" s="86">
        <v>43067</v>
      </c>
      <c r="C491" s="53">
        <v>2627.04</v>
      </c>
      <c r="D491" s="47">
        <f t="shared" si="116"/>
        <v>9.8484673755102562E-3</v>
      </c>
      <c r="F491" s="89">
        <f t="shared" si="123"/>
        <v>2017.9070321811887</v>
      </c>
      <c r="G491" s="96">
        <v>453</v>
      </c>
      <c r="H491" s="37">
        <v>480</v>
      </c>
      <c r="I491" s="60">
        <f t="shared" si="125"/>
        <v>2087.7545453487505</v>
      </c>
      <c r="J491" s="57">
        <f t="shared" si="126"/>
        <v>2571.1515041805669</v>
      </c>
      <c r="K491" s="60">
        <f t="shared" si="127"/>
        <v>2934.7722568904896</v>
      </c>
      <c r="L491" s="60">
        <f t="shared" si="128"/>
        <v>1485.1983936370614</v>
      </c>
      <c r="M491" s="57">
        <f t="shared" si="129"/>
        <v>2649.7561866380161</v>
      </c>
      <c r="N491" s="57">
        <f t="shared" si="130"/>
        <v>1644.9509821334423</v>
      </c>
      <c r="P491" s="49"/>
      <c r="Q491" s="41">
        <v>480</v>
      </c>
      <c r="R491" s="103">
        <f t="shared" si="124"/>
        <v>2017.9070321811887</v>
      </c>
      <c r="S491" s="57">
        <f t="shared" si="117"/>
        <v>2104.2794577936838</v>
      </c>
      <c r="T491" s="57">
        <f t="shared" si="118"/>
        <v>2596.9963962062793</v>
      </c>
      <c r="U491" s="57">
        <f t="shared" si="119"/>
        <v>2987.7349096272992</v>
      </c>
      <c r="V491" s="57">
        <f t="shared" si="120"/>
        <v>1482.0565312619528</v>
      </c>
      <c r="W491" s="57">
        <f t="shared" si="121"/>
        <v>4242.09810020436</v>
      </c>
      <c r="X491" s="57">
        <f t="shared" si="122"/>
        <v>1043.8212252279511</v>
      </c>
      <c r="Y491" s="17"/>
      <c r="AA491" s="22"/>
      <c r="AB491" s="22"/>
      <c r="AC491" s="22"/>
      <c r="AD491" s="22"/>
      <c r="AE491" s="22"/>
      <c r="AF491" s="22"/>
      <c r="AG491" s="22"/>
      <c r="AH491" s="33"/>
      <c r="AI491" s="6"/>
      <c r="AJ491" s="32"/>
      <c r="AK491" s="27"/>
      <c r="AL491" s="27"/>
      <c r="AM491" s="27"/>
      <c r="AN491" s="27"/>
      <c r="AO491" s="27"/>
      <c r="AP491" s="27"/>
      <c r="AR491" s="2"/>
      <c r="AS491" s="8"/>
      <c r="AT491" s="8"/>
      <c r="AU491" s="8"/>
      <c r="AW491" s="44"/>
      <c r="AX491" s="31"/>
      <c r="AY491" s="29"/>
      <c r="AZ491" s="31"/>
      <c r="BA491" s="17"/>
      <c r="BC491" s="22"/>
      <c r="BD491" s="22"/>
      <c r="BE491" s="22"/>
      <c r="BF491" s="22"/>
      <c r="BG491" s="22"/>
      <c r="BH491" s="22"/>
      <c r="BI491" s="22"/>
      <c r="BJ491" s="33"/>
      <c r="BK491" s="6"/>
      <c r="BL491" s="32"/>
      <c r="BM491" s="27"/>
      <c r="BN491" s="27"/>
      <c r="BO491" s="27"/>
      <c r="BP491" s="27"/>
      <c r="BQ491" s="27"/>
      <c r="BR491" s="27"/>
      <c r="BT491" s="2"/>
      <c r="BU491" s="8"/>
      <c r="BV491" s="8"/>
      <c r="BW491" s="8"/>
      <c r="BY491" s="44"/>
      <c r="BZ491" s="31"/>
      <c r="CA491" s="29"/>
      <c r="CB491" s="31"/>
      <c r="CC491" s="17"/>
      <c r="CE491" s="22"/>
      <c r="CF491" s="22"/>
      <c r="CG491" s="22"/>
      <c r="CH491" s="22"/>
      <c r="CI491" s="22"/>
      <c r="CJ491" s="22"/>
      <c r="CK491" s="22"/>
      <c r="CL491" s="33"/>
      <c r="CM491" s="6"/>
      <c r="CN491" s="32"/>
      <c r="CO491" s="27"/>
      <c r="CP491" s="27"/>
      <c r="CQ491" s="27"/>
      <c r="CR491" s="27"/>
      <c r="CS491" s="27"/>
      <c r="CT491" s="27"/>
    </row>
    <row r="492" spans="2:98">
      <c r="B492" s="86">
        <v>43068</v>
      </c>
      <c r="C492" s="53">
        <v>2626.07</v>
      </c>
      <c r="D492" s="47">
        <f t="shared" si="116"/>
        <v>-3.6923685973559592E-4</v>
      </c>
      <c r="F492" s="89">
        <f t="shared" si="123"/>
        <v>2017.9110051648995</v>
      </c>
      <c r="G492" s="96">
        <v>454</v>
      </c>
      <c r="H492" s="37">
        <v>481</v>
      </c>
      <c r="I492" s="60">
        <f t="shared" si="125"/>
        <v>2088.3642586898081</v>
      </c>
      <c r="J492" s="57">
        <f t="shared" si="126"/>
        <v>2572.1175787557017</v>
      </c>
      <c r="K492" s="60">
        <f t="shared" si="127"/>
        <v>2936.7323575902506</v>
      </c>
      <c r="L492" s="60">
        <f t="shared" si="128"/>
        <v>1485.0741388471943</v>
      </c>
      <c r="M492" s="57">
        <f t="shared" si="129"/>
        <v>2651.2271191052996</v>
      </c>
      <c r="N492" s="57">
        <f t="shared" si="130"/>
        <v>1644.9987424860124</v>
      </c>
      <c r="P492" s="49"/>
      <c r="Q492" s="41">
        <v>481</v>
      </c>
      <c r="R492" s="103">
        <f t="shared" si="124"/>
        <v>2017.9110051648995</v>
      </c>
      <c r="S492" s="57">
        <f t="shared" si="117"/>
        <v>2104.8939971137338</v>
      </c>
      <c r="T492" s="57">
        <f t="shared" si="118"/>
        <v>2597.9443647988974</v>
      </c>
      <c r="U492" s="57">
        <f t="shared" si="119"/>
        <v>2989.6983720234493</v>
      </c>
      <c r="V492" s="57">
        <f t="shared" si="120"/>
        <v>1481.9484067507397</v>
      </c>
      <c r="W492" s="57">
        <f t="shared" si="121"/>
        <v>4246.4353872147522</v>
      </c>
      <c r="X492" s="57">
        <f t="shared" si="122"/>
        <v>1043.3642184748887</v>
      </c>
      <c r="Y492" s="17"/>
      <c r="AA492" s="22"/>
      <c r="AB492" s="22"/>
      <c r="AC492" s="22"/>
      <c r="AD492" s="22"/>
      <c r="AE492" s="22"/>
      <c r="AF492" s="22"/>
      <c r="AG492" s="22"/>
      <c r="AH492" s="33"/>
      <c r="AI492" s="6"/>
      <c r="AJ492" s="32"/>
      <c r="AK492" s="27"/>
      <c r="AL492" s="27"/>
      <c r="AM492" s="27"/>
      <c r="AN492" s="27"/>
      <c r="AO492" s="27"/>
      <c r="AP492" s="27"/>
      <c r="AR492" s="2"/>
      <c r="AS492" s="8"/>
      <c r="AT492" s="8"/>
      <c r="AU492" s="8"/>
      <c r="AW492" s="44"/>
      <c r="AX492" s="31"/>
      <c r="AY492" s="29"/>
      <c r="AZ492" s="31"/>
      <c r="BA492" s="17"/>
      <c r="BC492" s="22"/>
      <c r="BD492" s="22"/>
      <c r="BE492" s="22"/>
      <c r="BF492" s="22"/>
      <c r="BG492" s="22"/>
      <c r="BH492" s="22"/>
      <c r="BI492" s="22"/>
      <c r="BJ492" s="33"/>
      <c r="BK492" s="6"/>
      <c r="BL492" s="32"/>
      <c r="BM492" s="27"/>
      <c r="BN492" s="27"/>
      <c r="BO492" s="27"/>
      <c r="BP492" s="27"/>
      <c r="BQ492" s="27"/>
      <c r="BR492" s="27"/>
      <c r="BT492" s="2"/>
      <c r="BU492" s="8"/>
      <c r="BV492" s="8"/>
      <c r="BW492" s="8"/>
      <c r="BY492" s="44"/>
      <c r="BZ492" s="31"/>
      <c r="CA492" s="29"/>
      <c r="CB492" s="31"/>
      <c r="CC492" s="17"/>
      <c r="CE492" s="22"/>
      <c r="CF492" s="22"/>
      <c r="CG492" s="22"/>
      <c r="CH492" s="22"/>
      <c r="CI492" s="22"/>
      <c r="CJ492" s="22"/>
      <c r="CK492" s="22"/>
      <c r="CL492" s="33"/>
      <c r="CM492" s="6"/>
      <c r="CN492" s="32"/>
      <c r="CO492" s="27"/>
      <c r="CP492" s="27"/>
      <c r="CQ492" s="27"/>
      <c r="CR492" s="27"/>
      <c r="CS492" s="27"/>
      <c r="CT492" s="27"/>
    </row>
    <row r="493" spans="2:98">
      <c r="B493" s="86">
        <v>43069</v>
      </c>
      <c r="C493" s="53">
        <v>2647.58</v>
      </c>
      <c r="D493" s="47">
        <f t="shared" si="116"/>
        <v>8.1909469282996118E-3</v>
      </c>
      <c r="F493" s="89">
        <f t="shared" si="123"/>
        <v>2017.9149781486103</v>
      </c>
      <c r="G493" s="96">
        <v>455</v>
      </c>
      <c r="H493" s="37">
        <v>482</v>
      </c>
      <c r="I493" s="60">
        <f t="shared" si="125"/>
        <v>2088.9741500931568</v>
      </c>
      <c r="J493" s="57">
        <f t="shared" si="126"/>
        <v>2573.0829523466364</v>
      </c>
      <c r="K493" s="60">
        <f t="shared" si="127"/>
        <v>2938.6925522653501</v>
      </c>
      <c r="L493" s="60">
        <f t="shared" si="128"/>
        <v>1484.9505084815676</v>
      </c>
      <c r="M493" s="57">
        <f t="shared" si="129"/>
        <v>2652.6981002905363</v>
      </c>
      <c r="N493" s="57">
        <f t="shared" si="130"/>
        <v>1645.0469803855483</v>
      </c>
      <c r="P493" s="49"/>
      <c r="Q493" s="96">
        <v>482</v>
      </c>
      <c r="R493" s="103">
        <f t="shared" si="124"/>
        <v>2017.9149781486103</v>
      </c>
      <c r="S493" s="57">
        <f t="shared" si="117"/>
        <v>2105.5087159054665</v>
      </c>
      <c r="T493" s="57">
        <f t="shared" si="118"/>
        <v>2598.8916939813844</v>
      </c>
      <c r="U493" s="57">
        <f t="shared" si="119"/>
        <v>2991.661990384307</v>
      </c>
      <c r="V493" s="57">
        <f t="shared" si="120"/>
        <v>1481.8408520089549</v>
      </c>
      <c r="W493" s="57">
        <f t="shared" si="121"/>
        <v>4250.773885237164</v>
      </c>
      <c r="X493" s="57">
        <f t="shared" si="122"/>
        <v>1042.9082027040229</v>
      </c>
      <c r="Y493" s="17"/>
      <c r="AA493" s="22"/>
      <c r="AB493" s="22"/>
      <c r="AC493" s="22"/>
      <c r="AD493" s="22"/>
      <c r="AE493" s="22"/>
      <c r="AF493" s="22"/>
      <c r="AG493" s="22"/>
      <c r="AH493" s="33"/>
      <c r="AI493" s="6"/>
      <c r="AJ493" s="32"/>
      <c r="AK493" s="27"/>
      <c r="AL493" s="27"/>
      <c r="AM493" s="27"/>
      <c r="AN493" s="27"/>
      <c r="AO493" s="27"/>
      <c r="AP493" s="27"/>
      <c r="AR493" s="2"/>
      <c r="AS493" s="8"/>
      <c r="AT493" s="8"/>
      <c r="AU493" s="8"/>
      <c r="AW493" s="44"/>
      <c r="AX493" s="31"/>
      <c r="AY493" s="29"/>
      <c r="AZ493" s="31"/>
      <c r="BA493" s="17"/>
      <c r="BC493" s="22"/>
      <c r="BD493" s="22"/>
      <c r="BE493" s="22"/>
      <c r="BF493" s="22"/>
      <c r="BG493" s="22"/>
      <c r="BH493" s="22"/>
      <c r="BI493" s="22"/>
      <c r="BJ493" s="33"/>
      <c r="BK493" s="6"/>
      <c r="BL493" s="32"/>
      <c r="BM493" s="27"/>
      <c r="BN493" s="27"/>
      <c r="BO493" s="27"/>
      <c r="BP493" s="27"/>
      <c r="BQ493" s="27"/>
      <c r="BR493" s="27"/>
      <c r="BT493" s="2"/>
      <c r="BU493" s="8"/>
      <c r="BV493" s="8"/>
      <c r="BW493" s="8"/>
      <c r="BY493" s="44"/>
      <c r="BZ493" s="31"/>
      <c r="CA493" s="29"/>
      <c r="CB493" s="31"/>
      <c r="CC493" s="17"/>
      <c r="CE493" s="22"/>
      <c r="CF493" s="22"/>
      <c r="CG493" s="22"/>
      <c r="CH493" s="22"/>
      <c r="CI493" s="22"/>
      <c r="CJ493" s="22"/>
      <c r="CK493" s="22"/>
      <c r="CL493" s="33"/>
      <c r="CM493" s="6"/>
      <c r="CN493" s="32"/>
      <c r="CO493" s="27"/>
      <c r="CP493" s="27"/>
      <c r="CQ493" s="27"/>
      <c r="CR493" s="27"/>
      <c r="CS493" s="27"/>
      <c r="CT493" s="27"/>
    </row>
    <row r="494" spans="2:98">
      <c r="B494" s="86">
        <v>43070</v>
      </c>
      <c r="C494" s="53">
        <v>2642.22</v>
      </c>
      <c r="D494" s="47">
        <f t="shared" si="116"/>
        <v>-2.0244902892453212E-3</v>
      </c>
      <c r="F494" s="89">
        <f t="shared" si="123"/>
        <v>2017.9189511323211</v>
      </c>
      <c r="G494" s="96">
        <v>456</v>
      </c>
      <c r="H494" s="37">
        <v>483</v>
      </c>
      <c r="I494" s="60">
        <f t="shared" si="125"/>
        <v>2089.5842196107992</v>
      </c>
      <c r="J494" s="57">
        <f t="shared" si="126"/>
        <v>2574.0476273987574</v>
      </c>
      <c r="K494" s="60">
        <f t="shared" si="127"/>
        <v>2940.6528433633634</v>
      </c>
      <c r="L494" s="60">
        <f t="shared" si="128"/>
        <v>1484.827500362966</v>
      </c>
      <c r="M494" s="57">
        <f t="shared" si="129"/>
        <v>2654.1691319002771</v>
      </c>
      <c r="N494" s="57">
        <f t="shared" si="130"/>
        <v>1645.0956943050326</v>
      </c>
      <c r="P494" s="49"/>
      <c r="Q494" s="96">
        <v>483</v>
      </c>
      <c r="R494" s="103">
        <f t="shared" si="124"/>
        <v>2017.9189511323211</v>
      </c>
      <c r="S494" s="57">
        <f t="shared" si="117"/>
        <v>2106.1236142212961</v>
      </c>
      <c r="T494" s="57">
        <f t="shared" si="118"/>
        <v>2599.8383858682992</v>
      </c>
      <c r="U494" s="57">
        <f t="shared" si="119"/>
        <v>2993.6257668533922</v>
      </c>
      <c r="V494" s="57">
        <f t="shared" si="120"/>
        <v>1481.7338651661225</v>
      </c>
      <c r="W494" s="57">
        <f t="shared" si="121"/>
        <v>4255.1135989622508</v>
      </c>
      <c r="X494" s="57">
        <f t="shared" si="122"/>
        <v>1042.4531743317923</v>
      </c>
      <c r="Y494" s="17"/>
      <c r="AA494" s="22"/>
      <c r="AB494" s="22"/>
      <c r="AC494" s="22"/>
      <c r="AD494" s="22"/>
      <c r="AE494" s="22"/>
      <c r="AF494" s="22"/>
      <c r="AG494" s="22"/>
      <c r="AH494" s="33"/>
      <c r="AI494" s="6"/>
      <c r="AJ494" s="32"/>
      <c r="AK494" s="27"/>
      <c r="AL494" s="27"/>
      <c r="AM494" s="27"/>
      <c r="AN494" s="27"/>
      <c r="AO494" s="27"/>
      <c r="AP494" s="27"/>
      <c r="AR494" s="2"/>
      <c r="AS494" s="8"/>
      <c r="AT494" s="8"/>
      <c r="AU494" s="8"/>
      <c r="AW494" s="44"/>
      <c r="AX494" s="31"/>
      <c r="AY494" s="29"/>
      <c r="AZ494" s="31"/>
      <c r="BA494" s="17"/>
      <c r="BC494" s="22"/>
      <c r="BD494" s="22"/>
      <c r="BE494" s="22"/>
      <c r="BF494" s="22"/>
      <c r="BG494" s="22"/>
      <c r="BH494" s="22"/>
      <c r="BI494" s="22"/>
      <c r="BJ494" s="33"/>
      <c r="BK494" s="6"/>
      <c r="BL494" s="32"/>
      <c r="BM494" s="27"/>
      <c r="BN494" s="27"/>
      <c r="BO494" s="27"/>
      <c r="BP494" s="27"/>
      <c r="BQ494" s="27"/>
      <c r="BR494" s="27"/>
      <c r="BT494" s="2"/>
      <c r="BU494" s="8"/>
      <c r="BV494" s="8"/>
      <c r="BW494" s="8"/>
      <c r="BY494" s="44"/>
      <c r="BZ494" s="31"/>
      <c r="CA494" s="29"/>
      <c r="CB494" s="31"/>
      <c r="CC494" s="17"/>
      <c r="CE494" s="22"/>
      <c r="CF494" s="22"/>
      <c r="CG494" s="22"/>
      <c r="CH494" s="22"/>
      <c r="CI494" s="22"/>
      <c r="CJ494" s="22"/>
      <c r="CK494" s="22"/>
      <c r="CL494" s="33"/>
      <c r="CM494" s="6"/>
      <c r="CN494" s="32"/>
      <c r="CO494" s="27"/>
      <c r="CP494" s="27"/>
      <c r="CQ494" s="27"/>
      <c r="CR494" s="27"/>
      <c r="CS494" s="27"/>
      <c r="CT494" s="27"/>
    </row>
    <row r="495" spans="2:98">
      <c r="B495" s="86">
        <v>43073</v>
      </c>
      <c r="C495" s="53">
        <v>2639.44</v>
      </c>
      <c r="D495" s="47">
        <f t="shared" si="116"/>
        <v>-1.0521455442770646E-3</v>
      </c>
      <c r="F495" s="89">
        <f t="shared" si="123"/>
        <v>2017.9229241160319</v>
      </c>
      <c r="G495" s="96">
        <v>457</v>
      </c>
      <c r="H495" s="37">
        <v>484</v>
      </c>
      <c r="I495" s="60">
        <f t="shared" si="125"/>
        <v>2090.1944672947511</v>
      </c>
      <c r="J495" s="57">
        <f t="shared" si="126"/>
        <v>2575.0116063439523</v>
      </c>
      <c r="K495" s="60">
        <f t="shared" si="127"/>
        <v>2942.6132333194278</v>
      </c>
      <c r="L495" s="60">
        <f t="shared" si="128"/>
        <v>1484.7051123267115</v>
      </c>
      <c r="M495" s="57">
        <f t="shared" si="129"/>
        <v>2655.6402156323074</v>
      </c>
      <c r="N495" s="57">
        <f t="shared" si="130"/>
        <v>1645.1448827262739</v>
      </c>
      <c r="P495" s="49"/>
      <c r="Q495" s="41">
        <v>484</v>
      </c>
      <c r="R495" s="103">
        <f t="shared" si="124"/>
        <v>2017.9229241160319</v>
      </c>
      <c r="S495" s="57">
        <f t="shared" si="117"/>
        <v>2106.7386921136508</v>
      </c>
      <c r="T495" s="57">
        <f t="shared" si="118"/>
        <v>2600.7844425631752</v>
      </c>
      <c r="U495" s="57">
        <f t="shared" si="119"/>
        <v>2995.5897035641274</v>
      </c>
      <c r="V495" s="57">
        <f t="shared" si="120"/>
        <v>1481.6274443619652</v>
      </c>
      <c r="W495" s="57">
        <f t="shared" si="121"/>
        <v>4259.4545330614392</v>
      </c>
      <c r="X495" s="57">
        <f t="shared" si="122"/>
        <v>1041.9991297943773</v>
      </c>
      <c r="Y495" s="17"/>
      <c r="AA495" s="22"/>
      <c r="AB495" s="22"/>
      <c r="AC495" s="22"/>
      <c r="AD495" s="22"/>
      <c r="AE495" s="22"/>
      <c r="AF495" s="22"/>
      <c r="AG495" s="22"/>
      <c r="AH495" s="33"/>
      <c r="AI495" s="6"/>
      <c r="AJ495" s="32"/>
      <c r="AK495" s="27"/>
      <c r="AL495" s="27"/>
      <c r="AM495" s="27"/>
      <c r="AN495" s="27"/>
      <c r="AO495" s="27"/>
      <c r="AP495" s="27"/>
      <c r="AR495" s="2"/>
      <c r="AS495" s="8"/>
      <c r="AT495" s="8"/>
      <c r="AU495" s="8"/>
      <c r="AW495" s="44"/>
      <c r="AX495" s="31"/>
      <c r="AY495" s="29"/>
      <c r="AZ495" s="31"/>
      <c r="BA495" s="17"/>
      <c r="BC495" s="22"/>
      <c r="BD495" s="22"/>
      <c r="BE495" s="22"/>
      <c r="BF495" s="22"/>
      <c r="BG495" s="22"/>
      <c r="BH495" s="22"/>
      <c r="BI495" s="22"/>
      <c r="BJ495" s="33"/>
      <c r="BK495" s="6"/>
      <c r="BL495" s="32"/>
      <c r="BM495" s="27"/>
      <c r="BN495" s="27"/>
      <c r="BO495" s="27"/>
      <c r="BP495" s="27"/>
      <c r="BQ495" s="27"/>
      <c r="BR495" s="27"/>
      <c r="BT495" s="2"/>
      <c r="BU495" s="8"/>
      <c r="BV495" s="8"/>
      <c r="BW495" s="8"/>
      <c r="BY495" s="44"/>
      <c r="BZ495" s="31"/>
      <c r="CA495" s="29"/>
      <c r="CB495" s="31"/>
      <c r="CC495" s="17"/>
      <c r="CE495" s="22"/>
      <c r="CF495" s="22"/>
      <c r="CG495" s="22"/>
      <c r="CH495" s="22"/>
      <c r="CI495" s="22"/>
      <c r="CJ495" s="22"/>
      <c r="CK495" s="22"/>
      <c r="CL495" s="33"/>
      <c r="CM495" s="6"/>
      <c r="CN495" s="32"/>
      <c r="CO495" s="27"/>
      <c r="CP495" s="27"/>
      <c r="CQ495" s="27"/>
      <c r="CR495" s="27"/>
      <c r="CS495" s="27"/>
      <c r="CT495" s="27"/>
    </row>
    <row r="496" spans="2:98">
      <c r="B496" s="86">
        <v>43074</v>
      </c>
      <c r="C496" s="53">
        <v>2629.57</v>
      </c>
      <c r="D496" s="47">
        <f t="shared" si="116"/>
        <v>-3.7394295759706191E-3</v>
      </c>
      <c r="F496" s="89">
        <f t="shared" si="123"/>
        <v>2017.9268970997427</v>
      </c>
      <c r="G496" s="96">
        <v>458</v>
      </c>
      <c r="H496" s="37">
        <v>485</v>
      </c>
      <c r="I496" s="60">
        <f t="shared" si="125"/>
        <v>2090.8048931970457</v>
      </c>
      <c r="J496" s="57">
        <f t="shared" si="126"/>
        <v>2575.974891600717</v>
      </c>
      <c r="K496" s="60">
        <f t="shared" si="127"/>
        <v>2944.5737245563391</v>
      </c>
      <c r="L496" s="60">
        <f t="shared" si="128"/>
        <v>1484.5833422205658</v>
      </c>
      <c r="M496" s="57">
        <f t="shared" si="129"/>
        <v>2657.1113531757182</v>
      </c>
      <c r="N496" s="57">
        <f t="shared" si="130"/>
        <v>1645.1945441398366</v>
      </c>
      <c r="P496" s="49"/>
      <c r="Q496" s="41">
        <v>485</v>
      </c>
      <c r="R496" s="103">
        <f t="shared" si="124"/>
        <v>2017.9268970997427</v>
      </c>
      <c r="S496" s="57">
        <f t="shared" si="117"/>
        <v>2107.3539496349745</v>
      </c>
      <c r="T496" s="57">
        <f t="shared" si="118"/>
        <v>2601.7298661586046</v>
      </c>
      <c r="U496" s="57">
        <f t="shared" si="119"/>
        <v>2997.5538026399108</v>
      </c>
      <c r="V496" s="57">
        <f t="shared" si="120"/>
        <v>1481.5215877463284</v>
      </c>
      <c r="W496" s="57">
        <f t="shared" si="121"/>
        <v>4263.7966921870848</v>
      </c>
      <c r="X496" s="57">
        <f t="shared" si="122"/>
        <v>1041.5460655475522</v>
      </c>
      <c r="Y496" s="17"/>
      <c r="AA496" s="22"/>
      <c r="AB496" s="22"/>
      <c r="AC496" s="22"/>
      <c r="AD496" s="22"/>
      <c r="AE496" s="22"/>
      <c r="AF496" s="22"/>
      <c r="AG496" s="22"/>
      <c r="AH496" s="33"/>
      <c r="AI496" s="6"/>
      <c r="AJ496" s="32"/>
      <c r="AK496" s="27"/>
      <c r="AL496" s="27"/>
      <c r="AM496" s="27"/>
      <c r="AN496" s="27"/>
      <c r="AO496" s="27"/>
      <c r="AP496" s="27"/>
      <c r="AR496" s="2"/>
      <c r="AS496" s="8"/>
      <c r="AT496" s="8"/>
      <c r="AU496" s="8"/>
      <c r="AW496" s="44"/>
      <c r="AX496" s="31"/>
      <c r="AY496" s="29"/>
      <c r="AZ496" s="31"/>
      <c r="BA496" s="17"/>
      <c r="BC496" s="22"/>
      <c r="BD496" s="22"/>
      <c r="BE496" s="22"/>
      <c r="BF496" s="22"/>
      <c r="BG496" s="22"/>
      <c r="BH496" s="22"/>
      <c r="BI496" s="22"/>
      <c r="BJ496" s="33"/>
      <c r="BK496" s="6"/>
      <c r="BL496" s="32"/>
      <c r="BM496" s="27"/>
      <c r="BN496" s="27"/>
      <c r="BO496" s="27"/>
      <c r="BP496" s="27"/>
      <c r="BQ496" s="27"/>
      <c r="BR496" s="27"/>
      <c r="BT496" s="2"/>
      <c r="BU496" s="8"/>
      <c r="BV496" s="8"/>
      <c r="BW496" s="8"/>
      <c r="BY496" s="44"/>
      <c r="BZ496" s="31"/>
      <c r="CA496" s="29"/>
      <c r="CB496" s="31"/>
      <c r="CC496" s="17"/>
      <c r="CE496" s="22"/>
      <c r="CF496" s="22"/>
      <c r="CG496" s="22"/>
      <c r="CH496" s="22"/>
      <c r="CI496" s="22"/>
      <c r="CJ496" s="22"/>
      <c r="CK496" s="22"/>
      <c r="CL496" s="33"/>
      <c r="CM496" s="6"/>
      <c r="CN496" s="32"/>
      <c r="CO496" s="27"/>
      <c r="CP496" s="27"/>
      <c r="CQ496" s="27"/>
      <c r="CR496" s="27"/>
      <c r="CS496" s="27"/>
      <c r="CT496" s="27"/>
    </row>
    <row r="497" spans="2:98">
      <c r="B497" s="86">
        <v>43075</v>
      </c>
      <c r="C497" s="53">
        <v>2629.27</v>
      </c>
      <c r="D497" s="47">
        <f t="shared" si="116"/>
        <v>-1.1408709408769566E-4</v>
      </c>
      <c r="F497" s="89">
        <f t="shared" si="123"/>
        <v>2017.9308700834536</v>
      </c>
      <c r="G497" s="96">
        <v>459</v>
      </c>
      <c r="H497" s="37">
        <v>486</v>
      </c>
      <c r="I497" s="60">
        <f t="shared" si="125"/>
        <v>2091.41549736973</v>
      </c>
      <c r="J497" s="57">
        <f t="shared" si="126"/>
        <v>2576.9374855742544</v>
      </c>
      <c r="K497" s="60">
        <f t="shared" si="127"/>
        <v>2946.5343194846482</v>
      </c>
      <c r="L497" s="60">
        <f t="shared" si="128"/>
        <v>1484.4621879046347</v>
      </c>
      <c r="M497" s="57">
        <f t="shared" si="129"/>
        <v>2658.582546210971</v>
      </c>
      <c r="N497" s="57">
        <f t="shared" si="130"/>
        <v>1645.2446770449742</v>
      </c>
      <c r="P497" s="49"/>
      <c r="Q497" s="96">
        <v>486</v>
      </c>
      <c r="R497" s="103">
        <f t="shared" si="124"/>
        <v>2017.9308700834536</v>
      </c>
      <c r="S497" s="57">
        <f t="shared" si="117"/>
        <v>2107.9693868377267</v>
      </c>
      <c r="T497" s="57">
        <f t="shared" si="118"/>
        <v>2602.6746587363123</v>
      </c>
      <c r="U497" s="57">
        <f t="shared" si="119"/>
        <v>2999.5180661941927</v>
      </c>
      <c r="V497" s="57">
        <f t="shared" si="120"/>
        <v>1481.4162934791075</v>
      </c>
      <c r="W497" s="57">
        <f t="shared" si="121"/>
        <v>4268.1400809726065</v>
      </c>
      <c r="X497" s="57">
        <f t="shared" si="122"/>
        <v>1041.0939780665412</v>
      </c>
      <c r="Y497" s="17"/>
      <c r="AA497" s="22"/>
      <c r="AB497" s="22"/>
      <c r="AC497" s="22"/>
      <c r="AD497" s="22"/>
      <c r="AE497" s="22"/>
      <c r="AF497" s="22"/>
      <c r="AG497" s="22"/>
      <c r="AH497" s="33"/>
      <c r="AI497" s="6"/>
      <c r="AJ497" s="32"/>
      <c r="AK497" s="27"/>
      <c r="AL497" s="27"/>
      <c r="AM497" s="27"/>
      <c r="AN497" s="27"/>
      <c r="AO497" s="27"/>
      <c r="AP497" s="27"/>
      <c r="AR497" s="2"/>
      <c r="AS497" s="8"/>
      <c r="AT497" s="8"/>
      <c r="AU497" s="8"/>
      <c r="AW497" s="44"/>
      <c r="AX497" s="31"/>
      <c r="AY497" s="29"/>
      <c r="AZ497" s="31"/>
      <c r="BA497" s="17"/>
      <c r="BC497" s="22"/>
      <c r="BD497" s="22"/>
      <c r="BE497" s="22"/>
      <c r="BF497" s="22"/>
      <c r="BG497" s="22"/>
      <c r="BH497" s="22"/>
      <c r="BI497" s="22"/>
      <c r="BJ497" s="33"/>
      <c r="BK497" s="6"/>
      <c r="BL497" s="32"/>
      <c r="BM497" s="27"/>
      <c r="BN497" s="27"/>
      <c r="BO497" s="27"/>
      <c r="BP497" s="27"/>
      <c r="BQ497" s="27"/>
      <c r="BR497" s="27"/>
      <c r="BT497" s="2"/>
      <c r="BU497" s="8"/>
      <c r="BV497" s="8"/>
      <c r="BW497" s="8"/>
      <c r="BY497" s="44"/>
      <c r="BZ497" s="31"/>
      <c r="CA497" s="29"/>
      <c r="CB497" s="31"/>
      <c r="CC497" s="17"/>
      <c r="CE497" s="22"/>
      <c r="CF497" s="22"/>
      <c r="CG497" s="22"/>
      <c r="CH497" s="22"/>
      <c r="CI497" s="22"/>
      <c r="CJ497" s="22"/>
      <c r="CK497" s="22"/>
      <c r="CL497" s="33"/>
      <c r="CM497" s="6"/>
      <c r="CN497" s="32"/>
      <c r="CO497" s="27"/>
      <c r="CP497" s="27"/>
      <c r="CQ497" s="27"/>
      <c r="CR497" s="27"/>
      <c r="CS497" s="27"/>
      <c r="CT497" s="27"/>
    </row>
    <row r="498" spans="2:98">
      <c r="B498" s="86">
        <v>43076</v>
      </c>
      <c r="C498" s="53">
        <v>2636.98</v>
      </c>
      <c r="D498" s="47">
        <f t="shared" si="116"/>
        <v>2.9323728639508444E-3</v>
      </c>
      <c r="F498" s="89">
        <f t="shared" si="123"/>
        <v>2017.9348430671644</v>
      </c>
      <c r="G498" s="96">
        <v>460</v>
      </c>
      <c r="H498" s="37">
        <v>487</v>
      </c>
      <c r="I498" s="60">
        <f t="shared" si="125"/>
        <v>2092.0262798648664</v>
      </c>
      <c r="J498" s="57">
        <f t="shared" si="126"/>
        <v>2577.8993906565788</v>
      </c>
      <c r="K498" s="60">
        <f t="shared" si="127"/>
        <v>2948.4950205027603</v>
      </c>
      <c r="L498" s="60">
        <f t="shared" si="128"/>
        <v>1484.3416472512693</v>
      </c>
      <c r="M498" s="57">
        <f t="shared" si="129"/>
        <v>2660.0537964099685</v>
      </c>
      <c r="N498" s="57">
        <f t="shared" si="130"/>
        <v>1645.2952799495611</v>
      </c>
      <c r="P498" s="49"/>
      <c r="Q498" s="41">
        <v>487</v>
      </c>
      <c r="R498" s="103">
        <f t="shared" si="124"/>
        <v>2017.9348430671644</v>
      </c>
      <c r="S498" s="57">
        <f t="shared" si="117"/>
        <v>2108.5850037743817</v>
      </c>
      <c r="T498" s="57">
        <f t="shared" si="118"/>
        <v>2603.6188223672398</v>
      </c>
      <c r="U498" s="57">
        <f t="shared" si="119"/>
        <v>3001.4824963305473</v>
      </c>
      <c r="V498" s="57">
        <f t="shared" si="120"/>
        <v>1481.3115597301705</v>
      </c>
      <c r="W498" s="57">
        <f t="shared" si="121"/>
        <v>4272.4847040326404</v>
      </c>
      <c r="X498" s="57">
        <f t="shared" si="122"/>
        <v>1040.6428638458717</v>
      </c>
      <c r="Y498" s="17"/>
      <c r="AA498" s="22"/>
      <c r="AB498" s="22"/>
      <c r="AC498" s="22"/>
      <c r="AD498" s="22"/>
      <c r="AE498" s="22"/>
      <c r="AF498" s="22"/>
      <c r="AG498" s="22"/>
      <c r="AH498" s="33"/>
      <c r="AI498" s="6"/>
      <c r="AJ498" s="32"/>
      <c r="AK498" s="27"/>
      <c r="AL498" s="27"/>
      <c r="AM498" s="27"/>
      <c r="AN498" s="27"/>
      <c r="AO498" s="27"/>
      <c r="AP498" s="27"/>
      <c r="AR498" s="2"/>
      <c r="AS498" s="8"/>
      <c r="AT498" s="8"/>
      <c r="AU498" s="8"/>
      <c r="AW498" s="44"/>
      <c r="AX498" s="31"/>
      <c r="AY498" s="29"/>
      <c r="AZ498" s="31"/>
      <c r="BA498" s="17"/>
      <c r="BC498" s="22"/>
      <c r="BD498" s="22"/>
      <c r="BE498" s="22"/>
      <c r="BF498" s="22"/>
      <c r="BG498" s="22"/>
      <c r="BH498" s="22"/>
      <c r="BI498" s="22"/>
      <c r="BJ498" s="33"/>
      <c r="BK498" s="6"/>
      <c r="BL498" s="32"/>
      <c r="BM498" s="27"/>
      <c r="BN498" s="27"/>
      <c r="BO498" s="27"/>
      <c r="BP498" s="27"/>
      <c r="BQ498" s="27"/>
      <c r="BR498" s="27"/>
      <c r="BT498" s="2"/>
      <c r="BU498" s="8"/>
      <c r="BV498" s="8"/>
      <c r="BW498" s="8"/>
      <c r="BY498" s="44"/>
      <c r="BZ498" s="31"/>
      <c r="CA498" s="29"/>
      <c r="CB498" s="31"/>
      <c r="CC498" s="17"/>
      <c r="CE498" s="22"/>
      <c r="CF498" s="22"/>
      <c r="CG498" s="22"/>
      <c r="CH498" s="22"/>
      <c r="CI498" s="22"/>
      <c r="CJ498" s="22"/>
      <c r="CK498" s="22"/>
      <c r="CL498" s="33"/>
      <c r="CM498" s="6"/>
      <c r="CN498" s="32"/>
      <c r="CO498" s="27"/>
      <c r="CP498" s="27"/>
      <c r="CQ498" s="27"/>
      <c r="CR498" s="27"/>
      <c r="CS498" s="27"/>
      <c r="CT498" s="27"/>
    </row>
    <row r="499" spans="2:98">
      <c r="B499" s="86">
        <v>43077</v>
      </c>
      <c r="C499" s="53">
        <v>2651.5</v>
      </c>
      <c r="D499" s="47">
        <f t="shared" si="116"/>
        <v>5.5062988721947008E-3</v>
      </c>
      <c r="F499" s="89">
        <f t="shared" si="123"/>
        <v>2017.9388160508752</v>
      </c>
      <c r="G499" s="96">
        <v>461</v>
      </c>
      <c r="H499" s="37">
        <v>488</v>
      </c>
      <c r="I499" s="60">
        <f t="shared" si="125"/>
        <v>2092.6372407345325</v>
      </c>
      <c r="J499" s="57">
        <f t="shared" si="126"/>
        <v>2578.8606092266159</v>
      </c>
      <c r="K499" s="60">
        <f t="shared" si="127"/>
        <v>2950.4558299970267</v>
      </c>
      <c r="L499" s="60">
        <f t="shared" si="128"/>
        <v>1484.2217181449728</v>
      </c>
      <c r="M499" s="57">
        <f t="shared" si="129"/>
        <v>2661.5251054361202</v>
      </c>
      <c r="N499" s="57">
        <f t="shared" si="130"/>
        <v>1645.346351370024</v>
      </c>
      <c r="P499" s="49"/>
      <c r="Q499" s="41">
        <v>488</v>
      </c>
      <c r="R499" s="103">
        <f t="shared" si="124"/>
        <v>2017.9388160508752</v>
      </c>
      <c r="S499" s="57">
        <f t="shared" si="117"/>
        <v>2109.20080049743</v>
      </c>
      <c r="T499" s="57">
        <f t="shared" si="118"/>
        <v>2604.5623591116178</v>
      </c>
      <c r="U499" s="57">
        <f t="shared" si="119"/>
        <v>3003.4470951427484</v>
      </c>
      <c r="V499" s="57">
        <f t="shared" si="120"/>
        <v>1481.2073846792894</v>
      </c>
      <c r="W499" s="57">
        <f t="shared" si="121"/>
        <v>4276.8305659631797</v>
      </c>
      <c r="X499" s="57">
        <f t="shared" si="122"/>
        <v>1040.1927193992324</v>
      </c>
      <c r="Y499" s="17"/>
      <c r="AA499" s="22"/>
      <c r="AB499" s="22"/>
      <c r="AC499" s="22"/>
      <c r="AD499" s="22"/>
      <c r="AE499" s="22"/>
      <c r="AF499" s="22"/>
      <c r="AG499" s="22"/>
      <c r="AH499" s="33"/>
      <c r="AI499" s="6"/>
      <c r="AJ499" s="32"/>
      <c r="AK499" s="27"/>
      <c r="AL499" s="27"/>
      <c r="AM499" s="27"/>
      <c r="AN499" s="27"/>
      <c r="AO499" s="27"/>
      <c r="AP499" s="27"/>
      <c r="AR499" s="2"/>
      <c r="AS499" s="8"/>
      <c r="AT499" s="8"/>
      <c r="AU499" s="8"/>
      <c r="AW499" s="44"/>
      <c r="AX499" s="31"/>
      <c r="AY499" s="29"/>
      <c r="AZ499" s="31"/>
      <c r="BA499" s="17"/>
      <c r="BC499" s="22"/>
      <c r="BD499" s="22"/>
      <c r="BE499" s="22"/>
      <c r="BF499" s="22"/>
      <c r="BG499" s="22"/>
      <c r="BH499" s="22"/>
      <c r="BI499" s="22"/>
      <c r="BJ499" s="33"/>
      <c r="BK499" s="6"/>
      <c r="BL499" s="32"/>
      <c r="BM499" s="27"/>
      <c r="BN499" s="27"/>
      <c r="BO499" s="27"/>
      <c r="BP499" s="27"/>
      <c r="BQ499" s="27"/>
      <c r="BR499" s="27"/>
      <c r="BT499" s="2"/>
      <c r="BU499" s="8"/>
      <c r="BV499" s="8"/>
      <c r="BW499" s="8"/>
      <c r="BY499" s="44"/>
      <c r="BZ499" s="31"/>
      <c r="CA499" s="29"/>
      <c r="CB499" s="31"/>
      <c r="CC499" s="17"/>
      <c r="CE499" s="22"/>
      <c r="CF499" s="22"/>
      <c r="CG499" s="22"/>
      <c r="CH499" s="22"/>
      <c r="CI499" s="22"/>
      <c r="CJ499" s="22"/>
      <c r="CK499" s="22"/>
      <c r="CL499" s="33"/>
      <c r="CM499" s="6"/>
      <c r="CN499" s="32"/>
      <c r="CO499" s="27"/>
      <c r="CP499" s="27"/>
      <c r="CQ499" s="27"/>
      <c r="CR499" s="27"/>
      <c r="CS499" s="27"/>
      <c r="CT499" s="27"/>
    </row>
    <row r="500" spans="2:98">
      <c r="B500" s="86">
        <v>43080</v>
      </c>
      <c r="C500" s="53">
        <v>2659.99</v>
      </c>
      <c r="D500" s="47">
        <f t="shared" si="116"/>
        <v>3.2019611540636552E-3</v>
      </c>
      <c r="F500" s="89">
        <f t="shared" si="123"/>
        <v>2017.942789034586</v>
      </c>
      <c r="G500" s="96">
        <v>462</v>
      </c>
      <c r="H500" s="37">
        <v>489</v>
      </c>
      <c r="I500" s="60">
        <f t="shared" si="125"/>
        <v>2093.2483800308219</v>
      </c>
      <c r="J500" s="57">
        <f t="shared" si="126"/>
        <v>2579.8211436503011</v>
      </c>
      <c r="K500" s="60">
        <f t="shared" si="127"/>
        <v>2952.4167503418416</v>
      </c>
      <c r="L500" s="60">
        <f t="shared" si="128"/>
        <v>1484.1023984823053</v>
      </c>
      <c r="M500" s="57">
        <f t="shared" si="129"/>
        <v>2662.9964749444075</v>
      </c>
      <c r="N500" s="57">
        <f t="shared" si="130"/>
        <v>1645.3978898312782</v>
      </c>
      <c r="P500" s="49"/>
      <c r="Q500" s="96">
        <v>489</v>
      </c>
      <c r="R500" s="103">
        <f t="shared" si="124"/>
        <v>2017.942789034586</v>
      </c>
      <c r="S500" s="57">
        <f t="shared" si="117"/>
        <v>2109.8167770593764</v>
      </c>
      <c r="T500" s="57">
        <f t="shared" si="118"/>
        <v>2605.5052710190471</v>
      </c>
      <c r="U500" s="57">
        <f t="shared" si="119"/>
        <v>3005.4118647148421</v>
      </c>
      <c r="V500" s="57">
        <f t="shared" si="120"/>
        <v>1481.1037665160623</v>
      </c>
      <c r="W500" s="57">
        <f t="shared" si="121"/>
        <v>4281.1776713417157</v>
      </c>
      <c r="X500" s="57">
        <f t="shared" si="122"/>
        <v>1039.7435412593318</v>
      </c>
      <c r="Y500" s="17"/>
      <c r="AA500" s="22"/>
      <c r="AB500" s="22"/>
      <c r="AC500" s="22"/>
      <c r="AD500" s="22"/>
      <c r="AE500" s="22"/>
      <c r="AF500" s="22"/>
      <c r="AG500" s="22"/>
      <c r="AH500" s="33"/>
      <c r="AI500" s="6"/>
      <c r="AJ500" s="32"/>
      <c r="AK500" s="27"/>
      <c r="AL500" s="27"/>
      <c r="AM500" s="27"/>
      <c r="AN500" s="27"/>
      <c r="AO500" s="27"/>
      <c r="AP500" s="27"/>
      <c r="AR500" s="2"/>
      <c r="AS500" s="8"/>
      <c r="AT500" s="8"/>
      <c r="AU500" s="8"/>
      <c r="AW500" s="44"/>
      <c r="AX500" s="31"/>
      <c r="AY500" s="29"/>
      <c r="AZ500" s="31"/>
      <c r="BA500" s="17"/>
      <c r="BC500" s="22"/>
      <c r="BD500" s="22"/>
      <c r="BE500" s="22"/>
      <c r="BF500" s="22"/>
      <c r="BG500" s="22"/>
      <c r="BH500" s="22"/>
      <c r="BI500" s="22"/>
      <c r="BJ500" s="33"/>
      <c r="BK500" s="6"/>
      <c r="BL500" s="32"/>
      <c r="BM500" s="27"/>
      <c r="BN500" s="27"/>
      <c r="BO500" s="27"/>
      <c r="BP500" s="27"/>
      <c r="BQ500" s="27"/>
      <c r="BR500" s="27"/>
      <c r="BT500" s="2"/>
      <c r="BU500" s="8"/>
      <c r="BV500" s="8"/>
      <c r="BW500" s="8"/>
      <c r="BY500" s="44"/>
      <c r="BZ500" s="31"/>
      <c r="CA500" s="29"/>
      <c r="CB500" s="31"/>
      <c r="CC500" s="17"/>
      <c r="CE500" s="22"/>
      <c r="CF500" s="22"/>
      <c r="CG500" s="22"/>
      <c r="CH500" s="22"/>
      <c r="CI500" s="22"/>
      <c r="CJ500" s="22"/>
      <c r="CK500" s="22"/>
      <c r="CL500" s="33"/>
      <c r="CM500" s="6"/>
      <c r="CN500" s="32"/>
      <c r="CO500" s="27"/>
      <c r="CP500" s="27"/>
      <c r="CQ500" s="27"/>
      <c r="CR500" s="27"/>
      <c r="CS500" s="27"/>
      <c r="CT500" s="27"/>
    </row>
    <row r="501" spans="2:98">
      <c r="B501" s="86">
        <v>43081</v>
      </c>
      <c r="C501" s="53">
        <v>2664.11</v>
      </c>
      <c r="D501" s="47">
        <f t="shared" si="116"/>
        <v>1.5488780033008943E-3</v>
      </c>
      <c r="F501" s="89">
        <f t="shared" si="123"/>
        <v>2017.9467620182968</v>
      </c>
      <c r="G501" s="96">
        <v>463</v>
      </c>
      <c r="H501" s="37">
        <v>490</v>
      </c>
      <c r="I501" s="60">
        <f t="shared" si="125"/>
        <v>2093.8596978058426</v>
      </c>
      <c r="J501" s="57">
        <f t="shared" si="126"/>
        <v>2580.7809962806805</v>
      </c>
      <c r="K501" s="60">
        <f t="shared" si="127"/>
        <v>2954.3777838997353</v>
      </c>
      <c r="L501" s="60">
        <f t="shared" si="128"/>
        <v>1483.9836861717906</v>
      </c>
      <c r="M501" s="57">
        <f t="shared" si="129"/>
        <v>2664.4679065814526</v>
      </c>
      <c r="N501" s="57">
        <f t="shared" si="130"/>
        <v>1645.4498938666607</v>
      </c>
      <c r="P501" s="49"/>
      <c r="Q501" s="96">
        <v>490</v>
      </c>
      <c r="R501" s="103">
        <f t="shared" si="124"/>
        <v>2017.9467620182968</v>
      </c>
      <c r="S501" s="57">
        <f t="shared" si="117"/>
        <v>2110.4329335127418</v>
      </c>
      <c r="T501" s="57">
        <f t="shared" si="118"/>
        <v>2606.447560128574</v>
      </c>
      <c r="U501" s="57">
        <f t="shared" si="119"/>
        <v>3007.3768071212171</v>
      </c>
      <c r="V501" s="57">
        <f t="shared" si="120"/>
        <v>1481.000703439845</v>
      </c>
      <c r="W501" s="57">
        <f t="shared" si="121"/>
        <v>4285.52602472738</v>
      </c>
      <c r="X501" s="57">
        <f t="shared" si="122"/>
        <v>1039.2953259777555</v>
      </c>
      <c r="Y501" s="17"/>
      <c r="AA501" s="22"/>
      <c r="AB501" s="22"/>
      <c r="AC501" s="22"/>
      <c r="AD501" s="22"/>
      <c r="AE501" s="22"/>
      <c r="AF501" s="22"/>
      <c r="AG501" s="22"/>
      <c r="AH501" s="33"/>
      <c r="AI501" s="6"/>
      <c r="AJ501" s="32"/>
      <c r="AK501" s="27"/>
      <c r="AL501" s="27"/>
      <c r="AM501" s="27"/>
      <c r="AN501" s="27"/>
      <c r="AO501" s="27"/>
      <c r="AP501" s="27"/>
      <c r="AR501" s="2"/>
      <c r="AS501" s="8"/>
      <c r="AT501" s="8"/>
      <c r="AU501" s="8"/>
      <c r="AW501" s="44"/>
      <c r="AX501" s="31"/>
      <c r="AY501" s="29"/>
      <c r="AZ501" s="31"/>
      <c r="BA501" s="17"/>
      <c r="BC501" s="22"/>
      <c r="BD501" s="22"/>
      <c r="BE501" s="22"/>
      <c r="BF501" s="22"/>
      <c r="BG501" s="22"/>
      <c r="BH501" s="22"/>
      <c r="BI501" s="22"/>
      <c r="BJ501" s="33"/>
      <c r="BK501" s="6"/>
      <c r="BL501" s="32"/>
      <c r="BM501" s="27"/>
      <c r="BN501" s="27"/>
      <c r="BO501" s="27"/>
      <c r="BP501" s="27"/>
      <c r="BQ501" s="27"/>
      <c r="BR501" s="27"/>
      <c r="BT501" s="2"/>
      <c r="BU501" s="8"/>
      <c r="BV501" s="8"/>
      <c r="BW501" s="8"/>
      <c r="BY501" s="44"/>
      <c r="BZ501" s="31"/>
      <c r="CA501" s="29"/>
      <c r="CB501" s="31"/>
      <c r="CC501" s="17"/>
      <c r="CE501" s="22"/>
      <c r="CF501" s="22"/>
      <c r="CG501" s="22"/>
      <c r="CH501" s="22"/>
      <c r="CI501" s="22"/>
      <c r="CJ501" s="22"/>
      <c r="CK501" s="22"/>
      <c r="CL501" s="33"/>
      <c r="CM501" s="6"/>
      <c r="CN501" s="32"/>
      <c r="CO501" s="27"/>
      <c r="CP501" s="27"/>
      <c r="CQ501" s="27"/>
      <c r="CR501" s="27"/>
      <c r="CS501" s="27"/>
      <c r="CT501" s="27"/>
    </row>
    <row r="502" spans="2:98">
      <c r="B502" s="86">
        <v>43082</v>
      </c>
      <c r="C502" s="53">
        <v>2662.85</v>
      </c>
      <c r="D502" s="47">
        <f t="shared" si="116"/>
        <v>-4.7295344411462672E-4</v>
      </c>
      <c r="F502" s="89">
        <f t="shared" si="123"/>
        <v>2017.9507350020076</v>
      </c>
      <c r="G502" s="96">
        <v>464</v>
      </c>
      <c r="H502" s="37">
        <v>491</v>
      </c>
      <c r="I502" s="60">
        <f t="shared" si="125"/>
        <v>2094.471194111718</v>
      </c>
      <c r="J502" s="57">
        <f t="shared" si="126"/>
        <v>2581.7401694580071</v>
      </c>
      <c r="K502" s="60">
        <f t="shared" si="127"/>
        <v>2956.3389330214645</v>
      </c>
      <c r="L502" s="60">
        <f t="shared" si="128"/>
        <v>1483.8655791338231</v>
      </c>
      <c r="M502" s="57">
        <f t="shared" si="129"/>
        <v>2665.9394019855799</v>
      </c>
      <c r="N502" s="57">
        <f t="shared" si="130"/>
        <v>1645.5023620178647</v>
      </c>
      <c r="P502" s="49"/>
      <c r="Q502" s="41">
        <v>491</v>
      </c>
      <c r="R502" s="103">
        <f t="shared" si="124"/>
        <v>2017.9507350020076</v>
      </c>
      <c r="S502" s="57">
        <f t="shared" si="117"/>
        <v>2111.0492699100628</v>
      </c>
      <c r="T502" s="57">
        <f t="shared" si="118"/>
        <v>2607.389228468764</v>
      </c>
      <c r="U502" s="57">
        <f t="shared" si="119"/>
        <v>3009.3419244266765</v>
      </c>
      <c r="V502" s="57">
        <f t="shared" si="120"/>
        <v>1480.898193659679</v>
      </c>
      <c r="W502" s="57">
        <f t="shared" si="121"/>
        <v>4289.8756306610858</v>
      </c>
      <c r="X502" s="57">
        <f t="shared" si="122"/>
        <v>1038.8480701248302</v>
      </c>
      <c r="Y502" s="17"/>
      <c r="AA502" s="22"/>
      <c r="AB502" s="22"/>
      <c r="AC502" s="22"/>
      <c r="AD502" s="22"/>
      <c r="AE502" s="22"/>
      <c r="AF502" s="22"/>
      <c r="AG502" s="22"/>
      <c r="AH502" s="33"/>
      <c r="AI502" s="6"/>
      <c r="AJ502" s="32"/>
      <c r="AK502" s="27"/>
      <c r="AL502" s="27"/>
      <c r="AM502" s="27"/>
      <c r="AN502" s="27"/>
      <c r="AO502" s="27"/>
      <c r="AP502" s="27"/>
      <c r="AR502" s="2"/>
      <c r="AS502" s="8"/>
      <c r="AT502" s="8"/>
      <c r="AU502" s="8"/>
      <c r="AW502" s="44"/>
      <c r="AX502" s="31"/>
      <c r="AY502" s="29"/>
      <c r="AZ502" s="31"/>
      <c r="BA502" s="17"/>
      <c r="BC502" s="22"/>
      <c r="BD502" s="22"/>
      <c r="BE502" s="22"/>
      <c r="BF502" s="22"/>
      <c r="BG502" s="22"/>
      <c r="BH502" s="22"/>
      <c r="BI502" s="22"/>
      <c r="BJ502" s="33"/>
      <c r="BK502" s="6"/>
      <c r="BL502" s="32"/>
      <c r="BM502" s="27"/>
      <c r="BN502" s="27"/>
      <c r="BO502" s="27"/>
      <c r="BP502" s="27"/>
      <c r="BQ502" s="27"/>
      <c r="BR502" s="27"/>
      <c r="BT502" s="2"/>
      <c r="BU502" s="8"/>
      <c r="BV502" s="8"/>
      <c r="BW502" s="8"/>
      <c r="BY502" s="44"/>
      <c r="BZ502" s="31"/>
      <c r="CA502" s="29"/>
      <c r="CB502" s="31"/>
      <c r="CC502" s="17"/>
      <c r="CE502" s="22"/>
      <c r="CF502" s="22"/>
      <c r="CG502" s="22"/>
      <c r="CH502" s="22"/>
      <c r="CI502" s="22"/>
      <c r="CJ502" s="22"/>
      <c r="CK502" s="22"/>
      <c r="CL502" s="33"/>
      <c r="CM502" s="6"/>
      <c r="CN502" s="32"/>
      <c r="CO502" s="27"/>
      <c r="CP502" s="27"/>
      <c r="CQ502" s="27"/>
      <c r="CR502" s="27"/>
      <c r="CS502" s="27"/>
      <c r="CT502" s="27"/>
    </row>
    <row r="503" spans="2:98">
      <c r="B503" s="86">
        <v>43083</v>
      </c>
      <c r="C503" s="53">
        <v>2652.01</v>
      </c>
      <c r="D503" s="47">
        <f t="shared" si="116"/>
        <v>-4.070826370242293E-3</v>
      </c>
      <c r="F503" s="89">
        <f t="shared" si="123"/>
        <v>2017.9547079857184</v>
      </c>
      <c r="G503" s="96">
        <v>465</v>
      </c>
      <c r="H503" s="37">
        <v>492</v>
      </c>
      <c r="I503" s="60">
        <f t="shared" si="125"/>
        <v>2095.082869000586</v>
      </c>
      <c r="J503" s="57">
        <f t="shared" si="126"/>
        <v>2582.6986655098376</v>
      </c>
      <c r="K503" s="60">
        <f t="shared" si="127"/>
        <v>2958.3002000461079</v>
      </c>
      <c r="L503" s="60">
        <f t="shared" si="128"/>
        <v>1483.7480753005775</v>
      </c>
      <c r="M503" s="57">
        <f t="shared" si="129"/>
        <v>2667.4109627868825</v>
      </c>
      <c r="N503" s="57">
        <f t="shared" si="130"/>
        <v>1645.5552928348757</v>
      </c>
      <c r="P503" s="49"/>
      <c r="Q503" s="41">
        <v>492</v>
      </c>
      <c r="R503" s="103">
        <f t="shared" si="124"/>
        <v>2017.9547079857184</v>
      </c>
      <c r="S503" s="57">
        <f t="shared" si="117"/>
        <v>2111.665786303889</v>
      </c>
      <c r="T503" s="57">
        <f t="shared" si="118"/>
        <v>2608.3302780577801</v>
      </c>
      <c r="U503" s="57">
        <f t="shared" si="119"/>
        <v>3011.307218686512</v>
      </c>
      <c r="V503" s="57">
        <f t="shared" si="120"/>
        <v>1480.7962353942189</v>
      </c>
      <c r="W503" s="57">
        <f t="shared" si="121"/>
        <v>4294.2264936656629</v>
      </c>
      <c r="X503" s="57">
        <f t="shared" si="122"/>
        <v>1038.4017702894828</v>
      </c>
      <c r="Y503" s="17"/>
      <c r="AA503" s="22"/>
      <c r="AB503" s="22"/>
      <c r="AC503" s="22"/>
      <c r="AD503" s="22"/>
      <c r="AE503" s="22"/>
      <c r="AF503" s="22"/>
      <c r="AG503" s="22"/>
      <c r="AH503" s="33"/>
      <c r="AI503" s="6"/>
      <c r="AJ503" s="32"/>
      <c r="AK503" s="27"/>
      <c r="AL503" s="27"/>
      <c r="AM503" s="27"/>
      <c r="AN503" s="27"/>
      <c r="AO503" s="27"/>
      <c r="AP503" s="27"/>
      <c r="AR503" s="2"/>
      <c r="AS503" s="8"/>
      <c r="AT503" s="8"/>
      <c r="AU503" s="8"/>
      <c r="AW503" s="44"/>
      <c r="AX503" s="31"/>
      <c r="AY503" s="29"/>
      <c r="AZ503" s="31"/>
      <c r="BA503" s="17"/>
      <c r="BC503" s="22"/>
      <c r="BD503" s="22"/>
      <c r="BE503" s="22"/>
      <c r="BF503" s="22"/>
      <c r="BG503" s="22"/>
      <c r="BH503" s="22"/>
      <c r="BI503" s="22"/>
      <c r="BJ503" s="33"/>
      <c r="BK503" s="6"/>
      <c r="BL503" s="32"/>
      <c r="BM503" s="27"/>
      <c r="BN503" s="27"/>
      <c r="BO503" s="27"/>
      <c r="BP503" s="27"/>
      <c r="BQ503" s="27"/>
      <c r="BR503" s="27"/>
      <c r="BT503" s="2"/>
      <c r="BU503" s="8"/>
      <c r="BV503" s="8"/>
      <c r="BW503" s="8"/>
      <c r="BY503" s="44"/>
      <c r="BZ503" s="31"/>
      <c r="CA503" s="29"/>
      <c r="CB503" s="31"/>
      <c r="CC503" s="17"/>
      <c r="CE503" s="22"/>
      <c r="CF503" s="22"/>
      <c r="CG503" s="22"/>
      <c r="CH503" s="22"/>
      <c r="CI503" s="22"/>
      <c r="CJ503" s="22"/>
      <c r="CK503" s="22"/>
      <c r="CL503" s="33"/>
      <c r="CM503" s="6"/>
      <c r="CN503" s="32"/>
      <c r="CO503" s="27"/>
      <c r="CP503" s="27"/>
      <c r="CQ503" s="27"/>
      <c r="CR503" s="27"/>
      <c r="CS503" s="27"/>
      <c r="CT503" s="27"/>
    </row>
    <row r="504" spans="2:98">
      <c r="B504" s="86">
        <v>43084</v>
      </c>
      <c r="C504" s="53">
        <v>2675.81</v>
      </c>
      <c r="D504" s="47">
        <f t="shared" si="116"/>
        <v>8.9743251345205059E-3</v>
      </c>
      <c r="F504" s="89">
        <f t="shared" si="123"/>
        <v>2017.9586809694292</v>
      </c>
      <c r="G504" s="96">
        <v>466</v>
      </c>
      <c r="H504" s="37">
        <v>493</v>
      </c>
      <c r="I504" s="60">
        <f t="shared" si="125"/>
        <v>2095.6947225246013</v>
      </c>
      <c r="J504" s="57">
        <f t="shared" si="126"/>
        <v>2583.6564867511288</v>
      </c>
      <c r="K504" s="60">
        <f t="shared" si="127"/>
        <v>2960.2615873011528</v>
      </c>
      <c r="L504" s="60">
        <f t="shared" si="128"/>
        <v>1483.6311726159172</v>
      </c>
      <c r="M504" s="57">
        <f t="shared" si="129"/>
        <v>2668.8825906072861</v>
      </c>
      <c r="N504" s="57">
        <f t="shared" si="130"/>
        <v>1645.6086848759089</v>
      </c>
      <c r="P504" s="49"/>
      <c r="Q504" s="96">
        <v>493</v>
      </c>
      <c r="R504" s="103">
        <f t="shared" si="124"/>
        <v>2017.9586809694292</v>
      </c>
      <c r="S504" s="57">
        <f t="shared" si="117"/>
        <v>2112.2824827467889</v>
      </c>
      <c r="T504" s="57">
        <f t="shared" si="118"/>
        <v>2609.2707109034541</v>
      </c>
      <c r="U504" s="57">
        <f t="shared" si="119"/>
        <v>3013.2726919465667</v>
      </c>
      <c r="V504" s="57">
        <f t="shared" si="120"/>
        <v>1480.6948268716649</v>
      </c>
      <c r="W504" s="57">
        <f t="shared" si="121"/>
        <v>4298.5786182459942</v>
      </c>
      <c r="X504" s="57">
        <f t="shared" si="122"/>
        <v>1037.9564230791057</v>
      </c>
      <c r="Y504" s="17"/>
      <c r="AA504" s="22"/>
      <c r="AB504" s="22"/>
      <c r="AC504" s="22"/>
      <c r="AD504" s="22"/>
      <c r="AE504" s="22"/>
      <c r="AF504" s="22"/>
      <c r="AG504" s="22"/>
      <c r="AH504" s="33"/>
      <c r="AI504" s="6"/>
      <c r="AJ504" s="32"/>
      <c r="AK504" s="27"/>
      <c r="AL504" s="27"/>
      <c r="AM504" s="27"/>
      <c r="AN504" s="27"/>
      <c r="AO504" s="27"/>
      <c r="AP504" s="27"/>
      <c r="AR504" s="2"/>
      <c r="AS504" s="8"/>
      <c r="AT504" s="8"/>
      <c r="AU504" s="8"/>
      <c r="AW504" s="44"/>
      <c r="AX504" s="31"/>
      <c r="AY504" s="29"/>
      <c r="AZ504" s="31"/>
      <c r="BA504" s="17"/>
      <c r="BC504" s="22"/>
      <c r="BD504" s="22"/>
      <c r="BE504" s="22"/>
      <c r="BF504" s="22"/>
      <c r="BG504" s="22"/>
      <c r="BH504" s="22"/>
      <c r="BI504" s="22"/>
      <c r="BJ504" s="33"/>
      <c r="BK504" s="6"/>
      <c r="BL504" s="32"/>
      <c r="BM504" s="27"/>
      <c r="BN504" s="27"/>
      <c r="BO504" s="27"/>
      <c r="BP504" s="27"/>
      <c r="BQ504" s="27"/>
      <c r="BR504" s="27"/>
      <c r="BT504" s="2"/>
      <c r="BU504" s="8"/>
      <c r="BV504" s="8"/>
      <c r="BW504" s="8"/>
      <c r="BY504" s="44"/>
      <c r="BZ504" s="31"/>
      <c r="CA504" s="29"/>
      <c r="CB504" s="31"/>
      <c r="CC504" s="17"/>
      <c r="CE504" s="22"/>
      <c r="CF504" s="22"/>
      <c r="CG504" s="22"/>
      <c r="CH504" s="22"/>
      <c r="CI504" s="22"/>
      <c r="CJ504" s="22"/>
      <c r="CK504" s="22"/>
      <c r="CL504" s="33"/>
      <c r="CM504" s="6"/>
      <c r="CN504" s="32"/>
      <c r="CO504" s="27"/>
      <c r="CP504" s="27"/>
      <c r="CQ504" s="27"/>
      <c r="CR504" s="27"/>
      <c r="CS504" s="27"/>
      <c r="CT504" s="27"/>
    </row>
    <row r="505" spans="2:98">
      <c r="B505" s="86">
        <v>43087</v>
      </c>
      <c r="C505" s="53">
        <v>2690.16</v>
      </c>
      <c r="D505" s="47">
        <f t="shared" si="116"/>
        <v>5.3628620866204664E-3</v>
      </c>
      <c r="F505" s="89">
        <f t="shared" si="123"/>
        <v>2017.96265395314</v>
      </c>
      <c r="G505" s="96">
        <v>467</v>
      </c>
      <c r="H505" s="37">
        <v>494</v>
      </c>
      <c r="I505" s="60">
        <f t="shared" si="125"/>
        <v>2096.3067547359328</v>
      </c>
      <c r="J505" s="57">
        <f t="shared" si="126"/>
        <v>2584.6136354843311</v>
      </c>
      <c r="K505" s="60">
        <f t="shared" si="127"/>
        <v>2962.223097102587</v>
      </c>
      <c r="L505" s="60">
        <f t="shared" si="128"/>
        <v>1483.5148690353042</v>
      </c>
      <c r="M505" s="57">
        <f t="shared" si="129"/>
        <v>2670.3542870606107</v>
      </c>
      <c r="N505" s="57">
        <f t="shared" si="130"/>
        <v>1645.6625367073445</v>
      </c>
      <c r="P505" s="49"/>
      <c r="Q505" s="41">
        <v>494</v>
      </c>
      <c r="R505" s="103">
        <f t="shared" si="124"/>
        <v>2017.96265395314</v>
      </c>
      <c r="S505" s="57">
        <f t="shared" si="117"/>
        <v>2112.899359291343</v>
      </c>
      <c r="T505" s="57">
        <f t="shared" si="118"/>
        <v>2610.2105290033605</v>
      </c>
      <c r="U505" s="57">
        <f t="shared" si="119"/>
        <v>3015.2383462433131</v>
      </c>
      <c r="V505" s="57">
        <f t="shared" si="120"/>
        <v>1480.5939663296922</v>
      </c>
      <c r="W505" s="57">
        <f t="shared" si="121"/>
        <v>4302.9320088891545</v>
      </c>
      <c r="X505" s="57">
        <f t="shared" si="122"/>
        <v>1037.5120251194217</v>
      </c>
      <c r="Y505" s="17"/>
      <c r="AA505" s="22"/>
      <c r="AB505" s="22"/>
      <c r="AC505" s="22"/>
      <c r="AD505" s="22"/>
      <c r="AE505" s="22"/>
      <c r="AF505" s="22"/>
      <c r="AG505" s="22"/>
      <c r="AH505" s="33"/>
      <c r="AI505" s="6"/>
      <c r="AJ505" s="32"/>
      <c r="AK505" s="27"/>
      <c r="AL505" s="27"/>
      <c r="AM505" s="27"/>
      <c r="AN505" s="27"/>
      <c r="AO505" s="27"/>
      <c r="AP505" s="27"/>
      <c r="AR505" s="2"/>
      <c r="AS505" s="8"/>
      <c r="AT505" s="8"/>
      <c r="AU505" s="8"/>
      <c r="AW505" s="44"/>
      <c r="AX505" s="31"/>
      <c r="AY505" s="29"/>
      <c r="AZ505" s="31"/>
      <c r="BA505" s="17"/>
      <c r="BC505" s="22"/>
      <c r="BD505" s="22"/>
      <c r="BE505" s="22"/>
      <c r="BF505" s="22"/>
      <c r="BG505" s="22"/>
      <c r="BH505" s="22"/>
      <c r="BI505" s="22"/>
      <c r="BJ505" s="33"/>
      <c r="BK505" s="6"/>
      <c r="BL505" s="32"/>
      <c r="BM505" s="27"/>
      <c r="BN505" s="27"/>
      <c r="BO505" s="27"/>
      <c r="BP505" s="27"/>
      <c r="BQ505" s="27"/>
      <c r="BR505" s="27"/>
      <c r="BT505" s="2"/>
      <c r="BU505" s="8"/>
      <c r="BV505" s="8"/>
      <c r="BW505" s="8"/>
      <c r="BY505" s="44"/>
      <c r="BZ505" s="31"/>
      <c r="CA505" s="29"/>
      <c r="CB505" s="31"/>
      <c r="CC505" s="17"/>
      <c r="CE505" s="22"/>
      <c r="CF505" s="22"/>
      <c r="CG505" s="22"/>
      <c r="CH505" s="22"/>
      <c r="CI505" s="22"/>
      <c r="CJ505" s="22"/>
      <c r="CK505" s="22"/>
      <c r="CL505" s="33"/>
      <c r="CM505" s="6"/>
      <c r="CN505" s="32"/>
      <c r="CO505" s="27"/>
      <c r="CP505" s="27"/>
      <c r="CQ505" s="27"/>
      <c r="CR505" s="27"/>
      <c r="CS505" s="27"/>
      <c r="CT505" s="27"/>
    </row>
    <row r="506" spans="2:98">
      <c r="B506" s="86">
        <v>43088</v>
      </c>
      <c r="C506" s="53">
        <v>2681.47</v>
      </c>
      <c r="D506" s="47">
        <f t="shared" si="116"/>
        <v>-3.2302911350997913E-3</v>
      </c>
      <c r="F506" s="89">
        <f t="shared" si="123"/>
        <v>2017.9666269368508</v>
      </c>
      <c r="G506" s="96">
        <v>468</v>
      </c>
      <c r="H506" s="37">
        <v>495</v>
      </c>
      <c r="I506" s="60">
        <f t="shared" si="125"/>
        <v>2096.9189656867643</v>
      </c>
      <c r="J506" s="57">
        <f t="shared" si="126"/>
        <v>2585.5701139994862</v>
      </c>
      <c r="K506" s="60">
        <f t="shared" si="127"/>
        <v>2964.1847317549873</v>
      </c>
      <c r="L506" s="60">
        <f t="shared" si="128"/>
        <v>1483.3991625257117</v>
      </c>
      <c r="M506" s="57">
        <f t="shared" si="129"/>
        <v>2671.8260537526339</v>
      </c>
      <c r="N506" s="57">
        <f t="shared" si="130"/>
        <v>1645.7168469036658</v>
      </c>
      <c r="P506" s="49"/>
      <c r="Q506" s="41">
        <v>495</v>
      </c>
      <c r="R506" s="103">
        <f t="shared" si="124"/>
        <v>2017.9666269368508</v>
      </c>
      <c r="S506" s="57">
        <f t="shared" si="117"/>
        <v>2113.5164159901501</v>
      </c>
      <c r="T506" s="57">
        <f t="shared" si="118"/>
        <v>2611.1497343448914</v>
      </c>
      <c r="U506" s="57">
        <f t="shared" si="119"/>
        <v>3017.2041836039139</v>
      </c>
      <c r="V506" s="57">
        <f t="shared" si="120"/>
        <v>1480.4936520153822</v>
      </c>
      <c r="W506" s="57">
        <f t="shared" si="121"/>
        <v>4307.2866700645427</v>
      </c>
      <c r="X506" s="57">
        <f t="shared" si="122"/>
        <v>1037.0685730543478</v>
      </c>
      <c r="Y506" s="17"/>
      <c r="AA506" s="22"/>
      <c r="AB506" s="22"/>
      <c r="AC506" s="22"/>
      <c r="AD506" s="22"/>
      <c r="AE506" s="22"/>
      <c r="AF506" s="22"/>
      <c r="AG506" s="22"/>
      <c r="AH506" s="33"/>
      <c r="AI506" s="6"/>
      <c r="AJ506" s="32"/>
      <c r="AK506" s="27"/>
      <c r="AL506" s="27"/>
      <c r="AM506" s="27"/>
      <c r="AN506" s="27"/>
      <c r="AO506" s="27"/>
      <c r="AP506" s="27"/>
      <c r="AR506" s="2"/>
      <c r="AS506" s="8"/>
      <c r="AT506" s="8"/>
      <c r="AU506" s="8"/>
      <c r="AW506" s="44"/>
      <c r="AX506" s="31"/>
      <c r="AY506" s="29"/>
      <c r="AZ506" s="31"/>
      <c r="BA506" s="17"/>
      <c r="BC506" s="22"/>
      <c r="BD506" s="22"/>
      <c r="BE506" s="22"/>
      <c r="BF506" s="22"/>
      <c r="BG506" s="22"/>
      <c r="BH506" s="22"/>
      <c r="BI506" s="22"/>
      <c r="BJ506" s="33"/>
      <c r="BK506" s="6"/>
      <c r="BL506" s="32"/>
      <c r="BM506" s="27"/>
      <c r="BN506" s="27"/>
      <c r="BO506" s="27"/>
      <c r="BP506" s="27"/>
      <c r="BQ506" s="27"/>
      <c r="BR506" s="27"/>
      <c r="BT506" s="2"/>
      <c r="BU506" s="8"/>
      <c r="BV506" s="8"/>
      <c r="BW506" s="8"/>
      <c r="BY506" s="44"/>
      <c r="BZ506" s="31"/>
      <c r="CA506" s="29"/>
      <c r="CB506" s="31"/>
      <c r="CC506" s="17"/>
      <c r="CE506" s="22"/>
      <c r="CF506" s="22"/>
      <c r="CG506" s="22"/>
      <c r="CH506" s="22"/>
      <c r="CI506" s="22"/>
      <c r="CJ506" s="22"/>
      <c r="CK506" s="22"/>
      <c r="CL506" s="33"/>
      <c r="CM506" s="6"/>
      <c r="CN506" s="32"/>
      <c r="CO506" s="27"/>
      <c r="CP506" s="27"/>
      <c r="CQ506" s="27"/>
      <c r="CR506" s="27"/>
      <c r="CS506" s="27"/>
      <c r="CT506" s="27"/>
    </row>
    <row r="507" spans="2:98">
      <c r="B507" s="86">
        <v>43089</v>
      </c>
      <c r="C507" s="53">
        <v>2679.25</v>
      </c>
      <c r="D507" s="47">
        <f t="shared" si="116"/>
        <v>-8.2790409737934793E-4</v>
      </c>
      <c r="F507" s="89">
        <f t="shared" si="123"/>
        <v>2017.9705999205617</v>
      </c>
      <c r="G507" s="96">
        <v>469</v>
      </c>
      <c r="H507" s="37">
        <v>496</v>
      </c>
      <c r="I507" s="60">
        <f t="shared" si="125"/>
        <v>2097.5313554292961</v>
      </c>
      <c r="J507" s="57">
        <f t="shared" si="126"/>
        <v>2586.5259245743146</v>
      </c>
      <c r="K507" s="60">
        <f t="shared" si="127"/>
        <v>2966.1464935516078</v>
      </c>
      <c r="L507" s="60">
        <f t="shared" si="128"/>
        <v>1483.2840510655346</v>
      </c>
      <c r="M507" s="57">
        <f t="shared" si="129"/>
        <v>2673.2978922811535</v>
      </c>
      <c r="N507" s="57">
        <f t="shared" si="130"/>
        <v>1645.7716140473974</v>
      </c>
      <c r="P507" s="49"/>
      <c r="Q507" s="96">
        <v>496</v>
      </c>
      <c r="R507" s="103">
        <f t="shared" si="124"/>
        <v>2017.9705999205617</v>
      </c>
      <c r="S507" s="57">
        <f t="shared" si="117"/>
        <v>2114.1336528958213</v>
      </c>
      <c r="T507" s="57">
        <f t="shared" si="118"/>
        <v>2612.0883289053263</v>
      </c>
      <c r="U507" s="57">
        <f t="shared" si="119"/>
        <v>3019.1702060462967</v>
      </c>
      <c r="V507" s="57">
        <f t="shared" si="120"/>
        <v>1480.3938821851546</v>
      </c>
      <c r="W507" s="57">
        <f t="shared" si="121"/>
        <v>4311.6426062240143</v>
      </c>
      <c r="X507" s="57">
        <f t="shared" si="122"/>
        <v>1036.6260635458641</v>
      </c>
      <c r="Y507" s="17"/>
      <c r="AA507" s="22"/>
      <c r="AB507" s="22"/>
      <c r="AC507" s="22"/>
      <c r="AD507" s="22"/>
      <c r="AE507" s="22"/>
      <c r="AF507" s="22"/>
      <c r="AG507" s="22"/>
      <c r="AH507" s="33"/>
      <c r="AI507" s="6"/>
      <c r="AJ507" s="32"/>
      <c r="AK507" s="27"/>
      <c r="AL507" s="27"/>
      <c r="AM507" s="27"/>
      <c r="AN507" s="27"/>
      <c r="AO507" s="27"/>
      <c r="AP507" s="27"/>
      <c r="AR507" s="2"/>
      <c r="AS507" s="8"/>
      <c r="AT507" s="8"/>
      <c r="AU507" s="8"/>
      <c r="AW507" s="44"/>
      <c r="AX507" s="31"/>
      <c r="AY507" s="29"/>
      <c r="AZ507" s="31"/>
      <c r="BA507" s="17"/>
      <c r="BC507" s="22"/>
      <c r="BD507" s="22"/>
      <c r="BE507" s="22"/>
      <c r="BF507" s="22"/>
      <c r="BG507" s="22"/>
      <c r="BH507" s="22"/>
      <c r="BI507" s="22"/>
      <c r="BJ507" s="33"/>
      <c r="BK507" s="6"/>
      <c r="BL507" s="32"/>
      <c r="BM507" s="27"/>
      <c r="BN507" s="27"/>
      <c r="BO507" s="27"/>
      <c r="BP507" s="27"/>
      <c r="BQ507" s="27"/>
      <c r="BR507" s="27"/>
      <c r="BT507" s="2"/>
      <c r="BU507" s="8"/>
      <c r="BV507" s="8"/>
      <c r="BW507" s="8"/>
      <c r="BY507" s="44"/>
      <c r="BZ507" s="31"/>
      <c r="CA507" s="29"/>
      <c r="CB507" s="31"/>
      <c r="CC507" s="17"/>
      <c r="CE507" s="22"/>
      <c r="CF507" s="22"/>
      <c r="CG507" s="22"/>
      <c r="CH507" s="22"/>
      <c r="CI507" s="22"/>
      <c r="CJ507" s="22"/>
      <c r="CK507" s="22"/>
      <c r="CL507" s="33"/>
      <c r="CM507" s="6"/>
      <c r="CN507" s="32"/>
      <c r="CO507" s="27"/>
      <c r="CP507" s="27"/>
      <c r="CQ507" s="27"/>
      <c r="CR507" s="27"/>
      <c r="CS507" s="27"/>
      <c r="CT507" s="27"/>
    </row>
    <row r="508" spans="2:98">
      <c r="B508" s="86">
        <v>43090</v>
      </c>
      <c r="C508" s="53">
        <v>2684.57</v>
      </c>
      <c r="D508" s="47">
        <f t="shared" si="116"/>
        <v>1.9856303069889572E-3</v>
      </c>
      <c r="F508" s="89">
        <f t="shared" si="123"/>
        <v>2017.9745729042725</v>
      </c>
      <c r="G508" s="96">
        <v>470</v>
      </c>
      <c r="H508" s="37">
        <v>497</v>
      </c>
      <c r="I508" s="60">
        <f t="shared" si="125"/>
        <v>2098.1439240157424</v>
      </c>
      <c r="J508" s="57">
        <f t="shared" si="126"/>
        <v>2587.4810694743123</v>
      </c>
      <c r="K508" s="60">
        <f t="shared" si="127"/>
        <v>2968.108384774468</v>
      </c>
      <c r="L508" s="60">
        <f t="shared" si="128"/>
        <v>1483.1695326445029</v>
      </c>
      <c r="M508" s="57">
        <f t="shared" si="129"/>
        <v>2674.769804236048</v>
      </c>
      <c r="N508" s="57">
        <f t="shared" si="130"/>
        <v>1645.8268367290434</v>
      </c>
      <c r="P508" s="49"/>
      <c r="Q508" s="96">
        <v>497</v>
      </c>
      <c r="R508" s="103">
        <f t="shared" si="124"/>
        <v>2017.9745729042725</v>
      </c>
      <c r="S508" s="57">
        <f t="shared" si="117"/>
        <v>2114.7510700609864</v>
      </c>
      <c r="T508" s="57">
        <f t="shared" si="118"/>
        <v>2613.0263146519064</v>
      </c>
      <c r="U508" s="57">
        <f t="shared" si="119"/>
        <v>3021.1364155792176</v>
      </c>
      <c r="V508" s="57">
        <f t="shared" si="120"/>
        <v>1480.2946551047</v>
      </c>
      <c r="W508" s="57">
        <f t="shared" si="121"/>
        <v>4315.9998218020173</v>
      </c>
      <c r="X508" s="57">
        <f t="shared" si="122"/>
        <v>1036.1844932738818</v>
      </c>
      <c r="Y508" s="17"/>
      <c r="AA508" s="22"/>
      <c r="AB508" s="22"/>
      <c r="AC508" s="22"/>
      <c r="AD508" s="22"/>
      <c r="AE508" s="22"/>
      <c r="AF508" s="22"/>
      <c r="AG508" s="22"/>
      <c r="AH508" s="33"/>
      <c r="AI508" s="6"/>
      <c r="AJ508" s="32"/>
      <c r="AK508" s="27"/>
      <c r="AL508" s="27"/>
      <c r="AM508" s="27"/>
      <c r="AN508" s="27"/>
      <c r="AO508" s="27"/>
      <c r="AP508" s="27"/>
      <c r="AR508" s="2"/>
      <c r="AS508" s="8"/>
      <c r="AT508" s="8"/>
      <c r="AU508" s="8"/>
      <c r="AW508" s="44"/>
      <c r="AX508" s="31"/>
      <c r="AY508" s="29"/>
      <c r="AZ508" s="31"/>
      <c r="BA508" s="17"/>
      <c r="BC508" s="22"/>
      <c r="BD508" s="22"/>
      <c r="BE508" s="22"/>
      <c r="BF508" s="22"/>
      <c r="BG508" s="22"/>
      <c r="BH508" s="22"/>
      <c r="BI508" s="22"/>
      <c r="BJ508" s="33"/>
      <c r="BK508" s="6"/>
      <c r="BL508" s="32"/>
      <c r="BM508" s="27"/>
      <c r="BN508" s="27"/>
      <c r="BO508" s="27"/>
      <c r="BP508" s="27"/>
      <c r="BQ508" s="27"/>
      <c r="BR508" s="27"/>
      <c r="BT508" s="2"/>
      <c r="BU508" s="8"/>
      <c r="BV508" s="8"/>
      <c r="BW508" s="8"/>
      <c r="BY508" s="44"/>
      <c r="BZ508" s="31"/>
      <c r="CA508" s="29"/>
      <c r="CB508" s="31"/>
      <c r="CC508" s="17"/>
      <c r="CE508" s="22"/>
      <c r="CF508" s="22"/>
      <c r="CG508" s="22"/>
      <c r="CH508" s="22"/>
      <c r="CI508" s="22"/>
      <c r="CJ508" s="22"/>
      <c r="CK508" s="22"/>
      <c r="CL508" s="33"/>
      <c r="CM508" s="6"/>
      <c r="CN508" s="32"/>
      <c r="CO508" s="27"/>
      <c r="CP508" s="27"/>
      <c r="CQ508" s="27"/>
      <c r="CR508" s="27"/>
      <c r="CS508" s="27"/>
      <c r="CT508" s="27"/>
    </row>
    <row r="509" spans="2:98">
      <c r="B509" s="86">
        <v>43091</v>
      </c>
      <c r="C509" s="53">
        <v>2683.34</v>
      </c>
      <c r="D509" s="47">
        <f t="shared" si="116"/>
        <v>-4.5817393474560848E-4</v>
      </c>
      <c r="F509" s="89">
        <f t="shared" si="123"/>
        <v>2017.9785458879833</v>
      </c>
      <c r="G509" s="96">
        <v>471</v>
      </c>
      <c r="H509" s="37">
        <v>498</v>
      </c>
      <c r="I509" s="60">
        <f t="shared" si="125"/>
        <v>2098.7566714983336</v>
      </c>
      <c r="J509" s="57">
        <f t="shared" si="126"/>
        <v>2588.4355509528405</v>
      </c>
      <c r="K509" s="60">
        <f t="shared" si="127"/>
        <v>2970.0704076944362</v>
      </c>
      <c r="L509" s="60">
        <f t="shared" si="128"/>
        <v>1483.0556052635952</v>
      </c>
      <c r="M509" s="57">
        <f t="shared" si="129"/>
        <v>2676.2417911993366</v>
      </c>
      <c r="N509" s="57">
        <f t="shared" si="130"/>
        <v>1645.8825135470283</v>
      </c>
      <c r="P509" s="49"/>
      <c r="Q509" s="41">
        <v>498</v>
      </c>
      <c r="R509" s="103">
        <f t="shared" si="124"/>
        <v>2017.9785458879833</v>
      </c>
      <c r="S509" s="57">
        <f t="shared" si="117"/>
        <v>2115.3686675382874</v>
      </c>
      <c r="T509" s="57">
        <f t="shared" si="118"/>
        <v>2613.9636935419021</v>
      </c>
      <c r="U509" s="57">
        <f t="shared" si="119"/>
        <v>3023.1028142023283</v>
      </c>
      <c r="V509" s="57">
        <f t="shared" si="120"/>
        <v>1480.1959690489127</v>
      </c>
      <c r="W509" s="57">
        <f t="shared" si="121"/>
        <v>4320.3583212157127</v>
      </c>
      <c r="X509" s="57">
        <f t="shared" si="122"/>
        <v>1035.7438589361132</v>
      </c>
      <c r="Y509" s="17"/>
      <c r="AA509" s="22"/>
      <c r="AB509" s="22"/>
      <c r="AC509" s="22"/>
      <c r="AD509" s="22"/>
      <c r="AE509" s="22"/>
      <c r="AF509" s="22"/>
      <c r="AG509" s="22"/>
      <c r="AH509" s="33"/>
      <c r="AI509" s="6"/>
      <c r="AJ509" s="32"/>
      <c r="AK509" s="27"/>
      <c r="AL509" s="27"/>
      <c r="AM509" s="27"/>
      <c r="AN509" s="27"/>
      <c r="AO509" s="27"/>
      <c r="AP509" s="27"/>
      <c r="AR509" s="2"/>
      <c r="AS509" s="8"/>
      <c r="AT509" s="8"/>
      <c r="AU509" s="8"/>
      <c r="AW509" s="44"/>
      <c r="AX509" s="31"/>
      <c r="AY509" s="29"/>
      <c r="AZ509" s="31"/>
      <c r="BA509" s="17"/>
      <c r="BC509" s="22"/>
      <c r="BD509" s="22"/>
      <c r="BE509" s="22"/>
      <c r="BF509" s="22"/>
      <c r="BG509" s="22"/>
      <c r="BH509" s="22"/>
      <c r="BI509" s="22"/>
      <c r="BJ509" s="33"/>
      <c r="BK509" s="6"/>
      <c r="BL509" s="32"/>
      <c r="BM509" s="27"/>
      <c r="BN509" s="27"/>
      <c r="BO509" s="27"/>
      <c r="BP509" s="27"/>
      <c r="BQ509" s="27"/>
      <c r="BR509" s="27"/>
      <c r="BT509" s="2"/>
      <c r="BU509" s="8"/>
      <c r="BV509" s="8"/>
      <c r="BW509" s="8"/>
      <c r="BY509" s="44"/>
      <c r="BZ509" s="31"/>
      <c r="CA509" s="29"/>
      <c r="CB509" s="31"/>
      <c r="CC509" s="17"/>
      <c r="CE509" s="22"/>
      <c r="CF509" s="22"/>
      <c r="CG509" s="22"/>
      <c r="CH509" s="22"/>
      <c r="CI509" s="22"/>
      <c r="CJ509" s="22"/>
      <c r="CK509" s="22"/>
      <c r="CL509" s="33"/>
      <c r="CM509" s="6"/>
      <c r="CN509" s="32"/>
      <c r="CO509" s="27"/>
      <c r="CP509" s="27"/>
      <c r="CQ509" s="27"/>
      <c r="CR509" s="27"/>
      <c r="CS509" s="27"/>
      <c r="CT509" s="27"/>
    </row>
    <row r="510" spans="2:98">
      <c r="B510" s="86">
        <v>43095</v>
      </c>
      <c r="C510" s="53">
        <v>2680.5</v>
      </c>
      <c r="D510" s="47">
        <f t="shared" si="116"/>
        <v>-1.0583824636461073E-3</v>
      </c>
      <c r="F510" s="89">
        <f t="shared" si="123"/>
        <v>2017.9825188716941</v>
      </c>
      <c r="G510" s="96">
        <v>472</v>
      </c>
      <c r="H510" s="37">
        <v>499</v>
      </c>
      <c r="I510" s="60">
        <f t="shared" si="125"/>
        <v>2099.3695979293152</v>
      </c>
      <c r="J510" s="57">
        <f t="shared" si="126"/>
        <v>2589.3893712512163</v>
      </c>
      <c r="K510" s="60">
        <f t="shared" si="127"/>
        <v>2972.0325645713187</v>
      </c>
      <c r="L510" s="60">
        <f t="shared" si="128"/>
        <v>1482.9422669349533</v>
      </c>
      <c r="M510" s="57">
        <f t="shared" si="129"/>
        <v>2677.71385474524</v>
      </c>
      <c r="N510" s="57">
        <f t="shared" si="130"/>
        <v>1645.9386431076348</v>
      </c>
      <c r="P510" s="49"/>
      <c r="Q510" s="41">
        <v>499</v>
      </c>
      <c r="R510" s="103">
        <f t="shared" si="124"/>
        <v>2017.9825188716941</v>
      </c>
      <c r="S510" s="57">
        <f t="shared" si="117"/>
        <v>2115.9864453803843</v>
      </c>
      <c r="T510" s="57">
        <f t="shared" si="118"/>
        <v>2614.9004675226861</v>
      </c>
      <c r="U510" s="57">
        <f t="shared" si="119"/>
        <v>3025.0694039062446</v>
      </c>
      <c r="V510" s="57">
        <f t="shared" si="120"/>
        <v>1480.0978223018253</v>
      </c>
      <c r="W510" s="57">
        <f t="shared" si="121"/>
        <v>4324.7181088651205</v>
      </c>
      <c r="X510" s="57">
        <f t="shared" si="122"/>
        <v>1035.3041572479412</v>
      </c>
      <c r="Y510" s="17"/>
      <c r="AA510" s="22"/>
      <c r="AB510" s="22"/>
      <c r="AC510" s="22"/>
      <c r="AD510" s="22"/>
      <c r="AE510" s="22"/>
      <c r="AF510" s="22"/>
      <c r="AG510" s="22"/>
      <c r="AH510" s="33"/>
      <c r="AI510" s="6"/>
      <c r="AJ510" s="32"/>
      <c r="AK510" s="27"/>
      <c r="AL510" s="27"/>
      <c r="AM510" s="27"/>
      <c r="AN510" s="27"/>
      <c r="AO510" s="27"/>
      <c r="AP510" s="27"/>
      <c r="AR510" s="2"/>
      <c r="AS510" s="8"/>
      <c r="AT510" s="8"/>
      <c r="AU510" s="8"/>
      <c r="AW510" s="44"/>
      <c r="AX510" s="31"/>
      <c r="AY510" s="29"/>
      <c r="AZ510" s="31"/>
      <c r="BA510" s="17"/>
      <c r="BC510" s="22"/>
      <c r="BD510" s="22"/>
      <c r="BE510" s="22"/>
      <c r="BF510" s="22"/>
      <c r="BG510" s="22"/>
      <c r="BH510" s="22"/>
      <c r="BI510" s="22"/>
      <c r="BJ510" s="33"/>
      <c r="BK510" s="6"/>
      <c r="BL510" s="32"/>
      <c r="BM510" s="27"/>
      <c r="BN510" s="27"/>
      <c r="BO510" s="27"/>
      <c r="BP510" s="27"/>
      <c r="BQ510" s="27"/>
      <c r="BR510" s="27"/>
      <c r="BT510" s="2"/>
      <c r="BU510" s="8"/>
      <c r="BV510" s="8"/>
      <c r="BW510" s="8"/>
      <c r="BY510" s="44"/>
      <c r="BZ510" s="31"/>
      <c r="CA510" s="29"/>
      <c r="CB510" s="31"/>
      <c r="CC510" s="17"/>
      <c r="CE510" s="22"/>
      <c r="CF510" s="22"/>
      <c r="CG510" s="22"/>
      <c r="CH510" s="22"/>
      <c r="CI510" s="22"/>
      <c r="CJ510" s="22"/>
      <c r="CK510" s="22"/>
      <c r="CL510" s="33"/>
      <c r="CM510" s="6"/>
      <c r="CN510" s="32"/>
      <c r="CO510" s="27"/>
      <c r="CP510" s="27"/>
      <c r="CQ510" s="27"/>
      <c r="CR510" s="27"/>
      <c r="CS510" s="27"/>
      <c r="CT510" s="27"/>
    </row>
    <row r="511" spans="2:98">
      <c r="B511" s="86">
        <v>43096</v>
      </c>
      <c r="C511" s="53">
        <v>2682.62</v>
      </c>
      <c r="D511" s="47">
        <f t="shared" si="116"/>
        <v>7.9089722066774519E-4</v>
      </c>
      <c r="F511" s="89">
        <f t="shared" si="123"/>
        <v>2017.9864918554049</v>
      </c>
      <c r="G511" s="96">
        <v>473</v>
      </c>
      <c r="H511" s="37">
        <v>500</v>
      </c>
      <c r="I511" s="60">
        <f t="shared" si="125"/>
        <v>2099.9827033609472</v>
      </c>
      <c r="J511" s="57">
        <f t="shared" si="126"/>
        <v>2590.3425325988014</v>
      </c>
      <c r="K511" s="60">
        <f t="shared" si="127"/>
        <v>2973.9948576539427</v>
      </c>
      <c r="L511" s="60">
        <f t="shared" si="128"/>
        <v>1482.8295156817974</v>
      </c>
      <c r="M511" s="57">
        <f t="shared" si="129"/>
        <v>2679.1859964402411</v>
      </c>
      <c r="N511" s="57">
        <f t="shared" si="130"/>
        <v>1645.9952240249454</v>
      </c>
      <c r="P511" s="49"/>
      <c r="Q511" s="96">
        <v>500</v>
      </c>
      <c r="R511" s="103">
        <f t="shared" si="124"/>
        <v>2017.9864918554049</v>
      </c>
      <c r="S511" s="57">
        <f t="shared" si="117"/>
        <v>2116.6044036399503</v>
      </c>
      <c r="T511" s="57">
        <f t="shared" si="118"/>
        <v>2615.8366385318027</v>
      </c>
      <c r="U511" s="57">
        <f t="shared" si="119"/>
        <v>3027.0361866726107</v>
      </c>
      <c r="V511" s="57">
        <f t="shared" si="120"/>
        <v>1480.000213156542</v>
      </c>
      <c r="W511" s="57">
        <f t="shared" si="121"/>
        <v>4329.0791891332301</v>
      </c>
      <c r="X511" s="57">
        <f t="shared" si="122"/>
        <v>1034.8653849422928</v>
      </c>
      <c r="Y511" s="17"/>
      <c r="AA511" s="22"/>
      <c r="AB511" s="22"/>
      <c r="AC511" s="22"/>
      <c r="AD511" s="22"/>
      <c r="AE511" s="22"/>
      <c r="AF511" s="22"/>
      <c r="AG511" s="22"/>
      <c r="AH511" s="33"/>
      <c r="AI511" s="6"/>
      <c r="AJ511" s="32"/>
      <c r="AK511" s="27"/>
      <c r="AL511" s="27"/>
      <c r="AM511" s="27"/>
      <c r="AN511" s="27"/>
      <c r="AO511" s="27"/>
      <c r="AP511" s="27"/>
      <c r="AR511" s="2"/>
      <c r="AS511" s="8"/>
      <c r="AT511" s="8"/>
      <c r="AU511" s="8"/>
      <c r="AW511" s="44"/>
      <c r="AX511" s="31"/>
      <c r="AY511" s="29"/>
      <c r="AZ511" s="31"/>
      <c r="BA511" s="17"/>
      <c r="BC511" s="22"/>
      <c r="BD511" s="22"/>
      <c r="BE511" s="22"/>
      <c r="BF511" s="22"/>
      <c r="BG511" s="22"/>
      <c r="BH511" s="22"/>
      <c r="BI511" s="22"/>
      <c r="BJ511" s="33"/>
      <c r="BK511" s="6"/>
      <c r="BL511" s="32"/>
      <c r="BM511" s="27"/>
      <c r="BN511" s="27"/>
      <c r="BO511" s="27"/>
      <c r="BP511" s="27"/>
      <c r="BQ511" s="27"/>
      <c r="BR511" s="27"/>
      <c r="BT511" s="2"/>
      <c r="BU511" s="8"/>
      <c r="BV511" s="8"/>
      <c r="BW511" s="8"/>
      <c r="BY511" s="44"/>
      <c r="BZ511" s="31"/>
      <c r="CA511" s="29"/>
      <c r="CB511" s="31"/>
      <c r="CC511" s="17"/>
      <c r="CE511" s="22"/>
      <c r="CF511" s="22"/>
      <c r="CG511" s="22"/>
      <c r="CH511" s="22"/>
      <c r="CI511" s="22"/>
      <c r="CJ511" s="22"/>
      <c r="CK511" s="22"/>
      <c r="CL511" s="33"/>
      <c r="CM511" s="6"/>
      <c r="CN511" s="32"/>
      <c r="CO511" s="27"/>
      <c r="CP511" s="27"/>
      <c r="CQ511" s="27"/>
      <c r="CR511" s="27"/>
      <c r="CS511" s="27"/>
      <c r="CT511" s="27"/>
    </row>
    <row r="512" spans="2:98">
      <c r="B512" s="86">
        <v>43097</v>
      </c>
      <c r="C512" s="53">
        <v>2687.54</v>
      </c>
      <c r="D512" s="47">
        <f t="shared" si="116"/>
        <v>1.8340279279212386E-3</v>
      </c>
      <c r="F512" s="89">
        <f t="shared" si="123"/>
        <v>2017.9904648391157</v>
      </c>
      <c r="G512" s="96">
        <v>474</v>
      </c>
      <c r="H512" s="37">
        <v>501</v>
      </c>
      <c r="I512" s="60">
        <f t="shared" si="125"/>
        <v>2100.595987845506</v>
      </c>
      <c r="J512" s="57">
        <f t="shared" si="126"/>
        <v>2591.2950372130917</v>
      </c>
      <c r="K512" s="60">
        <f t="shared" si="127"/>
        <v>2975.9572891802386</v>
      </c>
      <c r="L512" s="60">
        <f t="shared" si="128"/>
        <v>1482.7173495383433</v>
      </c>
      <c r="M512" s="57">
        <f t="shared" si="129"/>
        <v>2680.6582178431427</v>
      </c>
      <c r="N512" s="57">
        <f t="shared" si="130"/>
        <v>1646.0522549207842</v>
      </c>
      <c r="P512" s="49"/>
      <c r="Q512" s="41">
        <v>501</v>
      </c>
      <c r="R512" s="103">
        <f t="shared" si="124"/>
        <v>2017.9904648391157</v>
      </c>
      <c r="S512" s="57">
        <f t="shared" si="117"/>
        <v>2117.2225423696755</v>
      </c>
      <c r="T512" s="57">
        <f t="shared" si="118"/>
        <v>2616.7722084970346</v>
      </c>
      <c r="U512" s="57">
        <f t="shared" si="119"/>
        <v>3029.0031644741634</v>
      </c>
      <c r="V512" s="57">
        <f t="shared" si="120"/>
        <v>1479.9031399151741</v>
      </c>
      <c r="W512" s="57">
        <f t="shared" si="121"/>
        <v>4333.4415663861409</v>
      </c>
      <c r="X512" s="57">
        <f t="shared" si="122"/>
        <v>1034.4275387695116</v>
      </c>
      <c r="Y512" s="17"/>
      <c r="AA512" s="22"/>
      <c r="AB512" s="22"/>
      <c r="AC512" s="22"/>
      <c r="AD512" s="22"/>
      <c r="AE512" s="22"/>
      <c r="AF512" s="22"/>
      <c r="AG512" s="22"/>
      <c r="AH512" s="33"/>
      <c r="AI512" s="6"/>
      <c r="AJ512" s="32"/>
      <c r="AK512" s="27"/>
      <c r="AL512" s="27"/>
      <c r="AM512" s="27"/>
      <c r="AN512" s="27"/>
      <c r="AO512" s="27"/>
      <c r="AP512" s="27"/>
      <c r="AR512" s="2"/>
      <c r="AS512" s="8"/>
      <c r="AT512" s="8"/>
      <c r="AU512" s="8"/>
      <c r="AW512" s="44"/>
      <c r="AX512" s="31"/>
      <c r="AY512" s="29"/>
      <c r="AZ512" s="31"/>
      <c r="BA512" s="17"/>
      <c r="BC512" s="22"/>
      <c r="BD512" s="22"/>
      <c r="BE512" s="22"/>
      <c r="BF512" s="22"/>
      <c r="BG512" s="22"/>
      <c r="BH512" s="22"/>
      <c r="BI512" s="22"/>
      <c r="BJ512" s="33"/>
      <c r="BK512" s="6"/>
      <c r="BL512" s="32"/>
      <c r="BM512" s="27"/>
      <c r="BN512" s="27"/>
      <c r="BO512" s="27"/>
      <c r="BP512" s="27"/>
      <c r="BQ512" s="27"/>
      <c r="BR512" s="27"/>
      <c r="BT512" s="2"/>
      <c r="BU512" s="8"/>
      <c r="BV512" s="8"/>
      <c r="BW512" s="8"/>
      <c r="BY512" s="44"/>
      <c r="BZ512" s="31"/>
      <c r="CA512" s="29"/>
      <c r="CB512" s="31"/>
      <c r="CC512" s="17"/>
      <c r="CE512" s="22"/>
      <c r="CF512" s="22"/>
      <c r="CG512" s="22"/>
      <c r="CH512" s="22"/>
      <c r="CI512" s="22"/>
      <c r="CJ512" s="22"/>
      <c r="CK512" s="22"/>
      <c r="CL512" s="33"/>
      <c r="CM512" s="6"/>
      <c r="CN512" s="32"/>
      <c r="CO512" s="27"/>
      <c r="CP512" s="27"/>
      <c r="CQ512" s="27"/>
      <c r="CR512" s="27"/>
      <c r="CS512" s="27"/>
      <c r="CT512" s="27"/>
    </row>
    <row r="513" spans="2:98">
      <c r="B513" s="86">
        <v>43098</v>
      </c>
      <c r="C513" s="53">
        <v>2673.61</v>
      </c>
      <c r="D513" s="47">
        <f t="shared" si="116"/>
        <v>-5.1831786689685872E-3</v>
      </c>
      <c r="F513" s="89">
        <f t="shared" si="123"/>
        <v>2017.9944378228265</v>
      </c>
      <c r="G513" s="96">
        <v>475</v>
      </c>
      <c r="H513" s="37">
        <v>502</v>
      </c>
      <c r="I513" s="60">
        <f t="shared" si="125"/>
        <v>2101.2094514352816</v>
      </c>
      <c r="J513" s="57">
        <f t="shared" si="126"/>
        <v>2592.2468872998056</v>
      </c>
      <c r="K513" s="60">
        <f t="shared" si="127"/>
        <v>2977.9198613773274</v>
      </c>
      <c r="L513" s="60">
        <f t="shared" si="128"/>
        <v>1482.6057665497167</v>
      </c>
      <c r="M513" s="57">
        <f t="shared" si="129"/>
        <v>2682.1305205051253</v>
      </c>
      <c r="N513" s="57">
        <f t="shared" si="130"/>
        <v>1646.1097344246566</v>
      </c>
      <c r="P513" s="49"/>
      <c r="Q513" s="41">
        <v>502</v>
      </c>
      <c r="R513" s="103">
        <f t="shared" si="124"/>
        <v>2017.9944378228265</v>
      </c>
      <c r="S513" s="57">
        <f t="shared" si="117"/>
        <v>2117.840861622265</v>
      </c>
      <c r="T513" s="57">
        <f t="shared" si="118"/>
        <v>2617.707179336473</v>
      </c>
      <c r="U513" s="57">
        <f t="shared" si="119"/>
        <v>3030.970339274797</v>
      </c>
      <c r="V513" s="57">
        <f t="shared" si="120"/>
        <v>1479.8066008887761</v>
      </c>
      <c r="W513" s="57">
        <f t="shared" si="121"/>
        <v>4337.8052449731795</v>
      </c>
      <c r="X513" s="57">
        <f t="shared" si="122"/>
        <v>1033.9906154972318</v>
      </c>
      <c r="Y513" s="17"/>
      <c r="AA513" s="22"/>
      <c r="AB513" s="22"/>
      <c r="AC513" s="22"/>
      <c r="AD513" s="22"/>
      <c r="AE513" s="22"/>
      <c r="AF513" s="22"/>
      <c r="AG513" s="22"/>
      <c r="AH513" s="33"/>
      <c r="AI513" s="6"/>
      <c r="AJ513" s="32"/>
      <c r="AK513" s="27"/>
      <c r="AL513" s="27"/>
      <c r="AM513" s="27"/>
      <c r="AN513" s="27"/>
      <c r="AO513" s="27"/>
      <c r="AP513" s="27"/>
      <c r="AR513" s="2"/>
      <c r="AS513" s="8"/>
      <c r="AT513" s="8"/>
      <c r="AU513" s="8"/>
      <c r="AW513" s="44"/>
      <c r="AX513" s="31"/>
      <c r="AY513" s="29"/>
      <c r="AZ513" s="31"/>
      <c r="BA513" s="17"/>
      <c r="BC513" s="22"/>
      <c r="BD513" s="22"/>
      <c r="BE513" s="22"/>
      <c r="BF513" s="22"/>
      <c r="BG513" s="22"/>
      <c r="BH513" s="22"/>
      <c r="BI513" s="22"/>
      <c r="BJ513" s="33"/>
      <c r="BK513" s="6"/>
      <c r="BL513" s="32"/>
      <c r="BM513" s="27"/>
      <c r="BN513" s="27"/>
      <c r="BO513" s="27"/>
      <c r="BP513" s="27"/>
      <c r="BQ513" s="27"/>
      <c r="BR513" s="27"/>
      <c r="BT513" s="2"/>
      <c r="BU513" s="8"/>
      <c r="BV513" s="8"/>
      <c r="BW513" s="8"/>
      <c r="BY513" s="44"/>
      <c r="BZ513" s="31"/>
      <c r="CA513" s="29"/>
      <c r="CB513" s="31"/>
      <c r="CC513" s="17"/>
      <c r="CE513" s="22"/>
      <c r="CF513" s="22"/>
      <c r="CG513" s="22"/>
      <c r="CH513" s="22"/>
      <c r="CI513" s="22"/>
      <c r="CJ513" s="22"/>
      <c r="CK513" s="22"/>
      <c r="CL513" s="33"/>
      <c r="CM513" s="6"/>
      <c r="CN513" s="32"/>
      <c r="CO513" s="27"/>
      <c r="CP513" s="27"/>
      <c r="CQ513" s="27"/>
      <c r="CR513" s="27"/>
      <c r="CS513" s="27"/>
      <c r="CT513" s="27"/>
    </row>
    <row r="514" spans="2:98">
      <c r="B514" s="86">
        <v>43102</v>
      </c>
      <c r="C514" s="53">
        <v>2695.79</v>
      </c>
      <c r="D514" s="47">
        <f t="shared" ref="D514:D539" si="131">(C514-C513)/C513</f>
        <v>8.2958995515426091E-3</v>
      </c>
      <c r="F514" s="89">
        <f t="shared" si="123"/>
        <v>2017.9984108065373</v>
      </c>
      <c r="G514" s="96">
        <v>476</v>
      </c>
      <c r="H514" s="37">
        <v>503</v>
      </c>
      <c r="I514" s="60">
        <f t="shared" si="125"/>
        <v>2101.8230941825823</v>
      </c>
      <c r="J514" s="57">
        <f t="shared" si="126"/>
        <v>2593.1980850529694</v>
      </c>
      <c r="K514" s="60">
        <f t="shared" si="127"/>
        <v>2979.8825764615976</v>
      </c>
      <c r="L514" s="60">
        <f t="shared" si="128"/>
        <v>1482.4947647718743</v>
      </c>
      <c r="M514" s="57">
        <f t="shared" si="129"/>
        <v>2683.6029059698062</v>
      </c>
      <c r="N514" s="57">
        <f t="shared" si="130"/>
        <v>1646.1676611736932</v>
      </c>
      <c r="P514" s="49"/>
      <c r="Q514" s="96">
        <v>503</v>
      </c>
      <c r="R514" s="103">
        <f t="shared" si="124"/>
        <v>2017.9984108065373</v>
      </c>
      <c r="S514" s="57">
        <f t="shared" si="117"/>
        <v>2118.4593614504388</v>
      </c>
      <c r="T514" s="57">
        <f t="shared" si="118"/>
        <v>2618.6415529585875</v>
      </c>
      <c r="U514" s="57">
        <f t="shared" si="119"/>
        <v>3032.9377130296298</v>
      </c>
      <c r="V514" s="57">
        <f t="shared" si="120"/>
        <v>1479.7105943972804</v>
      </c>
      <c r="W514" s="57">
        <f t="shared" si="121"/>
        <v>4342.1702292270311</v>
      </c>
      <c r="X514" s="57">
        <f t="shared" si="122"/>
        <v>1033.5546119102537</v>
      </c>
      <c r="Y514" s="17"/>
      <c r="AA514" s="22"/>
      <c r="AB514" s="22"/>
      <c r="AC514" s="22"/>
      <c r="AD514" s="22"/>
      <c r="AE514" s="22"/>
      <c r="AF514" s="22"/>
      <c r="AG514" s="22"/>
      <c r="AH514" s="33"/>
      <c r="AI514" s="6"/>
      <c r="AJ514" s="32"/>
      <c r="AK514" s="27"/>
      <c r="AL514" s="27"/>
      <c r="AM514" s="27"/>
      <c r="AN514" s="27"/>
      <c r="AO514" s="27"/>
      <c r="AP514" s="27"/>
      <c r="AR514" s="2"/>
      <c r="AS514" s="8"/>
      <c r="AT514" s="8"/>
      <c r="AU514" s="8"/>
      <c r="AW514" s="44"/>
      <c r="AX514" s="31"/>
      <c r="AY514" s="29"/>
      <c r="AZ514" s="31"/>
      <c r="BA514" s="17"/>
      <c r="BC514" s="22"/>
      <c r="BD514" s="22"/>
      <c r="BE514" s="22"/>
      <c r="BF514" s="22"/>
      <c r="BG514" s="22"/>
      <c r="BH514" s="22"/>
      <c r="BI514" s="22"/>
      <c r="BJ514" s="33"/>
      <c r="BK514" s="6"/>
      <c r="BL514" s="32"/>
      <c r="BM514" s="27"/>
      <c r="BN514" s="27"/>
      <c r="BO514" s="27"/>
      <c r="BP514" s="27"/>
      <c r="BQ514" s="27"/>
      <c r="BR514" s="27"/>
      <c r="BT514" s="2"/>
      <c r="BU514" s="8"/>
      <c r="BV514" s="8"/>
      <c r="BW514" s="8"/>
      <c r="BY514" s="44"/>
      <c r="BZ514" s="31"/>
      <c r="CA514" s="29"/>
      <c r="CB514" s="31"/>
      <c r="CC514" s="17"/>
      <c r="CE514" s="22"/>
      <c r="CF514" s="22"/>
      <c r="CG514" s="22"/>
      <c r="CH514" s="22"/>
      <c r="CI514" s="22"/>
      <c r="CJ514" s="22"/>
      <c r="CK514" s="22"/>
      <c r="CL514" s="33"/>
      <c r="CM514" s="6"/>
      <c r="CN514" s="32"/>
      <c r="CO514" s="27"/>
      <c r="CP514" s="27"/>
      <c r="CQ514" s="27"/>
      <c r="CR514" s="27"/>
      <c r="CS514" s="27"/>
      <c r="CT514" s="27"/>
    </row>
    <row r="515" spans="2:98">
      <c r="B515" s="86">
        <v>43103</v>
      </c>
      <c r="C515" s="53">
        <v>2713.06</v>
      </c>
      <c r="D515" s="47">
        <f t="shared" si="131"/>
        <v>6.4062853560551761E-3</v>
      </c>
      <c r="F515" s="89">
        <f t="shared" si="123"/>
        <v>2018.0023837902481</v>
      </c>
      <c r="G515" s="96">
        <v>477</v>
      </c>
      <c r="H515" s="37">
        <v>504</v>
      </c>
      <c r="I515" s="60">
        <f t="shared" si="125"/>
        <v>2102.4369161397276</v>
      </c>
      <c r="J515" s="57">
        <f t="shared" si="126"/>
        <v>2594.1486326550053</v>
      </c>
      <c r="K515" s="60">
        <f t="shared" si="127"/>
        <v>2981.8454366387914</v>
      </c>
      <c r="L515" s="60">
        <f t="shared" si="128"/>
        <v>1482.3843422715199</v>
      </c>
      <c r="M515" s="57">
        <f t="shared" si="129"/>
        <v>2685.0753757732964</v>
      </c>
      <c r="N515" s="57">
        <f t="shared" si="130"/>
        <v>1646.2260338125916</v>
      </c>
      <c r="P515" s="49"/>
      <c r="Q515" s="96">
        <v>504</v>
      </c>
      <c r="R515" s="103">
        <f t="shared" si="124"/>
        <v>2018.0023837902481</v>
      </c>
      <c r="S515" s="57">
        <f t="shared" si="117"/>
        <v>2119.0780419069333</v>
      </c>
      <c r="T515" s="57">
        <f t="shared" si="118"/>
        <v>2619.5753312622878</v>
      </c>
      <c r="U515" s="57">
        <f t="shared" si="119"/>
        <v>3034.9052876850633</v>
      </c>
      <c r="V515" s="57">
        <f t="shared" si="120"/>
        <v>1479.6151187694354</v>
      </c>
      <c r="W515" s="57">
        <f t="shared" si="121"/>
        <v>4346.5365234638566</v>
      </c>
      <c r="X515" s="57">
        <f t="shared" si="122"/>
        <v>1033.1195248104218</v>
      </c>
      <c r="Y515" s="17"/>
      <c r="AA515" s="22"/>
      <c r="AB515" s="22"/>
      <c r="AC515" s="22"/>
      <c r="AD515" s="22"/>
      <c r="AE515" s="22"/>
      <c r="AF515" s="22"/>
      <c r="AG515" s="22"/>
      <c r="AH515" s="33"/>
      <c r="AI515" s="6"/>
      <c r="AJ515" s="32"/>
      <c r="AK515" s="27"/>
      <c r="AL515" s="27"/>
      <c r="AM515" s="27"/>
      <c r="AN515" s="27"/>
      <c r="AO515" s="27"/>
      <c r="AP515" s="27"/>
      <c r="AR515" s="2"/>
      <c r="AS515" s="8"/>
      <c r="AT515" s="8"/>
      <c r="AU515" s="8"/>
      <c r="AW515" s="44"/>
      <c r="AX515" s="31"/>
      <c r="AY515" s="29"/>
      <c r="AZ515" s="31"/>
      <c r="BA515" s="17"/>
      <c r="BC515" s="22"/>
      <c r="BD515" s="22"/>
      <c r="BE515" s="22"/>
      <c r="BF515" s="22"/>
      <c r="BG515" s="22"/>
      <c r="BH515" s="22"/>
      <c r="BI515" s="22"/>
      <c r="BJ515" s="33"/>
      <c r="BK515" s="6"/>
      <c r="BL515" s="32"/>
      <c r="BM515" s="27"/>
      <c r="BN515" s="27"/>
      <c r="BO515" s="27"/>
      <c r="BP515" s="27"/>
      <c r="BQ515" s="27"/>
      <c r="BR515" s="27"/>
      <c r="BT515" s="2"/>
      <c r="BU515" s="8"/>
      <c r="BV515" s="8"/>
      <c r="BW515" s="8"/>
      <c r="BY515" s="44"/>
      <c r="BZ515" s="31"/>
      <c r="CA515" s="29"/>
      <c r="CB515" s="31"/>
      <c r="CC515" s="17"/>
      <c r="CE515" s="22"/>
      <c r="CF515" s="22"/>
      <c r="CG515" s="22"/>
      <c r="CH515" s="22"/>
      <c r="CI515" s="22"/>
      <c r="CJ515" s="22"/>
      <c r="CK515" s="22"/>
      <c r="CL515" s="33"/>
      <c r="CM515" s="6"/>
      <c r="CN515" s="32"/>
      <c r="CO515" s="27"/>
      <c r="CP515" s="27"/>
      <c r="CQ515" s="27"/>
      <c r="CR515" s="27"/>
      <c r="CS515" s="27"/>
      <c r="CT515" s="27"/>
    </row>
    <row r="516" spans="2:98">
      <c r="B516" s="86">
        <v>43104</v>
      </c>
      <c r="C516" s="53">
        <v>2723.99</v>
      </c>
      <c r="D516" s="47">
        <f t="shared" si="131"/>
        <v>4.0286613639211209E-3</v>
      </c>
      <c r="F516" s="89">
        <f t="shared" si="123"/>
        <v>2018.0063567739589</v>
      </c>
      <c r="G516" s="96">
        <v>478</v>
      </c>
      <c r="H516" s="37">
        <v>505</v>
      </c>
      <c r="I516" s="60">
        <f t="shared" si="125"/>
        <v>2103.0509173590558</v>
      </c>
      <c r="J516" s="57">
        <f t="shared" si="126"/>
        <v>2595.0985322768161</v>
      </c>
      <c r="K516" s="60">
        <f t="shared" si="127"/>
        <v>2983.8084441040837</v>
      </c>
      <c r="L516" s="60">
        <f t="shared" si="128"/>
        <v>1482.2744971260245</v>
      </c>
      <c r="M516" s="57">
        <f t="shared" si="129"/>
        <v>2686.5479314442568</v>
      </c>
      <c r="N516" s="57">
        <f t="shared" si="130"/>
        <v>1646.2848509935604</v>
      </c>
      <c r="P516" s="49"/>
      <c r="Q516" s="41">
        <v>505</v>
      </c>
      <c r="R516" s="103">
        <f t="shared" si="124"/>
        <v>2018.0063567739589</v>
      </c>
      <c r="S516" s="57">
        <f t="shared" si="117"/>
        <v>2119.6969030444989</v>
      </c>
      <c r="T516" s="57">
        <f t="shared" si="118"/>
        <v>2620.5085161369966</v>
      </c>
      <c r="U516" s="57">
        <f t="shared" si="119"/>
        <v>3036.8730651788478</v>
      </c>
      <c r="V516" s="57">
        <f t="shared" si="120"/>
        <v>1479.5201723427422</v>
      </c>
      <c r="W516" s="57">
        <f t="shared" si="121"/>
        <v>4350.9041319834205</v>
      </c>
      <c r="X516" s="57">
        <f t="shared" si="122"/>
        <v>1032.6853510165004</v>
      </c>
      <c r="Y516" s="17"/>
      <c r="AA516" s="22"/>
      <c r="AB516" s="22"/>
      <c r="AC516" s="22"/>
      <c r="AD516" s="22"/>
      <c r="AE516" s="22"/>
      <c r="AF516" s="22"/>
      <c r="AG516" s="22"/>
      <c r="AH516" s="33"/>
      <c r="AI516" s="6"/>
      <c r="AJ516" s="32"/>
      <c r="AK516" s="27"/>
      <c r="AL516" s="27"/>
      <c r="AM516" s="27"/>
      <c r="AN516" s="27"/>
      <c r="AO516" s="27"/>
      <c r="AP516" s="27"/>
      <c r="AR516" s="2"/>
      <c r="AS516" s="8"/>
      <c r="AT516" s="8"/>
      <c r="AU516" s="8"/>
      <c r="AW516" s="44"/>
      <c r="AX516" s="31"/>
      <c r="AY516" s="29"/>
      <c r="AZ516" s="31"/>
      <c r="BA516" s="17"/>
      <c r="BC516" s="22"/>
      <c r="BD516" s="22"/>
      <c r="BE516" s="22"/>
      <c r="BF516" s="22"/>
      <c r="BG516" s="22"/>
      <c r="BH516" s="22"/>
      <c r="BI516" s="22"/>
      <c r="BJ516" s="33"/>
      <c r="BK516" s="6"/>
      <c r="BL516" s="32"/>
      <c r="BM516" s="27"/>
      <c r="BN516" s="27"/>
      <c r="BO516" s="27"/>
      <c r="BP516" s="27"/>
      <c r="BQ516" s="27"/>
      <c r="BR516" s="27"/>
      <c r="BT516" s="2"/>
      <c r="BU516" s="8"/>
      <c r="BV516" s="8"/>
      <c r="BW516" s="8"/>
      <c r="BY516" s="44"/>
      <c r="BZ516" s="31"/>
      <c r="CA516" s="29"/>
      <c r="CB516" s="31"/>
      <c r="CC516" s="17"/>
      <c r="CE516" s="22"/>
      <c r="CF516" s="22"/>
      <c r="CG516" s="22"/>
      <c r="CH516" s="22"/>
      <c r="CI516" s="22"/>
      <c r="CJ516" s="22"/>
      <c r="CK516" s="22"/>
      <c r="CL516" s="33"/>
      <c r="CM516" s="6"/>
      <c r="CN516" s="32"/>
      <c r="CO516" s="27"/>
      <c r="CP516" s="27"/>
      <c r="CQ516" s="27"/>
      <c r="CR516" s="27"/>
      <c r="CS516" s="27"/>
      <c r="CT516" s="27"/>
    </row>
    <row r="517" spans="2:98">
      <c r="B517" s="86">
        <v>43105</v>
      </c>
      <c r="C517" s="53">
        <v>2743.15</v>
      </c>
      <c r="D517" s="47">
        <f t="shared" si="131"/>
        <v>7.0337996835525499E-3</v>
      </c>
      <c r="F517" s="89">
        <f t="shared" si="123"/>
        <v>2018.0103297576698</v>
      </c>
      <c r="G517" s="96">
        <v>479</v>
      </c>
      <c r="H517" s="37">
        <v>506</v>
      </c>
      <c r="I517" s="60">
        <f t="shared" si="125"/>
        <v>2103.6650978929188</v>
      </c>
      <c r="J517" s="57">
        <f t="shared" si="126"/>
        <v>2596.0477860778683</v>
      </c>
      <c r="K517" s="60">
        <f t="shared" si="127"/>
        <v>2985.77160104216</v>
      </c>
      <c r="L517" s="60">
        <f t="shared" si="128"/>
        <v>1482.1652274233466</v>
      </c>
      <c r="M517" s="57">
        <f t="shared" si="129"/>
        <v>2688.0205745039548</v>
      </c>
      <c r="N517" s="57">
        <f t="shared" si="130"/>
        <v>1646.3441113762619</v>
      </c>
      <c r="P517" s="49"/>
      <c r="Q517" s="41">
        <v>506</v>
      </c>
      <c r="R517" s="103">
        <f t="shared" si="124"/>
        <v>2018.0103297576698</v>
      </c>
      <c r="S517" s="57">
        <f t="shared" si="117"/>
        <v>2120.3159449159029</v>
      </c>
      <c r="T517" s="57">
        <f t="shared" si="118"/>
        <v>2621.4411094627094</v>
      </c>
      <c r="U517" s="57">
        <f t="shared" si="119"/>
        <v>3038.8410474401435</v>
      </c>
      <c r="V517" s="57">
        <f t="shared" si="120"/>
        <v>1479.4257534633921</v>
      </c>
      <c r="W517" s="57">
        <f t="shared" si="121"/>
        <v>4355.2730590692099</v>
      </c>
      <c r="X517" s="57">
        <f t="shared" si="122"/>
        <v>1032.2520873640533</v>
      </c>
      <c r="Y517" s="17"/>
      <c r="AA517" s="22"/>
      <c r="AB517" s="22"/>
      <c r="AC517" s="22"/>
      <c r="AD517" s="22"/>
      <c r="AE517" s="22"/>
      <c r="AF517" s="22"/>
      <c r="AG517" s="22"/>
      <c r="AH517" s="33"/>
      <c r="AI517" s="6"/>
      <c r="AJ517" s="32"/>
      <c r="AK517" s="27"/>
      <c r="AL517" s="27"/>
      <c r="AM517" s="27"/>
      <c r="AN517" s="27"/>
      <c r="AO517" s="27"/>
      <c r="AP517" s="27"/>
      <c r="AR517" s="2"/>
      <c r="AS517" s="8"/>
      <c r="AT517" s="8"/>
      <c r="AU517" s="8"/>
      <c r="AW517" s="44"/>
      <c r="AX517" s="31"/>
      <c r="AY517" s="29"/>
      <c r="AZ517" s="31"/>
      <c r="BA517" s="17"/>
      <c r="BC517" s="22"/>
      <c r="BD517" s="22"/>
      <c r="BE517" s="22"/>
      <c r="BF517" s="22"/>
      <c r="BG517" s="22"/>
      <c r="BH517" s="22"/>
      <c r="BI517" s="22"/>
      <c r="BJ517" s="33"/>
      <c r="BK517" s="6"/>
      <c r="BL517" s="32"/>
      <c r="BM517" s="27"/>
      <c r="BN517" s="27"/>
      <c r="BO517" s="27"/>
      <c r="BP517" s="27"/>
      <c r="BQ517" s="27"/>
      <c r="BR517" s="27"/>
      <c r="BT517" s="2"/>
      <c r="BU517" s="8"/>
      <c r="BV517" s="8"/>
      <c r="BW517" s="8"/>
      <c r="BY517" s="44"/>
      <c r="BZ517" s="31"/>
      <c r="CA517" s="29"/>
      <c r="CB517" s="31"/>
      <c r="CC517" s="17"/>
      <c r="CE517" s="22"/>
      <c r="CF517" s="22"/>
      <c r="CG517" s="22"/>
      <c r="CH517" s="22"/>
      <c r="CI517" s="22"/>
      <c r="CJ517" s="22"/>
      <c r="CK517" s="22"/>
      <c r="CL517" s="33"/>
      <c r="CM517" s="6"/>
      <c r="CN517" s="32"/>
      <c r="CO517" s="27"/>
      <c r="CP517" s="27"/>
      <c r="CQ517" s="27"/>
      <c r="CR517" s="27"/>
      <c r="CS517" s="27"/>
      <c r="CT517" s="27"/>
    </row>
    <row r="518" spans="2:98">
      <c r="B518" s="86">
        <v>43108</v>
      </c>
      <c r="C518" s="53">
        <v>2747.71</v>
      </c>
      <c r="D518" s="47">
        <f t="shared" si="131"/>
        <v>1.662322512440058E-3</v>
      </c>
      <c r="F518" s="89">
        <f t="shared" si="123"/>
        <v>2018.0143027413806</v>
      </c>
      <c r="G518" s="96">
        <v>480</v>
      </c>
      <c r="H518" s="37">
        <v>507</v>
      </c>
      <c r="I518" s="60">
        <f t="shared" si="125"/>
        <v>2104.2794577936838</v>
      </c>
      <c r="J518" s="57">
        <f t="shared" si="126"/>
        <v>2596.9963962062793</v>
      </c>
      <c r="K518" s="60">
        <f t="shared" si="127"/>
        <v>2987.7349096272992</v>
      </c>
      <c r="L518" s="60">
        <f t="shared" si="128"/>
        <v>1482.0565312619528</v>
      </c>
      <c r="M518" s="57">
        <f t="shared" si="129"/>
        <v>2689.493306466321</v>
      </c>
      <c r="N518" s="57">
        <f t="shared" si="130"/>
        <v>1646.4038136277579</v>
      </c>
      <c r="P518" s="49"/>
      <c r="Q518" s="96">
        <v>507</v>
      </c>
      <c r="R518" s="103">
        <f t="shared" si="124"/>
        <v>2018.0143027413806</v>
      </c>
      <c r="S518" s="57">
        <f t="shared" si="117"/>
        <v>2120.9351675739263</v>
      </c>
      <c r="T518" s="57">
        <f t="shared" si="118"/>
        <v>2622.3731131100653</v>
      </c>
      <c r="U518" s="57">
        <f t="shared" si="119"/>
        <v>3040.8092363895812</v>
      </c>
      <c r="V518" s="57">
        <f t="shared" si="120"/>
        <v>1479.3318604862063</v>
      </c>
      <c r="W518" s="57">
        <f t="shared" si="121"/>
        <v>4359.643308988555</v>
      </c>
      <c r="X518" s="57">
        <f t="shared" si="122"/>
        <v>1031.8197307053244</v>
      </c>
      <c r="Y518" s="17"/>
      <c r="AA518" s="22"/>
      <c r="AB518" s="22"/>
      <c r="AC518" s="22"/>
      <c r="AD518" s="22"/>
      <c r="AE518" s="22"/>
      <c r="AF518" s="22"/>
      <c r="AG518" s="22"/>
      <c r="AH518" s="33"/>
      <c r="AI518" s="6"/>
      <c r="AJ518" s="32"/>
      <c r="AK518" s="27"/>
      <c r="AL518" s="27"/>
      <c r="AM518" s="27"/>
      <c r="AN518" s="27"/>
      <c r="AO518" s="27"/>
      <c r="AP518" s="27"/>
      <c r="AR518" s="2"/>
      <c r="AS518" s="8"/>
      <c r="AT518" s="8"/>
      <c r="AU518" s="8"/>
      <c r="AW518" s="44"/>
      <c r="AX518" s="31"/>
      <c r="AY518" s="29"/>
      <c r="AZ518" s="31"/>
      <c r="BA518" s="17"/>
      <c r="BC518" s="22"/>
      <c r="BD518" s="22"/>
      <c r="BE518" s="22"/>
      <c r="BF518" s="22"/>
      <c r="BG518" s="22"/>
      <c r="BH518" s="22"/>
      <c r="BI518" s="22"/>
      <c r="BJ518" s="33"/>
      <c r="BK518" s="6"/>
      <c r="BL518" s="32"/>
      <c r="BM518" s="27"/>
      <c r="BN518" s="27"/>
      <c r="BO518" s="27"/>
      <c r="BP518" s="27"/>
      <c r="BQ518" s="27"/>
      <c r="BR518" s="27"/>
      <c r="BT518" s="2"/>
      <c r="BU518" s="8"/>
      <c r="BV518" s="8"/>
      <c r="BW518" s="8"/>
      <c r="BY518" s="44"/>
      <c r="BZ518" s="31"/>
      <c r="CA518" s="29"/>
      <c r="CB518" s="31"/>
      <c r="CC518" s="17"/>
      <c r="CE518" s="22"/>
      <c r="CF518" s="22"/>
      <c r="CG518" s="22"/>
      <c r="CH518" s="22"/>
      <c r="CI518" s="22"/>
      <c r="CJ518" s="22"/>
      <c r="CK518" s="22"/>
      <c r="CL518" s="33"/>
      <c r="CM518" s="6"/>
      <c r="CN518" s="32"/>
      <c r="CO518" s="27"/>
      <c r="CP518" s="27"/>
      <c r="CQ518" s="27"/>
      <c r="CR518" s="27"/>
      <c r="CS518" s="27"/>
      <c r="CT518" s="27"/>
    </row>
    <row r="519" spans="2:98">
      <c r="B519" s="86">
        <v>43109</v>
      </c>
      <c r="C519" s="53">
        <v>2751.29</v>
      </c>
      <c r="D519" s="47">
        <f t="shared" si="131"/>
        <v>1.3029031448005528E-3</v>
      </c>
      <c r="F519" s="89">
        <f t="shared" si="123"/>
        <v>2018.0182757250914</v>
      </c>
      <c r="G519" s="96">
        <v>481</v>
      </c>
      <c r="H519" s="37">
        <v>508</v>
      </c>
      <c r="I519" s="60">
        <f t="shared" si="125"/>
        <v>2104.8939971137338</v>
      </c>
      <c r="J519" s="57">
        <f t="shared" si="126"/>
        <v>2597.9443647988974</v>
      </c>
      <c r="K519" s="60">
        <f t="shared" si="127"/>
        <v>2989.6983720234493</v>
      </c>
      <c r="L519" s="60">
        <f t="shared" si="128"/>
        <v>1481.9484067507397</v>
      </c>
      <c r="M519" s="57">
        <f t="shared" si="129"/>
        <v>2690.9661288380021</v>
      </c>
      <c r="N519" s="57">
        <f t="shared" si="130"/>
        <v>1646.4639564224535</v>
      </c>
      <c r="P519" s="49"/>
      <c r="Q519" s="41">
        <v>508</v>
      </c>
      <c r="R519" s="103">
        <f t="shared" si="124"/>
        <v>2018.0182757250914</v>
      </c>
      <c r="S519" s="57">
        <f t="shared" si="117"/>
        <v>2121.5545710713677</v>
      </c>
      <c r="T519" s="57">
        <f t="shared" si="118"/>
        <v>2623.3045289404085</v>
      </c>
      <c r="U519" s="57">
        <f t="shared" si="119"/>
        <v>3042.7776339393267</v>
      </c>
      <c r="V519" s="57">
        <f t="shared" si="120"/>
        <v>1479.2384917745733</v>
      </c>
      <c r="W519" s="57">
        <f t="shared" si="121"/>
        <v>4364.0148859927485</v>
      </c>
      <c r="X519" s="57">
        <f t="shared" si="122"/>
        <v>1031.3882779091173</v>
      </c>
      <c r="Y519" s="17"/>
      <c r="AA519" s="22"/>
      <c r="AB519" s="22"/>
      <c r="AC519" s="22"/>
      <c r="AD519" s="22"/>
      <c r="AE519" s="22"/>
      <c r="AF519" s="22"/>
      <c r="AG519" s="22"/>
      <c r="AH519" s="33"/>
      <c r="AI519" s="6"/>
      <c r="AJ519" s="32"/>
      <c r="AK519" s="27"/>
      <c r="AL519" s="27"/>
      <c r="AM519" s="27"/>
      <c r="AN519" s="27"/>
      <c r="AO519" s="27"/>
      <c r="AP519" s="27"/>
      <c r="AR519" s="2"/>
      <c r="AS519" s="8"/>
      <c r="AT519" s="8"/>
      <c r="AU519" s="8"/>
      <c r="AW519" s="44"/>
      <c r="AX519" s="31"/>
      <c r="AY519" s="29"/>
      <c r="AZ519" s="31"/>
      <c r="BA519" s="17"/>
      <c r="BC519" s="22"/>
      <c r="BD519" s="22"/>
      <c r="BE519" s="22"/>
      <c r="BF519" s="22"/>
      <c r="BG519" s="22"/>
      <c r="BH519" s="22"/>
      <c r="BI519" s="22"/>
      <c r="BJ519" s="33"/>
      <c r="BK519" s="6"/>
      <c r="BL519" s="32"/>
      <c r="BM519" s="27"/>
      <c r="BN519" s="27"/>
      <c r="BO519" s="27"/>
      <c r="BP519" s="27"/>
      <c r="BQ519" s="27"/>
      <c r="BR519" s="27"/>
      <c r="BT519" s="2"/>
      <c r="BU519" s="8"/>
      <c r="BV519" s="8"/>
      <c r="BW519" s="8"/>
      <c r="BY519" s="44"/>
      <c r="BZ519" s="31"/>
      <c r="CA519" s="29"/>
      <c r="CB519" s="31"/>
      <c r="CC519" s="17"/>
      <c r="CE519" s="22"/>
      <c r="CF519" s="22"/>
      <c r="CG519" s="22"/>
      <c r="CH519" s="22"/>
      <c r="CI519" s="22"/>
      <c r="CJ519" s="22"/>
      <c r="CK519" s="22"/>
      <c r="CL519" s="33"/>
      <c r="CM519" s="6"/>
      <c r="CN519" s="32"/>
      <c r="CO519" s="27"/>
      <c r="CP519" s="27"/>
      <c r="CQ519" s="27"/>
      <c r="CR519" s="27"/>
      <c r="CS519" s="27"/>
      <c r="CT519" s="27"/>
    </row>
    <row r="520" spans="2:98">
      <c r="B520" s="86">
        <v>43110</v>
      </c>
      <c r="C520" s="53">
        <v>2748.23</v>
      </c>
      <c r="D520" s="47">
        <f t="shared" si="131"/>
        <v>-1.1122055472160134E-3</v>
      </c>
      <c r="F520" s="89">
        <f t="shared" si="123"/>
        <v>2018.0222487088022</v>
      </c>
      <c r="G520" s="96">
        <v>482</v>
      </c>
      <c r="H520" s="37">
        <v>509</v>
      </c>
      <c r="I520" s="60">
        <f t="shared" si="125"/>
        <v>2105.5087159054665</v>
      </c>
      <c r="J520" s="57">
        <f t="shared" si="126"/>
        <v>2598.8916939813844</v>
      </c>
      <c r="K520" s="60">
        <f t="shared" si="127"/>
        <v>2991.661990384307</v>
      </c>
      <c r="L520" s="60">
        <f t="shared" si="128"/>
        <v>1481.8408520089549</v>
      </c>
      <c r="M520" s="57">
        <f t="shared" si="129"/>
        <v>2692.4390431184174</v>
      </c>
      <c r="N520" s="57">
        <f t="shared" si="130"/>
        <v>1646.5245384420427</v>
      </c>
      <c r="P520" s="49"/>
      <c r="Q520" s="41">
        <v>509</v>
      </c>
      <c r="R520" s="103">
        <f t="shared" si="124"/>
        <v>2018.0222487088022</v>
      </c>
      <c r="S520" s="57">
        <f t="shared" si="117"/>
        <v>2122.1741554610389</v>
      </c>
      <c r="T520" s="57">
        <f t="shared" si="118"/>
        <v>2624.2353588058536</v>
      </c>
      <c r="U520" s="57">
        <f t="shared" si="119"/>
        <v>3044.7462419931385</v>
      </c>
      <c r="V520" s="57">
        <f t="shared" si="120"/>
        <v>1479.1456457003892</v>
      </c>
      <c r="W520" s="57">
        <f t="shared" si="121"/>
        <v>4368.3877943171638</v>
      </c>
      <c r="X520" s="57">
        <f t="shared" si="122"/>
        <v>1030.9577258606798</v>
      </c>
      <c r="Y520" s="17"/>
      <c r="AA520" s="22"/>
      <c r="AB520" s="22"/>
      <c r="AC520" s="22"/>
      <c r="AD520" s="22"/>
      <c r="AE520" s="22"/>
      <c r="AF520" s="22"/>
      <c r="AG520" s="22"/>
      <c r="AH520" s="33"/>
      <c r="AI520" s="6"/>
      <c r="AJ520" s="32"/>
      <c r="AK520" s="27"/>
      <c r="AL520" s="27"/>
      <c r="AM520" s="27"/>
      <c r="AN520" s="27"/>
      <c r="AO520" s="27"/>
      <c r="AP520" s="27"/>
      <c r="AR520" s="2"/>
      <c r="AS520" s="8"/>
      <c r="AT520" s="8"/>
      <c r="AU520" s="8"/>
      <c r="AW520" s="44"/>
      <c r="AX520" s="31"/>
      <c r="AY520" s="29"/>
      <c r="AZ520" s="31"/>
      <c r="BA520" s="17"/>
      <c r="BC520" s="22"/>
      <c r="BD520" s="22"/>
      <c r="BE520" s="22"/>
      <c r="BF520" s="22"/>
      <c r="BG520" s="22"/>
      <c r="BH520" s="22"/>
      <c r="BI520" s="22"/>
      <c r="BJ520" s="33"/>
      <c r="BK520" s="6"/>
      <c r="BL520" s="32"/>
      <c r="BM520" s="27"/>
      <c r="BN520" s="27"/>
      <c r="BO520" s="27"/>
      <c r="BP520" s="27"/>
      <c r="BQ520" s="27"/>
      <c r="BR520" s="27"/>
      <c r="BT520" s="2"/>
      <c r="BU520" s="8"/>
      <c r="BV520" s="8"/>
      <c r="BW520" s="8"/>
      <c r="BY520" s="44"/>
      <c r="BZ520" s="31"/>
      <c r="CA520" s="29"/>
      <c r="CB520" s="31"/>
      <c r="CC520" s="17"/>
      <c r="CE520" s="22"/>
      <c r="CF520" s="22"/>
      <c r="CG520" s="22"/>
      <c r="CH520" s="22"/>
      <c r="CI520" s="22"/>
      <c r="CJ520" s="22"/>
      <c r="CK520" s="22"/>
      <c r="CL520" s="33"/>
      <c r="CM520" s="6"/>
      <c r="CN520" s="32"/>
      <c r="CO520" s="27"/>
      <c r="CP520" s="27"/>
      <c r="CQ520" s="27"/>
      <c r="CR520" s="27"/>
      <c r="CS520" s="27"/>
      <c r="CT520" s="27"/>
    </row>
    <row r="521" spans="2:98">
      <c r="B521" s="86">
        <v>43111</v>
      </c>
      <c r="C521" s="53">
        <v>2767.56</v>
      </c>
      <c r="D521" s="47">
        <f t="shared" si="131"/>
        <v>7.0336180014045138E-3</v>
      </c>
      <c r="F521" s="89">
        <f t="shared" si="123"/>
        <v>2018.026221692513</v>
      </c>
      <c r="G521" s="96">
        <v>483</v>
      </c>
      <c r="H521" s="37">
        <v>510</v>
      </c>
      <c r="I521" s="60">
        <f t="shared" si="125"/>
        <v>2106.1236142212961</v>
      </c>
      <c r="J521" s="57">
        <f t="shared" si="126"/>
        <v>2599.8383858682992</v>
      </c>
      <c r="K521" s="60">
        <f t="shared" si="127"/>
        <v>2993.6257668533922</v>
      </c>
      <c r="L521" s="60">
        <f t="shared" si="128"/>
        <v>1481.7338651661225</v>
      </c>
      <c r="M521" s="57">
        <f t="shared" si="129"/>
        <v>2693.9120507998114</v>
      </c>
      <c r="N521" s="57">
        <f t="shared" si="130"/>
        <v>1646.5855583754549</v>
      </c>
      <c r="P521" s="49"/>
      <c r="Q521" s="96">
        <v>510</v>
      </c>
      <c r="R521" s="103">
        <f t="shared" si="124"/>
        <v>2018.026221692513</v>
      </c>
      <c r="S521" s="57">
        <f t="shared" si="117"/>
        <v>2122.7939207957688</v>
      </c>
      <c r="T521" s="57">
        <f t="shared" si="118"/>
        <v>2625.1656045493496</v>
      </c>
      <c r="U521" s="57">
        <f t="shared" si="119"/>
        <v>3046.7150624464261</v>
      </c>
      <c r="V521" s="57">
        <f t="shared" si="120"/>
        <v>1479.0533206439982</v>
      </c>
      <c r="W521" s="57">
        <f t="shared" si="121"/>
        <v>4372.7620381813713</v>
      </c>
      <c r="X521" s="57">
        <f t="shared" si="122"/>
        <v>1030.528071461584</v>
      </c>
      <c r="Y521" s="17"/>
      <c r="AA521" s="22"/>
      <c r="AB521" s="22"/>
      <c r="AC521" s="22"/>
      <c r="AD521" s="22"/>
      <c r="AE521" s="22"/>
      <c r="AF521" s="22"/>
      <c r="AG521" s="22"/>
      <c r="AH521" s="33"/>
      <c r="AI521" s="6"/>
      <c r="AJ521" s="32"/>
      <c r="AK521" s="27"/>
      <c r="AL521" s="27"/>
      <c r="AM521" s="27"/>
      <c r="AN521" s="27"/>
      <c r="AO521" s="27"/>
      <c r="AP521" s="27"/>
      <c r="AR521" s="2"/>
      <c r="AS521" s="8"/>
      <c r="AT521" s="8"/>
      <c r="AU521" s="8"/>
      <c r="AW521" s="44"/>
      <c r="AX521" s="31"/>
      <c r="AY521" s="29"/>
      <c r="AZ521" s="31"/>
      <c r="BA521" s="17"/>
      <c r="BC521" s="22"/>
      <c r="BD521" s="22"/>
      <c r="BE521" s="22"/>
      <c r="BF521" s="22"/>
      <c r="BG521" s="22"/>
      <c r="BH521" s="22"/>
      <c r="BI521" s="22"/>
      <c r="BJ521" s="33"/>
      <c r="BK521" s="6"/>
      <c r="BL521" s="32"/>
      <c r="BM521" s="27"/>
      <c r="BN521" s="27"/>
      <c r="BO521" s="27"/>
      <c r="BP521" s="27"/>
      <c r="BQ521" s="27"/>
      <c r="BR521" s="27"/>
      <c r="BT521" s="2"/>
      <c r="BU521" s="8"/>
      <c r="BV521" s="8"/>
      <c r="BW521" s="8"/>
      <c r="BY521" s="44"/>
      <c r="BZ521" s="31"/>
      <c r="CA521" s="29"/>
      <c r="CB521" s="31"/>
      <c r="CC521" s="17"/>
      <c r="CE521" s="22"/>
      <c r="CF521" s="22"/>
      <c r="CG521" s="22"/>
      <c r="CH521" s="22"/>
      <c r="CI521" s="22"/>
      <c r="CJ521" s="22"/>
      <c r="CK521" s="22"/>
      <c r="CL521" s="33"/>
      <c r="CM521" s="6"/>
      <c r="CN521" s="32"/>
      <c r="CO521" s="27"/>
      <c r="CP521" s="27"/>
      <c r="CQ521" s="27"/>
      <c r="CR521" s="27"/>
      <c r="CS521" s="27"/>
      <c r="CT521" s="27"/>
    </row>
    <row r="522" spans="2:98">
      <c r="B522" s="86">
        <v>43112</v>
      </c>
      <c r="C522" s="53">
        <v>2786.24</v>
      </c>
      <c r="D522" s="47">
        <f t="shared" si="131"/>
        <v>6.7496278310135412E-3</v>
      </c>
      <c r="F522" s="89">
        <f t="shared" si="123"/>
        <v>2018.0301946762238</v>
      </c>
      <c r="G522" s="96">
        <v>484</v>
      </c>
      <c r="H522" s="37">
        <v>511</v>
      </c>
      <c r="I522" s="60">
        <f t="shared" si="125"/>
        <v>2106.7386921136508</v>
      </c>
      <c r="J522" s="57">
        <f t="shared" si="126"/>
        <v>2600.7844425631752</v>
      </c>
      <c r="K522" s="60">
        <f t="shared" si="127"/>
        <v>2995.5897035641274</v>
      </c>
      <c r="L522" s="60">
        <f t="shared" si="128"/>
        <v>1481.6274443619652</v>
      </c>
      <c r="M522" s="57">
        <f t="shared" si="129"/>
        <v>2695.3851533673096</v>
      </c>
      <c r="N522" s="57">
        <f t="shared" si="130"/>
        <v>1646.6470149188012</v>
      </c>
      <c r="P522" s="49"/>
      <c r="Q522" s="96">
        <v>511</v>
      </c>
      <c r="R522" s="103">
        <f t="shared" si="124"/>
        <v>2018.0301946762238</v>
      </c>
      <c r="S522" s="57">
        <f t="shared" si="117"/>
        <v>2123.4138671284009</v>
      </c>
      <c r="T522" s="57">
        <f t="shared" si="118"/>
        <v>2626.0952680047421</v>
      </c>
      <c r="U522" s="57">
        <f t="shared" si="119"/>
        <v>3048.6840971863144</v>
      </c>
      <c r="V522" s="57">
        <f t="shared" si="120"/>
        <v>1478.9615149941324</v>
      </c>
      <c r="W522" s="57">
        <f t="shared" si="121"/>
        <v>4377.1376217892539</v>
      </c>
      <c r="X522" s="57">
        <f t="shared" si="122"/>
        <v>1030.0993116296127</v>
      </c>
      <c r="Y522" s="17"/>
      <c r="AA522" s="22"/>
      <c r="AB522" s="22"/>
      <c r="AC522" s="22"/>
      <c r="AD522" s="22"/>
      <c r="AE522" s="22"/>
      <c r="AF522" s="22"/>
      <c r="AG522" s="22"/>
      <c r="AH522" s="33"/>
      <c r="AI522" s="6"/>
      <c r="AJ522" s="32"/>
      <c r="AK522" s="27"/>
      <c r="AL522" s="27"/>
      <c r="AM522" s="27"/>
      <c r="AN522" s="27"/>
      <c r="AO522" s="27"/>
      <c r="AP522" s="27"/>
      <c r="AR522" s="2"/>
      <c r="AS522" s="8"/>
      <c r="AT522" s="8"/>
      <c r="AU522" s="8"/>
      <c r="AW522" s="44"/>
      <c r="AX522" s="31"/>
      <c r="AY522" s="29"/>
      <c r="AZ522" s="31"/>
      <c r="BA522" s="17"/>
      <c r="BC522" s="22"/>
      <c r="BD522" s="22"/>
      <c r="BE522" s="22"/>
      <c r="BF522" s="22"/>
      <c r="BG522" s="22"/>
      <c r="BH522" s="22"/>
      <c r="BI522" s="22"/>
      <c r="BJ522" s="33"/>
      <c r="BK522" s="6"/>
      <c r="BL522" s="32"/>
      <c r="BM522" s="27"/>
      <c r="BN522" s="27"/>
      <c r="BO522" s="27"/>
      <c r="BP522" s="27"/>
      <c r="BQ522" s="27"/>
      <c r="BR522" s="27"/>
      <c r="BT522" s="2"/>
      <c r="BU522" s="8"/>
      <c r="BV522" s="8"/>
      <c r="BW522" s="8"/>
      <c r="BY522" s="44"/>
      <c r="BZ522" s="31"/>
      <c r="CA522" s="29"/>
      <c r="CB522" s="31"/>
      <c r="CC522" s="17"/>
      <c r="CE522" s="22"/>
      <c r="CF522" s="22"/>
      <c r="CG522" s="22"/>
      <c r="CH522" s="22"/>
      <c r="CI522" s="22"/>
      <c r="CJ522" s="22"/>
      <c r="CK522" s="22"/>
      <c r="CL522" s="33"/>
      <c r="CM522" s="6"/>
      <c r="CN522" s="32"/>
      <c r="CO522" s="27"/>
      <c r="CP522" s="27"/>
      <c r="CQ522" s="27"/>
      <c r="CR522" s="27"/>
      <c r="CS522" s="27"/>
      <c r="CT522" s="27"/>
    </row>
    <row r="523" spans="2:98">
      <c r="B523" s="86">
        <v>43116</v>
      </c>
      <c r="C523" s="53">
        <v>2776.42</v>
      </c>
      <c r="D523" s="47">
        <f t="shared" si="131"/>
        <v>-3.5244630756861252E-3</v>
      </c>
      <c r="F523" s="89">
        <f t="shared" si="123"/>
        <v>2018.0341676599346</v>
      </c>
      <c r="G523" s="96">
        <v>485</v>
      </c>
      <c r="H523" s="37">
        <v>512</v>
      </c>
      <c r="I523" s="60">
        <f t="shared" si="125"/>
        <v>2107.3539496349745</v>
      </c>
      <c r="J523" s="57">
        <f t="shared" si="126"/>
        <v>2601.7298661586046</v>
      </c>
      <c r="K523" s="60">
        <f t="shared" si="127"/>
        <v>2997.5538026399108</v>
      </c>
      <c r="L523" s="60">
        <f t="shared" si="128"/>
        <v>1481.5215877463284</v>
      </c>
      <c r="M523" s="57">
        <f t="shared" si="129"/>
        <v>2696.8583522989688</v>
      </c>
      <c r="N523" s="57">
        <f t="shared" si="130"/>
        <v>1646.70890677532</v>
      </c>
      <c r="P523" s="49"/>
      <c r="Q523" s="41">
        <v>512</v>
      </c>
      <c r="R523" s="103">
        <f t="shared" si="124"/>
        <v>2018.0341676599346</v>
      </c>
      <c r="S523" s="57">
        <f t="shared" ref="S523:S539" si="132">$C$38*EXP($J$4*Q523)</f>
        <v>2124.0339945117939</v>
      </c>
      <c r="T523" s="57">
        <f t="shared" ref="T523:T539" si="133">$C$38*EXP($J$3*SQRT(Q523))</f>
        <v>2627.0243509968368</v>
      </c>
      <c r="U523" s="57">
        <f t="shared" ref="U523:U539" si="134">$C$38*EXP($J$4*Q523+$J$3*SQRT(Q523))</f>
        <v>3050.6533480916992</v>
      </c>
      <c r="V523" s="57">
        <f t="shared" ref="V523:V539" si="135">$C$38*EXP($J$4*Q523-$J$3*SQRT(Q523))</f>
        <v>1478.8702271478528</v>
      </c>
      <c r="W523" s="57">
        <f t="shared" ref="W523:W539" si="136">$C$38*EXP($J$4*Q523+2*$J$3*SQRT(Q523))</f>
        <v>4381.5145493291284</v>
      </c>
      <c r="X523" s="57">
        <f t="shared" ref="X523:X539" si="137">$C$38*EXP($J$4*Q523-2*$J$3*SQRT(Q523))</f>
        <v>1029.6714432986435</v>
      </c>
      <c r="Y523" s="17"/>
      <c r="AA523" s="22"/>
      <c r="AB523" s="22"/>
      <c r="AC523" s="22"/>
      <c r="AD523" s="22"/>
      <c r="AE523" s="22"/>
      <c r="AF523" s="22"/>
      <c r="AG523" s="22"/>
      <c r="AH523" s="33"/>
      <c r="AI523" s="6"/>
      <c r="AJ523" s="32"/>
      <c r="AK523" s="27"/>
      <c r="AL523" s="27"/>
      <c r="AM523" s="27"/>
      <c r="AN523" s="27"/>
      <c r="AO523" s="27"/>
      <c r="AP523" s="27"/>
      <c r="AR523" s="2"/>
      <c r="AS523" s="8"/>
      <c r="AT523" s="8"/>
      <c r="AU523" s="8"/>
      <c r="AW523" s="44"/>
      <c r="AX523" s="31"/>
      <c r="AY523" s="29"/>
      <c r="AZ523" s="31"/>
      <c r="BA523" s="17"/>
      <c r="BC523" s="22"/>
      <c r="BD523" s="22"/>
      <c r="BE523" s="22"/>
      <c r="BF523" s="22"/>
      <c r="BG523" s="22"/>
      <c r="BH523" s="22"/>
      <c r="BI523" s="22"/>
      <c r="BJ523" s="33"/>
      <c r="BK523" s="6"/>
      <c r="BL523" s="32"/>
      <c r="BM523" s="27"/>
      <c r="BN523" s="27"/>
      <c r="BO523" s="27"/>
      <c r="BP523" s="27"/>
      <c r="BQ523" s="27"/>
      <c r="BR523" s="27"/>
      <c r="BT523" s="2"/>
      <c r="BU523" s="8"/>
      <c r="BV523" s="8"/>
      <c r="BW523" s="8"/>
      <c r="BY523" s="44"/>
      <c r="BZ523" s="31"/>
      <c r="CA523" s="29"/>
      <c r="CB523" s="31"/>
      <c r="CC523" s="17"/>
      <c r="CE523" s="22"/>
      <c r="CF523" s="22"/>
      <c r="CG523" s="22"/>
      <c r="CH523" s="22"/>
      <c r="CI523" s="22"/>
      <c r="CJ523" s="22"/>
      <c r="CK523" s="22"/>
      <c r="CL523" s="33"/>
      <c r="CM523" s="6"/>
      <c r="CN523" s="32"/>
      <c r="CO523" s="27"/>
      <c r="CP523" s="27"/>
      <c r="CQ523" s="27"/>
      <c r="CR523" s="27"/>
      <c r="CS523" s="27"/>
      <c r="CT523" s="27"/>
    </row>
    <row r="524" spans="2:98">
      <c r="B524" s="86">
        <v>43117</v>
      </c>
      <c r="C524" s="53">
        <v>2802.56</v>
      </c>
      <c r="D524" s="47">
        <f t="shared" si="131"/>
        <v>9.4150020530034614E-3</v>
      </c>
      <c r="F524" s="89">
        <f t="shared" ref="F524:F587" si="138">F523+1/$F$10</f>
        <v>2018.0381406436454</v>
      </c>
      <c r="G524" s="96">
        <v>486</v>
      </c>
      <c r="H524" s="37">
        <v>513</v>
      </c>
      <c r="I524" s="60">
        <f t="shared" si="125"/>
        <v>2107.9693868377267</v>
      </c>
      <c r="J524" s="57">
        <f t="shared" si="126"/>
        <v>2602.6746587363123</v>
      </c>
      <c r="K524" s="60">
        <f t="shared" si="127"/>
        <v>2999.5180661941927</v>
      </c>
      <c r="L524" s="60">
        <f t="shared" si="128"/>
        <v>1481.4162934791075</v>
      </c>
      <c r="M524" s="57">
        <f t="shared" si="129"/>
        <v>2698.3316490658326</v>
      </c>
      <c r="N524" s="57">
        <f t="shared" si="130"/>
        <v>1646.7712326553265</v>
      </c>
      <c r="P524" s="49"/>
      <c r="Q524" s="41">
        <v>513</v>
      </c>
      <c r="R524" s="103">
        <f t="shared" ref="R524:R587" si="139">R523+1/$F$10</f>
        <v>2018.0381406436454</v>
      </c>
      <c r="S524" s="57">
        <f t="shared" si="132"/>
        <v>2124.6543029988234</v>
      </c>
      <c r="T524" s="57">
        <f t="shared" si="133"/>
        <v>2627.9528553414598</v>
      </c>
      <c r="U524" s="57">
        <f t="shared" si="134"/>
        <v>3052.6228170333043</v>
      </c>
      <c r="V524" s="57">
        <f t="shared" si="135"/>
        <v>1478.7794555104924</v>
      </c>
      <c r="W524" s="57">
        <f t="shared" si="136"/>
        <v>4385.8928249738456</v>
      </c>
      <c r="X524" s="57">
        <f t="shared" si="137"/>
        <v>1029.2444634185365</v>
      </c>
      <c r="Y524" s="17"/>
      <c r="AA524" s="22"/>
      <c r="AB524" s="22"/>
      <c r="AC524" s="22"/>
      <c r="AD524" s="22"/>
      <c r="AE524" s="22"/>
      <c r="AF524" s="22"/>
      <c r="AG524" s="22"/>
      <c r="AH524" s="33"/>
      <c r="AI524" s="6"/>
      <c r="AJ524" s="32"/>
      <c r="AK524" s="27"/>
      <c r="AL524" s="27"/>
      <c r="AM524" s="27"/>
      <c r="AN524" s="27"/>
      <c r="AO524" s="27"/>
      <c r="AP524" s="27"/>
      <c r="AR524" s="2"/>
      <c r="AS524" s="8"/>
      <c r="AT524" s="8"/>
      <c r="AU524" s="8"/>
      <c r="AW524" s="44"/>
      <c r="AX524" s="31"/>
      <c r="AY524" s="29"/>
      <c r="AZ524" s="31"/>
      <c r="BA524" s="17"/>
      <c r="BC524" s="22"/>
      <c r="BD524" s="22"/>
      <c r="BE524" s="22"/>
      <c r="BF524" s="22"/>
      <c r="BG524" s="22"/>
      <c r="BH524" s="22"/>
      <c r="BI524" s="22"/>
      <c r="BJ524" s="33"/>
      <c r="BK524" s="6"/>
      <c r="BL524" s="32"/>
      <c r="BM524" s="27"/>
      <c r="BN524" s="27"/>
      <c r="BO524" s="27"/>
      <c r="BP524" s="27"/>
      <c r="BQ524" s="27"/>
      <c r="BR524" s="27"/>
      <c r="BT524" s="2"/>
      <c r="BU524" s="8"/>
      <c r="BV524" s="8"/>
      <c r="BW524" s="8"/>
      <c r="BY524" s="44"/>
      <c r="BZ524" s="31"/>
      <c r="CA524" s="29"/>
      <c r="CB524" s="31"/>
      <c r="CC524" s="17"/>
      <c r="CE524" s="22"/>
      <c r="CF524" s="22"/>
      <c r="CG524" s="22"/>
      <c r="CH524" s="22"/>
      <c r="CI524" s="22"/>
      <c r="CJ524" s="22"/>
      <c r="CK524" s="22"/>
      <c r="CL524" s="33"/>
      <c r="CM524" s="6"/>
      <c r="CN524" s="32"/>
      <c r="CO524" s="27"/>
      <c r="CP524" s="27"/>
      <c r="CQ524" s="27"/>
      <c r="CR524" s="27"/>
      <c r="CS524" s="27"/>
      <c r="CT524" s="27"/>
    </row>
    <row r="525" spans="2:98">
      <c r="B525" s="86">
        <v>43118</v>
      </c>
      <c r="C525" s="53">
        <v>2798.03</v>
      </c>
      <c r="D525" s="47">
        <f t="shared" si="131"/>
        <v>-1.6163793103447367E-3</v>
      </c>
      <c r="F525" s="89">
        <f t="shared" si="138"/>
        <v>2018.0421136273562</v>
      </c>
      <c r="G525" s="96">
        <v>487</v>
      </c>
      <c r="H525" s="37">
        <v>514</v>
      </c>
      <c r="I525" s="60">
        <f t="shared" si="125"/>
        <v>2108.5850037743817</v>
      </c>
      <c r="J525" s="57">
        <f t="shared" si="126"/>
        <v>2603.6188223672398</v>
      </c>
      <c r="K525" s="60">
        <f t="shared" si="127"/>
        <v>3001.4824963305473</v>
      </c>
      <c r="L525" s="60">
        <f t="shared" si="128"/>
        <v>1481.3115597301705</v>
      </c>
      <c r="M525" s="57">
        <f t="shared" si="129"/>
        <v>2699.8050451319796</v>
      </c>
      <c r="N525" s="57">
        <f t="shared" si="130"/>
        <v>1646.8339912761594</v>
      </c>
      <c r="P525" s="49"/>
      <c r="Q525" s="96">
        <v>514</v>
      </c>
      <c r="R525" s="103">
        <f t="shared" si="139"/>
        <v>2018.0421136273562</v>
      </c>
      <c r="S525" s="57">
        <f t="shared" si="132"/>
        <v>2125.2747926423781</v>
      </c>
      <c r="T525" s="57">
        <f t="shared" si="133"/>
        <v>2628.8807828455219</v>
      </c>
      <c r="U525" s="57">
        <f t="shared" si="134"/>
        <v>3054.5925058737444</v>
      </c>
      <c r="V525" s="57">
        <f t="shared" si="135"/>
        <v>1478.6891984955964</v>
      </c>
      <c r="W525" s="57">
        <f t="shared" si="136"/>
        <v>4390.2724528809194</v>
      </c>
      <c r="X525" s="57">
        <f t="shared" si="137"/>
        <v>1028.8183689550199</v>
      </c>
      <c r="Y525" s="17"/>
      <c r="AA525" s="22"/>
      <c r="AB525" s="22"/>
      <c r="AC525" s="22"/>
      <c r="AD525" s="22"/>
      <c r="AE525" s="22"/>
      <c r="AF525" s="22"/>
      <c r="AG525" s="22"/>
      <c r="AH525" s="33"/>
      <c r="AI525" s="6"/>
      <c r="AJ525" s="32"/>
      <c r="AK525" s="27"/>
      <c r="AL525" s="27"/>
      <c r="AM525" s="27"/>
      <c r="AN525" s="27"/>
      <c r="AO525" s="27"/>
      <c r="AP525" s="27"/>
      <c r="AR525" s="2"/>
      <c r="AS525" s="8"/>
      <c r="AT525" s="8"/>
      <c r="AU525" s="8"/>
      <c r="AW525" s="44"/>
      <c r="AX525" s="31"/>
      <c r="AY525" s="29"/>
      <c r="AZ525" s="31"/>
      <c r="BA525" s="17"/>
      <c r="BC525" s="22"/>
      <c r="BD525" s="22"/>
      <c r="BE525" s="22"/>
      <c r="BF525" s="22"/>
      <c r="BG525" s="22"/>
      <c r="BH525" s="22"/>
      <c r="BI525" s="22"/>
      <c r="BJ525" s="33"/>
      <c r="BK525" s="6"/>
      <c r="BL525" s="32"/>
      <c r="BM525" s="27"/>
      <c r="BN525" s="27"/>
      <c r="BO525" s="27"/>
      <c r="BP525" s="27"/>
      <c r="BQ525" s="27"/>
      <c r="BR525" s="27"/>
      <c r="BT525" s="2"/>
      <c r="BU525" s="8"/>
      <c r="BV525" s="8"/>
      <c r="BW525" s="8"/>
      <c r="BY525" s="44"/>
      <c r="BZ525" s="31"/>
      <c r="CA525" s="29"/>
      <c r="CB525" s="31"/>
      <c r="CC525" s="17"/>
      <c r="CE525" s="22"/>
      <c r="CF525" s="22"/>
      <c r="CG525" s="22"/>
      <c r="CH525" s="22"/>
      <c r="CI525" s="22"/>
      <c r="CJ525" s="22"/>
      <c r="CK525" s="22"/>
      <c r="CL525" s="33"/>
      <c r="CM525" s="6"/>
      <c r="CN525" s="32"/>
      <c r="CO525" s="27"/>
      <c r="CP525" s="27"/>
      <c r="CQ525" s="27"/>
      <c r="CR525" s="27"/>
      <c r="CS525" s="27"/>
      <c r="CT525" s="27"/>
    </row>
    <row r="526" spans="2:98">
      <c r="B526" s="86">
        <v>43119</v>
      </c>
      <c r="C526" s="53">
        <v>2810.3</v>
      </c>
      <c r="D526" s="47">
        <f t="shared" si="131"/>
        <v>4.3852281783969367E-3</v>
      </c>
      <c r="F526" s="89">
        <f t="shared" si="138"/>
        <v>2018.046086611067</v>
      </c>
      <c r="G526" s="96">
        <v>488</v>
      </c>
      <c r="H526" s="37">
        <v>515</v>
      </c>
      <c r="I526" s="60">
        <f t="shared" si="125"/>
        <v>2109.20080049743</v>
      </c>
      <c r="J526" s="57">
        <f t="shared" si="126"/>
        <v>2604.5623591116178</v>
      </c>
      <c r="K526" s="60">
        <f t="shared" si="127"/>
        <v>3003.4470951427484</v>
      </c>
      <c r="L526" s="60">
        <f t="shared" si="128"/>
        <v>1481.2073846792894</v>
      </c>
      <c r="M526" s="57">
        <f t="shared" si="129"/>
        <v>2701.2785419545789</v>
      </c>
      <c r="N526" s="57">
        <f t="shared" si="130"/>
        <v>1646.8971813621295</v>
      </c>
      <c r="P526" s="49"/>
      <c r="Q526" s="41">
        <v>515</v>
      </c>
      <c r="R526" s="103">
        <f t="shared" si="139"/>
        <v>2018.046086611067</v>
      </c>
      <c r="S526" s="57">
        <f t="shared" si="132"/>
        <v>2125.8954634953639</v>
      </c>
      <c r="T526" s="57">
        <f t="shared" si="133"/>
        <v>2629.808135307077</v>
      </c>
      <c r="U526" s="57">
        <f t="shared" si="134"/>
        <v>3056.5624164675778</v>
      </c>
      <c r="V526" s="57">
        <f t="shared" si="135"/>
        <v>1478.5994545248666</v>
      </c>
      <c r="W526" s="57">
        <f t="shared" si="136"/>
        <v>4394.65343719263</v>
      </c>
      <c r="X526" s="57">
        <f t="shared" si="137"/>
        <v>1028.3931568895794</v>
      </c>
      <c r="Y526" s="17"/>
      <c r="AA526" s="22"/>
      <c r="AB526" s="22"/>
      <c r="AC526" s="22"/>
      <c r="AD526" s="22"/>
      <c r="AE526" s="22"/>
      <c r="AF526" s="22"/>
      <c r="AG526" s="22"/>
      <c r="AH526" s="33"/>
      <c r="AI526" s="6"/>
      <c r="AJ526" s="32"/>
      <c r="AK526" s="27"/>
      <c r="AL526" s="27"/>
      <c r="AM526" s="27"/>
      <c r="AN526" s="27"/>
      <c r="AO526" s="27"/>
      <c r="AP526" s="27"/>
      <c r="AR526" s="2"/>
      <c r="AS526" s="8"/>
      <c r="AT526" s="8"/>
      <c r="AU526" s="8"/>
      <c r="AW526" s="44"/>
      <c r="AX526" s="31"/>
      <c r="AY526" s="29"/>
      <c r="AZ526" s="31"/>
      <c r="BA526" s="17"/>
      <c r="BC526" s="22"/>
      <c r="BD526" s="22"/>
      <c r="BE526" s="22"/>
      <c r="BF526" s="22"/>
      <c r="BG526" s="22"/>
      <c r="BH526" s="22"/>
      <c r="BI526" s="22"/>
      <c r="BJ526" s="33"/>
      <c r="BK526" s="6"/>
      <c r="BL526" s="32"/>
      <c r="BM526" s="27"/>
      <c r="BN526" s="27"/>
      <c r="BO526" s="27"/>
      <c r="BP526" s="27"/>
      <c r="BQ526" s="27"/>
      <c r="BR526" s="27"/>
      <c r="BT526" s="2"/>
      <c r="BU526" s="8"/>
      <c r="BV526" s="8"/>
      <c r="BW526" s="8"/>
      <c r="BY526" s="44"/>
      <c r="BZ526" s="31"/>
      <c r="CA526" s="29"/>
      <c r="CB526" s="31"/>
      <c r="CC526" s="17"/>
      <c r="CE526" s="22"/>
      <c r="CF526" s="22"/>
      <c r="CG526" s="22"/>
      <c r="CH526" s="22"/>
      <c r="CI526" s="22"/>
      <c r="CJ526" s="22"/>
      <c r="CK526" s="22"/>
      <c r="CL526" s="33"/>
      <c r="CM526" s="6"/>
      <c r="CN526" s="32"/>
      <c r="CO526" s="27"/>
      <c r="CP526" s="27"/>
      <c r="CQ526" s="27"/>
      <c r="CR526" s="27"/>
      <c r="CS526" s="27"/>
      <c r="CT526" s="27"/>
    </row>
    <row r="527" spans="2:98">
      <c r="B527" s="86">
        <v>43122</v>
      </c>
      <c r="C527" s="53">
        <v>2832.97</v>
      </c>
      <c r="D527" s="47">
        <f t="shared" si="131"/>
        <v>8.0667544390277245E-3</v>
      </c>
      <c r="F527" s="89">
        <f t="shared" si="138"/>
        <v>2018.0500595947778</v>
      </c>
      <c r="G527" s="96">
        <v>489</v>
      </c>
      <c r="H527" s="37">
        <v>516</v>
      </c>
      <c r="I527" s="60">
        <f t="shared" si="125"/>
        <v>2109.8167770593764</v>
      </c>
      <c r="J527" s="57">
        <f t="shared" si="126"/>
        <v>2605.5052710190471</v>
      </c>
      <c r="K527" s="60">
        <f t="shared" si="127"/>
        <v>3005.4118647148421</v>
      </c>
      <c r="L527" s="60">
        <f t="shared" si="128"/>
        <v>1481.1037665160623</v>
      </c>
      <c r="M527" s="57">
        <f t="shared" si="129"/>
        <v>2702.7521409839401</v>
      </c>
      <c r="N527" s="57">
        <f t="shared" si="130"/>
        <v>1646.960801644469</v>
      </c>
      <c r="P527" s="49"/>
      <c r="Q527" s="41">
        <v>516</v>
      </c>
      <c r="R527" s="103">
        <f t="shared" si="139"/>
        <v>2018.0500595947778</v>
      </c>
      <c r="S527" s="57">
        <f t="shared" si="132"/>
        <v>2126.5163156107019</v>
      </c>
      <c r="T527" s="57">
        <f t="shared" si="133"/>
        <v>2630.7349145153835</v>
      </c>
      <c r="U527" s="57">
        <f t="shared" si="134"/>
        <v>3058.5325506613644</v>
      </c>
      <c r="V527" s="57">
        <f t="shared" si="135"/>
        <v>1478.5102220281033</v>
      </c>
      <c r="W527" s="57">
        <f t="shared" si="136"/>
        <v>4399.0357820361296</v>
      </c>
      <c r="X527" s="57">
        <f t="shared" si="137"/>
        <v>1027.968824219347</v>
      </c>
      <c r="Y527" s="17"/>
      <c r="AA527" s="22"/>
      <c r="AB527" s="22"/>
      <c r="AC527" s="22"/>
      <c r="AD527" s="22"/>
      <c r="AE527" s="22"/>
      <c r="AF527" s="22"/>
      <c r="AG527" s="22"/>
      <c r="AH527" s="33"/>
      <c r="AI527" s="6"/>
      <c r="AJ527" s="32"/>
      <c r="AK527" s="27"/>
      <c r="AL527" s="27"/>
      <c r="AM527" s="27"/>
      <c r="AN527" s="27"/>
      <c r="AO527" s="27"/>
      <c r="AP527" s="27"/>
      <c r="AR527" s="2"/>
      <c r="AS527" s="8"/>
      <c r="AT527" s="8"/>
      <c r="AU527" s="8"/>
      <c r="AW527" s="44"/>
      <c r="AX527" s="31"/>
      <c r="AY527" s="29"/>
      <c r="AZ527" s="31"/>
      <c r="BA527" s="17"/>
      <c r="BC527" s="22"/>
      <c r="BD527" s="22"/>
      <c r="BE527" s="22"/>
      <c r="BF527" s="22"/>
      <c r="BG527" s="22"/>
      <c r="BH527" s="22"/>
      <c r="BI527" s="22"/>
      <c r="BJ527" s="33"/>
      <c r="BK527" s="6"/>
      <c r="BL527" s="32"/>
      <c r="BM527" s="27"/>
      <c r="BN527" s="27"/>
      <c r="BO527" s="27"/>
      <c r="BP527" s="27"/>
      <c r="BQ527" s="27"/>
      <c r="BR527" s="27"/>
      <c r="BT527" s="2"/>
      <c r="BU527" s="8"/>
      <c r="BV527" s="8"/>
      <c r="BW527" s="8"/>
      <c r="BY527" s="44"/>
      <c r="BZ527" s="31"/>
      <c r="CA527" s="29"/>
      <c r="CB527" s="31"/>
      <c r="CC527" s="17"/>
      <c r="CE527" s="22"/>
      <c r="CF527" s="22"/>
      <c r="CG527" s="22"/>
      <c r="CH527" s="22"/>
      <c r="CI527" s="22"/>
      <c r="CJ527" s="22"/>
      <c r="CK527" s="22"/>
      <c r="CL527" s="33"/>
      <c r="CM527" s="6"/>
      <c r="CN527" s="32"/>
      <c r="CO527" s="27"/>
      <c r="CP527" s="27"/>
      <c r="CQ527" s="27"/>
      <c r="CR527" s="27"/>
      <c r="CS527" s="27"/>
      <c r="CT527" s="27"/>
    </row>
    <row r="528" spans="2:98">
      <c r="B528" s="86">
        <v>43123</v>
      </c>
      <c r="C528" s="53">
        <v>2839.13</v>
      </c>
      <c r="D528" s="47">
        <f t="shared" si="131"/>
        <v>2.1743964814312576E-3</v>
      </c>
      <c r="F528" s="89">
        <f t="shared" si="138"/>
        <v>2018.0540325784887</v>
      </c>
      <c r="G528" s="96">
        <v>490</v>
      </c>
      <c r="H528" s="37">
        <v>517</v>
      </c>
      <c r="I528" s="60">
        <f t="shared" si="125"/>
        <v>2110.4329335127418</v>
      </c>
      <c r="J528" s="57">
        <f t="shared" si="126"/>
        <v>2606.447560128574</v>
      </c>
      <c r="K528" s="60">
        <f t="shared" si="127"/>
        <v>3007.3768071212171</v>
      </c>
      <c r="L528" s="60">
        <f t="shared" si="128"/>
        <v>1481.000703439845</v>
      </c>
      <c r="M528" s="57">
        <f t="shared" si="129"/>
        <v>2704.225843663562</v>
      </c>
      <c r="N528" s="57">
        <f t="shared" si="130"/>
        <v>1647.0248508612799</v>
      </c>
      <c r="P528" s="49"/>
      <c r="Q528" s="96">
        <v>517</v>
      </c>
      <c r="R528" s="103">
        <f t="shared" si="139"/>
        <v>2018.0540325784887</v>
      </c>
      <c r="S528" s="57">
        <f t="shared" si="132"/>
        <v>2127.1373490413284</v>
      </c>
      <c r="T528" s="57">
        <f t="shared" si="133"/>
        <v>2631.6611222509641</v>
      </c>
      <c r="U528" s="57">
        <f t="shared" si="134"/>
        <v>3060.5029102937237</v>
      </c>
      <c r="V528" s="57">
        <f t="shared" si="135"/>
        <v>1478.4214994431497</v>
      </c>
      <c r="W528" s="57">
        <f t="shared" si="136"/>
        <v>4403.4194915235666</v>
      </c>
      <c r="X528" s="57">
        <f t="shared" si="137"/>
        <v>1027.5453679569914</v>
      </c>
      <c r="Y528" s="17"/>
      <c r="AA528" s="22"/>
      <c r="AB528" s="22"/>
      <c r="AC528" s="22"/>
      <c r="AD528" s="22"/>
      <c r="AE528" s="22"/>
      <c r="AF528" s="22"/>
      <c r="AG528" s="22"/>
      <c r="AH528" s="33"/>
      <c r="AI528" s="6"/>
      <c r="AJ528" s="32"/>
      <c r="AK528" s="27"/>
      <c r="AL528" s="27"/>
      <c r="AM528" s="27"/>
      <c r="AN528" s="27"/>
      <c r="AO528" s="27"/>
      <c r="AP528" s="27"/>
      <c r="AR528" s="2"/>
      <c r="AS528" s="8"/>
      <c r="AT528" s="8"/>
      <c r="AU528" s="8"/>
      <c r="AW528" s="44"/>
      <c r="AX528" s="31"/>
      <c r="AY528" s="29"/>
      <c r="AZ528" s="31"/>
      <c r="BA528" s="17"/>
      <c r="BC528" s="22"/>
      <c r="BD528" s="22"/>
      <c r="BE528" s="22"/>
      <c r="BF528" s="22"/>
      <c r="BG528" s="22"/>
      <c r="BH528" s="22"/>
      <c r="BI528" s="22"/>
      <c r="BJ528" s="33"/>
      <c r="BK528" s="6"/>
      <c r="BL528" s="32"/>
      <c r="BM528" s="27"/>
      <c r="BN528" s="27"/>
      <c r="BO528" s="27"/>
      <c r="BP528" s="27"/>
      <c r="BQ528" s="27"/>
      <c r="BR528" s="27"/>
      <c r="BT528" s="2"/>
      <c r="BU528" s="8"/>
      <c r="BV528" s="8"/>
      <c r="BW528" s="8"/>
      <c r="BY528" s="44"/>
      <c r="BZ528" s="31"/>
      <c r="CA528" s="29"/>
      <c r="CB528" s="31"/>
      <c r="CC528" s="17"/>
      <c r="CE528" s="22"/>
      <c r="CF528" s="22"/>
      <c r="CG528" s="22"/>
      <c r="CH528" s="22"/>
      <c r="CI528" s="22"/>
      <c r="CJ528" s="22"/>
      <c r="CK528" s="22"/>
      <c r="CL528" s="33"/>
      <c r="CM528" s="6"/>
      <c r="CN528" s="32"/>
      <c r="CO528" s="27"/>
      <c r="CP528" s="27"/>
      <c r="CQ528" s="27"/>
      <c r="CR528" s="27"/>
      <c r="CS528" s="27"/>
      <c r="CT528" s="27"/>
    </row>
    <row r="529" spans="2:98">
      <c r="B529" s="86">
        <v>43124</v>
      </c>
      <c r="C529" s="53">
        <v>2837.54</v>
      </c>
      <c r="D529" s="47">
        <f t="shared" si="131"/>
        <v>-5.6003071363415751E-4</v>
      </c>
      <c r="F529" s="89">
        <f t="shared" si="138"/>
        <v>2018.0580055621995</v>
      </c>
      <c r="G529" s="96">
        <v>491</v>
      </c>
      <c r="H529" s="37">
        <v>518</v>
      </c>
      <c r="I529" s="60">
        <f t="shared" si="125"/>
        <v>2111.0492699100628</v>
      </c>
      <c r="J529" s="57">
        <f t="shared" si="126"/>
        <v>2607.389228468764</v>
      </c>
      <c r="K529" s="60">
        <f t="shared" si="127"/>
        <v>3009.3419244266765</v>
      </c>
      <c r="L529" s="60">
        <f t="shared" si="128"/>
        <v>1480.898193659679</v>
      </c>
      <c r="M529" s="57">
        <f t="shared" si="129"/>
        <v>2705.6996514301863</v>
      </c>
      <c r="N529" s="57">
        <f t="shared" si="130"/>
        <v>1647.0893277574853</v>
      </c>
      <c r="P529" s="49"/>
      <c r="Q529" s="96">
        <v>518</v>
      </c>
      <c r="R529" s="103">
        <f t="shared" si="139"/>
        <v>2018.0580055621995</v>
      </c>
      <c r="S529" s="57">
        <f t="shared" si="132"/>
        <v>2127.7585638401956</v>
      </c>
      <c r="T529" s="57">
        <f t="shared" si="133"/>
        <v>2632.5867602856661</v>
      </c>
      <c r="U529" s="57">
        <f t="shared" si="134"/>
        <v>3062.4734971953885</v>
      </c>
      <c r="V529" s="57">
        <f t="shared" si="135"/>
        <v>1478.3332852158367</v>
      </c>
      <c r="W529" s="57">
        <f t="shared" si="136"/>
        <v>4407.804569752182</v>
      </c>
      <c r="X529" s="57">
        <f t="shared" si="137"/>
        <v>1027.1227851306098</v>
      </c>
      <c r="Y529" s="17"/>
      <c r="AA529" s="22"/>
      <c r="AB529" s="22"/>
      <c r="AC529" s="22"/>
      <c r="AD529" s="22"/>
      <c r="AE529" s="22"/>
      <c r="AF529" s="22"/>
      <c r="AG529" s="22"/>
      <c r="AH529" s="33"/>
      <c r="AI529" s="6"/>
      <c r="AJ529" s="32"/>
      <c r="AK529" s="27"/>
      <c r="AL529" s="27"/>
      <c r="AM529" s="27"/>
      <c r="AN529" s="27"/>
      <c r="AO529" s="27"/>
      <c r="AP529" s="27"/>
      <c r="AR529" s="2"/>
      <c r="AS529" s="8"/>
      <c r="AT529" s="8"/>
      <c r="AU529" s="8"/>
      <c r="AW529" s="44"/>
      <c r="AX529" s="31"/>
      <c r="AY529" s="29"/>
      <c r="AZ529" s="31"/>
      <c r="BA529" s="17"/>
      <c r="BC529" s="22"/>
      <c r="BD529" s="22"/>
      <c r="BE529" s="22"/>
      <c r="BF529" s="22"/>
      <c r="BG529" s="22"/>
      <c r="BH529" s="22"/>
      <c r="BI529" s="22"/>
      <c r="BJ529" s="33"/>
      <c r="BK529" s="6"/>
      <c r="BL529" s="32"/>
      <c r="BM529" s="27"/>
      <c r="BN529" s="27"/>
      <c r="BO529" s="27"/>
      <c r="BP529" s="27"/>
      <c r="BQ529" s="27"/>
      <c r="BR529" s="27"/>
      <c r="BT529" s="2"/>
      <c r="BU529" s="8"/>
      <c r="BV529" s="8"/>
      <c r="BW529" s="8"/>
      <c r="BY529" s="44"/>
      <c r="BZ529" s="31"/>
      <c r="CA529" s="29"/>
      <c r="CB529" s="31"/>
      <c r="CC529" s="17"/>
      <c r="CE529" s="22"/>
      <c r="CF529" s="22"/>
      <c r="CG529" s="22"/>
      <c r="CH529" s="22"/>
      <c r="CI529" s="22"/>
      <c r="CJ529" s="22"/>
      <c r="CK529" s="22"/>
      <c r="CL529" s="33"/>
      <c r="CM529" s="6"/>
      <c r="CN529" s="32"/>
      <c r="CO529" s="27"/>
      <c r="CP529" s="27"/>
      <c r="CQ529" s="27"/>
      <c r="CR529" s="27"/>
      <c r="CS529" s="27"/>
      <c r="CT529" s="27"/>
    </row>
    <row r="530" spans="2:98">
      <c r="B530" s="86">
        <v>43125</v>
      </c>
      <c r="C530" s="53">
        <v>2839.25</v>
      </c>
      <c r="D530" s="47">
        <f t="shared" si="131"/>
        <v>6.0263467651558618E-4</v>
      </c>
      <c r="F530" s="89">
        <f t="shared" si="138"/>
        <v>2018.0619785459103</v>
      </c>
      <c r="G530" s="96">
        <v>492</v>
      </c>
      <c r="H530" s="37">
        <v>519</v>
      </c>
      <c r="I530" s="60">
        <f t="shared" si="125"/>
        <v>2111.665786303889</v>
      </c>
      <c r="J530" s="57">
        <f t="shared" si="126"/>
        <v>2608.3302780577801</v>
      </c>
      <c r="K530" s="60">
        <f t="shared" si="127"/>
        <v>3011.307218686512</v>
      </c>
      <c r="L530" s="60">
        <f t="shared" si="128"/>
        <v>1480.7962353942189</v>
      </c>
      <c r="M530" s="57">
        <f t="shared" si="129"/>
        <v>2707.1735657138429</v>
      </c>
      <c r="N530" s="57">
        <f t="shared" si="130"/>
        <v>1647.1542310847783</v>
      </c>
      <c r="P530" s="49"/>
      <c r="Q530" s="41">
        <v>519</v>
      </c>
      <c r="R530" s="103">
        <f t="shared" si="139"/>
        <v>2018.0619785459103</v>
      </c>
      <c r="S530" s="57">
        <f t="shared" si="132"/>
        <v>2128.3799600602697</v>
      </c>
      <c r="T530" s="57">
        <f t="shared" si="133"/>
        <v>2633.5118303827162</v>
      </c>
      <c r="U530" s="57">
        <f t="shared" si="134"/>
        <v>3064.4443131892608</v>
      </c>
      <c r="V530" s="57">
        <f t="shared" si="135"/>
        <v>1478.2455777999255</v>
      </c>
      <c r="W530" s="57">
        <f t="shared" si="136"/>
        <v>4412.1910208044237</v>
      </c>
      <c r="X530" s="57">
        <f t="shared" si="137"/>
        <v>1026.7010727836193</v>
      </c>
      <c r="Y530" s="17"/>
      <c r="AA530" s="22"/>
      <c r="AB530" s="22"/>
      <c r="AC530" s="22"/>
      <c r="AD530" s="22"/>
      <c r="AE530" s="22"/>
      <c r="AF530" s="22"/>
      <c r="AG530" s="22"/>
      <c r="AH530" s="33"/>
      <c r="AI530" s="6"/>
      <c r="AJ530" s="32"/>
      <c r="AK530" s="27"/>
      <c r="AL530" s="27"/>
      <c r="AM530" s="27"/>
      <c r="AN530" s="27"/>
      <c r="AO530" s="27"/>
      <c r="AP530" s="27"/>
      <c r="AR530" s="2"/>
      <c r="AS530" s="8"/>
      <c r="AT530" s="8"/>
      <c r="AU530" s="8"/>
      <c r="AW530" s="44"/>
      <c r="AX530" s="31"/>
      <c r="AY530" s="29"/>
      <c r="AZ530" s="31"/>
      <c r="BA530" s="17"/>
      <c r="BC530" s="22"/>
      <c r="BD530" s="22"/>
      <c r="BE530" s="22"/>
      <c r="BF530" s="22"/>
      <c r="BG530" s="22"/>
      <c r="BH530" s="22"/>
      <c r="BI530" s="22"/>
      <c r="BJ530" s="33"/>
      <c r="BK530" s="6"/>
      <c r="BL530" s="32"/>
      <c r="BM530" s="27"/>
      <c r="BN530" s="27"/>
      <c r="BO530" s="27"/>
      <c r="BP530" s="27"/>
      <c r="BQ530" s="27"/>
      <c r="BR530" s="27"/>
      <c r="BT530" s="2"/>
      <c r="BU530" s="8"/>
      <c r="BV530" s="8"/>
      <c r="BW530" s="8"/>
      <c r="BY530" s="44"/>
      <c r="BZ530" s="31"/>
      <c r="CA530" s="29"/>
      <c r="CB530" s="31"/>
      <c r="CC530" s="17"/>
      <c r="CE530" s="22"/>
      <c r="CF530" s="22"/>
      <c r="CG530" s="22"/>
      <c r="CH530" s="22"/>
      <c r="CI530" s="22"/>
      <c r="CJ530" s="22"/>
      <c r="CK530" s="22"/>
      <c r="CL530" s="33"/>
      <c r="CM530" s="6"/>
      <c r="CN530" s="32"/>
      <c r="CO530" s="27"/>
      <c r="CP530" s="27"/>
      <c r="CQ530" s="27"/>
      <c r="CR530" s="27"/>
      <c r="CS530" s="27"/>
      <c r="CT530" s="27"/>
    </row>
    <row r="531" spans="2:98" s="46" customFormat="1">
      <c r="B531" s="115">
        <v>43126</v>
      </c>
      <c r="C531" s="52">
        <v>2872.87</v>
      </c>
      <c r="D531" s="47">
        <f t="shared" si="131"/>
        <v>1.1841155234657001E-2</v>
      </c>
      <c r="E531" s="61"/>
      <c r="F531" s="92">
        <f t="shared" si="138"/>
        <v>2018.0659515296211</v>
      </c>
      <c r="G531" s="96">
        <v>0</v>
      </c>
      <c r="H531" s="77">
        <v>520</v>
      </c>
      <c r="I531" s="60">
        <f t="shared" si="125"/>
        <v>1829.08</v>
      </c>
      <c r="J531" s="57">
        <f t="shared" si="126"/>
        <v>1829.08</v>
      </c>
      <c r="K531" s="60">
        <f t="shared" si="127"/>
        <v>1829.08</v>
      </c>
      <c r="L531" s="60">
        <f t="shared" ref="L531:L539" si="140">$C$531*EXP($J$4*G531-$J$3*SQRT(G531))</f>
        <v>2872.87</v>
      </c>
      <c r="M531" s="57">
        <f t="shared" si="129"/>
        <v>1829.08</v>
      </c>
      <c r="N531" s="57">
        <f t="shared" ref="N531:N539" si="141">$C$531*EXP($J$4*G531-2.5*$J$3*SQRT(G531))</f>
        <v>2872.87</v>
      </c>
      <c r="P531" s="101"/>
      <c r="Q531" s="96">
        <v>520</v>
      </c>
      <c r="R531" s="103">
        <f t="shared" si="139"/>
        <v>2018.0659515296211</v>
      </c>
      <c r="S531" s="57">
        <f t="shared" si="132"/>
        <v>2129.0015377545342</v>
      </c>
      <c r="T531" s="57">
        <f t="shared" si="133"/>
        <v>2634.4363342967849</v>
      </c>
      <c r="U531" s="57">
        <f t="shared" si="134"/>
        <v>3066.4153600904679</v>
      </c>
      <c r="V531" s="57">
        <f t="shared" si="135"/>
        <v>1478.1583756570553</v>
      </c>
      <c r="W531" s="57">
        <f t="shared" si="136"/>
        <v>4416.5788487480531</v>
      </c>
      <c r="X531" s="57">
        <f t="shared" si="137"/>
        <v>1026.2802279746504</v>
      </c>
      <c r="Y531" s="56"/>
      <c r="AA531" s="62"/>
      <c r="AB531" s="62"/>
      <c r="AC531" s="62"/>
      <c r="AD531" s="62"/>
      <c r="AE531" s="62"/>
      <c r="AF531" s="62"/>
      <c r="AG531" s="62"/>
      <c r="AH531" s="65"/>
      <c r="AI531" s="72"/>
      <c r="AJ531" s="66"/>
      <c r="AK531" s="67"/>
      <c r="AL531" s="67"/>
      <c r="AM531" s="67"/>
      <c r="AN531" s="67"/>
      <c r="AO531" s="67"/>
      <c r="AP531" s="67"/>
      <c r="AR531" s="68"/>
      <c r="AS531" s="61"/>
      <c r="AT531" s="61"/>
      <c r="AU531" s="61"/>
      <c r="AW531" s="69"/>
      <c r="AX531" s="63"/>
      <c r="AY531" s="64"/>
      <c r="AZ531" s="63"/>
      <c r="BA531" s="56"/>
      <c r="BC531" s="62"/>
      <c r="BD531" s="62"/>
      <c r="BE531" s="62"/>
      <c r="BF531" s="62"/>
      <c r="BG531" s="62"/>
      <c r="BH531" s="62"/>
      <c r="BI531" s="62"/>
      <c r="BJ531" s="65"/>
      <c r="BK531" s="72"/>
      <c r="BL531" s="66"/>
      <c r="BM531" s="67"/>
      <c r="BN531" s="67"/>
      <c r="BO531" s="67"/>
      <c r="BP531" s="67"/>
      <c r="BQ531" s="67"/>
      <c r="BR531" s="67"/>
      <c r="BT531" s="68"/>
      <c r="BU531" s="61"/>
      <c r="BV531" s="61"/>
      <c r="BW531" s="61"/>
      <c r="BY531" s="69"/>
      <c r="BZ531" s="63"/>
      <c r="CA531" s="64"/>
      <c r="CB531" s="63"/>
      <c r="CC531" s="56"/>
      <c r="CE531" s="62"/>
      <c r="CF531" s="62"/>
      <c r="CG531" s="62"/>
      <c r="CH531" s="62"/>
      <c r="CI531" s="62"/>
      <c r="CJ531" s="62"/>
      <c r="CK531" s="62"/>
      <c r="CL531" s="65"/>
      <c r="CM531" s="72"/>
      <c r="CN531" s="66"/>
      <c r="CO531" s="67"/>
      <c r="CP531" s="67"/>
      <c r="CQ531" s="67"/>
      <c r="CR531" s="67"/>
      <c r="CS531" s="67"/>
      <c r="CT531" s="67"/>
    </row>
    <row r="532" spans="2:98">
      <c r="B532" s="115">
        <v>43129</v>
      </c>
      <c r="C532" s="52">
        <v>2853.53</v>
      </c>
      <c r="D532" s="47">
        <f t="shared" si="131"/>
        <v>-6.7319440141738723E-3</v>
      </c>
      <c r="E532" s="61"/>
      <c r="F532" s="92">
        <f t="shared" si="138"/>
        <v>2018.0699245133319</v>
      </c>
      <c r="G532" s="96">
        <v>1</v>
      </c>
      <c r="H532" s="77">
        <v>521</v>
      </c>
      <c r="I532" s="60">
        <f t="shared" si="125"/>
        <v>1829.614169344929</v>
      </c>
      <c r="J532" s="57">
        <f t="shared" si="126"/>
        <v>1858.58065590258</v>
      </c>
      <c r="K532" s="60">
        <f t="shared" si="127"/>
        <v>1859.1234406968267</v>
      </c>
      <c r="L532" s="60">
        <f t="shared" si="140"/>
        <v>2828.0955373084862</v>
      </c>
      <c r="M532" s="57">
        <f t="shared" si="129"/>
        <v>1850.2210310572368</v>
      </c>
      <c r="N532" s="57">
        <f t="shared" si="141"/>
        <v>2761.0292589043916</v>
      </c>
      <c r="O532" s="46"/>
      <c r="P532" s="101"/>
      <c r="Q532" s="96">
        <v>521</v>
      </c>
      <c r="R532" s="103">
        <f t="shared" si="139"/>
        <v>2018.0699245133319</v>
      </c>
      <c r="S532" s="57">
        <f t="shared" si="132"/>
        <v>2129.6232969759872</v>
      </c>
      <c r="T532" s="57">
        <f t="shared" si="133"/>
        <v>2635.3602737740398</v>
      </c>
      <c r="U532" s="57">
        <f t="shared" si="134"/>
        <v>3068.3866397064157</v>
      </c>
      <c r="V532" s="57">
        <f t="shared" si="135"/>
        <v>1478.0716772566873</v>
      </c>
      <c r="W532" s="57">
        <f t="shared" si="136"/>
        <v>4420.9680576362471</v>
      </c>
      <c r="X532" s="57">
        <f t="shared" si="137"/>
        <v>1025.8602477774411</v>
      </c>
      <c r="Y532" s="17"/>
      <c r="AA532" s="22"/>
      <c r="AB532" s="22"/>
      <c r="AC532" s="22"/>
      <c r="AD532" s="22"/>
      <c r="AE532" s="22"/>
      <c r="AF532" s="22"/>
      <c r="AG532" s="22"/>
      <c r="AH532" s="33"/>
      <c r="AI532" s="6"/>
      <c r="AJ532" s="32"/>
      <c r="AK532" s="27"/>
      <c r="AL532" s="27"/>
      <c r="AM532" s="27"/>
      <c r="AN532" s="27"/>
      <c r="AO532" s="27"/>
      <c r="AP532" s="27"/>
      <c r="AR532" s="2"/>
      <c r="AS532" s="8"/>
      <c r="AT532" s="8"/>
      <c r="AU532" s="8"/>
      <c r="AW532" s="44"/>
      <c r="AX532" s="31"/>
      <c r="AY532" s="29"/>
      <c r="AZ532" s="31"/>
      <c r="BA532" s="17"/>
      <c r="BC532" s="22"/>
      <c r="BD532" s="22"/>
      <c r="BE532" s="22"/>
      <c r="BF532" s="22"/>
      <c r="BG532" s="22"/>
      <c r="BH532" s="22"/>
      <c r="BI532" s="22"/>
      <c r="BJ532" s="33"/>
      <c r="BK532" s="6"/>
      <c r="BL532" s="32"/>
      <c r="BM532" s="27"/>
      <c r="BN532" s="27"/>
      <c r="BO532" s="27"/>
      <c r="BP532" s="27"/>
      <c r="BQ532" s="27"/>
      <c r="BR532" s="27"/>
      <c r="BT532" s="2"/>
      <c r="BU532" s="8"/>
      <c r="BV532" s="8"/>
      <c r="BW532" s="8"/>
      <c r="BY532" s="44"/>
      <c r="BZ532" s="31"/>
      <c r="CA532" s="29"/>
      <c r="CB532" s="31"/>
      <c r="CC532" s="17"/>
      <c r="CE532" s="22"/>
      <c r="CF532" s="22"/>
      <c r="CG532" s="22"/>
      <c r="CH532" s="22"/>
      <c r="CI532" s="22"/>
      <c r="CJ532" s="22"/>
      <c r="CK532" s="22"/>
      <c r="CL532" s="33"/>
      <c r="CM532" s="6"/>
      <c r="CN532" s="32"/>
      <c r="CO532" s="27"/>
      <c r="CP532" s="27"/>
      <c r="CQ532" s="27"/>
      <c r="CR532" s="27"/>
      <c r="CS532" s="27"/>
      <c r="CT532" s="27"/>
    </row>
    <row r="533" spans="2:98">
      <c r="B533" s="115">
        <v>43130</v>
      </c>
      <c r="C533" s="52">
        <v>2822.43</v>
      </c>
      <c r="D533" s="47">
        <f t="shared" si="131"/>
        <v>-1.0898781509218533E-2</v>
      </c>
      <c r="E533" s="61"/>
      <c r="F533" s="92">
        <f t="shared" si="138"/>
        <v>2018.0738974970427</v>
      </c>
      <c r="G533" s="96">
        <v>2</v>
      </c>
      <c r="H533" s="77">
        <v>522</v>
      </c>
      <c r="I533" s="60">
        <f t="shared" si="125"/>
        <v>1830.1484946900812</v>
      </c>
      <c r="J533" s="57">
        <f t="shared" si="126"/>
        <v>1870.9391521528667</v>
      </c>
      <c r="K533" s="60">
        <f t="shared" si="127"/>
        <v>1872.0320997273525</v>
      </c>
      <c r="L533" s="60">
        <f t="shared" si="140"/>
        <v>2810.2350094551352</v>
      </c>
      <c r="M533" s="57">
        <f t="shared" si="129"/>
        <v>1859.3673586303823</v>
      </c>
      <c r="N533" s="57">
        <f t="shared" si="141"/>
        <v>2716.4530065870558</v>
      </c>
      <c r="O533" s="46"/>
      <c r="P533" s="101"/>
      <c r="Q533" s="96">
        <v>522</v>
      </c>
      <c r="R533" s="103">
        <f t="shared" si="139"/>
        <v>2018.0738974970427</v>
      </c>
      <c r="S533" s="57">
        <f t="shared" si="132"/>
        <v>2130.2452377776417</v>
      </c>
      <c r="T533" s="57">
        <f t="shared" si="133"/>
        <v>2636.2836505522046</v>
      </c>
      <c r="U533" s="57">
        <f t="shared" si="134"/>
        <v>3070.3581538368426</v>
      </c>
      <c r="V533" s="57">
        <f t="shared" si="135"/>
        <v>1477.9854810760512</v>
      </c>
      <c r="W533" s="57">
        <f t="shared" si="136"/>
        <v>4425.3586515077077</v>
      </c>
      <c r="X533" s="57">
        <f t="shared" si="137"/>
        <v>1025.4411292807322</v>
      </c>
      <c r="Y533" s="17"/>
      <c r="AA533" s="22"/>
      <c r="AB533" s="22"/>
      <c r="AC533" s="22"/>
      <c r="AD533" s="22"/>
      <c r="AE533" s="22"/>
      <c r="AF533" s="22"/>
      <c r="AG533" s="22"/>
      <c r="AH533" s="33"/>
      <c r="AI533" s="6"/>
      <c r="AJ533" s="32"/>
      <c r="AK533" s="27"/>
      <c r="AL533" s="27"/>
      <c r="AM533" s="27"/>
      <c r="AN533" s="27"/>
      <c r="AO533" s="27"/>
      <c r="AP533" s="27"/>
      <c r="AR533" s="2"/>
      <c r="AS533" s="8"/>
      <c r="AT533" s="8"/>
      <c r="AU533" s="8"/>
      <c r="AW533" s="44"/>
      <c r="AX533" s="31"/>
      <c r="AY533" s="29"/>
      <c r="AZ533" s="31"/>
      <c r="BA533" s="17"/>
      <c r="BC533" s="22"/>
      <c r="BD533" s="22"/>
      <c r="BE533" s="22"/>
      <c r="BF533" s="22"/>
      <c r="BG533" s="22"/>
      <c r="BH533" s="22"/>
      <c r="BI533" s="22"/>
      <c r="BJ533" s="33"/>
      <c r="BK533" s="6"/>
      <c r="BL533" s="32"/>
      <c r="BM533" s="27"/>
      <c r="BN533" s="27"/>
      <c r="BO533" s="27"/>
      <c r="BP533" s="27"/>
      <c r="BQ533" s="27"/>
      <c r="BR533" s="27"/>
      <c r="BT533" s="2"/>
      <c r="BU533" s="8"/>
      <c r="BV533" s="8"/>
      <c r="BW533" s="8"/>
      <c r="BY533" s="44"/>
      <c r="BZ533" s="31"/>
      <c r="CA533" s="29"/>
      <c r="CB533" s="31"/>
      <c r="CC533" s="17"/>
      <c r="CE533" s="22"/>
      <c r="CF533" s="22"/>
      <c r="CG533" s="22"/>
      <c r="CH533" s="22"/>
      <c r="CI533" s="22"/>
      <c r="CJ533" s="22"/>
      <c r="CK533" s="22"/>
      <c r="CL533" s="33"/>
      <c r="CM533" s="6"/>
      <c r="CN533" s="32"/>
      <c r="CO533" s="27"/>
      <c r="CP533" s="27"/>
      <c r="CQ533" s="27"/>
      <c r="CR533" s="27"/>
      <c r="CS533" s="27"/>
      <c r="CT533" s="27"/>
    </row>
    <row r="534" spans="2:98">
      <c r="B534" s="115">
        <v>43131</v>
      </c>
      <c r="C534" s="52">
        <v>2823.81</v>
      </c>
      <c r="D534" s="47">
        <f t="shared" si="131"/>
        <v>4.8894038116095327E-4</v>
      </c>
      <c r="E534" s="61"/>
      <c r="F534" s="92">
        <f t="shared" si="138"/>
        <v>2018.0778704807535</v>
      </c>
      <c r="G534" s="96">
        <v>3</v>
      </c>
      <c r="H534" s="77">
        <v>523</v>
      </c>
      <c r="I534" s="60">
        <f t="shared" si="125"/>
        <v>1830.6829760810162</v>
      </c>
      <c r="J534" s="57">
        <f t="shared" si="126"/>
        <v>1880.4778519653387</v>
      </c>
      <c r="K534" s="60">
        <f t="shared" si="127"/>
        <v>1882.1258722911755</v>
      </c>
      <c r="L534" s="60">
        <f t="shared" si="140"/>
        <v>2796.796673780133</v>
      </c>
      <c r="M534" s="57">
        <f t="shared" si="129"/>
        <v>1866.5430380160233</v>
      </c>
      <c r="N534" s="57">
        <f t="shared" si="141"/>
        <v>2682.9193136327822</v>
      </c>
      <c r="O534" s="46"/>
      <c r="P534" s="101"/>
      <c r="Q534" s="96">
        <v>523</v>
      </c>
      <c r="R534" s="103">
        <f t="shared" si="139"/>
        <v>2018.0778704807535</v>
      </c>
      <c r="S534" s="57">
        <f t="shared" si="132"/>
        <v>2130.8673602125277</v>
      </c>
      <c r="T534" s="57">
        <f t="shared" si="133"/>
        <v>2637.2064663606152</v>
      </c>
      <c r="U534" s="57">
        <f t="shared" si="134"/>
        <v>3072.3299042738718</v>
      </c>
      <c r="V534" s="57">
        <f t="shared" si="135"/>
        <v>1477.8997856000924</v>
      </c>
      <c r="W534" s="57">
        <f t="shared" si="136"/>
        <v>4429.7506343867663</v>
      </c>
      <c r="X534" s="57">
        <f t="shared" si="137"/>
        <v>1025.0228695881628</v>
      </c>
      <c r="Y534" s="17"/>
      <c r="AA534" s="22"/>
      <c r="AB534" s="22"/>
      <c r="AC534" s="22"/>
      <c r="AD534" s="22"/>
      <c r="AE534" s="22"/>
      <c r="AF534" s="22"/>
      <c r="AG534" s="22"/>
      <c r="AH534" s="33"/>
      <c r="AI534" s="6"/>
      <c r="AJ534" s="32"/>
      <c r="AK534" s="27"/>
      <c r="AL534" s="27"/>
      <c r="AM534" s="27"/>
      <c r="AN534" s="27"/>
      <c r="AO534" s="27"/>
      <c r="AP534" s="27"/>
      <c r="AR534" s="2"/>
      <c r="AS534" s="8"/>
      <c r="AT534" s="8"/>
      <c r="AU534" s="8"/>
      <c r="AW534" s="44"/>
      <c r="AX534" s="31"/>
      <c r="AY534" s="29"/>
      <c r="AZ534" s="31"/>
      <c r="BA534" s="17"/>
      <c r="BC534" s="22"/>
      <c r="BD534" s="22"/>
      <c r="BE534" s="22"/>
      <c r="BF534" s="22"/>
      <c r="BG534" s="22"/>
      <c r="BH534" s="22"/>
      <c r="BI534" s="22"/>
      <c r="BJ534" s="33"/>
      <c r="BK534" s="6"/>
      <c r="BL534" s="32"/>
      <c r="BM534" s="27"/>
      <c r="BN534" s="27"/>
      <c r="BO534" s="27"/>
      <c r="BP534" s="27"/>
      <c r="BQ534" s="27"/>
      <c r="BR534" s="27"/>
      <c r="BT534" s="2"/>
      <c r="BU534" s="8"/>
      <c r="BV534" s="8"/>
      <c r="BW534" s="8"/>
      <c r="BY534" s="44"/>
      <c r="BZ534" s="31"/>
      <c r="CA534" s="29"/>
      <c r="CB534" s="31"/>
      <c r="CC534" s="17"/>
      <c r="CE534" s="22"/>
      <c r="CF534" s="22"/>
      <c r="CG534" s="22"/>
      <c r="CH534" s="22"/>
      <c r="CI534" s="22"/>
      <c r="CJ534" s="22"/>
      <c r="CK534" s="22"/>
      <c r="CL534" s="33"/>
      <c r="CM534" s="6"/>
      <c r="CN534" s="32"/>
      <c r="CO534" s="27"/>
      <c r="CP534" s="27"/>
      <c r="CQ534" s="27"/>
      <c r="CR534" s="27"/>
      <c r="CS534" s="27"/>
      <c r="CT534" s="27"/>
    </row>
    <row r="535" spans="2:98">
      <c r="B535" s="115">
        <v>43132</v>
      </c>
      <c r="C535" s="52">
        <v>2821.98</v>
      </c>
      <c r="D535" s="47">
        <f t="shared" si="131"/>
        <v>-6.4806059897795079E-4</v>
      </c>
      <c r="E535" s="61"/>
      <c r="F535" s="92">
        <f t="shared" si="138"/>
        <v>2018.0818434644643</v>
      </c>
      <c r="G535" s="96">
        <v>4</v>
      </c>
      <c r="H535" s="77">
        <v>524</v>
      </c>
      <c r="I535" s="60">
        <f t="shared" si="125"/>
        <v>1831.2176135633056</v>
      </c>
      <c r="J535" s="57">
        <f t="shared" si="126"/>
        <v>1888.5571186034858</v>
      </c>
      <c r="K535" s="60">
        <f t="shared" si="127"/>
        <v>1890.7642420271766</v>
      </c>
      <c r="L535" s="60">
        <f t="shared" si="140"/>
        <v>2785.6452387142022</v>
      </c>
      <c r="M535" s="57">
        <f t="shared" si="129"/>
        <v>1872.6997535833048</v>
      </c>
      <c r="N535" s="57">
        <f t="shared" si="141"/>
        <v>2655.0925958300872</v>
      </c>
      <c r="O535" s="46"/>
      <c r="P535" s="101"/>
      <c r="Q535" s="96">
        <v>524</v>
      </c>
      <c r="R535" s="103">
        <f t="shared" si="139"/>
        <v>2018.0818434644643</v>
      </c>
      <c r="S535" s="57">
        <f t="shared" si="132"/>
        <v>2131.4896643336901</v>
      </c>
      <c r="T535" s="57">
        <f t="shared" si="133"/>
        <v>2638.1287229202771</v>
      </c>
      <c r="U535" s="57">
        <f t="shared" si="134"/>
        <v>3074.3018928020688</v>
      </c>
      <c r="V535" s="57">
        <f t="shared" si="135"/>
        <v>1477.814589321418</v>
      </c>
      <c r="W535" s="57">
        <f t="shared" si="136"/>
        <v>4434.1440102834822</v>
      </c>
      <c r="X535" s="57">
        <f t="shared" si="137"/>
        <v>1024.6054658181679</v>
      </c>
      <c r="Y535" s="17"/>
      <c r="AA535" s="22"/>
      <c r="AB535" s="22"/>
      <c r="AC535" s="22"/>
      <c r="AD535" s="22"/>
      <c r="AE535" s="22"/>
      <c r="AF535" s="22"/>
      <c r="AG535" s="22"/>
      <c r="AH535" s="33"/>
      <c r="AI535" s="6"/>
      <c r="AJ535" s="32"/>
      <c r="AK535" s="27"/>
      <c r="AL535" s="27"/>
      <c r="AM535" s="27"/>
      <c r="AN535" s="27"/>
      <c r="AO535" s="27"/>
      <c r="AP535" s="27"/>
      <c r="AR535" s="2"/>
      <c r="AS535" s="8"/>
      <c r="AT535" s="8"/>
      <c r="AU535" s="8"/>
      <c r="AW535" s="44"/>
      <c r="AX535" s="31"/>
      <c r="AY535" s="29"/>
      <c r="AZ535" s="31"/>
      <c r="BA535" s="17"/>
      <c r="BC535" s="22"/>
      <c r="BD535" s="22"/>
      <c r="BE535" s="22"/>
      <c r="BF535" s="22"/>
      <c r="BG535" s="22"/>
      <c r="BH535" s="22"/>
      <c r="BI535" s="22"/>
      <c r="BJ535" s="33"/>
      <c r="BK535" s="6"/>
      <c r="BL535" s="32"/>
      <c r="BM535" s="27"/>
      <c r="BN535" s="27"/>
      <c r="BO535" s="27"/>
      <c r="BP535" s="27"/>
      <c r="BQ535" s="27"/>
      <c r="BR535" s="27"/>
      <c r="BT535" s="2"/>
      <c r="BU535" s="8"/>
      <c r="BV535" s="8"/>
      <c r="BW535" s="8"/>
      <c r="BY535" s="44"/>
      <c r="BZ535" s="31"/>
      <c r="CA535" s="29"/>
      <c r="CB535" s="31"/>
      <c r="CC535" s="17"/>
      <c r="CE535" s="22"/>
      <c r="CF535" s="22"/>
      <c r="CG535" s="22"/>
      <c r="CH535" s="22"/>
      <c r="CI535" s="22"/>
      <c r="CJ535" s="22"/>
      <c r="CK535" s="22"/>
      <c r="CL535" s="33"/>
      <c r="CM535" s="6"/>
      <c r="CN535" s="32"/>
      <c r="CO535" s="27"/>
      <c r="CP535" s="27"/>
      <c r="CQ535" s="27"/>
      <c r="CR535" s="27"/>
      <c r="CS535" s="27"/>
      <c r="CT535" s="27"/>
    </row>
    <row r="536" spans="2:98">
      <c r="B536" s="115">
        <v>43133</v>
      </c>
      <c r="C536" s="52">
        <v>2762.13</v>
      </c>
      <c r="D536" s="47">
        <f t="shared" si="131"/>
        <v>-2.1208513171602886E-2</v>
      </c>
      <c r="E536" s="61"/>
      <c r="F536" s="92">
        <f t="shared" si="138"/>
        <v>2018.0858164481751</v>
      </c>
      <c r="G536" s="96">
        <v>5</v>
      </c>
      <c r="H536" s="77">
        <v>525</v>
      </c>
      <c r="I536" s="60">
        <f t="shared" si="125"/>
        <v>1831.7524071825346</v>
      </c>
      <c r="J536" s="57">
        <f t="shared" si="126"/>
        <v>1895.703852777742</v>
      </c>
      <c r="K536" s="60">
        <f t="shared" si="127"/>
        <v>1898.4736018276042</v>
      </c>
      <c r="L536" s="60">
        <f t="shared" si="140"/>
        <v>2775.9539182829658</v>
      </c>
      <c r="M536" s="57">
        <f t="shared" si="129"/>
        <v>1878.2060067942652</v>
      </c>
      <c r="N536" s="57">
        <f t="shared" si="141"/>
        <v>2630.9074139672616</v>
      </c>
      <c r="O536" s="46"/>
      <c r="P536" s="101"/>
      <c r="Q536" s="96">
        <v>525</v>
      </c>
      <c r="R536" s="103">
        <f t="shared" si="139"/>
        <v>2018.0858164481751</v>
      </c>
      <c r="S536" s="57">
        <f t="shared" si="132"/>
        <v>2132.1121501941884</v>
      </c>
      <c r="T536" s="57">
        <f t="shared" si="133"/>
        <v>2639.050421943919</v>
      </c>
      <c r="U536" s="57">
        <f t="shared" si="134"/>
        <v>3076.2741211984876</v>
      </c>
      <c r="V536" s="57">
        <f t="shared" si="135"/>
        <v>1477.7298907402453</v>
      </c>
      <c r="W536" s="57">
        <f t="shared" si="136"/>
        <v>4438.5387831937524</v>
      </c>
      <c r="X536" s="57">
        <f t="shared" si="137"/>
        <v>1024.1889151038756</v>
      </c>
      <c r="Y536" s="17"/>
      <c r="AA536" s="22"/>
      <c r="AB536" s="22"/>
      <c r="AC536" s="22"/>
      <c r="AD536" s="22"/>
      <c r="AE536" s="22"/>
      <c r="AF536" s="22"/>
      <c r="AG536" s="22"/>
      <c r="AH536" s="33"/>
      <c r="AI536" s="6"/>
      <c r="AJ536" s="32"/>
      <c r="AK536" s="27"/>
      <c r="AL536" s="27"/>
      <c r="AM536" s="27"/>
      <c r="AN536" s="27"/>
      <c r="AO536" s="27"/>
      <c r="AP536" s="27"/>
      <c r="AR536" s="2"/>
      <c r="AS536" s="8"/>
      <c r="AT536" s="8"/>
      <c r="AU536" s="8"/>
      <c r="AW536" s="44"/>
      <c r="AX536" s="31"/>
      <c r="AY536" s="29"/>
      <c r="AZ536" s="31"/>
      <c r="BA536" s="17"/>
      <c r="BC536" s="22"/>
      <c r="BD536" s="22"/>
      <c r="BE536" s="22"/>
      <c r="BF536" s="22"/>
      <c r="BG536" s="22"/>
      <c r="BH536" s="22"/>
      <c r="BI536" s="22"/>
      <c r="BJ536" s="33"/>
      <c r="BK536" s="6"/>
      <c r="BL536" s="32"/>
      <c r="BM536" s="27"/>
      <c r="BN536" s="27"/>
      <c r="BO536" s="27"/>
      <c r="BP536" s="27"/>
      <c r="BQ536" s="27"/>
      <c r="BR536" s="27"/>
      <c r="BT536" s="2"/>
      <c r="BU536" s="8"/>
      <c r="BV536" s="8"/>
      <c r="BW536" s="8"/>
      <c r="BY536" s="44"/>
      <c r="BZ536" s="31"/>
      <c r="CA536" s="29"/>
      <c r="CB536" s="31"/>
      <c r="CC536" s="17"/>
      <c r="CE536" s="22"/>
      <c r="CF536" s="22"/>
      <c r="CG536" s="22"/>
      <c r="CH536" s="22"/>
      <c r="CI536" s="22"/>
      <c r="CJ536" s="22"/>
      <c r="CK536" s="22"/>
      <c r="CL536" s="33"/>
      <c r="CM536" s="6"/>
      <c r="CN536" s="32"/>
      <c r="CO536" s="27"/>
      <c r="CP536" s="27"/>
      <c r="CQ536" s="27"/>
      <c r="CR536" s="27"/>
      <c r="CS536" s="27"/>
      <c r="CT536" s="27"/>
    </row>
    <row r="537" spans="2:98">
      <c r="B537" s="115">
        <v>43136</v>
      </c>
      <c r="C537" s="52">
        <v>2648.94</v>
      </c>
      <c r="D537" s="47">
        <f t="shared" si="131"/>
        <v>-4.0979244278871757E-2</v>
      </c>
      <c r="E537" s="61"/>
      <c r="F537" s="92">
        <f t="shared" si="138"/>
        <v>2018.0897894318859</v>
      </c>
      <c r="G537" s="96">
        <v>6</v>
      </c>
      <c r="H537" s="77">
        <v>526</v>
      </c>
      <c r="I537" s="60">
        <f t="shared" si="125"/>
        <v>1832.2873569843021</v>
      </c>
      <c r="J537" s="57">
        <f t="shared" si="126"/>
        <v>1902.1882692050144</v>
      </c>
      <c r="K537" s="60">
        <f t="shared" si="127"/>
        <v>1905.5238241455811</v>
      </c>
      <c r="L537" s="60">
        <f t="shared" si="140"/>
        <v>2767.2988339158742</v>
      </c>
      <c r="M537" s="57">
        <f t="shared" si="129"/>
        <v>1883.2507261741359</v>
      </c>
      <c r="N537" s="57">
        <f t="shared" si="141"/>
        <v>2609.3050992666822</v>
      </c>
      <c r="O537" s="46"/>
      <c r="P537" s="101"/>
      <c r="Q537" s="96">
        <v>526</v>
      </c>
      <c r="R537" s="103">
        <f t="shared" si="139"/>
        <v>2018.0897894318859</v>
      </c>
      <c r="S537" s="57">
        <f t="shared" si="132"/>
        <v>2132.7348178470979</v>
      </c>
      <c r="T537" s="57">
        <f t="shared" si="133"/>
        <v>2639.971565136052</v>
      </c>
      <c r="U537" s="57">
        <f t="shared" si="134"/>
        <v>3078.246591232727</v>
      </c>
      <c r="V537" s="57">
        <f t="shared" si="135"/>
        <v>1477.6456883643491</v>
      </c>
      <c r="W537" s="57">
        <f t="shared" si="136"/>
        <v>4442.9349570994054</v>
      </c>
      <c r="X537" s="57">
        <f t="shared" si="137"/>
        <v>1023.7732145930054</v>
      </c>
      <c r="Y537" s="17"/>
      <c r="AA537" s="22"/>
      <c r="AB537" s="22"/>
      <c r="AC537" s="22"/>
      <c r="AD537" s="22"/>
      <c r="AE537" s="22"/>
      <c r="AF537" s="22"/>
      <c r="AG537" s="22"/>
      <c r="AH537" s="33"/>
      <c r="AI537" s="6"/>
      <c r="AJ537" s="32"/>
      <c r="AK537" s="27"/>
      <c r="AL537" s="27"/>
      <c r="AM537" s="27"/>
      <c r="AN537" s="27"/>
      <c r="AO537" s="27"/>
      <c r="AP537" s="27"/>
      <c r="AR537" s="2"/>
      <c r="AS537" s="8"/>
      <c r="AT537" s="8"/>
      <c r="AU537" s="8"/>
      <c r="AW537" s="44"/>
      <c r="AX537" s="31"/>
      <c r="AY537" s="29"/>
      <c r="AZ537" s="31"/>
      <c r="BA537" s="17"/>
      <c r="BC537" s="22"/>
      <c r="BD537" s="22"/>
      <c r="BE537" s="22"/>
      <c r="BF537" s="22"/>
      <c r="BG537" s="22"/>
      <c r="BH537" s="22"/>
      <c r="BI537" s="22"/>
      <c r="BJ537" s="33"/>
      <c r="BK537" s="6"/>
      <c r="BL537" s="32"/>
      <c r="BM537" s="27"/>
      <c r="BN537" s="27"/>
      <c r="BO537" s="27"/>
      <c r="BP537" s="27"/>
      <c r="BQ537" s="27"/>
      <c r="BR537" s="27"/>
      <c r="BT537" s="2"/>
      <c r="BU537" s="8"/>
      <c r="BV537" s="8"/>
      <c r="BW537" s="8"/>
      <c r="BY537" s="44"/>
      <c r="BZ537" s="31"/>
      <c r="CA537" s="29"/>
      <c r="CB537" s="31"/>
      <c r="CC537" s="17"/>
      <c r="CE537" s="22"/>
      <c r="CF537" s="22"/>
      <c r="CG537" s="22"/>
      <c r="CH537" s="22"/>
      <c r="CI537" s="22"/>
      <c r="CJ537" s="22"/>
      <c r="CK537" s="22"/>
      <c r="CL537" s="33"/>
      <c r="CM537" s="6"/>
      <c r="CN537" s="32"/>
      <c r="CO537" s="27"/>
      <c r="CP537" s="27"/>
      <c r="CQ537" s="27"/>
      <c r="CR537" s="27"/>
      <c r="CS537" s="27"/>
      <c r="CT537" s="27"/>
    </row>
    <row r="538" spans="2:98">
      <c r="B538" s="115">
        <v>43137</v>
      </c>
      <c r="C538" s="52">
        <v>2695.14</v>
      </c>
      <c r="D538" s="47">
        <f t="shared" si="131"/>
        <v>1.7440938639606718E-2</v>
      </c>
      <c r="E538" s="61"/>
      <c r="F538" s="92">
        <f t="shared" si="138"/>
        <v>2018.0937624155968</v>
      </c>
      <c r="G538" s="96">
        <v>7</v>
      </c>
      <c r="H538" s="77">
        <v>527</v>
      </c>
      <c r="I538" s="60">
        <f t="shared" si="125"/>
        <v>1832.8224630142197</v>
      </c>
      <c r="J538" s="57">
        <f t="shared" si="126"/>
        <v>1908.1708807888685</v>
      </c>
      <c r="K538" s="60">
        <f t="shared" si="127"/>
        <v>1912.0751708943658</v>
      </c>
      <c r="L538" s="60">
        <f t="shared" si="140"/>
        <v>2759.4282683649567</v>
      </c>
      <c r="M538" s="57">
        <f t="shared" si="129"/>
        <v>1887.9461081136765</v>
      </c>
      <c r="N538" s="57">
        <f t="shared" si="141"/>
        <v>2589.657111751379</v>
      </c>
      <c r="O538" s="46"/>
      <c r="P538" s="101"/>
      <c r="Q538" s="96">
        <v>527</v>
      </c>
      <c r="R538" s="103">
        <f t="shared" si="139"/>
        <v>2018.0937624155968</v>
      </c>
      <c r="S538" s="57">
        <f t="shared" si="132"/>
        <v>2133.3576673455104</v>
      </c>
      <c r="T538" s="57">
        <f t="shared" si="133"/>
        <v>2640.8921541930204</v>
      </c>
      <c r="U538" s="57">
        <f t="shared" si="134"/>
        <v>3080.2193046669813</v>
      </c>
      <c r="V538" s="57">
        <f t="shared" si="135"/>
        <v>1477.5619807090111</v>
      </c>
      <c r="W538" s="57">
        <f t="shared" si="136"/>
        <v>4447.3325359683076</v>
      </c>
      <c r="X538" s="57">
        <f t="shared" si="137"/>
        <v>1023.358361447769</v>
      </c>
      <c r="Y538" s="17"/>
      <c r="AA538" s="22"/>
      <c r="AB538" s="22"/>
      <c r="AC538" s="22"/>
      <c r="AD538" s="22"/>
      <c r="AE538" s="22"/>
      <c r="AF538" s="22"/>
      <c r="AG538" s="22"/>
      <c r="AH538" s="33"/>
      <c r="AI538" s="6"/>
      <c r="AJ538" s="32"/>
      <c r="AK538" s="27"/>
      <c r="AL538" s="27"/>
      <c r="AM538" s="27"/>
      <c r="AN538" s="27"/>
      <c r="AO538" s="27"/>
      <c r="AP538" s="27"/>
      <c r="AR538" s="2"/>
      <c r="AS538" s="8"/>
      <c r="AT538" s="8"/>
      <c r="AU538" s="8"/>
      <c r="AW538" s="44"/>
      <c r="AX538" s="31"/>
      <c r="AY538" s="29"/>
      <c r="AZ538" s="31"/>
      <c r="BA538" s="17"/>
      <c r="BC538" s="22"/>
      <c r="BD538" s="22"/>
      <c r="BE538" s="22"/>
      <c r="BF538" s="22"/>
      <c r="BG538" s="22"/>
      <c r="BH538" s="22"/>
      <c r="BI538" s="22"/>
      <c r="BJ538" s="33"/>
      <c r="BK538" s="6"/>
      <c r="BL538" s="32"/>
      <c r="BM538" s="27"/>
      <c r="BN538" s="27"/>
      <c r="BO538" s="27"/>
      <c r="BP538" s="27"/>
      <c r="BQ538" s="27"/>
      <c r="BR538" s="27"/>
      <c r="BT538" s="2"/>
      <c r="BU538" s="8"/>
      <c r="BV538" s="8"/>
      <c r="BW538" s="8"/>
      <c r="BY538" s="44"/>
      <c r="BZ538" s="31"/>
      <c r="CA538" s="29"/>
      <c r="CB538" s="31"/>
      <c r="CC538" s="17"/>
      <c r="CE538" s="22"/>
      <c r="CF538" s="22"/>
      <c r="CG538" s="22"/>
      <c r="CH538" s="22"/>
      <c r="CI538" s="22"/>
      <c r="CJ538" s="22"/>
      <c r="CK538" s="22"/>
      <c r="CL538" s="33"/>
      <c r="CM538" s="6"/>
      <c r="CN538" s="32"/>
      <c r="CO538" s="27"/>
      <c r="CP538" s="27"/>
      <c r="CQ538" s="27"/>
      <c r="CR538" s="27"/>
      <c r="CS538" s="27"/>
      <c r="CT538" s="27"/>
    </row>
    <row r="539" spans="2:98">
      <c r="B539" s="115">
        <v>43138</v>
      </c>
      <c r="C539" s="52">
        <v>2681.66</v>
      </c>
      <c r="D539" s="47">
        <f t="shared" si="131"/>
        <v>-5.0015954644285713E-3</v>
      </c>
      <c r="E539" s="61"/>
      <c r="F539" s="92">
        <f t="shared" si="138"/>
        <v>2018.0977353993076</v>
      </c>
      <c r="G539" s="96">
        <v>8</v>
      </c>
      <c r="H539" s="77">
        <v>528</v>
      </c>
      <c r="I539" s="60">
        <f t="shared" si="125"/>
        <v>1833.3577253179128</v>
      </c>
      <c r="J539" s="57">
        <f t="shared" si="126"/>
        <v>1913.7562660236224</v>
      </c>
      <c r="K539" s="60">
        <f t="shared" si="127"/>
        <v>1918.2320263137597</v>
      </c>
      <c r="L539" s="60">
        <f t="shared" si="140"/>
        <v>2752.1782694291433</v>
      </c>
      <c r="M539" s="57">
        <f t="shared" si="129"/>
        <v>1892.3652316761477</v>
      </c>
      <c r="N539" s="57">
        <f t="shared" si="141"/>
        <v>2571.5541534850913</v>
      </c>
      <c r="O539" s="46"/>
      <c r="P539" s="101"/>
      <c r="Q539" s="96">
        <v>528</v>
      </c>
      <c r="R539" s="103">
        <f t="shared" si="139"/>
        <v>2018.0977353993076</v>
      </c>
      <c r="S539" s="57">
        <f t="shared" si="132"/>
        <v>2133.9806987425327</v>
      </c>
      <c r="T539" s="57">
        <f t="shared" si="133"/>
        <v>2641.812190803058</v>
      </c>
      <c r="U539" s="57">
        <f t="shared" si="134"/>
        <v>3082.1922632560909</v>
      </c>
      <c r="V539" s="57">
        <f t="shared" si="135"/>
        <v>1477.4787662969677</v>
      </c>
      <c r="W539" s="57">
        <f t="shared" si="136"/>
        <v>4451.7315237544608</v>
      </c>
      <c r="X539" s="57">
        <f t="shared" si="137"/>
        <v>1022.9443528447697</v>
      </c>
      <c r="Y539" s="17"/>
      <c r="AA539" s="22"/>
      <c r="AB539" s="22"/>
      <c r="AC539" s="22"/>
      <c r="AD539" s="22"/>
      <c r="AE539" s="22"/>
      <c r="AF539" s="22"/>
      <c r="AG539" s="22"/>
      <c r="AH539" s="33"/>
      <c r="AI539" s="6"/>
      <c r="AJ539" s="32"/>
      <c r="AK539" s="27"/>
      <c r="AL539" s="27"/>
      <c r="AM539" s="27"/>
      <c r="AN539" s="27"/>
      <c r="AO539" s="27"/>
      <c r="AP539" s="27"/>
      <c r="AR539" s="2"/>
      <c r="AS539" s="8"/>
      <c r="AT539" s="8"/>
      <c r="AU539" s="8"/>
      <c r="AW539" s="44"/>
      <c r="AX539" s="31"/>
      <c r="AY539" s="29"/>
      <c r="AZ539" s="31"/>
      <c r="BA539" s="17"/>
      <c r="BC539" s="22"/>
      <c r="BD539" s="22"/>
      <c r="BE539" s="22"/>
      <c r="BF539" s="22"/>
      <c r="BG539" s="22"/>
      <c r="BH539" s="22"/>
      <c r="BI539" s="22"/>
      <c r="BJ539" s="33"/>
      <c r="BK539" s="6"/>
      <c r="BL539" s="32"/>
      <c r="BM539" s="27"/>
      <c r="BN539" s="27"/>
      <c r="BO539" s="27"/>
      <c r="BP539" s="27"/>
      <c r="BQ539" s="27"/>
      <c r="BR539" s="27"/>
      <c r="BT539" s="2"/>
      <c r="BU539" s="8"/>
      <c r="BV539" s="8"/>
      <c r="BW539" s="8"/>
      <c r="BY539" s="44"/>
      <c r="BZ539" s="31"/>
      <c r="CA539" s="29"/>
      <c r="CB539" s="31"/>
      <c r="CC539" s="17"/>
      <c r="CE539" s="22"/>
      <c r="CF539" s="22"/>
      <c r="CG539" s="22"/>
      <c r="CH539" s="22"/>
      <c r="CI539" s="22"/>
      <c r="CJ539" s="22"/>
      <c r="CK539" s="22"/>
      <c r="CL539" s="33"/>
      <c r="CM539" s="6"/>
      <c r="CN539" s="32"/>
      <c r="CO539" s="27"/>
      <c r="CP539" s="27"/>
      <c r="CQ539" s="27"/>
      <c r="CR539" s="27"/>
      <c r="CS539" s="27"/>
      <c r="CT539" s="27"/>
    </row>
    <row r="540" spans="2:98">
      <c r="B540" s="87">
        <v>43139</v>
      </c>
      <c r="C540" s="70">
        <v>2581</v>
      </c>
      <c r="D540" s="58">
        <f>(C540-C539)/C539</f>
        <v>-3.753645130255135E-2</v>
      </c>
      <c r="E540" s="59"/>
      <c r="F540" s="91">
        <f t="shared" si="138"/>
        <v>2018.1017083830184</v>
      </c>
      <c r="G540" s="97">
        <v>9</v>
      </c>
      <c r="H540" s="90">
        <v>0</v>
      </c>
      <c r="I540" s="60">
        <f t="shared" ref="I540:I571" si="142">$C$540*EXP($J$4*H540)</f>
        <v>2581</v>
      </c>
      <c r="J540" s="60">
        <f>$C$38*EXP($J$3*SQRT(H540))</f>
        <v>1829.08</v>
      </c>
      <c r="K540" s="60">
        <f>$C$38*EXP($J$4*H540+$J$3*SQRT(H540))</f>
        <v>1829.08</v>
      </c>
      <c r="L540" s="60">
        <f t="shared" ref="L540:L571" si="143">$C$540*EXP($J$4*H540-$J$3*SQRT(H540))</f>
        <v>2581</v>
      </c>
      <c r="M540" s="60">
        <f>$C$38*EXP($J$4*H540+0.7*$J$3*SQRT(H540))</f>
        <v>1829.08</v>
      </c>
      <c r="N540" s="60">
        <f>$C$540*EXP($J$4*H540-2.5*$J$3*SQRT(H540))</f>
        <v>2581</v>
      </c>
      <c r="O540" s="85"/>
      <c r="P540" s="104">
        <v>0</v>
      </c>
      <c r="Q540" s="97">
        <v>529</v>
      </c>
      <c r="R540" s="105">
        <f t="shared" si="139"/>
        <v>2018.1017083830184</v>
      </c>
      <c r="S540" s="60">
        <f t="shared" ref="S540:S571" si="144">$C$540*EXP($J$4*P540)</f>
        <v>2581</v>
      </c>
      <c r="T540" s="60">
        <f t="shared" ref="T540:T571" si="145">$C$540*EXP($J$3*SQRT(P540))</f>
        <v>2581</v>
      </c>
      <c r="U540" s="60">
        <f t="shared" ref="U540:U571" si="146">$C$540*EXP($J$4*P540+$J$3*SQRT(P540))</f>
        <v>2581</v>
      </c>
      <c r="V540" s="60">
        <f t="shared" ref="V540:V571" si="147">$C$540*EXP($J$4*P540-$J$3*SQRT(P540))</f>
        <v>2581</v>
      </c>
      <c r="W540" s="60">
        <f t="shared" ref="W540:W571" si="148">$C$540*EXP($J$4*P540+0.4*$J$3*SQRT(P540))</f>
        <v>2581</v>
      </c>
      <c r="X540" s="60">
        <f t="shared" ref="X540:X571" si="149">$C$540*EXP($J$4*P540-0.4*$J$3*SQRT(P540))</f>
        <v>2581</v>
      </c>
      <c r="Y540" s="17"/>
      <c r="AA540" s="22"/>
      <c r="AB540" s="22"/>
      <c r="AC540" s="22"/>
      <c r="AD540" s="22"/>
      <c r="AE540" s="22"/>
      <c r="AF540" s="22"/>
      <c r="AG540" s="22"/>
      <c r="AH540" s="33"/>
      <c r="AI540" s="6"/>
      <c r="AJ540" s="32"/>
      <c r="AK540" s="27"/>
      <c r="AL540" s="27"/>
      <c r="AM540" s="27"/>
      <c r="AN540" s="27"/>
      <c r="AO540" s="27"/>
      <c r="AP540" s="27"/>
      <c r="AR540" s="2"/>
      <c r="AS540" s="8"/>
      <c r="AT540" s="8"/>
      <c r="AU540" s="8"/>
      <c r="AW540" s="44"/>
      <c r="AX540" s="31"/>
      <c r="AY540" s="29"/>
      <c r="AZ540" s="31"/>
      <c r="BA540" s="17"/>
      <c r="BC540" s="22"/>
      <c r="BD540" s="22"/>
      <c r="BE540" s="22"/>
      <c r="BF540" s="22"/>
      <c r="BG540" s="22"/>
      <c r="BH540" s="22"/>
      <c r="BI540" s="22"/>
      <c r="BJ540" s="33"/>
      <c r="BK540" s="6"/>
      <c r="BL540" s="32"/>
      <c r="BM540" s="27"/>
      <c r="BN540" s="27"/>
      <c r="BO540" s="27"/>
      <c r="BP540" s="27"/>
      <c r="BQ540" s="27"/>
      <c r="BR540" s="27"/>
      <c r="BT540" s="2"/>
      <c r="BU540" s="8"/>
      <c r="BV540" s="8"/>
      <c r="BW540" s="8"/>
      <c r="BY540" s="44"/>
      <c r="BZ540" s="31"/>
      <c r="CA540" s="29"/>
      <c r="CB540" s="31"/>
      <c r="CC540" s="17"/>
      <c r="CE540" s="22"/>
      <c r="CF540" s="22"/>
      <c r="CG540" s="22"/>
      <c r="CH540" s="22"/>
      <c r="CI540" s="22"/>
      <c r="CJ540" s="22"/>
      <c r="CK540" s="22"/>
      <c r="CL540" s="33"/>
      <c r="CM540" s="6"/>
      <c r="CN540" s="32"/>
      <c r="CO540" s="27"/>
      <c r="CP540" s="27"/>
      <c r="CQ540" s="27"/>
      <c r="CR540" s="27"/>
      <c r="CS540" s="27"/>
      <c r="CT540" s="27"/>
    </row>
    <row r="541" spans="2:98">
      <c r="B541" s="86">
        <v>43140</v>
      </c>
      <c r="C541" s="53">
        <v>2619.5500000000002</v>
      </c>
      <c r="D541" s="47">
        <f>(C541-C540)/C540</f>
        <v>1.4936071290197668E-2</v>
      </c>
      <c r="E541" s="59"/>
      <c r="F541" s="91">
        <f t="shared" si="138"/>
        <v>2018.1056813667292</v>
      </c>
      <c r="G541" s="96">
        <v>10</v>
      </c>
      <c r="H541" s="37">
        <v>1</v>
      </c>
      <c r="I541" s="60">
        <f t="shared" si="142"/>
        <v>2581.753762043903</v>
      </c>
      <c r="J541" s="57">
        <f t="shared" ref="J541:J572" si="150">$C$38*EXP($J$3*SQRT(G541))</f>
        <v>1924.0061539620319</v>
      </c>
      <c r="K541" s="57">
        <f t="shared" ref="K541:K572" si="151">$C$38*EXP($J$4*G541+$J$3*SQRT(G541))</f>
        <v>1929.6324623441601</v>
      </c>
      <c r="L541" s="60">
        <f t="shared" si="143"/>
        <v>2540.7744108829161</v>
      </c>
      <c r="M541" s="57">
        <f t="shared" ref="M541:M572" si="152">$C$38*EXP($J$4*G541+0.7*$J$3*SQRT(G541))</f>
        <v>1900.5638741176663</v>
      </c>
      <c r="N541" s="57">
        <f>$C$531*EXP($J$4*G541-2.5*$J$3*SQRT(G541))</f>
        <v>2538.9241382897226</v>
      </c>
      <c r="P541" s="49">
        <v>1</v>
      </c>
      <c r="Q541" s="41">
        <v>530</v>
      </c>
      <c r="R541" s="103">
        <f t="shared" si="139"/>
        <v>2018.1056813667292</v>
      </c>
      <c r="S541" s="57">
        <f t="shared" si="144"/>
        <v>2581.753762043903</v>
      </c>
      <c r="T541" s="57">
        <f t="shared" si="145"/>
        <v>2622.6281370331308</v>
      </c>
      <c r="U541" s="60">
        <f t="shared" si="146"/>
        <v>2623.3940562679104</v>
      </c>
      <c r="V541" s="57">
        <f t="shared" si="147"/>
        <v>2540.7744108829161</v>
      </c>
      <c r="W541" s="60">
        <f t="shared" si="148"/>
        <v>2598.3299734172824</v>
      </c>
      <c r="X541" s="57">
        <f t="shared" si="149"/>
        <v>2565.283299665572</v>
      </c>
      <c r="Y541" s="17"/>
      <c r="AA541" s="22"/>
      <c r="AB541" s="22"/>
      <c r="AC541" s="22"/>
      <c r="AD541" s="22"/>
      <c r="AE541" s="22"/>
      <c r="AF541" s="22"/>
      <c r="AG541" s="22"/>
      <c r="AH541" s="33"/>
      <c r="AI541" s="6"/>
      <c r="AJ541" s="32"/>
      <c r="AK541" s="27"/>
      <c r="AL541" s="27"/>
      <c r="AM541" s="27"/>
      <c r="AN541" s="27"/>
      <c r="AO541" s="27"/>
      <c r="AP541" s="27"/>
      <c r="AR541" s="2"/>
      <c r="AS541" s="8"/>
      <c r="AT541" s="8"/>
      <c r="AU541" s="8"/>
      <c r="AW541" s="44"/>
      <c r="AX541" s="31"/>
      <c r="AY541" s="29"/>
      <c r="AZ541" s="31"/>
      <c r="BA541" s="17"/>
      <c r="BC541" s="22"/>
      <c r="BD541" s="22"/>
      <c r="BE541" s="22"/>
      <c r="BF541" s="22"/>
      <c r="BG541" s="22"/>
      <c r="BH541" s="22"/>
      <c r="BI541" s="22"/>
      <c r="BJ541" s="33"/>
      <c r="BK541" s="6"/>
      <c r="BL541" s="32"/>
      <c r="BM541" s="27"/>
      <c r="BN541" s="27"/>
      <c r="BO541" s="27"/>
      <c r="BP541" s="27"/>
      <c r="BQ541" s="27"/>
      <c r="BR541" s="27"/>
      <c r="BT541" s="2"/>
      <c r="BU541" s="8"/>
      <c r="BV541" s="8"/>
      <c r="BW541" s="8"/>
      <c r="BY541" s="44"/>
      <c r="BZ541" s="31"/>
      <c r="CA541" s="29"/>
      <c r="CB541" s="31"/>
      <c r="CC541" s="17"/>
      <c r="CE541" s="22"/>
      <c r="CF541" s="22"/>
      <c r="CG541" s="22"/>
      <c r="CH541" s="22"/>
      <c r="CI541" s="22"/>
      <c r="CJ541" s="22"/>
      <c r="CK541" s="22"/>
      <c r="CL541" s="33"/>
      <c r="CM541" s="6"/>
      <c r="CN541" s="32"/>
      <c r="CO541" s="27"/>
      <c r="CP541" s="27"/>
      <c r="CQ541" s="27"/>
      <c r="CR541" s="27"/>
      <c r="CS541" s="27"/>
      <c r="CT541" s="27"/>
    </row>
    <row r="542" spans="2:98">
      <c r="B542" s="86">
        <v>43143</v>
      </c>
      <c r="C542" s="53">
        <v>2656</v>
      </c>
      <c r="D542" s="47">
        <f>(C542-C541)/C541</f>
        <v>1.3914603653299161E-2</v>
      </c>
      <c r="F542" s="89">
        <f t="shared" si="138"/>
        <v>2018.10965435044</v>
      </c>
      <c r="G542" s="96">
        <v>11</v>
      </c>
      <c r="H542" s="37">
        <v>2</v>
      </c>
      <c r="I542" s="60">
        <f t="shared" si="142"/>
        <v>2582.5077442184593</v>
      </c>
      <c r="J542" s="57">
        <f t="shared" si="150"/>
        <v>1928.7634630134653</v>
      </c>
      <c r="K542" s="57">
        <f t="shared" si="151"/>
        <v>1934.9686113901109</v>
      </c>
      <c r="L542" s="60">
        <f t="shared" si="143"/>
        <v>2524.728428158498</v>
      </c>
      <c r="M542" s="57">
        <f t="shared" si="152"/>
        <v>1904.4082032481367</v>
      </c>
      <c r="N542" s="57">
        <f>$C$531*EXP($J$4*G542-2.5*$J$3*SQRT(G542))</f>
        <v>2524.034311013259</v>
      </c>
      <c r="P542" s="49">
        <v>2</v>
      </c>
      <c r="Q542" s="96">
        <v>531</v>
      </c>
      <c r="R542" s="103">
        <f t="shared" si="139"/>
        <v>2018.10965435044</v>
      </c>
      <c r="S542" s="57">
        <f t="shared" si="144"/>
        <v>2582.5077442184593</v>
      </c>
      <c r="T542" s="57">
        <f t="shared" si="145"/>
        <v>2640.0671111742236</v>
      </c>
      <c r="U542" s="60">
        <f t="shared" si="146"/>
        <v>2641.6093606601662</v>
      </c>
      <c r="V542" s="57">
        <f t="shared" si="147"/>
        <v>2524.728428158498</v>
      </c>
      <c r="W542" s="60">
        <f t="shared" si="148"/>
        <v>2605.988035446293</v>
      </c>
      <c r="X542" s="57">
        <f t="shared" si="149"/>
        <v>2559.2390134692796</v>
      </c>
      <c r="Y542" s="17"/>
      <c r="AA542" s="22"/>
      <c r="AB542" s="22"/>
      <c r="AC542" s="22"/>
      <c r="AD542" s="22"/>
      <c r="AE542" s="22"/>
      <c r="AF542" s="22"/>
      <c r="AG542" s="22"/>
      <c r="AH542" s="33"/>
      <c r="AI542" s="6"/>
      <c r="AJ542" s="32"/>
      <c r="AK542" s="27"/>
      <c r="AL542" s="27"/>
      <c r="AM542" s="27"/>
      <c r="AN542" s="27"/>
      <c r="AO542" s="27"/>
      <c r="AP542" s="27"/>
      <c r="AR542" s="2"/>
      <c r="AS542" s="8"/>
      <c r="AT542" s="8"/>
      <c r="AU542" s="8"/>
      <c r="AW542" s="44"/>
      <c r="AX542" s="31"/>
      <c r="AY542" s="29"/>
      <c r="AZ542" s="31"/>
      <c r="BA542" s="17"/>
      <c r="BC542" s="22"/>
      <c r="BD542" s="22"/>
      <c r="BE542" s="22"/>
      <c r="BF542" s="22"/>
      <c r="BG542" s="22"/>
      <c r="BH542" s="22"/>
      <c r="BI542" s="22"/>
      <c r="BJ542" s="33"/>
      <c r="BK542" s="6"/>
      <c r="BL542" s="32"/>
      <c r="BM542" s="27"/>
      <c r="BN542" s="27"/>
      <c r="BO542" s="27"/>
      <c r="BP542" s="27"/>
      <c r="BQ542" s="27"/>
      <c r="BR542" s="27"/>
      <c r="BT542" s="2"/>
      <c r="BU542" s="8"/>
      <c r="BV542" s="8"/>
      <c r="BW542" s="8"/>
      <c r="BY542" s="44"/>
      <c r="BZ542" s="31"/>
      <c r="CA542" s="29"/>
      <c r="CB542" s="31"/>
      <c r="CC542" s="17"/>
      <c r="CE542" s="22"/>
      <c r="CF542" s="22"/>
      <c r="CG542" s="22"/>
      <c r="CH542" s="22"/>
      <c r="CI542" s="22"/>
      <c r="CJ542" s="22"/>
      <c r="CK542" s="22"/>
      <c r="CL542" s="33"/>
      <c r="CM542" s="6"/>
      <c r="CN542" s="32"/>
      <c r="CO542" s="27"/>
      <c r="CP542" s="27"/>
      <c r="CQ542" s="27"/>
      <c r="CR542" s="27"/>
      <c r="CS542" s="27"/>
      <c r="CT542" s="27"/>
    </row>
    <row r="543" spans="2:98">
      <c r="B543" s="86">
        <v>43144</v>
      </c>
      <c r="C543" s="53">
        <v>2662.92</v>
      </c>
      <c r="D543" s="47">
        <f>(C543-C542)/C542</f>
        <v>2.6054216867470153E-3</v>
      </c>
      <c r="F543" s="89">
        <f t="shared" si="138"/>
        <v>2018.1136273341508</v>
      </c>
      <c r="G543" s="96">
        <v>12</v>
      </c>
      <c r="H543" s="37">
        <v>3</v>
      </c>
      <c r="I543" s="60">
        <f t="shared" si="142"/>
        <v>2583.2619465879584</v>
      </c>
      <c r="J543" s="57">
        <f t="shared" si="150"/>
        <v>1933.3200033526007</v>
      </c>
      <c r="K543" s="57">
        <f t="shared" si="151"/>
        <v>1940.1062391860705</v>
      </c>
      <c r="L543" s="60">
        <f t="shared" si="143"/>
        <v>2512.6553638091955</v>
      </c>
      <c r="M543" s="57">
        <f t="shared" si="152"/>
        <v>1908.1134783623684</v>
      </c>
      <c r="N543" s="57">
        <f t="shared" ref="N543:N548" si="153">$C$531*EXP($J$4*G543-0.7*$J$3*SQRT(G543))</f>
        <v>2773.243550477504</v>
      </c>
      <c r="P543" s="49">
        <v>3</v>
      </c>
      <c r="Q543" s="96">
        <v>532</v>
      </c>
      <c r="R543" s="103">
        <f t="shared" si="139"/>
        <v>2018.1136273341508</v>
      </c>
      <c r="S543" s="57">
        <f t="shared" si="144"/>
        <v>2583.2619465879584</v>
      </c>
      <c r="T543" s="57">
        <f t="shared" si="145"/>
        <v>2653.5270933597981</v>
      </c>
      <c r="U543" s="60">
        <f t="shared" si="146"/>
        <v>2655.852601517443</v>
      </c>
      <c r="V543" s="57">
        <f t="shared" si="147"/>
        <v>2512.6553638091955</v>
      </c>
      <c r="W543" s="60">
        <f t="shared" si="148"/>
        <v>2612.057032312428</v>
      </c>
      <c r="X543" s="57">
        <f t="shared" si="149"/>
        <v>2554.7842953419949</v>
      </c>
      <c r="Y543" s="17"/>
      <c r="AA543" s="22"/>
      <c r="AB543" s="22"/>
      <c r="AC543" s="22"/>
      <c r="AD543" s="22"/>
      <c r="AE543" s="22"/>
      <c r="AF543" s="22"/>
      <c r="AG543" s="22"/>
      <c r="AH543" s="33"/>
      <c r="AI543" s="6"/>
      <c r="AJ543" s="32"/>
      <c r="AK543" s="27"/>
      <c r="AL543" s="27"/>
      <c r="AM543" s="27"/>
      <c r="AN543" s="27"/>
      <c r="AO543" s="27"/>
      <c r="AP543" s="27"/>
      <c r="AR543" s="2"/>
      <c r="AS543" s="8"/>
      <c r="AT543" s="8"/>
      <c r="AU543" s="8"/>
      <c r="AW543" s="44"/>
      <c r="AX543" s="31"/>
      <c r="AY543" s="29"/>
      <c r="AZ543" s="31"/>
      <c r="BA543" s="17"/>
      <c r="BC543" s="22"/>
      <c r="BD543" s="22"/>
      <c r="BE543" s="22"/>
      <c r="BF543" s="22"/>
      <c r="BG543" s="22"/>
      <c r="BH543" s="22"/>
      <c r="BI543" s="22"/>
      <c r="BJ543" s="33"/>
      <c r="BK543" s="6"/>
      <c r="BL543" s="32"/>
      <c r="BM543" s="27"/>
      <c r="BN543" s="27"/>
      <c r="BO543" s="27"/>
      <c r="BP543" s="27"/>
      <c r="BQ543" s="27"/>
      <c r="BR543" s="27"/>
      <c r="BT543" s="2"/>
      <c r="BU543" s="8"/>
      <c r="BV543" s="8"/>
      <c r="BW543" s="8"/>
      <c r="BY543" s="44"/>
      <c r="BZ543" s="31"/>
      <c r="CA543" s="29"/>
      <c r="CB543" s="31"/>
      <c r="CC543" s="17"/>
      <c r="CE543" s="22"/>
      <c r="CF543" s="22"/>
      <c r="CG543" s="22"/>
      <c r="CH543" s="22"/>
      <c r="CI543" s="22"/>
      <c r="CJ543" s="22"/>
      <c r="CK543" s="22"/>
      <c r="CL543" s="33"/>
      <c r="CM543" s="6"/>
      <c r="CN543" s="32"/>
      <c r="CO543" s="27"/>
      <c r="CP543" s="27"/>
      <c r="CQ543" s="27"/>
      <c r="CR543" s="27"/>
      <c r="CS543" s="27"/>
      <c r="CT543" s="27"/>
    </row>
    <row r="544" spans="2:98">
      <c r="B544" s="86">
        <v>43145</v>
      </c>
      <c r="C544" s="53">
        <v>2698.63</v>
      </c>
      <c r="D544" s="47">
        <f t="shared" ref="D544:D582" si="154">(C544-C543)/C543</f>
        <v>1.3410091178105252E-2</v>
      </c>
      <c r="F544" s="89">
        <f t="shared" si="138"/>
        <v>2018.1176003178616</v>
      </c>
      <c r="G544" s="96">
        <v>13</v>
      </c>
      <c r="H544" s="37">
        <v>4</v>
      </c>
      <c r="I544" s="60">
        <f t="shared" si="142"/>
        <v>2584.0163692167057</v>
      </c>
      <c r="J544" s="57">
        <f t="shared" si="150"/>
        <v>1937.7004376948839</v>
      </c>
      <c r="K544" s="57">
        <f t="shared" si="151"/>
        <v>1945.0699269977799</v>
      </c>
      <c r="L544" s="60">
        <f t="shared" si="143"/>
        <v>2502.6368617867693</v>
      </c>
      <c r="M544" s="57">
        <f t="shared" si="152"/>
        <v>1911.6969105672722</v>
      </c>
      <c r="N544" s="57">
        <f t="shared" si="153"/>
        <v>2769.6621792693359</v>
      </c>
      <c r="P544" s="49">
        <v>4</v>
      </c>
      <c r="Q544" s="41">
        <v>533</v>
      </c>
      <c r="R544" s="103">
        <f t="shared" si="139"/>
        <v>2018.1176003178616</v>
      </c>
      <c r="S544" s="57">
        <f t="shared" si="144"/>
        <v>2584.0163692167057</v>
      </c>
      <c r="T544" s="57">
        <f t="shared" si="145"/>
        <v>2664.9276811925106</v>
      </c>
      <c r="U544" s="60">
        <f t="shared" si="146"/>
        <v>2668.0421352112226</v>
      </c>
      <c r="V544" s="57">
        <f t="shared" si="147"/>
        <v>2502.6368617867693</v>
      </c>
      <c r="W544" s="60">
        <f t="shared" si="148"/>
        <v>2617.3043674404166</v>
      </c>
      <c r="X544" s="57">
        <f t="shared" si="149"/>
        <v>2551.1517420153054</v>
      </c>
      <c r="Y544" s="17"/>
      <c r="AA544" s="22"/>
      <c r="AB544" s="22"/>
      <c r="AC544" s="22"/>
      <c r="AD544" s="22"/>
      <c r="AE544" s="22"/>
      <c r="AF544" s="22"/>
      <c r="AG544" s="22"/>
      <c r="AH544" s="33"/>
      <c r="AI544" s="6"/>
      <c r="AJ544" s="32"/>
      <c r="AK544" s="27"/>
      <c r="AL544" s="27"/>
      <c r="AM544" s="27"/>
      <c r="AN544" s="27"/>
      <c r="AO544" s="27"/>
      <c r="AP544" s="27"/>
      <c r="AR544" s="2"/>
      <c r="AS544" s="8"/>
      <c r="AT544" s="8"/>
      <c r="AU544" s="8"/>
      <c r="AW544" s="44"/>
      <c r="AX544" s="31"/>
      <c r="AY544" s="29"/>
      <c r="AZ544" s="31"/>
      <c r="BA544" s="17"/>
      <c r="BC544" s="22"/>
      <c r="BD544" s="22"/>
      <c r="BE544" s="22"/>
      <c r="BF544" s="22"/>
      <c r="BG544" s="22"/>
      <c r="BH544" s="22"/>
      <c r="BI544" s="22"/>
      <c r="BJ544" s="33"/>
      <c r="BK544" s="6"/>
      <c r="BL544" s="32"/>
      <c r="BM544" s="27"/>
      <c r="BN544" s="27"/>
      <c r="BO544" s="27"/>
      <c r="BP544" s="27"/>
      <c r="BQ544" s="27"/>
      <c r="BR544" s="27"/>
      <c r="BT544" s="2"/>
      <c r="BU544" s="8"/>
      <c r="BV544" s="8"/>
      <c r="BW544" s="8"/>
      <c r="BY544" s="44"/>
      <c r="BZ544" s="31"/>
      <c r="CA544" s="29"/>
      <c r="CB544" s="31"/>
      <c r="CC544" s="17"/>
      <c r="CE544" s="22"/>
      <c r="CF544" s="22"/>
      <c r="CG544" s="22"/>
      <c r="CH544" s="22"/>
      <c r="CI544" s="22"/>
      <c r="CJ544" s="22"/>
      <c r="CK544" s="22"/>
      <c r="CL544" s="33"/>
      <c r="CM544" s="6"/>
      <c r="CN544" s="32"/>
      <c r="CO544" s="27"/>
      <c r="CP544" s="27"/>
      <c r="CQ544" s="27"/>
      <c r="CR544" s="27"/>
      <c r="CS544" s="27"/>
      <c r="CT544" s="27"/>
    </row>
    <row r="545" spans="2:98">
      <c r="B545" s="86">
        <v>43146</v>
      </c>
      <c r="C545" s="53">
        <v>2731.2</v>
      </c>
      <c r="D545" s="47">
        <f t="shared" si="154"/>
        <v>1.206908690706014E-2</v>
      </c>
      <c r="F545" s="89">
        <f t="shared" si="138"/>
        <v>2018.1215733015724</v>
      </c>
      <c r="G545" s="96">
        <v>14</v>
      </c>
      <c r="H545" s="37">
        <v>5</v>
      </c>
      <c r="I545" s="60">
        <f t="shared" si="142"/>
        <v>2584.7710121690261</v>
      </c>
      <c r="J545" s="57">
        <f t="shared" si="150"/>
        <v>1941.9247616191926</v>
      </c>
      <c r="K545" s="57">
        <f t="shared" si="151"/>
        <v>1949.8795986533257</v>
      </c>
      <c r="L545" s="60">
        <f t="shared" si="143"/>
        <v>2493.9301336601848</v>
      </c>
      <c r="M545" s="57">
        <f t="shared" si="152"/>
        <v>1915.172450258674</v>
      </c>
      <c r="N545" s="57">
        <f t="shared" si="153"/>
        <v>2766.2509819902184</v>
      </c>
      <c r="P545" s="49">
        <v>5</v>
      </c>
      <c r="Q545" s="41">
        <v>534</v>
      </c>
      <c r="R545" s="103">
        <f t="shared" si="139"/>
        <v>2018.1215733015724</v>
      </c>
      <c r="S545" s="57">
        <f t="shared" si="144"/>
        <v>2584.7710121690261</v>
      </c>
      <c r="T545" s="57">
        <f t="shared" si="145"/>
        <v>2675.0123800048946</v>
      </c>
      <c r="U545" s="60">
        <f t="shared" si="146"/>
        <v>2678.9207504959031</v>
      </c>
      <c r="V545" s="57">
        <f t="shared" si="147"/>
        <v>2493.9301336601848</v>
      </c>
      <c r="W545" s="60">
        <f t="shared" si="148"/>
        <v>2622.02719146343</v>
      </c>
      <c r="X545" s="57">
        <f t="shared" si="149"/>
        <v>2548.0442030124054</v>
      </c>
      <c r="Y545" s="17"/>
      <c r="AA545" s="22"/>
      <c r="AB545" s="22"/>
      <c r="AC545" s="22"/>
      <c r="AD545" s="22"/>
      <c r="AE545" s="22"/>
      <c r="AF545" s="22"/>
      <c r="AG545" s="22"/>
      <c r="AH545" s="33"/>
      <c r="AI545" s="6"/>
      <c r="AJ545" s="32"/>
      <c r="AK545" s="27"/>
      <c r="AL545" s="27"/>
      <c r="AM545" s="27"/>
      <c r="AN545" s="27"/>
      <c r="AO545" s="27"/>
      <c r="AP545" s="27"/>
      <c r="AR545" s="2"/>
      <c r="AS545" s="8"/>
      <c r="AT545" s="8"/>
      <c r="AU545" s="8"/>
      <c r="AW545" s="44"/>
      <c r="AX545" s="31"/>
      <c r="AY545" s="29"/>
      <c r="AZ545" s="31"/>
      <c r="BA545" s="17"/>
      <c r="BC545" s="22"/>
      <c r="BD545" s="22"/>
      <c r="BE545" s="22"/>
      <c r="BF545" s="22"/>
      <c r="BG545" s="22"/>
      <c r="BH545" s="22"/>
      <c r="BI545" s="22"/>
      <c r="BJ545" s="33"/>
      <c r="BK545" s="6"/>
      <c r="BL545" s="32"/>
      <c r="BM545" s="27"/>
      <c r="BN545" s="27"/>
      <c r="BO545" s="27"/>
      <c r="BP545" s="27"/>
      <c r="BQ545" s="27"/>
      <c r="BR545" s="27"/>
      <c r="BT545" s="2"/>
      <c r="BU545" s="8"/>
      <c r="BV545" s="8"/>
      <c r="BW545" s="8"/>
      <c r="BY545" s="44"/>
      <c r="BZ545" s="31"/>
      <c r="CA545" s="29"/>
      <c r="CB545" s="31"/>
      <c r="CC545" s="17"/>
      <c r="CE545" s="22"/>
      <c r="CF545" s="22"/>
      <c r="CG545" s="22"/>
      <c r="CH545" s="22"/>
      <c r="CI545" s="22"/>
      <c r="CJ545" s="22"/>
      <c r="CK545" s="22"/>
      <c r="CL545" s="33"/>
      <c r="CM545" s="6"/>
      <c r="CN545" s="32"/>
      <c r="CO545" s="27"/>
      <c r="CP545" s="27"/>
      <c r="CQ545" s="27"/>
      <c r="CR545" s="27"/>
      <c r="CS545" s="27"/>
      <c r="CT545" s="27"/>
    </row>
    <row r="546" spans="2:98">
      <c r="B546" s="86">
        <v>43147</v>
      </c>
      <c r="C546" s="53">
        <v>2732.22</v>
      </c>
      <c r="D546" s="47">
        <f t="shared" si="154"/>
        <v>3.7346221441124117E-4</v>
      </c>
      <c r="F546" s="89">
        <f t="shared" si="138"/>
        <v>2018.1255462852832</v>
      </c>
      <c r="G546" s="96">
        <v>15</v>
      </c>
      <c r="H546" s="37">
        <v>6</v>
      </c>
      <c r="I546" s="60">
        <f t="shared" si="142"/>
        <v>2585.5258755092636</v>
      </c>
      <c r="J546" s="57">
        <f t="shared" si="150"/>
        <v>1946.0094536446002</v>
      </c>
      <c r="K546" s="57">
        <f t="shared" si="151"/>
        <v>1954.5516688464206</v>
      </c>
      <c r="L546" s="60">
        <f t="shared" si="143"/>
        <v>2486.154364916224</v>
      </c>
      <c r="M546" s="57">
        <f t="shared" si="152"/>
        <v>1918.5515910259837</v>
      </c>
      <c r="N546" s="57">
        <f t="shared" si="153"/>
        <v>2762.9919063167495</v>
      </c>
      <c r="P546" s="49">
        <v>6</v>
      </c>
      <c r="Q546" s="96">
        <v>535</v>
      </c>
      <c r="R546" s="103">
        <f t="shared" si="139"/>
        <v>2018.1255462852832</v>
      </c>
      <c r="S546" s="57">
        <f t="shared" si="144"/>
        <v>2585.5258755092636</v>
      </c>
      <c r="T546" s="57">
        <f t="shared" si="145"/>
        <v>2684.162487599308</v>
      </c>
      <c r="U546" s="60">
        <f t="shared" si="146"/>
        <v>2688.869262208184</v>
      </c>
      <c r="V546" s="57">
        <f t="shared" si="147"/>
        <v>2486.154364916224</v>
      </c>
      <c r="W546" s="60">
        <f t="shared" si="148"/>
        <v>2626.3778539866466</v>
      </c>
      <c r="X546" s="57">
        <f t="shared" si="149"/>
        <v>2545.3093288845298</v>
      </c>
      <c r="Y546" s="17"/>
      <c r="AA546" s="22"/>
      <c r="AB546" s="22"/>
      <c r="AC546" s="22"/>
      <c r="AD546" s="22"/>
      <c r="AE546" s="22"/>
      <c r="AF546" s="22"/>
      <c r="AG546" s="22"/>
      <c r="AH546" s="33"/>
      <c r="AI546" s="6"/>
      <c r="AJ546" s="32"/>
      <c r="AK546" s="27"/>
      <c r="AL546" s="27"/>
      <c r="AM546" s="27"/>
      <c r="AN546" s="27"/>
      <c r="AO546" s="27"/>
      <c r="AP546" s="27"/>
      <c r="AR546" s="2"/>
      <c r="AS546" s="8"/>
      <c r="AT546" s="8"/>
      <c r="AU546" s="8"/>
      <c r="AW546" s="44"/>
      <c r="AX546" s="31"/>
      <c r="AY546" s="29"/>
      <c r="AZ546" s="31"/>
      <c r="BA546" s="17"/>
      <c r="BC546" s="22"/>
      <c r="BD546" s="22"/>
      <c r="BE546" s="22"/>
      <c r="BF546" s="22"/>
      <c r="BG546" s="22"/>
      <c r="BH546" s="22"/>
      <c r="BI546" s="22"/>
      <c r="BJ546" s="33"/>
      <c r="BK546" s="6"/>
      <c r="BL546" s="32"/>
      <c r="BM546" s="27"/>
      <c r="BN546" s="27"/>
      <c r="BO546" s="27"/>
      <c r="BP546" s="27"/>
      <c r="BQ546" s="27"/>
      <c r="BR546" s="27"/>
      <c r="BT546" s="2"/>
      <c r="BU546" s="8"/>
      <c r="BV546" s="8"/>
      <c r="BW546" s="8"/>
      <c r="BY546" s="44"/>
      <c r="BZ546" s="31"/>
      <c r="CA546" s="29"/>
      <c r="CB546" s="31"/>
      <c r="CC546" s="17"/>
      <c r="CE546" s="22"/>
      <c r="CF546" s="22"/>
      <c r="CG546" s="22"/>
      <c r="CH546" s="22"/>
      <c r="CI546" s="22"/>
      <c r="CJ546" s="22"/>
      <c r="CK546" s="22"/>
      <c r="CL546" s="33"/>
      <c r="CM546" s="6"/>
      <c r="CN546" s="32"/>
      <c r="CO546" s="27"/>
      <c r="CP546" s="27"/>
      <c r="CQ546" s="27"/>
      <c r="CR546" s="27"/>
      <c r="CS546" s="27"/>
      <c r="CT546" s="27"/>
    </row>
    <row r="547" spans="2:98">
      <c r="B547" s="86">
        <v>43151</v>
      </c>
      <c r="C547" s="53">
        <v>2716.26</v>
      </c>
      <c r="D547" s="47">
        <f t="shared" si="154"/>
        <v>-5.8414036936994766E-3</v>
      </c>
      <c r="F547" s="89">
        <f t="shared" si="138"/>
        <v>2018.129519268994</v>
      </c>
      <c r="G547" s="96">
        <v>16</v>
      </c>
      <c r="H547" s="37">
        <v>7</v>
      </c>
      <c r="I547" s="60">
        <f t="shared" si="142"/>
        <v>2586.280959301781</v>
      </c>
      <c r="J547" s="57">
        <f t="shared" si="150"/>
        <v>1949.9682847266938</v>
      </c>
      <c r="K547" s="57">
        <f t="shared" si="151"/>
        <v>1959.0998512824142</v>
      </c>
      <c r="L547" s="60">
        <f t="shared" si="143"/>
        <v>2479.0834115883954</v>
      </c>
      <c r="M547" s="57">
        <f t="shared" si="152"/>
        <v>1921.8439354247291</v>
      </c>
      <c r="N547" s="57">
        <f t="shared" si="153"/>
        <v>2759.8698701043427</v>
      </c>
      <c r="P547" s="49">
        <v>7</v>
      </c>
      <c r="Q547" s="41">
        <v>536</v>
      </c>
      <c r="R547" s="103">
        <f t="shared" si="139"/>
        <v>2018.129519268994</v>
      </c>
      <c r="S547" s="57">
        <f t="shared" si="144"/>
        <v>2586.280959301781</v>
      </c>
      <c r="T547" s="57">
        <f t="shared" si="145"/>
        <v>2692.6045024362356</v>
      </c>
      <c r="U547" s="60">
        <f t="shared" si="146"/>
        <v>2698.1138146381559</v>
      </c>
      <c r="V547" s="57">
        <f t="shared" si="147"/>
        <v>2479.0834115883954</v>
      </c>
      <c r="W547" s="60">
        <f t="shared" si="148"/>
        <v>2630.446830079261</v>
      </c>
      <c r="X547" s="57">
        <f t="shared" si="149"/>
        <v>2542.8566447189464</v>
      </c>
      <c r="Y547" s="17"/>
      <c r="AA547" s="22"/>
      <c r="AB547" s="22"/>
      <c r="AC547" s="22"/>
      <c r="AD547" s="22"/>
      <c r="AE547" s="22"/>
      <c r="AF547" s="22"/>
      <c r="AG547" s="22"/>
      <c r="AH547" s="33"/>
      <c r="AI547" s="6"/>
      <c r="AJ547" s="32"/>
      <c r="AK547" s="27"/>
      <c r="AL547" s="27"/>
      <c r="AM547" s="27"/>
      <c r="AN547" s="27"/>
      <c r="AO547" s="27"/>
      <c r="AP547" s="27"/>
      <c r="AR547" s="2"/>
      <c r="AS547" s="8"/>
      <c r="AT547" s="8"/>
      <c r="AU547" s="8"/>
      <c r="AW547" s="44"/>
      <c r="AX547" s="31"/>
      <c r="AY547" s="29"/>
      <c r="AZ547" s="31"/>
      <c r="BA547" s="17"/>
      <c r="BC547" s="22"/>
      <c r="BD547" s="22"/>
      <c r="BE547" s="22"/>
      <c r="BF547" s="22"/>
      <c r="BG547" s="22"/>
      <c r="BH547" s="22"/>
      <c r="BI547" s="22"/>
      <c r="BJ547" s="33"/>
      <c r="BK547" s="6"/>
      <c r="BL547" s="32"/>
      <c r="BM547" s="27"/>
      <c r="BN547" s="27"/>
      <c r="BO547" s="27"/>
      <c r="BP547" s="27"/>
      <c r="BQ547" s="27"/>
      <c r="BR547" s="27"/>
      <c r="BT547" s="2"/>
      <c r="BU547" s="8"/>
      <c r="BV547" s="8"/>
      <c r="BW547" s="8"/>
      <c r="BY547" s="44"/>
      <c r="BZ547" s="31"/>
      <c r="CA547" s="29"/>
      <c r="CB547" s="31"/>
      <c r="CC547" s="17"/>
      <c r="CE547" s="22"/>
      <c r="CF547" s="22"/>
      <c r="CG547" s="22"/>
      <c r="CH547" s="22"/>
      <c r="CI547" s="22"/>
      <c r="CJ547" s="22"/>
      <c r="CK547" s="22"/>
      <c r="CL547" s="33"/>
      <c r="CM547" s="6"/>
      <c r="CN547" s="32"/>
      <c r="CO547" s="27"/>
      <c r="CP547" s="27"/>
      <c r="CQ547" s="27"/>
      <c r="CR547" s="27"/>
      <c r="CS547" s="27"/>
      <c r="CT547" s="27"/>
    </row>
    <row r="548" spans="2:98">
      <c r="B548" s="86">
        <v>43152</v>
      </c>
      <c r="C548" s="53">
        <v>2701.33</v>
      </c>
      <c r="D548" s="47">
        <f t="shared" si="154"/>
        <v>-5.496528314668069E-3</v>
      </c>
      <c r="F548" s="89">
        <f t="shared" si="138"/>
        <v>2018.1334922527049</v>
      </c>
      <c r="G548" s="96">
        <v>17</v>
      </c>
      <c r="H548" s="37">
        <v>8</v>
      </c>
      <c r="I548" s="60">
        <f t="shared" si="142"/>
        <v>2587.0362636109589</v>
      </c>
      <c r="J548" s="57">
        <f t="shared" si="150"/>
        <v>1953.8129028867086</v>
      </c>
      <c r="K548" s="57">
        <f t="shared" si="151"/>
        <v>1963.5357422586874</v>
      </c>
      <c r="L548" s="60">
        <f t="shared" si="143"/>
        <v>2472.569978243575</v>
      </c>
      <c r="M548" s="57">
        <f t="shared" si="152"/>
        <v>1925.057603537437</v>
      </c>
      <c r="N548" s="57">
        <f t="shared" si="153"/>
        <v>2756.8721196753745</v>
      </c>
      <c r="P548" s="49">
        <v>8</v>
      </c>
      <c r="Q548" s="41">
        <v>537</v>
      </c>
      <c r="R548" s="103">
        <f t="shared" si="139"/>
        <v>2018.1334922527049</v>
      </c>
      <c r="S548" s="57">
        <f t="shared" si="144"/>
        <v>2587.0362636109589</v>
      </c>
      <c r="T548" s="57">
        <f t="shared" si="145"/>
        <v>2700.4859943834986</v>
      </c>
      <c r="U548" s="60">
        <f t="shared" si="146"/>
        <v>2706.8017035426628</v>
      </c>
      <c r="V548" s="57">
        <f t="shared" si="147"/>
        <v>2472.569978243575</v>
      </c>
      <c r="W548" s="60">
        <f t="shared" si="148"/>
        <v>2634.2930514710861</v>
      </c>
      <c r="X548" s="57">
        <f t="shared" si="149"/>
        <v>2540.6272189423539</v>
      </c>
      <c r="Y548" s="17"/>
      <c r="AA548" s="22"/>
      <c r="AB548" s="22"/>
      <c r="AC548" s="22"/>
      <c r="AD548" s="22"/>
      <c r="AE548" s="22"/>
      <c r="AF548" s="22"/>
      <c r="AG548" s="22"/>
      <c r="AH548" s="33"/>
      <c r="AI548" s="6"/>
      <c r="AJ548" s="32"/>
      <c r="AK548" s="27"/>
      <c r="AL548" s="27"/>
      <c r="AM548" s="27"/>
      <c r="AN548" s="27"/>
      <c r="AO548" s="27"/>
      <c r="AP548" s="27"/>
      <c r="AR548" s="2"/>
      <c r="AS548" s="8"/>
      <c r="AT548" s="8"/>
      <c r="AU548" s="8"/>
      <c r="AW548" s="44"/>
      <c r="AX548" s="31"/>
      <c r="AY548" s="29"/>
      <c r="AZ548" s="31"/>
      <c r="BA548" s="17"/>
      <c r="BC548" s="22"/>
      <c r="BD548" s="22"/>
      <c r="BE548" s="22"/>
      <c r="BF548" s="22"/>
      <c r="BG548" s="22"/>
      <c r="BH548" s="22"/>
      <c r="BI548" s="22"/>
      <c r="BJ548" s="33"/>
      <c r="BK548" s="6"/>
      <c r="BL548" s="32"/>
      <c r="BM548" s="27"/>
      <c r="BN548" s="27"/>
      <c r="BO548" s="27"/>
      <c r="BP548" s="27"/>
      <c r="BQ548" s="27"/>
      <c r="BR548" s="27"/>
      <c r="BT548" s="2"/>
      <c r="BU548" s="8"/>
      <c r="BV548" s="8"/>
      <c r="BW548" s="8"/>
      <c r="BY548" s="44"/>
      <c r="BZ548" s="31"/>
      <c r="CA548" s="29"/>
      <c r="CB548" s="31"/>
      <c r="CC548" s="17"/>
      <c r="CE548" s="22"/>
      <c r="CF548" s="22"/>
      <c r="CG548" s="22"/>
      <c r="CH548" s="22"/>
      <c r="CI548" s="22"/>
      <c r="CJ548" s="22"/>
      <c r="CK548" s="22"/>
      <c r="CL548" s="33"/>
      <c r="CM548" s="6"/>
      <c r="CN548" s="32"/>
      <c r="CO548" s="27"/>
      <c r="CP548" s="27"/>
      <c r="CQ548" s="27"/>
      <c r="CR548" s="27"/>
      <c r="CS548" s="27"/>
      <c r="CT548" s="27"/>
    </row>
    <row r="549" spans="2:98">
      <c r="B549" s="86">
        <v>43153</v>
      </c>
      <c r="C549" s="53">
        <v>2703.96</v>
      </c>
      <c r="D549" s="47">
        <f t="shared" si="154"/>
        <v>9.735944886408211E-4</v>
      </c>
      <c r="F549" s="89">
        <f t="shared" si="138"/>
        <v>2018.1374652364157</v>
      </c>
      <c r="G549" s="96">
        <v>18</v>
      </c>
      <c r="H549" s="37">
        <v>9</v>
      </c>
      <c r="I549" s="60">
        <f t="shared" si="142"/>
        <v>2587.7917885011993</v>
      </c>
      <c r="J549" s="57">
        <f t="shared" si="150"/>
        <v>1957.5532649099393</v>
      </c>
      <c r="K549" s="57">
        <f t="shared" si="151"/>
        <v>1967.8692515344446</v>
      </c>
      <c r="L549" s="60">
        <f t="shared" si="143"/>
        <v>2466.5117875422175</v>
      </c>
      <c r="M549" s="57">
        <f t="shared" si="152"/>
        <v>1928.1995346256372</v>
      </c>
      <c r="N549" s="57">
        <f t="shared" ref="N549:N580" si="155">$C$38*EXP($J$4*G549-0.7*$J$3*SQRT(G549))</f>
        <v>1753.3908338319152</v>
      </c>
      <c r="P549" s="49">
        <v>9</v>
      </c>
      <c r="Q549" s="96">
        <v>538</v>
      </c>
      <c r="R549" s="103">
        <f t="shared" si="139"/>
        <v>2018.1374652364157</v>
      </c>
      <c r="S549" s="57">
        <f t="shared" si="144"/>
        <v>2587.7917885011993</v>
      </c>
      <c r="T549" s="57">
        <f t="shared" si="145"/>
        <v>2707.9094613924585</v>
      </c>
      <c r="U549" s="60">
        <f t="shared" si="146"/>
        <v>2715.0352065850871</v>
      </c>
      <c r="V549" s="57">
        <f t="shared" si="147"/>
        <v>2466.5117875422175</v>
      </c>
      <c r="W549" s="60">
        <f t="shared" si="148"/>
        <v>2637.9574400156148</v>
      </c>
      <c r="X549" s="57">
        <f t="shared" si="149"/>
        <v>2538.5801298578181</v>
      </c>
      <c r="Y549" s="17"/>
      <c r="AA549" s="22"/>
      <c r="AB549" s="22"/>
      <c r="AC549" s="22"/>
      <c r="AD549" s="22"/>
      <c r="AE549" s="22"/>
      <c r="AF549" s="22"/>
      <c r="AG549" s="22"/>
      <c r="AH549" s="33"/>
      <c r="AI549" s="6"/>
      <c r="AJ549" s="32"/>
      <c r="AK549" s="27"/>
      <c r="AL549" s="27"/>
      <c r="AM549" s="27"/>
      <c r="AN549" s="27"/>
      <c r="AO549" s="27"/>
      <c r="AP549" s="27"/>
      <c r="AR549" s="2"/>
      <c r="AS549" s="8"/>
      <c r="AT549" s="8"/>
      <c r="AU549" s="8"/>
      <c r="AW549" s="44"/>
      <c r="AX549" s="31"/>
      <c r="AY549" s="29"/>
      <c r="AZ549" s="31"/>
      <c r="BA549" s="17"/>
      <c r="BC549" s="22"/>
      <c r="BD549" s="22"/>
      <c r="BE549" s="22"/>
      <c r="BF549" s="22"/>
      <c r="BG549" s="22"/>
      <c r="BH549" s="22"/>
      <c r="BI549" s="22"/>
      <c r="BJ549" s="33"/>
      <c r="BK549" s="6"/>
      <c r="BL549" s="32"/>
      <c r="BM549" s="27"/>
      <c r="BN549" s="27"/>
      <c r="BO549" s="27"/>
      <c r="BP549" s="27"/>
      <c r="BQ549" s="27"/>
      <c r="BR549" s="27"/>
      <c r="BT549" s="2"/>
      <c r="BU549" s="8"/>
      <c r="BV549" s="8"/>
      <c r="BW549" s="8"/>
      <c r="BY549" s="44"/>
      <c r="BZ549" s="31"/>
      <c r="CA549" s="29"/>
      <c r="CB549" s="31"/>
      <c r="CC549" s="17"/>
      <c r="CE549" s="22"/>
      <c r="CF549" s="22"/>
      <c r="CG549" s="22"/>
      <c r="CH549" s="22"/>
      <c r="CI549" s="22"/>
      <c r="CJ549" s="22"/>
      <c r="CK549" s="22"/>
      <c r="CL549" s="33"/>
      <c r="CM549" s="6"/>
      <c r="CN549" s="32"/>
      <c r="CO549" s="27"/>
      <c r="CP549" s="27"/>
      <c r="CQ549" s="27"/>
      <c r="CR549" s="27"/>
      <c r="CS549" s="27"/>
      <c r="CT549" s="27"/>
    </row>
    <row r="550" spans="2:98">
      <c r="B550" s="86">
        <v>43154</v>
      </c>
      <c r="C550" s="53">
        <v>2747.3</v>
      </c>
      <c r="D550" s="47">
        <f t="shared" si="154"/>
        <v>1.6028343614550564E-2</v>
      </c>
      <c r="F550" s="89">
        <f t="shared" si="138"/>
        <v>2018.1414382201265</v>
      </c>
      <c r="G550" s="96">
        <v>19</v>
      </c>
      <c r="H550" s="37">
        <v>10</v>
      </c>
      <c r="I550" s="60">
        <f t="shared" si="142"/>
        <v>2588.5475340369203</v>
      </c>
      <c r="J550" s="57">
        <f t="shared" si="150"/>
        <v>1961.1979613383271</v>
      </c>
      <c r="K550" s="57">
        <f t="shared" si="151"/>
        <v>1972.1089266587426</v>
      </c>
      <c r="L550" s="60">
        <f t="shared" si="143"/>
        <v>2460.8343969203761</v>
      </c>
      <c r="M550" s="57">
        <f t="shared" si="152"/>
        <v>1931.2757141940742</v>
      </c>
      <c r="N550" s="57">
        <f t="shared" si="155"/>
        <v>1751.6206411299984</v>
      </c>
      <c r="P550" s="49">
        <v>10</v>
      </c>
      <c r="Q550" s="96">
        <v>539</v>
      </c>
      <c r="R550" s="103">
        <f t="shared" si="139"/>
        <v>2018.1414382201265</v>
      </c>
      <c r="S550" s="57">
        <f t="shared" si="144"/>
        <v>2588.5475340369203</v>
      </c>
      <c r="T550" s="57">
        <f t="shared" si="145"/>
        <v>2714.9495283836709</v>
      </c>
      <c r="U550" s="60">
        <f t="shared" si="146"/>
        <v>2722.8887666533328</v>
      </c>
      <c r="V550" s="57">
        <f t="shared" si="147"/>
        <v>2460.8343969203761</v>
      </c>
      <c r="W550" s="60">
        <f t="shared" si="148"/>
        <v>2641.4697817808628</v>
      </c>
      <c r="X550" s="57">
        <f t="shared" si="149"/>
        <v>2536.6855915539309</v>
      </c>
      <c r="Y550" s="17"/>
      <c r="AA550" s="22"/>
      <c r="AB550" s="22"/>
      <c r="AC550" s="22"/>
      <c r="AD550" s="22"/>
      <c r="AE550" s="22"/>
      <c r="AF550" s="22"/>
      <c r="AG550" s="22"/>
      <c r="AH550" s="33"/>
      <c r="AI550" s="6"/>
      <c r="AJ550" s="32"/>
      <c r="AK550" s="27"/>
      <c r="AL550" s="27"/>
      <c r="AM550" s="27"/>
      <c r="AN550" s="27"/>
      <c r="AO550" s="27"/>
      <c r="AP550" s="27"/>
      <c r="AR550" s="2"/>
      <c r="AS550" s="8"/>
      <c r="AT550" s="8"/>
      <c r="AU550" s="8"/>
      <c r="AW550" s="44"/>
      <c r="AX550" s="31"/>
      <c r="AY550" s="29"/>
      <c r="AZ550" s="31"/>
      <c r="BA550" s="17"/>
      <c r="BC550" s="22"/>
      <c r="BD550" s="22"/>
      <c r="BE550" s="22"/>
      <c r="BF550" s="22"/>
      <c r="BG550" s="22"/>
      <c r="BH550" s="22"/>
      <c r="BI550" s="22"/>
      <c r="BJ550" s="33"/>
      <c r="BK550" s="6"/>
      <c r="BL550" s="32"/>
      <c r="BM550" s="27"/>
      <c r="BN550" s="27"/>
      <c r="BO550" s="27"/>
      <c r="BP550" s="27"/>
      <c r="BQ550" s="27"/>
      <c r="BR550" s="27"/>
      <c r="BT550" s="2"/>
      <c r="BU550" s="8"/>
      <c r="BV550" s="8"/>
      <c r="BW550" s="8"/>
      <c r="BY550" s="44"/>
      <c r="BZ550" s="31"/>
      <c r="CA550" s="29"/>
      <c r="CB550" s="31"/>
      <c r="CC550" s="17"/>
      <c r="CE550" s="22"/>
      <c r="CF550" s="22"/>
      <c r="CG550" s="22"/>
      <c r="CH550" s="22"/>
      <c r="CI550" s="22"/>
      <c r="CJ550" s="22"/>
      <c r="CK550" s="22"/>
      <c r="CL550" s="33"/>
      <c r="CM550" s="6"/>
      <c r="CN550" s="32"/>
      <c r="CO550" s="27"/>
      <c r="CP550" s="27"/>
      <c r="CQ550" s="27"/>
      <c r="CR550" s="27"/>
      <c r="CS550" s="27"/>
      <c r="CT550" s="27"/>
    </row>
    <row r="551" spans="2:98">
      <c r="B551" s="86">
        <v>43157</v>
      </c>
      <c r="C551" s="53">
        <v>2779.6</v>
      </c>
      <c r="D551" s="47">
        <f t="shared" si="154"/>
        <v>1.175699777963809E-2</v>
      </c>
      <c r="F551" s="89">
        <f t="shared" si="138"/>
        <v>2018.1454112038373</v>
      </c>
      <c r="G551" s="96">
        <v>20</v>
      </c>
      <c r="H551" s="37">
        <v>11</v>
      </c>
      <c r="I551" s="60">
        <f t="shared" si="142"/>
        <v>2589.3035002825595</v>
      </c>
      <c r="J551" s="57">
        <f t="shared" si="150"/>
        <v>1964.7544653248492</v>
      </c>
      <c r="K551" s="57">
        <f t="shared" si="151"/>
        <v>1976.2622012848481</v>
      </c>
      <c r="L551" s="60">
        <f t="shared" si="143"/>
        <v>2455.4816270198912</v>
      </c>
      <c r="M551" s="57">
        <f t="shared" si="152"/>
        <v>1934.2913478388732</v>
      </c>
      <c r="N551" s="57">
        <f t="shared" si="155"/>
        <v>1749.9114479866837</v>
      </c>
      <c r="P551" s="49">
        <v>11</v>
      </c>
      <c r="Q551" s="41">
        <v>540</v>
      </c>
      <c r="R551" s="103">
        <f t="shared" si="139"/>
        <v>2018.1454112038373</v>
      </c>
      <c r="S551" s="57">
        <f t="shared" si="144"/>
        <v>2589.3035002825595</v>
      </c>
      <c r="T551" s="57">
        <f t="shared" si="145"/>
        <v>2721.6625287235956</v>
      </c>
      <c r="U551" s="60">
        <f t="shared" si="146"/>
        <v>2730.4185634296346</v>
      </c>
      <c r="V551" s="57">
        <f t="shared" si="147"/>
        <v>2455.4816270198912</v>
      </c>
      <c r="W551" s="60">
        <f t="shared" si="148"/>
        <v>2644.8525561632064</v>
      </c>
      <c r="X551" s="57">
        <f t="shared" si="149"/>
        <v>2534.9211247909725</v>
      </c>
      <c r="Y551" s="17"/>
      <c r="AA551" s="22"/>
      <c r="AB551" s="22"/>
      <c r="AC551" s="22"/>
      <c r="AD551" s="22"/>
      <c r="AE551" s="22"/>
      <c r="AF551" s="22"/>
      <c r="AG551" s="22"/>
      <c r="AH551" s="33"/>
      <c r="AI551" s="6"/>
      <c r="AJ551" s="32"/>
      <c r="AK551" s="27"/>
      <c r="AL551" s="27"/>
      <c r="AM551" s="27"/>
      <c r="AN551" s="27"/>
      <c r="AO551" s="27"/>
      <c r="AP551" s="27"/>
      <c r="AR551" s="2"/>
      <c r="AS551" s="8"/>
      <c r="AT551" s="8"/>
      <c r="AU551" s="8"/>
      <c r="AW551" s="44"/>
      <c r="AX551" s="31"/>
      <c r="AY551" s="29"/>
      <c r="AZ551" s="31"/>
      <c r="BA551" s="17"/>
      <c r="BC551" s="22"/>
      <c r="BD551" s="22"/>
      <c r="BE551" s="22"/>
      <c r="BF551" s="22"/>
      <c r="BG551" s="22"/>
      <c r="BH551" s="22"/>
      <c r="BI551" s="22"/>
      <c r="BJ551" s="33"/>
      <c r="BK551" s="6"/>
      <c r="BL551" s="32"/>
      <c r="BM551" s="27"/>
      <c r="BN551" s="27"/>
      <c r="BO551" s="27"/>
      <c r="BP551" s="27"/>
      <c r="BQ551" s="27"/>
      <c r="BR551" s="27"/>
      <c r="BT551" s="2"/>
      <c r="BU551" s="8"/>
      <c r="BV551" s="8"/>
      <c r="BW551" s="8"/>
      <c r="BY551" s="44"/>
      <c r="BZ551" s="31"/>
      <c r="CA551" s="29"/>
      <c r="CB551" s="31"/>
      <c r="CC551" s="17"/>
      <c r="CE551" s="22"/>
      <c r="CF551" s="22"/>
      <c r="CG551" s="22"/>
      <c r="CH551" s="22"/>
      <c r="CI551" s="22"/>
      <c r="CJ551" s="22"/>
      <c r="CK551" s="22"/>
      <c r="CL551" s="33"/>
      <c r="CM551" s="6"/>
      <c r="CN551" s="32"/>
      <c r="CO551" s="27"/>
      <c r="CP551" s="27"/>
      <c r="CQ551" s="27"/>
      <c r="CR551" s="27"/>
      <c r="CS551" s="27"/>
      <c r="CT551" s="27"/>
    </row>
    <row r="552" spans="2:98">
      <c r="B552" s="86">
        <v>43158</v>
      </c>
      <c r="C552" s="53">
        <v>2744.28</v>
      </c>
      <c r="D552" s="47">
        <f t="shared" si="154"/>
        <v>-1.270686429702105E-2</v>
      </c>
      <c r="F552" s="89">
        <f t="shared" si="138"/>
        <v>2018.1493841875481</v>
      </c>
      <c r="G552" s="96">
        <v>21</v>
      </c>
      <c r="H552" s="37">
        <v>12</v>
      </c>
      <c r="I552" s="60">
        <f t="shared" si="142"/>
        <v>2590.0596873025738</v>
      </c>
      <c r="J552" s="57">
        <f t="shared" si="150"/>
        <v>1968.2293260780839</v>
      </c>
      <c r="K552" s="57">
        <f t="shared" si="151"/>
        <v>1980.3355881708037</v>
      </c>
      <c r="L552" s="60">
        <f t="shared" si="143"/>
        <v>2450.4098466038449</v>
      </c>
      <c r="M552" s="57">
        <f t="shared" si="152"/>
        <v>1937.2509963710409</v>
      </c>
      <c r="N552" s="57">
        <f t="shared" si="155"/>
        <v>1748.2586937460089</v>
      </c>
      <c r="P552" s="49">
        <v>12</v>
      </c>
      <c r="Q552" s="41">
        <v>541</v>
      </c>
      <c r="R552" s="103">
        <f t="shared" si="139"/>
        <v>2018.1493841875481</v>
      </c>
      <c r="S552" s="57">
        <f t="shared" si="144"/>
        <v>2590.0596873025738</v>
      </c>
      <c r="T552" s="57">
        <f t="shared" si="145"/>
        <v>2728.0922259567992</v>
      </c>
      <c r="U552" s="60">
        <f t="shared" si="146"/>
        <v>2737.6682284751068</v>
      </c>
      <c r="V552" s="57">
        <f t="shared" si="147"/>
        <v>2450.4098466038449</v>
      </c>
      <c r="W552" s="60">
        <f t="shared" si="148"/>
        <v>2648.1232222472117</v>
      </c>
      <c r="X552" s="57">
        <f t="shared" si="149"/>
        <v>2533.2692706410821</v>
      </c>
      <c r="Y552" s="17"/>
      <c r="AA552" s="22"/>
      <c r="AB552" s="22"/>
      <c r="AC552" s="22"/>
      <c r="AD552" s="22"/>
      <c r="AE552" s="22"/>
      <c r="AF552" s="22"/>
      <c r="AG552" s="22"/>
      <c r="AH552" s="33"/>
      <c r="AI552" s="6"/>
      <c r="AJ552" s="32"/>
      <c r="AK552" s="27"/>
      <c r="AL552" s="27"/>
      <c r="AM552" s="27"/>
      <c r="AN552" s="27"/>
      <c r="AO552" s="27"/>
      <c r="AP552" s="27"/>
      <c r="AR552" s="2"/>
      <c r="AS552" s="8"/>
      <c r="AT552" s="8"/>
      <c r="AU552" s="8"/>
      <c r="AW552" s="44"/>
      <c r="AX552" s="31"/>
      <c r="AY552" s="29"/>
      <c r="AZ552" s="31"/>
      <c r="BA552" s="17"/>
      <c r="BC552" s="22"/>
      <c r="BD552" s="22"/>
      <c r="BE552" s="22"/>
      <c r="BF552" s="22"/>
      <c r="BG552" s="22"/>
      <c r="BH552" s="22"/>
      <c r="BI552" s="22"/>
      <c r="BJ552" s="33"/>
      <c r="BK552" s="6"/>
      <c r="BL552" s="32"/>
      <c r="BM552" s="27"/>
      <c r="BN552" s="27"/>
      <c r="BO552" s="27"/>
      <c r="BP552" s="27"/>
      <c r="BQ552" s="27"/>
      <c r="BR552" s="27"/>
      <c r="BT552" s="2"/>
      <c r="BU552" s="8"/>
      <c r="BV552" s="8"/>
      <c r="BW552" s="8"/>
      <c r="BY552" s="44"/>
      <c r="BZ552" s="31"/>
      <c r="CA552" s="29"/>
      <c r="CB552" s="31"/>
      <c r="CC552" s="17"/>
      <c r="CE552" s="22"/>
      <c r="CF552" s="22"/>
      <c r="CG552" s="22"/>
      <c r="CH552" s="22"/>
      <c r="CI552" s="22"/>
      <c r="CJ552" s="22"/>
      <c r="CK552" s="22"/>
      <c r="CL552" s="33"/>
      <c r="CM552" s="6"/>
      <c r="CN552" s="32"/>
      <c r="CO552" s="27"/>
      <c r="CP552" s="27"/>
      <c r="CQ552" s="27"/>
      <c r="CR552" s="27"/>
      <c r="CS552" s="27"/>
      <c r="CT552" s="27"/>
    </row>
    <row r="553" spans="2:98">
      <c r="B553" s="86">
        <v>43159</v>
      </c>
      <c r="C553" s="53">
        <v>2713.83</v>
      </c>
      <c r="D553" s="47">
        <f t="shared" si="154"/>
        <v>-1.1095806550352104E-2</v>
      </c>
      <c r="F553" s="89">
        <f t="shared" si="138"/>
        <v>2018.1533571712589</v>
      </c>
      <c r="G553" s="96">
        <v>22</v>
      </c>
      <c r="H553" s="37">
        <v>13</v>
      </c>
      <c r="I553" s="60">
        <f t="shared" si="142"/>
        <v>2590.8160951614391</v>
      </c>
      <c r="J553" s="57">
        <f t="shared" si="150"/>
        <v>1971.62832126888</v>
      </c>
      <c r="K553" s="57">
        <f t="shared" si="151"/>
        <v>1984.334831217245</v>
      </c>
      <c r="L553" s="60">
        <f t="shared" si="143"/>
        <v>2445.5843695712019</v>
      </c>
      <c r="M553" s="57">
        <f t="shared" si="152"/>
        <v>1940.1586822621366</v>
      </c>
      <c r="N553" s="57">
        <f t="shared" si="155"/>
        <v>1746.658356091513</v>
      </c>
      <c r="P553" s="49">
        <v>13</v>
      </c>
      <c r="Q553" s="96">
        <v>542</v>
      </c>
      <c r="R553" s="103">
        <f t="shared" si="139"/>
        <v>2018.1533571712589</v>
      </c>
      <c r="S553" s="57">
        <f t="shared" si="144"/>
        <v>2590.8160951614391</v>
      </c>
      <c r="T553" s="57">
        <f t="shared" si="145"/>
        <v>2734.2734214416514</v>
      </c>
      <c r="U553" s="60">
        <f t="shared" si="146"/>
        <v>2744.6724482150971</v>
      </c>
      <c r="V553" s="57">
        <f t="shared" si="147"/>
        <v>2445.5843695712019</v>
      </c>
      <c r="W553" s="60">
        <f t="shared" si="148"/>
        <v>2651.2956602278141</v>
      </c>
      <c r="X553" s="57">
        <f t="shared" si="149"/>
        <v>2531.7161490660783</v>
      </c>
      <c r="Y553" s="17"/>
      <c r="AA553" s="22"/>
      <c r="AB553" s="22"/>
      <c r="AC553" s="22"/>
      <c r="AD553" s="22"/>
      <c r="AE553" s="22"/>
      <c r="AF553" s="22"/>
      <c r="AG553" s="22"/>
      <c r="AH553" s="33"/>
      <c r="AI553" s="6"/>
      <c r="AJ553" s="32"/>
      <c r="AK553" s="27"/>
      <c r="AL553" s="27"/>
      <c r="AM553" s="27"/>
      <c r="AN553" s="27"/>
      <c r="AO553" s="27"/>
      <c r="AP553" s="27"/>
      <c r="AR553" s="2"/>
      <c r="AS553" s="8"/>
      <c r="AT553" s="8"/>
      <c r="AU553" s="8"/>
      <c r="AW553" s="44"/>
      <c r="AX553" s="31"/>
      <c r="AY553" s="29"/>
      <c r="AZ553" s="31"/>
      <c r="BA553" s="17"/>
      <c r="BC553" s="22"/>
      <c r="BD553" s="22"/>
      <c r="BE553" s="22"/>
      <c r="BF553" s="22"/>
      <c r="BG553" s="22"/>
      <c r="BH553" s="22"/>
      <c r="BI553" s="22"/>
      <c r="BJ553" s="33"/>
      <c r="BK553" s="6"/>
      <c r="BL553" s="32"/>
      <c r="BM553" s="27"/>
      <c r="BN553" s="27"/>
      <c r="BO553" s="27"/>
      <c r="BP553" s="27"/>
      <c r="BQ553" s="27"/>
      <c r="BR553" s="27"/>
      <c r="BT553" s="2"/>
      <c r="BU553" s="8"/>
      <c r="BV553" s="8"/>
      <c r="BW553" s="8"/>
      <c r="BY553" s="44"/>
      <c r="BZ553" s="31"/>
      <c r="CA553" s="29"/>
      <c r="CB553" s="31"/>
      <c r="CC553" s="17"/>
      <c r="CE553" s="22"/>
      <c r="CF553" s="22"/>
      <c r="CG553" s="22"/>
      <c r="CH553" s="22"/>
      <c r="CI553" s="22"/>
      <c r="CJ553" s="22"/>
      <c r="CK553" s="22"/>
      <c r="CL553" s="33"/>
      <c r="CM553" s="6"/>
      <c r="CN553" s="32"/>
      <c r="CO553" s="27"/>
      <c r="CP553" s="27"/>
      <c r="CQ553" s="27"/>
      <c r="CR553" s="27"/>
      <c r="CS553" s="27"/>
      <c r="CT553" s="27"/>
    </row>
    <row r="554" spans="2:98" s="46" customFormat="1">
      <c r="B554" s="86">
        <v>43160</v>
      </c>
      <c r="C554" s="53">
        <v>2677.67</v>
      </c>
      <c r="D554" s="47">
        <f t="shared" si="154"/>
        <v>-1.3324342350110308E-2</v>
      </c>
      <c r="E554" s="61"/>
      <c r="F554" s="89">
        <f t="shared" si="138"/>
        <v>2018.1573301549697</v>
      </c>
      <c r="G554" s="96">
        <v>23</v>
      </c>
      <c r="H554" s="37">
        <v>14</v>
      </c>
      <c r="I554" s="60">
        <f t="shared" si="142"/>
        <v>2591.5727239236494</v>
      </c>
      <c r="J554" s="57">
        <f t="shared" si="150"/>
        <v>1974.9565785629909</v>
      </c>
      <c r="K554" s="57">
        <f t="shared" si="151"/>
        <v>1988.2650266907228</v>
      </c>
      <c r="L554" s="60">
        <f t="shared" si="143"/>
        <v>2440.9770818936654</v>
      </c>
      <c r="M554" s="57">
        <f t="shared" si="152"/>
        <v>1943.0179745166899</v>
      </c>
      <c r="N554" s="57">
        <f t="shared" si="155"/>
        <v>1745.1068661738154</v>
      </c>
      <c r="P554" s="49">
        <v>14</v>
      </c>
      <c r="Q554" s="41">
        <v>543</v>
      </c>
      <c r="R554" s="103">
        <f t="shared" si="139"/>
        <v>2018.1573301549697</v>
      </c>
      <c r="S554" s="57">
        <f t="shared" si="144"/>
        <v>2591.5727239236494</v>
      </c>
      <c r="T554" s="57">
        <f t="shared" si="145"/>
        <v>2740.2343307778424</v>
      </c>
      <c r="U554" s="60">
        <f t="shared" si="146"/>
        <v>2751.4593370023367</v>
      </c>
      <c r="V554" s="57">
        <f t="shared" si="147"/>
        <v>2440.9770818936654</v>
      </c>
      <c r="W554" s="60">
        <f t="shared" si="148"/>
        <v>2654.3811208005286</v>
      </c>
      <c r="X554" s="57">
        <f t="shared" si="149"/>
        <v>2530.2505095272477</v>
      </c>
      <c r="Y554" s="56"/>
      <c r="AA554" s="62"/>
      <c r="AB554" s="62"/>
      <c r="AC554" s="62"/>
      <c r="AD554" s="62"/>
      <c r="AE554" s="62"/>
      <c r="AF554" s="62"/>
      <c r="AG554" s="62"/>
      <c r="AH554" s="65"/>
      <c r="AI554" s="72"/>
      <c r="AJ554" s="66"/>
      <c r="AK554" s="67"/>
      <c r="AL554" s="67"/>
      <c r="AM554" s="67"/>
      <c r="AN554" s="67"/>
      <c r="AO554" s="67"/>
      <c r="AP554" s="67"/>
      <c r="AR554" s="68"/>
      <c r="AS554" s="61"/>
      <c r="AT554" s="61"/>
      <c r="AU554" s="61"/>
      <c r="AW554" s="69"/>
      <c r="AX554" s="63"/>
      <c r="AY554" s="64"/>
      <c r="AZ554" s="63"/>
      <c r="BA554" s="56"/>
      <c r="BC554" s="62"/>
      <c r="BD554" s="62"/>
      <c r="BE554" s="62"/>
      <c r="BF554" s="62"/>
      <c r="BG554" s="62"/>
      <c r="BH554" s="62"/>
      <c r="BI554" s="62"/>
      <c r="BJ554" s="65"/>
      <c r="BK554" s="72"/>
      <c r="BL554" s="66"/>
      <c r="BM554" s="67"/>
      <c r="BN554" s="67"/>
      <c r="BO554" s="67"/>
      <c r="BP554" s="67"/>
      <c r="BQ554" s="67"/>
      <c r="BR554" s="67"/>
      <c r="BT554" s="68"/>
      <c r="BU554" s="61"/>
      <c r="BV554" s="61"/>
      <c r="BW554" s="61"/>
      <c r="BY554" s="69"/>
      <c r="BZ554" s="63"/>
      <c r="CA554" s="64"/>
      <c r="CB554" s="63"/>
      <c r="CC554" s="56"/>
      <c r="CE554" s="62"/>
      <c r="CF554" s="62"/>
      <c r="CG554" s="62"/>
      <c r="CH554" s="62"/>
      <c r="CI554" s="62"/>
      <c r="CJ554" s="62"/>
      <c r="CK554" s="62"/>
      <c r="CL554" s="65"/>
      <c r="CM554" s="72"/>
      <c r="CN554" s="66"/>
      <c r="CO554" s="67"/>
      <c r="CP554" s="67"/>
      <c r="CQ554" s="67"/>
      <c r="CR554" s="67"/>
      <c r="CS554" s="67"/>
      <c r="CT554" s="67"/>
    </row>
    <row r="555" spans="2:98">
      <c r="B555" s="86">
        <v>43161</v>
      </c>
      <c r="C555" s="53">
        <v>2691.25</v>
      </c>
      <c r="D555" s="47">
        <f t="shared" si="154"/>
        <v>5.0715734201749758E-3</v>
      </c>
      <c r="F555" s="89">
        <f t="shared" si="138"/>
        <v>2018.1613031386805</v>
      </c>
      <c r="G555" s="96">
        <v>24</v>
      </c>
      <c r="H555" s="37">
        <v>15</v>
      </c>
      <c r="I555" s="60">
        <f t="shared" si="142"/>
        <v>2592.3295736537179</v>
      </c>
      <c r="J555" s="57">
        <f t="shared" si="150"/>
        <v>1978.2186735961075</v>
      </c>
      <c r="K555" s="57">
        <f t="shared" si="151"/>
        <v>1992.1307209371519</v>
      </c>
      <c r="L555" s="60">
        <f t="shared" si="143"/>
        <v>2436.5648212542019</v>
      </c>
      <c r="M555" s="57">
        <f t="shared" si="152"/>
        <v>1945.8320570852272</v>
      </c>
      <c r="N555" s="57">
        <f t="shared" si="155"/>
        <v>1743.6010401975932</v>
      </c>
      <c r="P555" s="49">
        <v>15</v>
      </c>
      <c r="Q555" s="41">
        <v>544</v>
      </c>
      <c r="R555" s="103">
        <f t="shared" si="139"/>
        <v>2018.1613031386805</v>
      </c>
      <c r="S555" s="57">
        <f t="shared" si="144"/>
        <v>2592.3295736537179</v>
      </c>
      <c r="T555" s="57">
        <f t="shared" si="145"/>
        <v>2745.9982066704101</v>
      </c>
      <c r="U555" s="60">
        <f t="shared" si="146"/>
        <v>2758.0520574784109</v>
      </c>
      <c r="V555" s="57">
        <f t="shared" si="147"/>
        <v>2436.5648212542019</v>
      </c>
      <c r="W555" s="60">
        <f t="shared" si="148"/>
        <v>2657.3888734287293</v>
      </c>
      <c r="X555" s="57">
        <f t="shared" si="149"/>
        <v>2528.8630827180673</v>
      </c>
      <c r="Y555" s="17"/>
      <c r="AA555" s="22"/>
      <c r="AB555" s="22"/>
      <c r="AC555" s="22"/>
      <c r="AD555" s="22"/>
      <c r="AE555" s="22"/>
      <c r="AF555" s="22"/>
      <c r="AG555" s="22"/>
      <c r="AH555" s="33"/>
      <c r="AI555" s="6"/>
      <c r="AJ555" s="32"/>
      <c r="AK555" s="27"/>
      <c r="AL555" s="27"/>
      <c r="AM555" s="27"/>
      <c r="AN555" s="27"/>
      <c r="AO555" s="27"/>
      <c r="AP555" s="27"/>
      <c r="AR555" s="2"/>
      <c r="AS555" s="8"/>
      <c r="AT555" s="8"/>
      <c r="AU555" s="8"/>
      <c r="AW555" s="44"/>
      <c r="AX555" s="31"/>
      <c r="AY555" s="29"/>
      <c r="AZ555" s="31"/>
      <c r="BA555" s="17"/>
      <c r="BC555" s="22"/>
      <c r="BD555" s="22"/>
      <c r="BE555" s="22"/>
      <c r="BF555" s="22"/>
      <c r="BG555" s="22"/>
      <c r="BH555" s="22"/>
      <c r="BI555" s="22"/>
      <c r="BJ555" s="33"/>
      <c r="BK555" s="6"/>
      <c r="BL555" s="32"/>
      <c r="BM555" s="27"/>
      <c r="BN555" s="27"/>
      <c r="BO555" s="27"/>
      <c r="BP555" s="27"/>
      <c r="BQ555" s="27"/>
      <c r="BR555" s="27"/>
      <c r="BT555" s="2"/>
      <c r="BU555" s="8"/>
      <c r="BV555" s="8"/>
      <c r="BW555" s="8"/>
      <c r="BY555" s="44"/>
      <c r="BZ555" s="31"/>
      <c r="CA555" s="29"/>
      <c r="CB555" s="31"/>
      <c r="CC555" s="17"/>
      <c r="CE555" s="22"/>
      <c r="CF555" s="22"/>
      <c r="CG555" s="22"/>
      <c r="CH555" s="22"/>
      <c r="CI555" s="22"/>
      <c r="CJ555" s="22"/>
      <c r="CK555" s="22"/>
      <c r="CL555" s="33"/>
      <c r="CM555" s="6"/>
      <c r="CN555" s="32"/>
      <c r="CO555" s="27"/>
      <c r="CP555" s="27"/>
      <c r="CQ555" s="27"/>
      <c r="CR555" s="27"/>
      <c r="CS555" s="27"/>
      <c r="CT555" s="27"/>
    </row>
    <row r="556" spans="2:98">
      <c r="B556" s="86">
        <v>43164</v>
      </c>
      <c r="C556" s="53">
        <v>2720.94</v>
      </c>
      <c r="D556" s="47">
        <f t="shared" si="154"/>
        <v>1.1032048304691148E-2</v>
      </c>
      <c r="F556" s="89">
        <f t="shared" si="138"/>
        <v>2018.1652761223913</v>
      </c>
      <c r="G556" s="96">
        <v>25</v>
      </c>
      <c r="H556" s="37">
        <v>16</v>
      </c>
      <c r="I556" s="60">
        <f t="shared" si="142"/>
        <v>2593.086644416177</v>
      </c>
      <c r="J556" s="57">
        <f t="shared" si="150"/>
        <v>1981.4187097429133</v>
      </c>
      <c r="K556" s="57">
        <f t="shared" si="151"/>
        <v>1995.935989927947</v>
      </c>
      <c r="L556" s="60">
        <f t="shared" si="143"/>
        <v>2432.3282366787371</v>
      </c>
      <c r="M556" s="57">
        <f t="shared" si="152"/>
        <v>1948.6037845581614</v>
      </c>
      <c r="N556" s="57">
        <f t="shared" si="155"/>
        <v>1742.1380237276876</v>
      </c>
      <c r="P556" s="49">
        <v>16</v>
      </c>
      <c r="Q556" s="96">
        <v>545</v>
      </c>
      <c r="R556" s="103">
        <f t="shared" si="139"/>
        <v>2018.1652761223913</v>
      </c>
      <c r="S556" s="57">
        <f t="shared" si="144"/>
        <v>2593.086644416177</v>
      </c>
      <c r="T556" s="57">
        <f t="shared" si="145"/>
        <v>2751.5844812034447</v>
      </c>
      <c r="U556" s="60">
        <f t="shared" si="146"/>
        <v>2764.4699609420645</v>
      </c>
      <c r="V556" s="57">
        <f t="shared" si="147"/>
        <v>2432.3282366787371</v>
      </c>
      <c r="W556" s="60">
        <f t="shared" si="148"/>
        <v>2660.3266625843685</v>
      </c>
      <c r="X556" s="57">
        <f t="shared" si="149"/>
        <v>2527.546124323484</v>
      </c>
      <c r="Y556" s="17"/>
      <c r="AA556" s="22"/>
      <c r="AB556" s="22"/>
      <c r="AC556" s="22"/>
      <c r="AD556" s="22"/>
      <c r="AE556" s="22"/>
      <c r="AF556" s="22"/>
      <c r="AG556" s="22"/>
      <c r="AH556" s="33"/>
      <c r="AI556" s="6"/>
      <c r="AJ556" s="32"/>
      <c r="AK556" s="27"/>
      <c r="AL556" s="27"/>
      <c r="AM556" s="27"/>
      <c r="AN556" s="27"/>
      <c r="AO556" s="27"/>
      <c r="AP556" s="27"/>
      <c r="AR556" s="2"/>
      <c r="AS556" s="8"/>
      <c r="AT556" s="8"/>
      <c r="AU556" s="8"/>
      <c r="AW556" s="44"/>
      <c r="AX556" s="31"/>
      <c r="AY556" s="29"/>
      <c r="AZ556" s="31"/>
      <c r="BA556" s="17"/>
      <c r="BC556" s="22"/>
      <c r="BD556" s="22"/>
      <c r="BE556" s="22"/>
      <c r="BF556" s="22"/>
      <c r="BG556" s="22"/>
      <c r="BH556" s="22"/>
      <c r="BI556" s="22"/>
      <c r="BJ556" s="33"/>
      <c r="BK556" s="6"/>
      <c r="BL556" s="32"/>
      <c r="BM556" s="27"/>
      <c r="BN556" s="27"/>
      <c r="BO556" s="27"/>
      <c r="BP556" s="27"/>
      <c r="BQ556" s="27"/>
      <c r="BR556" s="27"/>
      <c r="BT556" s="2"/>
      <c r="BU556" s="8"/>
      <c r="BV556" s="8"/>
      <c r="BW556" s="8"/>
      <c r="BY556" s="44"/>
      <c r="BZ556" s="31"/>
      <c r="CA556" s="29"/>
      <c r="CB556" s="31"/>
      <c r="CC556" s="17"/>
      <c r="CE556" s="22"/>
      <c r="CF556" s="22"/>
      <c r="CG556" s="22"/>
      <c r="CH556" s="22"/>
      <c r="CI556" s="22"/>
      <c r="CJ556" s="22"/>
      <c r="CK556" s="22"/>
      <c r="CL556" s="33"/>
      <c r="CM556" s="6"/>
      <c r="CN556" s="32"/>
      <c r="CO556" s="27"/>
      <c r="CP556" s="27"/>
      <c r="CQ556" s="27"/>
      <c r="CR556" s="27"/>
      <c r="CS556" s="27"/>
      <c r="CT556" s="27"/>
    </row>
    <row r="557" spans="2:98">
      <c r="B557" s="86">
        <v>43165</v>
      </c>
      <c r="C557" s="53">
        <v>2728.12</v>
      </c>
      <c r="D557" s="47">
        <f t="shared" si="154"/>
        <v>2.6387939462097056E-3</v>
      </c>
      <c r="F557" s="89">
        <f t="shared" si="138"/>
        <v>2018.1692491061021</v>
      </c>
      <c r="G557" s="96">
        <v>26</v>
      </c>
      <c r="H557" s="37">
        <v>17</v>
      </c>
      <c r="I557" s="60">
        <f t="shared" si="142"/>
        <v>2593.8439362755771</v>
      </c>
      <c r="J557" s="57">
        <f t="shared" si="150"/>
        <v>1984.5603836517448</v>
      </c>
      <c r="K557" s="57">
        <f t="shared" si="151"/>
        <v>1999.6845046033725</v>
      </c>
      <c r="L557" s="60">
        <f t="shared" si="143"/>
        <v>2428.250965050584</v>
      </c>
      <c r="M557" s="57">
        <f t="shared" si="152"/>
        <v>1951.335727916088</v>
      </c>
      <c r="N557" s="57">
        <f t="shared" si="155"/>
        <v>1740.7152459388096</v>
      </c>
      <c r="P557" s="49">
        <v>17</v>
      </c>
      <c r="Q557" s="96">
        <v>546</v>
      </c>
      <c r="R557" s="103">
        <f t="shared" si="139"/>
        <v>2018.1692491061021</v>
      </c>
      <c r="S557" s="57">
        <f t="shared" si="144"/>
        <v>2593.8439362755771</v>
      </c>
      <c r="T557" s="57">
        <f t="shared" si="145"/>
        <v>2757.0095908055387</v>
      </c>
      <c r="U557" s="60">
        <f t="shared" si="146"/>
        <v>2770.729410834776</v>
      </c>
      <c r="V557" s="57">
        <f t="shared" si="147"/>
        <v>2428.250965050584</v>
      </c>
      <c r="W557" s="60">
        <f t="shared" si="148"/>
        <v>2663.2010372147392</v>
      </c>
      <c r="X557" s="57">
        <f t="shared" si="149"/>
        <v>2526.2930855531531</v>
      </c>
      <c r="Y557" s="17"/>
      <c r="AA557" s="22"/>
      <c r="AB557" s="22"/>
      <c r="AC557" s="22"/>
      <c r="AD557" s="22"/>
      <c r="AE557" s="22"/>
      <c r="AF557" s="22"/>
      <c r="AG557" s="22"/>
      <c r="AH557" s="33"/>
      <c r="AI557" s="6"/>
      <c r="AJ557" s="32"/>
      <c r="AK557" s="27"/>
      <c r="AL557" s="27"/>
      <c r="AM557" s="27"/>
      <c r="AN557" s="27"/>
      <c r="AO557" s="27"/>
      <c r="AP557" s="27"/>
      <c r="AR557" s="2"/>
      <c r="AS557" s="8"/>
      <c r="AT557" s="8"/>
      <c r="AU557" s="8"/>
      <c r="AW557" s="44"/>
      <c r="AX557" s="31"/>
      <c r="AY557" s="29"/>
      <c r="AZ557" s="31"/>
      <c r="BA557" s="17"/>
      <c r="BC557" s="22"/>
      <c r="BD557" s="22"/>
      <c r="BE557" s="22"/>
      <c r="BF557" s="22"/>
      <c r="BG557" s="22"/>
      <c r="BH557" s="22"/>
      <c r="BI557" s="22"/>
      <c r="BJ557" s="33"/>
      <c r="BK557" s="6"/>
      <c r="BL557" s="32"/>
      <c r="BM557" s="27"/>
      <c r="BN557" s="27"/>
      <c r="BO557" s="27"/>
      <c r="BP557" s="27"/>
      <c r="BQ557" s="27"/>
      <c r="BR557" s="27"/>
      <c r="BT557" s="2"/>
      <c r="BU557" s="8"/>
      <c r="BV557" s="8"/>
      <c r="BW557" s="8"/>
      <c r="BY557" s="44"/>
      <c r="BZ557" s="31"/>
      <c r="CA557" s="29"/>
      <c r="CB557" s="31"/>
      <c r="CC557" s="17"/>
      <c r="CE557" s="22"/>
      <c r="CF557" s="22"/>
      <c r="CG557" s="22"/>
      <c r="CH557" s="22"/>
      <c r="CI557" s="22"/>
      <c r="CJ557" s="22"/>
      <c r="CK557" s="22"/>
      <c r="CL557" s="33"/>
      <c r="CM557" s="6"/>
      <c r="CN557" s="32"/>
      <c r="CO557" s="27"/>
      <c r="CP557" s="27"/>
      <c r="CQ557" s="27"/>
      <c r="CR557" s="27"/>
      <c r="CS557" s="27"/>
      <c r="CT557" s="27"/>
    </row>
    <row r="558" spans="2:98">
      <c r="B558" s="86">
        <v>43166</v>
      </c>
      <c r="C558" s="53">
        <v>2726.8</v>
      </c>
      <c r="D558" s="47">
        <f t="shared" si="154"/>
        <v>-4.8384968403138753E-4</v>
      </c>
      <c r="F558" s="89">
        <f t="shared" si="138"/>
        <v>2018.173222089813</v>
      </c>
      <c r="G558" s="96">
        <v>27</v>
      </c>
      <c r="H558" s="37">
        <v>18</v>
      </c>
      <c r="I558" s="60">
        <f t="shared" si="142"/>
        <v>2594.6014492964882</v>
      </c>
      <c r="J558" s="57">
        <f t="shared" si="150"/>
        <v>1987.6470395314145</v>
      </c>
      <c r="K558" s="57">
        <f t="shared" si="151"/>
        <v>2003.3795849941289</v>
      </c>
      <c r="L558" s="60">
        <f t="shared" si="143"/>
        <v>2424.3190231135582</v>
      </c>
      <c r="M558" s="57">
        <f t="shared" si="152"/>
        <v>1954.030212423492</v>
      </c>
      <c r="N558" s="57">
        <f t="shared" si="155"/>
        <v>1739.3303817218341</v>
      </c>
      <c r="P558" s="49">
        <v>18</v>
      </c>
      <c r="Q558" s="41">
        <v>547</v>
      </c>
      <c r="R558" s="103">
        <f t="shared" si="139"/>
        <v>2018.173222089813</v>
      </c>
      <c r="S558" s="57">
        <f t="shared" si="144"/>
        <v>2594.6014492964882</v>
      </c>
      <c r="T558" s="57">
        <f t="shared" si="145"/>
        <v>2762.2875854159215</v>
      </c>
      <c r="U558" s="60">
        <f t="shared" si="146"/>
        <v>2776.8443907376395</v>
      </c>
      <c r="V558" s="57">
        <f t="shared" si="147"/>
        <v>2424.3190231135582</v>
      </c>
      <c r="W558" s="60">
        <f t="shared" si="148"/>
        <v>2666.017593998532</v>
      </c>
      <c r="X558" s="57">
        <f t="shared" si="149"/>
        <v>2525.0983698853806</v>
      </c>
      <c r="Y558" s="17"/>
      <c r="AA558" s="22"/>
      <c r="AB558" s="22"/>
      <c r="AC558" s="22"/>
      <c r="AD558" s="22"/>
      <c r="AE558" s="22"/>
      <c r="AF558" s="22"/>
      <c r="AG558" s="22"/>
      <c r="AH558" s="33"/>
      <c r="AI558" s="6"/>
      <c r="AJ558" s="32"/>
      <c r="AK558" s="27"/>
      <c r="AL558" s="27"/>
      <c r="AM558" s="27"/>
      <c r="AN558" s="27"/>
      <c r="AO558" s="27"/>
      <c r="AP558" s="27"/>
      <c r="AR558" s="2"/>
      <c r="AS558" s="8"/>
      <c r="AT558" s="8"/>
      <c r="AU558" s="8"/>
      <c r="AW558" s="44"/>
      <c r="AX558" s="31"/>
      <c r="AY558" s="29"/>
      <c r="AZ558" s="31"/>
      <c r="BA558" s="17"/>
      <c r="BC558" s="22"/>
      <c r="BD558" s="22"/>
      <c r="BE558" s="22"/>
      <c r="BF558" s="22"/>
      <c r="BG558" s="22"/>
      <c r="BH558" s="22"/>
      <c r="BI558" s="22"/>
      <c r="BJ558" s="33"/>
      <c r="BK558" s="6"/>
      <c r="BL558" s="32"/>
      <c r="BM558" s="27"/>
      <c r="BN558" s="27"/>
      <c r="BO558" s="27"/>
      <c r="BP558" s="27"/>
      <c r="BQ558" s="27"/>
      <c r="BR558" s="27"/>
      <c r="BT558" s="2"/>
      <c r="BU558" s="8"/>
      <c r="BV558" s="8"/>
      <c r="BW558" s="8"/>
      <c r="BY558" s="44"/>
      <c r="BZ558" s="31"/>
      <c r="CA558" s="29"/>
      <c r="CB558" s="31"/>
      <c r="CC558" s="17"/>
      <c r="CE558" s="22"/>
      <c r="CF558" s="22"/>
      <c r="CG558" s="22"/>
      <c r="CH558" s="22"/>
      <c r="CI558" s="22"/>
      <c r="CJ558" s="22"/>
      <c r="CK558" s="22"/>
      <c r="CL558" s="33"/>
      <c r="CM558" s="6"/>
      <c r="CN558" s="32"/>
      <c r="CO558" s="27"/>
      <c r="CP558" s="27"/>
      <c r="CQ558" s="27"/>
      <c r="CR558" s="27"/>
      <c r="CS558" s="27"/>
      <c r="CT558" s="27"/>
    </row>
    <row r="559" spans="2:98">
      <c r="B559" s="86">
        <v>43167</v>
      </c>
      <c r="C559" s="53">
        <v>2738.97</v>
      </c>
      <c r="D559" s="47">
        <f t="shared" si="154"/>
        <v>4.4631069385358728E-3</v>
      </c>
      <c r="F559" s="89">
        <f t="shared" si="138"/>
        <v>2018.1771950735238</v>
      </c>
      <c r="G559" s="96">
        <v>28</v>
      </c>
      <c r="H559" s="37">
        <v>19</v>
      </c>
      <c r="I559" s="60">
        <f t="shared" si="142"/>
        <v>2595.3591835434991</v>
      </c>
      <c r="J559" s="57">
        <f t="shared" si="150"/>
        <v>1990.6817144633178</v>
      </c>
      <c r="K559" s="57">
        <f t="shared" si="151"/>
        <v>2007.0242453899018</v>
      </c>
      <c r="L559" s="60">
        <f t="shared" si="143"/>
        <v>2420.5203498153219</v>
      </c>
      <c r="M559" s="57">
        <f t="shared" si="152"/>
        <v>1956.6893492541953</v>
      </c>
      <c r="N559" s="57">
        <f t="shared" si="155"/>
        <v>1737.9813200583512</v>
      </c>
      <c r="P559" s="49">
        <v>19</v>
      </c>
      <c r="Q559" s="41">
        <v>548</v>
      </c>
      <c r="R559" s="103">
        <f t="shared" si="139"/>
        <v>2018.1771950735238</v>
      </c>
      <c r="S559" s="57">
        <f t="shared" si="144"/>
        <v>2595.3591835434991</v>
      </c>
      <c r="T559" s="57">
        <f t="shared" si="145"/>
        <v>2767.4305870788717</v>
      </c>
      <c r="U559" s="60">
        <f t="shared" si="146"/>
        <v>2782.8269620280221</v>
      </c>
      <c r="V559" s="57">
        <f t="shared" si="147"/>
        <v>2420.5203498153219</v>
      </c>
      <c r="W559" s="60">
        <f t="shared" si="148"/>
        <v>2668.7811604544449</v>
      </c>
      <c r="X559" s="57">
        <f t="shared" si="149"/>
        <v>2523.957149958514</v>
      </c>
      <c r="Y559" s="17"/>
      <c r="AA559" s="22"/>
      <c r="AB559" s="22"/>
      <c r="AC559" s="22"/>
      <c r="AD559" s="22"/>
      <c r="AE559" s="22"/>
      <c r="AF559" s="22"/>
      <c r="AG559" s="22"/>
      <c r="AH559" s="33"/>
      <c r="AI559" s="6"/>
      <c r="AJ559" s="32"/>
      <c r="AK559" s="27"/>
      <c r="AL559" s="27"/>
      <c r="AM559" s="27"/>
      <c r="AN559" s="27"/>
      <c r="AO559" s="27"/>
      <c r="AP559" s="27"/>
      <c r="AR559" s="2"/>
      <c r="AS559" s="8"/>
      <c r="AT559" s="8"/>
      <c r="AU559" s="8"/>
      <c r="AW559" s="44"/>
      <c r="AX559" s="31"/>
      <c r="AY559" s="29"/>
      <c r="AZ559" s="31"/>
      <c r="BA559" s="17"/>
      <c r="BC559" s="22"/>
      <c r="BD559" s="22"/>
      <c r="BE559" s="22"/>
      <c r="BF559" s="22"/>
      <c r="BG559" s="22"/>
      <c r="BH559" s="22"/>
      <c r="BI559" s="22"/>
      <c r="BJ559" s="33"/>
      <c r="BK559" s="6"/>
      <c r="BL559" s="32"/>
      <c r="BM559" s="27"/>
      <c r="BN559" s="27"/>
      <c r="BO559" s="27"/>
      <c r="BP559" s="27"/>
      <c r="BQ559" s="27"/>
      <c r="BR559" s="27"/>
      <c r="BT559" s="2"/>
      <c r="BU559" s="8"/>
      <c r="BV559" s="8"/>
      <c r="BW559" s="8"/>
      <c r="BY559" s="44"/>
      <c r="BZ559" s="31"/>
      <c r="CA559" s="29"/>
      <c r="CB559" s="31"/>
      <c r="CC559" s="17"/>
      <c r="CE559" s="22"/>
      <c r="CF559" s="22"/>
      <c r="CG559" s="22"/>
      <c r="CH559" s="22"/>
      <c r="CI559" s="22"/>
      <c r="CJ559" s="22"/>
      <c r="CK559" s="22"/>
      <c r="CL559" s="33"/>
      <c r="CM559" s="6"/>
      <c r="CN559" s="32"/>
      <c r="CO559" s="27"/>
      <c r="CP559" s="27"/>
      <c r="CQ559" s="27"/>
      <c r="CR559" s="27"/>
      <c r="CS559" s="27"/>
      <c r="CT559" s="27"/>
    </row>
    <row r="560" spans="2:98">
      <c r="B560" s="86">
        <v>43168</v>
      </c>
      <c r="C560" s="53">
        <v>2784.25</v>
      </c>
      <c r="D560" s="47">
        <f t="shared" si="154"/>
        <v>1.6531761939707335E-2</v>
      </c>
      <c r="F560" s="89">
        <f t="shared" si="138"/>
        <v>2018.1811680572346</v>
      </c>
      <c r="G560" s="96">
        <v>29</v>
      </c>
      <c r="H560" s="37">
        <v>20</v>
      </c>
      <c r="I560" s="60">
        <f t="shared" si="142"/>
        <v>2596.1171390812165</v>
      </c>
      <c r="J560" s="57">
        <f t="shared" si="150"/>
        <v>1993.6671764881926</v>
      </c>
      <c r="K560" s="57">
        <f t="shared" si="151"/>
        <v>2010.6212323007185</v>
      </c>
      <c r="L560" s="60">
        <f t="shared" si="143"/>
        <v>2416.8444559129994</v>
      </c>
      <c r="M560" s="57">
        <f t="shared" si="152"/>
        <v>1959.3150620708277</v>
      </c>
      <c r="N560" s="57">
        <f t="shared" si="155"/>
        <v>1736.6661374411956</v>
      </c>
      <c r="P560" s="49">
        <v>20</v>
      </c>
      <c r="Q560" s="96">
        <v>549</v>
      </c>
      <c r="R560" s="103">
        <f t="shared" si="139"/>
        <v>2018.1811680572346</v>
      </c>
      <c r="S560" s="57">
        <f t="shared" si="144"/>
        <v>2596.1171390812165</v>
      </c>
      <c r="T560" s="57">
        <f t="shared" si="145"/>
        <v>2772.4491411001354</v>
      </c>
      <c r="U560" s="60">
        <f t="shared" si="146"/>
        <v>2788.6876142739484</v>
      </c>
      <c r="V560" s="57">
        <f t="shared" si="147"/>
        <v>2416.8444559129994</v>
      </c>
      <c r="W560" s="60">
        <f t="shared" si="148"/>
        <v>2671.4959351362781</v>
      </c>
      <c r="X560" s="57">
        <f t="shared" si="149"/>
        <v>2522.8652273758489</v>
      </c>
      <c r="Y560" s="17"/>
      <c r="AA560" s="22"/>
      <c r="AB560" s="22"/>
      <c r="AC560" s="22"/>
      <c r="AD560" s="22"/>
      <c r="AE560" s="22"/>
      <c r="AF560" s="22"/>
      <c r="AG560" s="22"/>
      <c r="AH560" s="33"/>
      <c r="AI560" s="6"/>
      <c r="AJ560" s="32"/>
      <c r="AK560" s="27"/>
      <c r="AL560" s="27"/>
      <c r="AM560" s="27"/>
      <c r="AN560" s="27"/>
      <c r="AO560" s="27"/>
      <c r="AP560" s="27"/>
      <c r="AR560" s="2"/>
      <c r="AS560" s="8"/>
      <c r="AT560" s="8"/>
      <c r="AU560" s="8"/>
      <c r="AW560" s="44"/>
      <c r="AX560" s="31"/>
      <c r="AY560" s="29"/>
      <c r="AZ560" s="31"/>
      <c r="BA560" s="17"/>
      <c r="BC560" s="22"/>
      <c r="BD560" s="22"/>
      <c r="BE560" s="22"/>
      <c r="BF560" s="22"/>
      <c r="BG560" s="22"/>
      <c r="BH560" s="22"/>
      <c r="BI560" s="22"/>
      <c r="BJ560" s="33"/>
      <c r="BK560" s="6"/>
      <c r="BL560" s="32"/>
      <c r="BM560" s="27"/>
      <c r="BN560" s="27"/>
      <c r="BO560" s="27"/>
      <c r="BP560" s="27"/>
      <c r="BQ560" s="27"/>
      <c r="BR560" s="27"/>
      <c r="BT560" s="2"/>
      <c r="BU560" s="8"/>
      <c r="BV560" s="8"/>
      <c r="BW560" s="8"/>
      <c r="BY560" s="44"/>
      <c r="BZ560" s="31"/>
      <c r="CA560" s="29"/>
      <c r="CB560" s="31"/>
      <c r="CC560" s="17"/>
      <c r="CE560" s="22"/>
      <c r="CF560" s="22"/>
      <c r="CG560" s="22"/>
      <c r="CH560" s="22"/>
      <c r="CI560" s="22"/>
      <c r="CJ560" s="22"/>
      <c r="CK560" s="22"/>
      <c r="CL560" s="33"/>
      <c r="CM560" s="6"/>
      <c r="CN560" s="32"/>
      <c r="CO560" s="27"/>
      <c r="CP560" s="27"/>
      <c r="CQ560" s="27"/>
      <c r="CR560" s="27"/>
      <c r="CS560" s="27"/>
      <c r="CT560" s="27"/>
    </row>
    <row r="561" spans="2:98">
      <c r="B561" s="86">
        <v>43171</v>
      </c>
      <c r="C561" s="53">
        <v>2783.02</v>
      </c>
      <c r="D561" s="47">
        <f t="shared" si="154"/>
        <v>-4.417706743288204E-4</v>
      </c>
      <c r="F561" s="89">
        <f t="shared" si="138"/>
        <v>2018.1851410409454</v>
      </c>
      <c r="G561" s="96">
        <v>30</v>
      </c>
      <c r="H561" s="37">
        <v>21</v>
      </c>
      <c r="I561" s="60">
        <f t="shared" si="142"/>
        <v>2596.8753159742678</v>
      </c>
      <c r="J561" s="57">
        <f t="shared" si="150"/>
        <v>1996.6059568276673</v>
      </c>
      <c r="K561" s="57">
        <f t="shared" si="151"/>
        <v>2014.1730565683968</v>
      </c>
      <c r="L561" s="60">
        <f t="shared" si="143"/>
        <v>2413.2821516316412</v>
      </c>
      <c r="M561" s="57">
        <f t="shared" si="152"/>
        <v>1961.9091095085632</v>
      </c>
      <c r="N561" s="57">
        <f t="shared" si="155"/>
        <v>1735.3830753907091</v>
      </c>
      <c r="P561" s="49">
        <v>21</v>
      </c>
      <c r="Q561" s="41">
        <v>550</v>
      </c>
      <c r="R561" s="103">
        <f t="shared" si="139"/>
        <v>2018.1851410409454</v>
      </c>
      <c r="S561" s="57">
        <f t="shared" si="144"/>
        <v>2596.8753159742678</v>
      </c>
      <c r="T561" s="57">
        <f t="shared" si="145"/>
        <v>2777.3524890149884</v>
      </c>
      <c r="U561" s="60">
        <f t="shared" si="146"/>
        <v>2794.4355375756359</v>
      </c>
      <c r="V561" s="57">
        <f t="shared" si="147"/>
        <v>2413.2821516316412</v>
      </c>
      <c r="W561" s="60">
        <f t="shared" si="148"/>
        <v>2674.1655966002359</v>
      </c>
      <c r="X561" s="57">
        <f t="shared" si="149"/>
        <v>2521.8189237383208</v>
      </c>
      <c r="Y561" s="17"/>
      <c r="AA561" s="22"/>
      <c r="AB561" s="22"/>
      <c r="AC561" s="22"/>
      <c r="AD561" s="22"/>
      <c r="AE561" s="22"/>
      <c r="AF561" s="22"/>
      <c r="AG561" s="22"/>
      <c r="AH561" s="33"/>
      <c r="AI561" s="6"/>
      <c r="AJ561" s="32"/>
      <c r="AK561" s="27"/>
      <c r="AL561" s="27"/>
      <c r="AM561" s="27"/>
      <c r="AN561" s="27"/>
      <c r="AO561" s="27"/>
      <c r="AP561" s="27"/>
      <c r="AR561" s="2"/>
      <c r="AS561" s="8"/>
      <c r="AT561" s="8"/>
      <c r="AU561" s="8"/>
      <c r="AW561" s="44"/>
      <c r="AX561" s="31"/>
      <c r="AY561" s="29"/>
      <c r="AZ561" s="31"/>
      <c r="BA561" s="17"/>
      <c r="BC561" s="22"/>
      <c r="BD561" s="22"/>
      <c r="BE561" s="22"/>
      <c r="BF561" s="22"/>
      <c r="BG561" s="22"/>
      <c r="BH561" s="22"/>
      <c r="BI561" s="22"/>
      <c r="BJ561" s="33"/>
      <c r="BK561" s="6"/>
      <c r="BL561" s="32"/>
      <c r="BM561" s="27"/>
      <c r="BN561" s="27"/>
      <c r="BO561" s="27"/>
      <c r="BP561" s="27"/>
      <c r="BQ561" s="27"/>
      <c r="BR561" s="27"/>
      <c r="BT561" s="2"/>
      <c r="BU561" s="8"/>
      <c r="BV561" s="8"/>
      <c r="BW561" s="8"/>
      <c r="BY561" s="44"/>
      <c r="BZ561" s="31"/>
      <c r="CA561" s="29"/>
      <c r="CB561" s="31"/>
      <c r="CC561" s="17"/>
      <c r="CE561" s="22"/>
      <c r="CF561" s="22"/>
      <c r="CG561" s="22"/>
      <c r="CH561" s="22"/>
      <c r="CI561" s="22"/>
      <c r="CJ561" s="22"/>
      <c r="CK561" s="22"/>
      <c r="CL561" s="33"/>
      <c r="CM561" s="6"/>
      <c r="CN561" s="32"/>
      <c r="CO561" s="27"/>
      <c r="CP561" s="27"/>
      <c r="CQ561" s="27"/>
      <c r="CR561" s="27"/>
      <c r="CS561" s="27"/>
      <c r="CT561" s="27"/>
    </row>
    <row r="562" spans="2:98">
      <c r="B562" s="86">
        <v>43172</v>
      </c>
      <c r="C562" s="53">
        <v>2765.31</v>
      </c>
      <c r="D562" s="47">
        <f t="shared" si="154"/>
        <v>-6.3635906317597562E-3</v>
      </c>
      <c r="F562" s="89">
        <f t="shared" si="138"/>
        <v>2018.1891140246562</v>
      </c>
      <c r="G562" s="96">
        <v>31</v>
      </c>
      <c r="H562" s="37">
        <v>22</v>
      </c>
      <c r="I562" s="60">
        <f t="shared" si="142"/>
        <v>2597.6337142872972</v>
      </c>
      <c r="J562" s="57">
        <f t="shared" si="150"/>
        <v>1999.5003773081141</v>
      </c>
      <c r="K562" s="57">
        <f t="shared" si="151"/>
        <v>2017.6820206932798</v>
      </c>
      <c r="L562" s="60">
        <f t="shared" si="143"/>
        <v>2409.8253321248853</v>
      </c>
      <c r="M562" s="57">
        <f t="shared" si="152"/>
        <v>1964.4731043088887</v>
      </c>
      <c r="N562" s="57">
        <f t="shared" si="155"/>
        <v>1734.1305213209753</v>
      </c>
      <c r="P562" s="49">
        <v>22</v>
      </c>
      <c r="Q562" s="41">
        <v>551</v>
      </c>
      <c r="R562" s="103">
        <f t="shared" si="139"/>
        <v>2018.1891140246562</v>
      </c>
      <c r="S562" s="57">
        <f t="shared" si="144"/>
        <v>2597.6337142872972</v>
      </c>
      <c r="T562" s="57">
        <f t="shared" si="145"/>
        <v>2782.1487836480524</v>
      </c>
      <c r="U562" s="60">
        <f t="shared" si="146"/>
        <v>2800.0788371048338</v>
      </c>
      <c r="V562" s="57">
        <f t="shared" si="147"/>
        <v>2409.8253321248853</v>
      </c>
      <c r="W562" s="60">
        <f t="shared" si="148"/>
        <v>2676.7933892461633</v>
      </c>
      <c r="X562" s="57">
        <f t="shared" si="149"/>
        <v>2520.8149948032788</v>
      </c>
      <c r="Y562" s="17"/>
      <c r="AA562" s="22"/>
      <c r="AB562" s="22"/>
      <c r="AC562" s="22"/>
      <c r="AD562" s="22"/>
      <c r="AE562" s="22"/>
      <c r="AF562" s="22"/>
      <c r="AG562" s="22"/>
      <c r="AH562" s="33"/>
      <c r="AI562" s="6"/>
      <c r="AJ562" s="32"/>
      <c r="AK562" s="27"/>
      <c r="AL562" s="27"/>
      <c r="AM562" s="27"/>
      <c r="AN562" s="27"/>
      <c r="AO562" s="27"/>
      <c r="AP562" s="27"/>
      <c r="AR562" s="2"/>
      <c r="AS562" s="8"/>
      <c r="AT562" s="8"/>
      <c r="AU562" s="8"/>
      <c r="AW562" s="44"/>
      <c r="AX562" s="31"/>
      <c r="AY562" s="29"/>
      <c r="AZ562" s="31"/>
      <c r="BA562" s="17"/>
      <c r="BC562" s="22"/>
      <c r="BD562" s="22"/>
      <c r="BE562" s="22"/>
      <c r="BF562" s="22"/>
      <c r="BG562" s="22"/>
      <c r="BH562" s="22"/>
      <c r="BI562" s="22"/>
      <c r="BJ562" s="33"/>
      <c r="BK562" s="6"/>
      <c r="BL562" s="32"/>
      <c r="BM562" s="27"/>
      <c r="BN562" s="27"/>
      <c r="BO562" s="27"/>
      <c r="BP562" s="27"/>
      <c r="BQ562" s="27"/>
      <c r="BR562" s="27"/>
      <c r="BT562" s="2"/>
      <c r="BU562" s="8"/>
      <c r="BV562" s="8"/>
      <c r="BW562" s="8"/>
      <c r="BY562" s="44"/>
      <c r="BZ562" s="31"/>
      <c r="CA562" s="29"/>
      <c r="CB562" s="31"/>
      <c r="CC562" s="17"/>
      <c r="CE562" s="22"/>
      <c r="CF562" s="22"/>
      <c r="CG562" s="22"/>
      <c r="CH562" s="22"/>
      <c r="CI562" s="22"/>
      <c r="CJ562" s="22"/>
      <c r="CK562" s="22"/>
      <c r="CL562" s="33"/>
      <c r="CM562" s="6"/>
      <c r="CN562" s="32"/>
      <c r="CO562" s="27"/>
      <c r="CP562" s="27"/>
      <c r="CQ562" s="27"/>
      <c r="CR562" s="27"/>
      <c r="CS562" s="27"/>
      <c r="CT562" s="27"/>
    </row>
    <row r="563" spans="2:98">
      <c r="B563" s="86">
        <v>43173</v>
      </c>
      <c r="C563" s="53">
        <v>2749.48</v>
      </c>
      <c r="D563" s="47">
        <f t="shared" si="154"/>
        <v>-5.7244938180529229E-3</v>
      </c>
      <c r="F563" s="89">
        <f t="shared" si="138"/>
        <v>2018.193087008367</v>
      </c>
      <c r="G563" s="96">
        <v>32</v>
      </c>
      <c r="H563" s="37">
        <v>23</v>
      </c>
      <c r="I563" s="60">
        <f t="shared" si="142"/>
        <v>2598.3923340849697</v>
      </c>
      <c r="J563" s="57">
        <f t="shared" si="150"/>
        <v>2002.3525738320243</v>
      </c>
      <c r="K563" s="57">
        <f t="shared" si="151"/>
        <v>2021.1502422195874</v>
      </c>
      <c r="L563" s="60">
        <f t="shared" si="143"/>
        <v>2406.4668064177135</v>
      </c>
      <c r="M563" s="57">
        <f t="shared" si="152"/>
        <v>1967.0085296938134</v>
      </c>
      <c r="N563" s="57">
        <f t="shared" si="155"/>
        <v>1732.9069921656055</v>
      </c>
      <c r="P563" s="49">
        <v>23</v>
      </c>
      <c r="Q563" s="96">
        <v>552</v>
      </c>
      <c r="R563" s="103">
        <f t="shared" si="139"/>
        <v>2018.193087008367</v>
      </c>
      <c r="S563" s="57">
        <f t="shared" si="144"/>
        <v>2598.3923340849697</v>
      </c>
      <c r="T563" s="57">
        <f t="shared" si="145"/>
        <v>2786.8452606070155</v>
      </c>
      <c r="U563" s="60">
        <f t="shared" si="146"/>
        <v>2805.6247041620682</v>
      </c>
      <c r="V563" s="57">
        <f t="shared" si="147"/>
        <v>2406.4668064177135</v>
      </c>
      <c r="W563" s="60">
        <f t="shared" si="148"/>
        <v>2679.382191761817</v>
      </c>
      <c r="X563" s="57">
        <f t="shared" si="149"/>
        <v>2519.8505620402061</v>
      </c>
      <c r="Y563" s="17"/>
      <c r="AA563" s="22"/>
      <c r="AB563" s="22"/>
      <c r="AC563" s="22"/>
      <c r="AD563" s="22"/>
      <c r="AE563" s="22"/>
      <c r="AF563" s="22"/>
      <c r="AG563" s="22"/>
      <c r="AH563" s="33"/>
      <c r="AI563" s="6"/>
      <c r="AJ563" s="32"/>
      <c r="AK563" s="27"/>
      <c r="AL563" s="27"/>
      <c r="AM563" s="27"/>
      <c r="AN563" s="27"/>
      <c r="AO563" s="27"/>
      <c r="AP563" s="27"/>
      <c r="AR563" s="2"/>
      <c r="AS563" s="8"/>
      <c r="AT563" s="8"/>
      <c r="AU563" s="8"/>
      <c r="AW563" s="44"/>
      <c r="AX563" s="31"/>
      <c r="AY563" s="29"/>
      <c r="AZ563" s="31"/>
      <c r="BA563" s="17"/>
      <c r="BC563" s="22"/>
      <c r="BD563" s="22"/>
      <c r="BE563" s="22"/>
      <c r="BF563" s="22"/>
      <c r="BG563" s="22"/>
      <c r="BH563" s="22"/>
      <c r="BI563" s="22"/>
      <c r="BJ563" s="33"/>
      <c r="BK563" s="6"/>
      <c r="BL563" s="32"/>
      <c r="BM563" s="27"/>
      <c r="BN563" s="27"/>
      <c r="BO563" s="27"/>
      <c r="BP563" s="27"/>
      <c r="BQ563" s="27"/>
      <c r="BR563" s="27"/>
      <c r="BT563" s="2"/>
      <c r="BU563" s="8"/>
      <c r="BV563" s="8"/>
      <c r="BW563" s="8"/>
      <c r="BY563" s="44"/>
      <c r="BZ563" s="31"/>
      <c r="CA563" s="29"/>
      <c r="CB563" s="31"/>
      <c r="CC563" s="17"/>
      <c r="CE563" s="22"/>
      <c r="CF563" s="22"/>
      <c r="CG563" s="22"/>
      <c r="CH563" s="22"/>
      <c r="CI563" s="22"/>
      <c r="CJ563" s="22"/>
      <c r="CK563" s="22"/>
      <c r="CL563" s="33"/>
      <c r="CM563" s="6"/>
      <c r="CN563" s="32"/>
      <c r="CO563" s="27"/>
      <c r="CP563" s="27"/>
      <c r="CQ563" s="27"/>
      <c r="CR563" s="27"/>
      <c r="CS563" s="27"/>
      <c r="CT563" s="27"/>
    </row>
    <row r="564" spans="2:98">
      <c r="B564" s="86">
        <v>43174</v>
      </c>
      <c r="C564" s="53">
        <v>2747.33</v>
      </c>
      <c r="D564" s="47">
        <f t="shared" si="154"/>
        <v>-7.8196604448844541E-4</v>
      </c>
      <c r="F564" s="89">
        <f t="shared" si="138"/>
        <v>2018.1970599920778</v>
      </c>
      <c r="G564" s="96">
        <v>33</v>
      </c>
      <c r="H564" s="37">
        <v>24</v>
      </c>
      <c r="I564" s="60">
        <f t="shared" si="142"/>
        <v>2599.1511754319672</v>
      </c>
      <c r="J564" s="57">
        <f t="shared" si="150"/>
        <v>2005.1645165716084</v>
      </c>
      <c r="K564" s="57">
        <f t="shared" si="151"/>
        <v>2024.5796738524864</v>
      </c>
      <c r="L564" s="60">
        <f t="shared" si="143"/>
        <v>2403.2001595237884</v>
      </c>
      <c r="M564" s="57">
        <f t="shared" si="152"/>
        <v>1969.5167534518021</v>
      </c>
      <c r="N564" s="57">
        <f t="shared" si="155"/>
        <v>1731.7111202918104</v>
      </c>
      <c r="P564" s="49">
        <v>24</v>
      </c>
      <c r="Q564" s="96">
        <v>553</v>
      </c>
      <c r="R564" s="103">
        <f t="shared" si="139"/>
        <v>2018.1970599920778</v>
      </c>
      <c r="S564" s="57">
        <f t="shared" si="144"/>
        <v>2599.1511754319672</v>
      </c>
      <c r="T564" s="57">
        <f t="shared" si="145"/>
        <v>2791.4483765344071</v>
      </c>
      <c r="U564" s="60">
        <f t="shared" si="146"/>
        <v>2811.0795540593026</v>
      </c>
      <c r="V564" s="57">
        <f t="shared" si="147"/>
        <v>2403.2001595237884</v>
      </c>
      <c r="W564" s="60">
        <f t="shared" si="148"/>
        <v>2681.9345722940079</v>
      </c>
      <c r="X564" s="57">
        <f t="shared" si="149"/>
        <v>2518.9230574595808</v>
      </c>
      <c r="Y564" s="17"/>
      <c r="AA564" s="22"/>
      <c r="AB564" s="22"/>
      <c r="AC564" s="22"/>
      <c r="AD564" s="22"/>
      <c r="AE564" s="22"/>
      <c r="AF564" s="22"/>
      <c r="AG564" s="22"/>
      <c r="AH564" s="33"/>
      <c r="AI564" s="6"/>
      <c r="AJ564" s="32"/>
      <c r="AK564" s="27"/>
      <c r="AL564" s="27"/>
      <c r="AM564" s="27"/>
      <c r="AN564" s="27"/>
      <c r="AO564" s="27"/>
      <c r="AP564" s="27"/>
      <c r="AR564" s="2"/>
      <c r="AS564" s="8"/>
      <c r="AT564" s="8"/>
      <c r="AU564" s="8"/>
      <c r="AW564" s="44"/>
      <c r="AX564" s="31"/>
      <c r="AY564" s="29"/>
      <c r="AZ564" s="31"/>
      <c r="BA564" s="17"/>
      <c r="BC564" s="22"/>
      <c r="BD564" s="22"/>
      <c r="BE564" s="22"/>
      <c r="BF564" s="22"/>
      <c r="BG564" s="22"/>
      <c r="BH564" s="22"/>
      <c r="BI564" s="22"/>
      <c r="BJ564" s="33"/>
      <c r="BK564" s="6"/>
      <c r="BL564" s="32"/>
      <c r="BM564" s="27"/>
      <c r="BN564" s="27"/>
      <c r="BO564" s="27"/>
      <c r="BP564" s="27"/>
      <c r="BQ564" s="27"/>
      <c r="BR564" s="27"/>
      <c r="BT564" s="2"/>
      <c r="BU564" s="8"/>
      <c r="BV564" s="8"/>
      <c r="BW564" s="8"/>
      <c r="BY564" s="44"/>
      <c r="BZ564" s="31"/>
      <c r="CA564" s="29"/>
      <c r="CB564" s="31"/>
      <c r="CC564" s="17"/>
      <c r="CE564" s="22"/>
      <c r="CF564" s="22"/>
      <c r="CG564" s="22"/>
      <c r="CH564" s="22"/>
      <c r="CI564" s="22"/>
      <c r="CJ564" s="22"/>
      <c r="CK564" s="22"/>
      <c r="CL564" s="33"/>
      <c r="CM564" s="6"/>
      <c r="CN564" s="32"/>
      <c r="CO564" s="27"/>
      <c r="CP564" s="27"/>
      <c r="CQ564" s="27"/>
      <c r="CR564" s="27"/>
      <c r="CS564" s="27"/>
      <c r="CT564" s="27"/>
    </row>
    <row r="565" spans="2:98">
      <c r="B565" s="86">
        <v>43175</v>
      </c>
      <c r="C565" s="53">
        <v>2752.01</v>
      </c>
      <c r="D565" s="47">
        <f t="shared" si="154"/>
        <v>1.7034720983647E-3</v>
      </c>
      <c r="F565" s="89">
        <f t="shared" si="138"/>
        <v>2018.2010329757886</v>
      </c>
      <c r="G565" s="96">
        <v>34</v>
      </c>
      <c r="H565" s="37">
        <v>25</v>
      </c>
      <c r="I565" s="60">
        <f t="shared" si="142"/>
        <v>2599.9102383929921</v>
      </c>
      <c r="J565" s="57">
        <f t="shared" si="150"/>
        <v>2007.9380274272785</v>
      </c>
      <c r="K565" s="57">
        <f t="shared" si="151"/>
        <v>2027.9721208482465</v>
      </c>
      <c r="L565" s="60">
        <f t="shared" si="143"/>
        <v>2400.0196401985463</v>
      </c>
      <c r="M565" s="57">
        <f t="shared" si="152"/>
        <v>1971.9990401144314</v>
      </c>
      <c r="N565" s="57">
        <f t="shared" si="155"/>
        <v>1730.5416413237397</v>
      </c>
      <c r="P565" s="49">
        <v>25</v>
      </c>
      <c r="Q565" s="41">
        <v>554</v>
      </c>
      <c r="R565" s="103">
        <f t="shared" si="139"/>
        <v>2018.2010329757886</v>
      </c>
      <c r="S565" s="57">
        <f t="shared" si="144"/>
        <v>2599.9102383929921</v>
      </c>
      <c r="T565" s="57">
        <f t="shared" si="145"/>
        <v>2795.9639216690684</v>
      </c>
      <c r="U565" s="60">
        <f t="shared" si="146"/>
        <v>2816.4491383668465</v>
      </c>
      <c r="V565" s="57">
        <f t="shared" si="147"/>
        <v>2400.0196401985463</v>
      </c>
      <c r="W565" s="60">
        <f t="shared" si="148"/>
        <v>2684.4528333627682</v>
      </c>
      <c r="X565" s="57">
        <f t="shared" si="149"/>
        <v>2518.0301786987084</v>
      </c>
      <c r="Y565" s="17"/>
      <c r="AA565" s="22"/>
      <c r="AB565" s="22"/>
      <c r="AC565" s="22"/>
      <c r="AD565" s="22"/>
      <c r="AE565" s="22"/>
      <c r="AF565" s="22"/>
      <c r="AG565" s="22"/>
      <c r="AH565" s="33"/>
      <c r="AI565" s="6"/>
      <c r="AJ565" s="32"/>
      <c r="AK565" s="27"/>
      <c r="AL565" s="27"/>
      <c r="AM565" s="27"/>
      <c r="AN565" s="27"/>
      <c r="AO565" s="27"/>
      <c r="AP565" s="27"/>
      <c r="AR565" s="2"/>
      <c r="AS565" s="8"/>
      <c r="AT565" s="8"/>
      <c r="AU565" s="8"/>
      <c r="AW565" s="44"/>
      <c r="AX565" s="31"/>
      <c r="AY565" s="29"/>
      <c r="AZ565" s="31"/>
      <c r="BA565" s="17"/>
      <c r="BC565" s="22"/>
      <c r="BD565" s="22"/>
      <c r="BE565" s="22"/>
      <c r="BF565" s="22"/>
      <c r="BG565" s="22"/>
      <c r="BH565" s="22"/>
      <c r="BI565" s="22"/>
      <c r="BJ565" s="33"/>
      <c r="BK565" s="6"/>
      <c r="BL565" s="32"/>
      <c r="BM565" s="27"/>
      <c r="BN565" s="27"/>
      <c r="BO565" s="27"/>
      <c r="BP565" s="27"/>
      <c r="BQ565" s="27"/>
      <c r="BR565" s="27"/>
      <c r="BT565" s="2"/>
      <c r="BU565" s="8"/>
      <c r="BV565" s="8"/>
      <c r="BW565" s="8"/>
      <c r="BY565" s="44"/>
      <c r="BZ565" s="31"/>
      <c r="CA565" s="29"/>
      <c r="CB565" s="31"/>
      <c r="CC565" s="17"/>
      <c r="CE565" s="22"/>
      <c r="CF565" s="22"/>
      <c r="CG565" s="22"/>
      <c r="CH565" s="22"/>
      <c r="CI565" s="22"/>
      <c r="CJ565" s="22"/>
      <c r="CK565" s="22"/>
      <c r="CL565" s="33"/>
      <c r="CM565" s="6"/>
      <c r="CN565" s="32"/>
      <c r="CO565" s="27"/>
      <c r="CP565" s="27"/>
      <c r="CQ565" s="27"/>
      <c r="CR565" s="27"/>
      <c r="CS565" s="27"/>
      <c r="CT565" s="27"/>
    </row>
    <row r="566" spans="2:98">
      <c r="B566" s="86">
        <v>43178</v>
      </c>
      <c r="C566" s="53">
        <v>2712.92</v>
      </c>
      <c r="D566" s="47">
        <f t="shared" si="154"/>
        <v>-1.4204163502312907E-2</v>
      </c>
      <c r="F566" s="89">
        <f t="shared" si="138"/>
        <v>2018.2050059594994</v>
      </c>
      <c r="G566" s="96">
        <v>35</v>
      </c>
      <c r="H566" s="37">
        <v>26</v>
      </c>
      <c r="I566" s="60">
        <f t="shared" si="142"/>
        <v>2600.6695230327655</v>
      </c>
      <c r="J566" s="57">
        <f t="shared" si="150"/>
        <v>2010.6747951905904</v>
      </c>
      <c r="K566" s="57">
        <f t="shared" si="151"/>
        <v>2031.3292561159635</v>
      </c>
      <c r="L566" s="60">
        <f t="shared" si="143"/>
        <v>2396.9200687337266</v>
      </c>
      <c r="M566" s="57">
        <f t="shared" si="152"/>
        <v>1974.4565615307781</v>
      </c>
      <c r="N566" s="57">
        <f t="shared" si="155"/>
        <v>1729.3973835680954</v>
      </c>
      <c r="P566" s="49">
        <v>26</v>
      </c>
      <c r="Q566" s="41">
        <v>555</v>
      </c>
      <c r="R566" s="103">
        <f t="shared" si="139"/>
        <v>2018.2050059594994</v>
      </c>
      <c r="S566" s="57">
        <f t="shared" si="144"/>
        <v>2600.6695230327655</v>
      </c>
      <c r="T566" s="57">
        <f t="shared" si="145"/>
        <v>2800.3971123215788</v>
      </c>
      <c r="U566" s="60">
        <f t="shared" si="146"/>
        <v>2821.7386371188272</v>
      </c>
      <c r="V566" s="57">
        <f t="shared" si="147"/>
        <v>2396.9200687337266</v>
      </c>
      <c r="W566" s="60">
        <f t="shared" si="148"/>
        <v>2686.9390487567548</v>
      </c>
      <c r="X566" s="57">
        <f t="shared" si="149"/>
        <v>2517.1698521263179</v>
      </c>
      <c r="Y566" s="17"/>
      <c r="AA566" s="22"/>
      <c r="AB566" s="22"/>
      <c r="AC566" s="22"/>
      <c r="AD566" s="22"/>
      <c r="AE566" s="22"/>
      <c r="AF566" s="22"/>
      <c r="AG566" s="22"/>
      <c r="AH566" s="33"/>
      <c r="AI566" s="6"/>
      <c r="AJ566" s="32"/>
      <c r="AK566" s="27"/>
      <c r="AL566" s="27"/>
      <c r="AM566" s="27"/>
      <c r="AN566" s="27"/>
      <c r="AO566" s="27"/>
      <c r="AP566" s="27"/>
      <c r="AR566" s="2"/>
      <c r="AS566" s="8"/>
      <c r="AT566" s="8"/>
      <c r="AU566" s="8"/>
      <c r="AW566" s="44"/>
      <c r="AX566" s="31"/>
      <c r="AY566" s="29"/>
      <c r="AZ566" s="31"/>
      <c r="BA566" s="17"/>
      <c r="BC566" s="22"/>
      <c r="BD566" s="22"/>
      <c r="BE566" s="22"/>
      <c r="BF566" s="22"/>
      <c r="BG566" s="22"/>
      <c r="BH566" s="22"/>
      <c r="BI566" s="22"/>
      <c r="BJ566" s="33"/>
      <c r="BK566" s="6"/>
      <c r="BL566" s="32"/>
      <c r="BM566" s="27"/>
      <c r="BN566" s="27"/>
      <c r="BO566" s="27"/>
      <c r="BP566" s="27"/>
      <c r="BQ566" s="27"/>
      <c r="BR566" s="27"/>
      <c r="BT566" s="2"/>
      <c r="BU566" s="8"/>
      <c r="BV566" s="8"/>
      <c r="BW566" s="8"/>
      <c r="BY566" s="44"/>
      <c r="BZ566" s="31"/>
      <c r="CA566" s="29"/>
      <c r="CB566" s="31"/>
      <c r="CC566" s="17"/>
      <c r="CE566" s="22"/>
      <c r="CF566" s="22"/>
      <c r="CG566" s="22"/>
      <c r="CH566" s="22"/>
      <c r="CI566" s="22"/>
      <c r="CJ566" s="22"/>
      <c r="CK566" s="22"/>
      <c r="CL566" s="33"/>
      <c r="CM566" s="6"/>
      <c r="CN566" s="32"/>
      <c r="CO566" s="27"/>
      <c r="CP566" s="27"/>
      <c r="CQ566" s="27"/>
      <c r="CR566" s="27"/>
      <c r="CS566" s="27"/>
      <c r="CT566" s="27"/>
    </row>
    <row r="567" spans="2:98">
      <c r="B567" s="86">
        <v>43179</v>
      </c>
      <c r="C567" s="53">
        <v>2716.94</v>
      </c>
      <c r="D567" s="47">
        <f t="shared" si="154"/>
        <v>1.4817982100467325E-3</v>
      </c>
      <c r="F567" s="89">
        <f t="shared" si="138"/>
        <v>2018.2089789432102</v>
      </c>
      <c r="G567" s="96">
        <v>36</v>
      </c>
      <c r="H567" s="37">
        <v>27</v>
      </c>
      <c r="I567" s="60">
        <f t="shared" si="142"/>
        <v>2601.429029416026</v>
      </c>
      <c r="J567" s="57">
        <f t="shared" si="150"/>
        <v>2013.3763887701068</v>
      </c>
      <c r="K567" s="57">
        <f t="shared" si="151"/>
        <v>2034.6526333883787</v>
      </c>
      <c r="L567" s="60">
        <f t="shared" si="143"/>
        <v>2393.8967605868343</v>
      </c>
      <c r="M567" s="57">
        <f t="shared" si="152"/>
        <v>1976.8904060898515</v>
      </c>
      <c r="N567" s="57">
        <f t="shared" si="155"/>
        <v>1728.2772587917004</v>
      </c>
      <c r="P567" s="49">
        <v>27</v>
      </c>
      <c r="Q567" s="96">
        <v>556</v>
      </c>
      <c r="R567" s="103">
        <f t="shared" si="139"/>
        <v>2018.2089789432102</v>
      </c>
      <c r="S567" s="57">
        <f t="shared" si="144"/>
        <v>2601.429029416026</v>
      </c>
      <c r="T567" s="57">
        <f t="shared" si="145"/>
        <v>2804.7526674779569</v>
      </c>
      <c r="U567" s="60">
        <f t="shared" si="146"/>
        <v>2826.9527351837246</v>
      </c>
      <c r="V567" s="57">
        <f t="shared" si="147"/>
        <v>2393.8967605868343</v>
      </c>
      <c r="W567" s="60">
        <f t="shared" si="148"/>
        <v>2689.3950940928826</v>
      </c>
      <c r="X567" s="57">
        <f t="shared" si="149"/>
        <v>2516.3402022829318</v>
      </c>
      <c r="Y567" s="17"/>
      <c r="AA567" s="22"/>
      <c r="AB567" s="22"/>
      <c r="AC567" s="22"/>
      <c r="AD567" s="22"/>
      <c r="AE567" s="22"/>
      <c r="AF567" s="22"/>
      <c r="AG567" s="22"/>
      <c r="AH567" s="33"/>
      <c r="AI567" s="6"/>
      <c r="AJ567" s="32"/>
      <c r="AK567" s="27"/>
      <c r="AL567" s="27"/>
      <c r="AM567" s="27"/>
      <c r="AN567" s="27"/>
      <c r="AO567" s="27"/>
      <c r="AP567" s="27"/>
      <c r="AR567" s="2"/>
      <c r="AS567" s="8"/>
      <c r="AT567" s="8"/>
      <c r="AU567" s="8"/>
      <c r="AW567" s="44"/>
      <c r="AX567" s="31"/>
      <c r="AY567" s="29"/>
      <c r="AZ567" s="31"/>
      <c r="BA567" s="17"/>
      <c r="BC567" s="22"/>
      <c r="BD567" s="22"/>
      <c r="BE567" s="22"/>
      <c r="BF567" s="22"/>
      <c r="BG567" s="22"/>
      <c r="BH567" s="22"/>
      <c r="BI567" s="22"/>
      <c r="BJ567" s="33"/>
      <c r="BK567" s="6"/>
      <c r="BL567" s="32"/>
      <c r="BM567" s="27"/>
      <c r="BN567" s="27"/>
      <c r="BO567" s="27"/>
      <c r="BP567" s="27"/>
      <c r="BQ567" s="27"/>
      <c r="BR567" s="27"/>
      <c r="BT567" s="2"/>
      <c r="BU567" s="8"/>
      <c r="BV567" s="8"/>
      <c r="BW567" s="8"/>
      <c r="BY567" s="44"/>
      <c r="BZ567" s="31"/>
      <c r="CA567" s="29"/>
      <c r="CB567" s="31"/>
      <c r="CC567" s="17"/>
      <c r="CE567" s="22"/>
      <c r="CF567" s="22"/>
      <c r="CG567" s="22"/>
      <c r="CH567" s="22"/>
      <c r="CI567" s="22"/>
      <c r="CJ567" s="22"/>
      <c r="CK567" s="22"/>
      <c r="CL567" s="33"/>
      <c r="CM567" s="6"/>
      <c r="CN567" s="32"/>
      <c r="CO567" s="27"/>
      <c r="CP567" s="27"/>
      <c r="CQ567" s="27"/>
      <c r="CR567" s="27"/>
      <c r="CS567" s="27"/>
      <c r="CT567" s="27"/>
    </row>
    <row r="568" spans="2:98">
      <c r="B568" s="86">
        <v>43180</v>
      </c>
      <c r="C568" s="53">
        <v>2711.93</v>
      </c>
      <c r="D568" s="47">
        <f t="shared" si="154"/>
        <v>-1.8439862492363535E-3</v>
      </c>
      <c r="F568" s="89">
        <f t="shared" si="138"/>
        <v>2018.2129519269211</v>
      </c>
      <c r="G568" s="96">
        <v>37</v>
      </c>
      <c r="H568" s="37">
        <v>28</v>
      </c>
      <c r="I568" s="60">
        <f t="shared" si="142"/>
        <v>2602.1887576075333</v>
      </c>
      <c r="J568" s="57">
        <f t="shared" si="150"/>
        <v>2016.0442687742959</v>
      </c>
      <c r="K568" s="57">
        <f t="shared" si="151"/>
        <v>2037.9436987551394</v>
      </c>
      <c r="L568" s="60">
        <f t="shared" si="143"/>
        <v>2390.9454626441698</v>
      </c>
      <c r="M568" s="57">
        <f t="shared" si="152"/>
        <v>1979.3015867964557</v>
      </c>
      <c r="N568" s="57">
        <f t="shared" si="155"/>
        <v>1727.1802541456352</v>
      </c>
      <c r="P568" s="49">
        <v>28</v>
      </c>
      <c r="Q568" s="41">
        <v>557</v>
      </c>
      <c r="R568" s="103">
        <f t="shared" si="139"/>
        <v>2018.2129519269211</v>
      </c>
      <c r="S568" s="57">
        <f t="shared" si="144"/>
        <v>2602.1887576075333</v>
      </c>
      <c r="T568" s="57">
        <f t="shared" si="145"/>
        <v>2809.0348727392043</v>
      </c>
      <c r="U568" s="60">
        <f t="shared" si="146"/>
        <v>2832.095686001343</v>
      </c>
      <c r="V568" s="57">
        <f t="shared" si="147"/>
        <v>2390.9454626441698</v>
      </c>
      <c r="W568" s="60">
        <f t="shared" si="148"/>
        <v>2691.8226723210241</v>
      </c>
      <c r="X568" s="57">
        <f t="shared" si="149"/>
        <v>2515.5395263761598</v>
      </c>
      <c r="Y568" s="17"/>
      <c r="AA568" s="22"/>
      <c r="AB568" s="22"/>
      <c r="AC568" s="22"/>
      <c r="AD568" s="22"/>
      <c r="AE568" s="22"/>
      <c r="AF568" s="22"/>
      <c r="AG568" s="22"/>
      <c r="AH568" s="33"/>
      <c r="AI568" s="6"/>
      <c r="AJ568" s="32"/>
      <c r="AK568" s="27"/>
      <c r="AL568" s="27"/>
      <c r="AM568" s="27"/>
      <c r="AN568" s="27"/>
      <c r="AO568" s="27"/>
      <c r="AP568" s="27"/>
      <c r="AR568" s="2"/>
      <c r="AS568" s="8"/>
      <c r="AT568" s="8"/>
      <c r="AU568" s="8"/>
      <c r="AW568" s="44"/>
      <c r="AX568" s="31"/>
      <c r="AY568" s="29"/>
      <c r="AZ568" s="31"/>
      <c r="BA568" s="17"/>
      <c r="BC568" s="22"/>
      <c r="BD568" s="22"/>
      <c r="BE568" s="22"/>
      <c r="BF568" s="22"/>
      <c r="BG568" s="22"/>
      <c r="BH568" s="22"/>
      <c r="BI568" s="22"/>
      <c r="BJ568" s="33"/>
      <c r="BK568" s="6"/>
      <c r="BL568" s="32"/>
      <c r="BM568" s="27"/>
      <c r="BN568" s="27"/>
      <c r="BO568" s="27"/>
      <c r="BP568" s="27"/>
      <c r="BQ568" s="27"/>
      <c r="BR568" s="27"/>
      <c r="BT568" s="2"/>
      <c r="BU568" s="8"/>
      <c r="BV568" s="8"/>
      <c r="BW568" s="8"/>
      <c r="BY568" s="44"/>
      <c r="BZ568" s="31"/>
      <c r="CA568" s="29"/>
      <c r="CB568" s="31"/>
      <c r="CC568" s="17"/>
      <c r="CE568" s="22"/>
      <c r="CF568" s="22"/>
      <c r="CG568" s="22"/>
      <c r="CH568" s="22"/>
      <c r="CI568" s="22"/>
      <c r="CJ568" s="22"/>
      <c r="CK568" s="22"/>
      <c r="CL568" s="33"/>
      <c r="CM568" s="6"/>
      <c r="CN568" s="32"/>
      <c r="CO568" s="27"/>
      <c r="CP568" s="27"/>
      <c r="CQ568" s="27"/>
      <c r="CR568" s="27"/>
      <c r="CS568" s="27"/>
      <c r="CT568" s="27"/>
    </row>
    <row r="569" spans="2:98">
      <c r="B569" s="86">
        <v>43181</v>
      </c>
      <c r="C569" s="53">
        <v>2643.69</v>
      </c>
      <c r="D569" s="47">
        <f t="shared" si="154"/>
        <v>-2.5162891372564847E-2</v>
      </c>
      <c r="F569" s="89">
        <f t="shared" si="138"/>
        <v>2018.2169249106319</v>
      </c>
      <c r="G569" s="96">
        <v>38</v>
      </c>
      <c r="H569" s="37">
        <v>29</v>
      </c>
      <c r="I569" s="60">
        <f t="shared" si="142"/>
        <v>2602.9487076720648</v>
      </c>
      <c r="J569" s="57">
        <f t="shared" si="150"/>
        <v>2018.6797976942269</v>
      </c>
      <c r="K569" s="57">
        <f t="shared" si="151"/>
        <v>2041.2038008005957</v>
      </c>
      <c r="L569" s="60">
        <f t="shared" si="143"/>
        <v>2388.0622996538646</v>
      </c>
      <c r="M569" s="57">
        <f t="shared" si="152"/>
        <v>1981.691048369978</v>
      </c>
      <c r="N569" s="57">
        <f t="shared" si="155"/>
        <v>1726.1054250664497</v>
      </c>
      <c r="P569" s="49">
        <v>29</v>
      </c>
      <c r="Q569" s="41">
        <v>558</v>
      </c>
      <c r="R569" s="103">
        <f t="shared" si="139"/>
        <v>2018.2169249106319</v>
      </c>
      <c r="S569" s="57">
        <f t="shared" si="144"/>
        <v>2602.9487076720648</v>
      </c>
      <c r="T569" s="57">
        <f t="shared" si="145"/>
        <v>2813.247634065227</v>
      </c>
      <c r="U569" s="60">
        <f t="shared" si="146"/>
        <v>2837.1713651497771</v>
      </c>
      <c r="V569" s="57">
        <f t="shared" si="147"/>
        <v>2388.0622996538646</v>
      </c>
      <c r="W569" s="60">
        <f t="shared" si="148"/>
        <v>2694.2233351594596</v>
      </c>
      <c r="X569" s="57">
        <f t="shared" si="149"/>
        <v>2514.7662728452569</v>
      </c>
      <c r="Y569" s="17"/>
      <c r="AA569" s="22"/>
      <c r="AB569" s="22"/>
      <c r="AC569" s="22"/>
      <c r="AD569" s="22"/>
      <c r="AE569" s="22"/>
      <c r="AF569" s="22"/>
      <c r="AG569" s="22"/>
      <c r="AH569" s="33"/>
      <c r="AI569" s="6"/>
      <c r="AJ569" s="32"/>
      <c r="AK569" s="27"/>
      <c r="AL569" s="27"/>
      <c r="AM569" s="27"/>
      <c r="AN569" s="27"/>
      <c r="AO569" s="27"/>
      <c r="AP569" s="27"/>
      <c r="AR569" s="2"/>
      <c r="AS569" s="8"/>
      <c r="AT569" s="8"/>
      <c r="AU569" s="8"/>
      <c r="AW569" s="44"/>
      <c r="AX569" s="31"/>
      <c r="AY569" s="29"/>
      <c r="AZ569" s="31"/>
      <c r="BA569" s="17"/>
      <c r="BC569" s="22"/>
      <c r="BD569" s="22"/>
      <c r="BE569" s="22"/>
      <c r="BF569" s="22"/>
      <c r="BG569" s="22"/>
      <c r="BH569" s="22"/>
      <c r="BI569" s="22"/>
      <c r="BJ569" s="33"/>
      <c r="BK569" s="6"/>
      <c r="BL569" s="32"/>
      <c r="BM569" s="27"/>
      <c r="BN569" s="27"/>
      <c r="BO569" s="27"/>
      <c r="BP569" s="27"/>
      <c r="BQ569" s="27"/>
      <c r="BR569" s="27"/>
      <c r="BT569" s="2"/>
      <c r="BU569" s="8"/>
      <c r="BV569" s="8"/>
      <c r="BW569" s="8"/>
      <c r="BY569" s="44"/>
      <c r="BZ569" s="31"/>
      <c r="CA569" s="29"/>
      <c r="CB569" s="31"/>
      <c r="CC569" s="17"/>
      <c r="CE569" s="22"/>
      <c r="CF569" s="22"/>
      <c r="CG569" s="22"/>
      <c r="CH569" s="22"/>
      <c r="CI569" s="22"/>
      <c r="CJ569" s="22"/>
      <c r="CK569" s="22"/>
      <c r="CL569" s="33"/>
      <c r="CM569" s="6"/>
      <c r="CN569" s="32"/>
      <c r="CO569" s="27"/>
      <c r="CP569" s="27"/>
      <c r="CQ569" s="27"/>
      <c r="CR569" s="27"/>
      <c r="CS569" s="27"/>
      <c r="CT569" s="27"/>
    </row>
    <row r="570" spans="2:98">
      <c r="B570" s="86">
        <v>43182</v>
      </c>
      <c r="C570" s="53">
        <v>2588.2600000000002</v>
      </c>
      <c r="D570" s="47">
        <f t="shared" si="154"/>
        <v>-2.0966906104724774E-2</v>
      </c>
      <c r="F570" s="89">
        <f t="shared" si="138"/>
        <v>2018.2208978943427</v>
      </c>
      <c r="G570" s="96">
        <v>39</v>
      </c>
      <c r="H570" s="37">
        <v>30</v>
      </c>
      <c r="I570" s="60">
        <f t="shared" si="142"/>
        <v>2603.708879674416</v>
      </c>
      <c r="J570" s="57">
        <f t="shared" si="150"/>
        <v>2021.2842488875397</v>
      </c>
      <c r="K570" s="57">
        <f t="shared" si="151"/>
        <v>2044.4341995470425</v>
      </c>
      <c r="L570" s="60">
        <f t="shared" si="143"/>
        <v>2385.2437289136747</v>
      </c>
      <c r="M570" s="57">
        <f t="shared" si="152"/>
        <v>1984.0596735067747</v>
      </c>
      <c r="N570" s="57">
        <f t="shared" si="155"/>
        <v>1725.0518890137771</v>
      </c>
      <c r="P570" s="49">
        <v>30</v>
      </c>
      <c r="Q570" s="96">
        <v>559</v>
      </c>
      <c r="R570" s="103">
        <f t="shared" si="139"/>
        <v>2018.2208978943427</v>
      </c>
      <c r="S570" s="57">
        <f t="shared" si="144"/>
        <v>2603.708879674416</v>
      </c>
      <c r="T570" s="57">
        <f t="shared" si="145"/>
        <v>2817.3945232424003</v>
      </c>
      <c r="U570" s="60">
        <f t="shared" si="146"/>
        <v>2842.1833156576158</v>
      </c>
      <c r="V570" s="57">
        <f t="shared" si="147"/>
        <v>2385.2437289136747</v>
      </c>
      <c r="W570" s="60">
        <f t="shared" si="148"/>
        <v>2696.59850122736</v>
      </c>
      <c r="X570" s="57">
        <f t="shared" si="149"/>
        <v>2514.0190232286327</v>
      </c>
      <c r="Y570" s="17"/>
      <c r="AA570" s="22"/>
      <c r="AB570" s="22"/>
      <c r="AC570" s="22"/>
      <c r="AD570" s="22"/>
      <c r="AE570" s="22"/>
      <c r="AF570" s="22"/>
      <c r="AG570" s="22"/>
      <c r="AH570" s="33"/>
      <c r="AI570" s="6"/>
      <c r="AJ570" s="32"/>
      <c r="AK570" s="27"/>
      <c r="AL570" s="27"/>
      <c r="AM570" s="27"/>
      <c r="AN570" s="27"/>
      <c r="AO570" s="27"/>
      <c r="AP570" s="27"/>
      <c r="AR570" s="2"/>
      <c r="AS570" s="8"/>
      <c r="AT570" s="8"/>
      <c r="AU570" s="8"/>
      <c r="AW570" s="44"/>
      <c r="AX570" s="31"/>
      <c r="AY570" s="29"/>
      <c r="AZ570" s="31"/>
      <c r="BA570" s="17"/>
      <c r="BC570" s="22"/>
      <c r="BD570" s="22"/>
      <c r="BE570" s="22"/>
      <c r="BF570" s="22"/>
      <c r="BG570" s="22"/>
      <c r="BH570" s="22"/>
      <c r="BI570" s="22"/>
      <c r="BJ570" s="33"/>
      <c r="BK570" s="6"/>
      <c r="BL570" s="32"/>
      <c r="BM570" s="27"/>
      <c r="BN570" s="27"/>
      <c r="BO570" s="27"/>
      <c r="BP570" s="27"/>
      <c r="BQ570" s="27"/>
      <c r="BR570" s="27"/>
      <c r="BT570" s="2"/>
      <c r="BU570" s="8"/>
      <c r="BV570" s="8"/>
      <c r="BW570" s="8"/>
      <c r="BY570" s="44"/>
      <c r="BZ570" s="31"/>
      <c r="CA570" s="29"/>
      <c r="CB570" s="31"/>
      <c r="CC570" s="17"/>
      <c r="CE570" s="22"/>
      <c r="CF570" s="22"/>
      <c r="CG570" s="22"/>
      <c r="CH570" s="22"/>
      <c r="CI570" s="22"/>
      <c r="CJ570" s="22"/>
      <c r="CK570" s="22"/>
      <c r="CL570" s="33"/>
      <c r="CM570" s="6"/>
      <c r="CN570" s="32"/>
      <c r="CO570" s="27"/>
      <c r="CP570" s="27"/>
      <c r="CQ570" s="27"/>
      <c r="CR570" s="27"/>
      <c r="CS570" s="27"/>
      <c r="CT570" s="27"/>
    </row>
    <row r="571" spans="2:98">
      <c r="B571" s="86">
        <v>43185</v>
      </c>
      <c r="C571" s="53">
        <v>2658.55</v>
      </c>
      <c r="D571" s="47">
        <f t="shared" si="154"/>
        <v>2.7157240771792615E-2</v>
      </c>
      <c r="F571" s="89">
        <f t="shared" si="138"/>
        <v>2018.2248708780535</v>
      </c>
      <c r="G571" s="96">
        <v>40</v>
      </c>
      <c r="H571" s="37">
        <v>31</v>
      </c>
      <c r="I571" s="60">
        <f t="shared" si="142"/>
        <v>2604.4692736794032</v>
      </c>
      <c r="J571" s="57">
        <f t="shared" si="150"/>
        <v>2023.8588145317708</v>
      </c>
      <c r="K571" s="57">
        <f t="shared" si="151"/>
        <v>2047.6360743710065</v>
      </c>
      <c r="L571" s="60">
        <f t="shared" si="143"/>
        <v>2382.4865017104439</v>
      </c>
      <c r="M571" s="57">
        <f t="shared" si="152"/>
        <v>1986.4082884234942</v>
      </c>
      <c r="N571" s="57">
        <f t="shared" si="155"/>
        <v>1724.0188199270112</v>
      </c>
      <c r="P571" s="49">
        <v>31</v>
      </c>
      <c r="Q571" s="96">
        <v>560</v>
      </c>
      <c r="R571" s="103">
        <f t="shared" si="139"/>
        <v>2018.2248708780535</v>
      </c>
      <c r="S571" s="57">
        <f t="shared" si="144"/>
        <v>2604.4692736794032</v>
      </c>
      <c r="T571" s="57">
        <f t="shared" si="145"/>
        <v>2821.478816581146</v>
      </c>
      <c r="U571" s="60">
        <f t="shared" si="146"/>
        <v>2847.134786564478</v>
      </c>
      <c r="V571" s="57">
        <f t="shared" si="147"/>
        <v>2382.4865017104439</v>
      </c>
      <c r="W571" s="60">
        <f t="shared" si="148"/>
        <v>2698.9494714757084</v>
      </c>
      <c r="X571" s="57">
        <f t="shared" si="149"/>
        <v>2513.2964767329354</v>
      </c>
      <c r="Y571" s="17"/>
      <c r="AA571" s="22"/>
      <c r="AB571" s="22"/>
      <c r="AC571" s="22"/>
      <c r="AD571" s="22"/>
      <c r="AE571" s="22"/>
      <c r="AF571" s="22"/>
      <c r="AG571" s="22"/>
      <c r="AH571" s="33"/>
      <c r="AI571" s="6"/>
      <c r="AJ571" s="32"/>
      <c r="AK571" s="27"/>
      <c r="AL571" s="27"/>
      <c r="AM571" s="27"/>
      <c r="AN571" s="27"/>
      <c r="AO571" s="27"/>
      <c r="AP571" s="27"/>
      <c r="AR571" s="2"/>
      <c r="AS571" s="8"/>
      <c r="AT571" s="8"/>
      <c r="AU571" s="8"/>
      <c r="AW571" s="44"/>
      <c r="AX571" s="31"/>
      <c r="AY571" s="29"/>
      <c r="AZ571" s="31"/>
      <c r="BA571" s="17"/>
      <c r="BC571" s="22"/>
      <c r="BD571" s="22"/>
      <c r="BE571" s="22"/>
      <c r="BF571" s="22"/>
      <c r="BG571" s="22"/>
      <c r="BH571" s="22"/>
      <c r="BI571" s="22"/>
      <c r="BJ571" s="33"/>
      <c r="BK571" s="6"/>
      <c r="BL571" s="32"/>
      <c r="BM571" s="27"/>
      <c r="BN571" s="27"/>
      <c r="BO571" s="27"/>
      <c r="BP571" s="27"/>
      <c r="BQ571" s="27"/>
      <c r="BR571" s="27"/>
      <c r="BT571" s="2"/>
      <c r="BU571" s="8"/>
      <c r="BV571" s="8"/>
      <c r="BW571" s="8"/>
      <c r="BY571" s="44"/>
      <c r="BZ571" s="31"/>
      <c r="CA571" s="29"/>
      <c r="CB571" s="31"/>
      <c r="CC571" s="17"/>
      <c r="CE571" s="22"/>
      <c r="CF571" s="22"/>
      <c r="CG571" s="22"/>
      <c r="CH571" s="22"/>
      <c r="CI571" s="22"/>
      <c r="CJ571" s="22"/>
      <c r="CK571" s="22"/>
      <c r="CL571" s="33"/>
      <c r="CM571" s="6"/>
      <c r="CN571" s="32"/>
      <c r="CO571" s="27"/>
      <c r="CP571" s="27"/>
      <c r="CQ571" s="27"/>
      <c r="CR571" s="27"/>
      <c r="CS571" s="27"/>
      <c r="CT571" s="27"/>
    </row>
    <row r="572" spans="2:98">
      <c r="B572" s="86">
        <v>43186</v>
      </c>
      <c r="C572" s="53">
        <v>2612.62</v>
      </c>
      <c r="D572" s="47">
        <f t="shared" si="154"/>
        <v>-1.7276334844182086E-2</v>
      </c>
      <c r="F572" s="89">
        <f t="shared" si="138"/>
        <v>2018.2288438617643</v>
      </c>
      <c r="G572" s="96">
        <v>41</v>
      </c>
      <c r="H572" s="37">
        <v>32</v>
      </c>
      <c r="I572" s="60">
        <f t="shared" ref="I572:I603" si="156">$C$540*EXP($J$4*H572)</f>
        <v>2605.229889751859</v>
      </c>
      <c r="J572" s="57">
        <f t="shared" si="150"/>
        <v>2026.4046126879532</v>
      </c>
      <c r="K572" s="57">
        <f t="shared" si="151"/>
        <v>2050.8105310330802</v>
      </c>
      <c r="L572" s="60">
        <f t="shared" ref="L572:L603" si="157">$C$540*EXP($J$4*H572-$J$3*SQRT(H572))</f>
        <v>2379.7876303212311</v>
      </c>
      <c r="M572" s="57">
        <f t="shared" si="152"/>
        <v>1988.7376677797147</v>
      </c>
      <c r="N572" s="57">
        <f t="shared" si="155"/>
        <v>1723.005443302668</v>
      </c>
      <c r="P572" s="49">
        <v>32</v>
      </c>
      <c r="Q572" s="41">
        <v>561</v>
      </c>
      <c r="R572" s="103">
        <f t="shared" si="139"/>
        <v>2018.2288438617643</v>
      </c>
      <c r="S572" s="57">
        <f t="shared" ref="S572:S603" si="158">$C$540*EXP($J$4*P572)</f>
        <v>2605.229889751859</v>
      </c>
      <c r="T572" s="57">
        <f t="shared" ref="T572:T603" si="159">$C$540*EXP($J$3*SQRT(P572))</f>
        <v>2825.5035280362013</v>
      </c>
      <c r="U572" s="60">
        <f t="shared" ref="U572:U603" si="160">$C$540*EXP($J$4*P572+$J$3*SQRT(P572))</f>
        <v>2852.0287659198916</v>
      </c>
      <c r="V572" s="57">
        <f t="shared" ref="V572:V603" si="161">$C$540*EXP($J$4*P572-$J$3*SQRT(P572))</f>
        <v>2379.7876303212311</v>
      </c>
      <c r="W572" s="60">
        <f t="shared" ref="W572:W603" si="162">$C$540*EXP($J$4*P572+0.4*$J$3*SQRT(P572))</f>
        <v>2701.2774423927895</v>
      </c>
      <c r="X572" s="57">
        <f t="shared" ref="X572:X603" si="163">$C$540*EXP($J$4*P572-0.4*$J$3*SQRT(P572))</f>
        <v>2512.5974370275594</v>
      </c>
      <c r="Y572" s="17"/>
      <c r="AA572" s="22"/>
      <c r="AB572" s="22"/>
      <c r="AC572" s="22"/>
      <c r="AD572" s="22"/>
      <c r="AE572" s="22"/>
      <c r="AF572" s="22"/>
      <c r="AG572" s="22"/>
      <c r="AH572" s="33"/>
      <c r="AI572" s="6"/>
      <c r="AJ572" s="32"/>
      <c r="AK572" s="27"/>
      <c r="AL572" s="27"/>
      <c r="AM572" s="27"/>
      <c r="AN572" s="27"/>
      <c r="AO572" s="27"/>
      <c r="AP572" s="27"/>
      <c r="AR572" s="2"/>
      <c r="AS572" s="8"/>
      <c r="AT572" s="8"/>
      <c r="AU572" s="8"/>
      <c r="AW572" s="44"/>
      <c r="AX572" s="31"/>
      <c r="AY572" s="29"/>
      <c r="AZ572" s="31"/>
      <c r="BA572" s="17"/>
      <c r="BC572" s="22"/>
      <c r="BD572" s="22"/>
      <c r="BE572" s="22"/>
      <c r="BF572" s="22"/>
      <c r="BG572" s="22"/>
      <c r="BH572" s="22"/>
      <c r="BI572" s="22"/>
      <c r="BJ572" s="33"/>
      <c r="BK572" s="6"/>
      <c r="BL572" s="32"/>
      <c r="BM572" s="27"/>
      <c r="BN572" s="27"/>
      <c r="BO572" s="27"/>
      <c r="BP572" s="27"/>
      <c r="BQ572" s="27"/>
      <c r="BR572" s="27"/>
      <c r="BT572" s="2"/>
      <c r="BU572" s="8"/>
      <c r="BV572" s="8"/>
      <c r="BW572" s="8"/>
      <c r="BY572" s="44"/>
      <c r="BZ572" s="31"/>
      <c r="CA572" s="29"/>
      <c r="CB572" s="31"/>
      <c r="CC572" s="17"/>
      <c r="CE572" s="22"/>
      <c r="CF572" s="22"/>
      <c r="CG572" s="22"/>
      <c r="CH572" s="22"/>
      <c r="CI572" s="22"/>
      <c r="CJ572" s="22"/>
      <c r="CK572" s="22"/>
      <c r="CL572" s="33"/>
      <c r="CM572" s="6"/>
      <c r="CN572" s="32"/>
      <c r="CO572" s="27"/>
      <c r="CP572" s="27"/>
      <c r="CQ572" s="27"/>
      <c r="CR572" s="27"/>
      <c r="CS572" s="27"/>
      <c r="CT572" s="27"/>
    </row>
    <row r="573" spans="2:98">
      <c r="B573" s="86">
        <v>43187</v>
      </c>
      <c r="C573" s="53">
        <v>2605</v>
      </c>
      <c r="D573" s="47">
        <f t="shared" si="154"/>
        <v>-2.9166124426820168E-3</v>
      </c>
      <c r="F573" s="89">
        <f t="shared" si="138"/>
        <v>2018.2328168454751</v>
      </c>
      <c r="G573" s="96">
        <v>42</v>
      </c>
      <c r="H573" s="37">
        <v>33</v>
      </c>
      <c r="I573" s="60">
        <f t="shared" si="156"/>
        <v>2605.9907279566391</v>
      </c>
      <c r="J573" s="57">
        <f t="shared" ref="J573:J604" si="164">$C$38*EXP($J$3*SQRT(G573))</f>
        <v>2028.9226935932036</v>
      </c>
      <c r="K573" s="57">
        <f t="shared" ref="K573:K604" si="165">$C$38*EXP($J$4*G573+$J$3*SQRT(G573))</f>
        <v>2053.9586079396463</v>
      </c>
      <c r="L573" s="60">
        <f t="shared" si="157"/>
        <v>2377.1443596262666</v>
      </c>
      <c r="M573" s="57">
        <f t="shared" ref="M573:M604" si="166">$C$38*EXP($J$4*G573+0.7*$J$3*SQRT(G573))</f>
        <v>1991.0485390627539</v>
      </c>
      <c r="N573" s="57">
        <f t="shared" si="155"/>
        <v>1722.0110318095792</v>
      </c>
      <c r="P573" s="49">
        <v>33</v>
      </c>
      <c r="Q573" s="41">
        <v>562</v>
      </c>
      <c r="R573" s="103">
        <f t="shared" si="139"/>
        <v>2018.2328168454751</v>
      </c>
      <c r="S573" s="57">
        <f t="shared" si="158"/>
        <v>2605.9907279566391</v>
      </c>
      <c r="T573" s="57">
        <f t="shared" si="159"/>
        <v>2829.471437701643</v>
      </c>
      <c r="U573" s="60">
        <f t="shared" si="160"/>
        <v>2856.86800917033</v>
      </c>
      <c r="V573" s="57">
        <f t="shared" si="161"/>
        <v>2377.1443596262666</v>
      </c>
      <c r="W573" s="60">
        <f t="shared" si="162"/>
        <v>2703.5835173642899</v>
      </c>
      <c r="X573" s="57">
        <f t="shared" si="163"/>
        <v>2511.9208008845485</v>
      </c>
      <c r="Y573" s="17"/>
      <c r="AA573" s="22"/>
      <c r="AB573" s="22"/>
      <c r="AC573" s="22"/>
      <c r="AD573" s="22"/>
      <c r="AE573" s="22"/>
      <c r="AF573" s="22"/>
      <c r="AG573" s="22"/>
      <c r="AH573" s="33"/>
      <c r="AI573" s="6"/>
      <c r="AJ573" s="32"/>
      <c r="AK573" s="27"/>
      <c r="AL573" s="27"/>
      <c r="AM573" s="27"/>
      <c r="AN573" s="27"/>
      <c r="AO573" s="27"/>
      <c r="AP573" s="27"/>
      <c r="AR573" s="2"/>
      <c r="AS573" s="8"/>
      <c r="AT573" s="8"/>
      <c r="AU573" s="8"/>
      <c r="AW573" s="44"/>
      <c r="AX573" s="31"/>
      <c r="AY573" s="29"/>
      <c r="AZ573" s="31"/>
      <c r="BA573" s="17"/>
      <c r="BC573" s="22"/>
      <c r="BD573" s="22"/>
      <c r="BE573" s="22"/>
      <c r="BF573" s="22"/>
      <c r="BG573" s="22"/>
      <c r="BH573" s="22"/>
      <c r="BI573" s="22"/>
      <c r="BJ573" s="33"/>
      <c r="BK573" s="6"/>
      <c r="BL573" s="32"/>
      <c r="BM573" s="27"/>
      <c r="BN573" s="27"/>
      <c r="BO573" s="27"/>
      <c r="BP573" s="27"/>
      <c r="BQ573" s="27"/>
      <c r="BR573" s="27"/>
      <c r="BT573" s="2"/>
      <c r="BU573" s="8"/>
      <c r="BV573" s="8"/>
      <c r="BW573" s="8"/>
      <c r="BY573" s="44"/>
      <c r="BZ573" s="31"/>
      <c r="CA573" s="29"/>
      <c r="CB573" s="31"/>
      <c r="CC573" s="17"/>
      <c r="CE573" s="22"/>
      <c r="CF573" s="22"/>
      <c r="CG573" s="22"/>
      <c r="CH573" s="22"/>
      <c r="CI573" s="22"/>
      <c r="CJ573" s="22"/>
      <c r="CK573" s="22"/>
      <c r="CL573" s="33"/>
      <c r="CM573" s="6"/>
      <c r="CN573" s="32"/>
      <c r="CO573" s="27"/>
      <c r="CP573" s="27"/>
      <c r="CQ573" s="27"/>
      <c r="CR573" s="27"/>
      <c r="CS573" s="27"/>
      <c r="CT573" s="27"/>
    </row>
    <row r="574" spans="2:98">
      <c r="B574" s="86">
        <v>43188</v>
      </c>
      <c r="C574" s="53">
        <v>2640.87</v>
      </c>
      <c r="D574" s="47">
        <f t="shared" si="154"/>
        <v>1.3769673704414545E-2</v>
      </c>
      <c r="F574" s="89">
        <f t="shared" si="138"/>
        <v>2018.2367898291859</v>
      </c>
      <c r="G574" s="96">
        <v>43</v>
      </c>
      <c r="H574" s="37">
        <v>34</v>
      </c>
      <c r="I574" s="60">
        <f t="shared" si="156"/>
        <v>2606.7517883586129</v>
      </c>
      <c r="J574" s="57">
        <f t="shared" si="164"/>
        <v>2031.4140452827114</v>
      </c>
      <c r="K574" s="57">
        <f t="shared" si="165"/>
        <v>2057.0812817365986</v>
      </c>
      <c r="L574" s="60">
        <f t="shared" si="157"/>
        <v>2374.5541425698475</v>
      </c>
      <c r="M574" s="57">
        <f t="shared" si="166"/>
        <v>1993.3415865047398</v>
      </c>
      <c r="N574" s="57">
        <f t="shared" si="155"/>
        <v>1721.034901371816</v>
      </c>
      <c r="P574" s="49">
        <v>34</v>
      </c>
      <c r="Q574" s="96">
        <v>563</v>
      </c>
      <c r="R574" s="103">
        <f t="shared" si="139"/>
        <v>2018.2367898291859</v>
      </c>
      <c r="S574" s="57">
        <f t="shared" si="158"/>
        <v>2606.7517883586129</v>
      </c>
      <c r="T574" s="57">
        <f t="shared" si="159"/>
        <v>2833.3851164464131</v>
      </c>
      <c r="U574" s="60">
        <f t="shared" si="160"/>
        <v>2861.6550636983206</v>
      </c>
      <c r="V574" s="57">
        <f t="shared" si="161"/>
        <v>2374.5541425698475</v>
      </c>
      <c r="W574" s="60">
        <f t="shared" si="162"/>
        <v>2705.8687164936528</v>
      </c>
      <c r="X574" s="57">
        <f t="shared" si="163"/>
        <v>2511.2655483582357</v>
      </c>
      <c r="Y574" s="17"/>
      <c r="AA574" s="22"/>
      <c r="AB574" s="22"/>
      <c r="AC574" s="22"/>
      <c r="AD574" s="22"/>
      <c r="AE574" s="22"/>
      <c r="AF574" s="22"/>
      <c r="AG574" s="22"/>
      <c r="AH574" s="33"/>
      <c r="AI574" s="6"/>
      <c r="AJ574" s="32"/>
      <c r="AK574" s="27"/>
      <c r="AL574" s="27"/>
      <c r="AM574" s="27"/>
      <c r="AN574" s="27"/>
      <c r="AO574" s="27"/>
      <c r="AP574" s="27"/>
      <c r="AR574" s="2"/>
      <c r="AS574" s="8"/>
      <c r="AT574" s="8"/>
      <c r="AU574" s="8"/>
      <c r="AW574" s="44"/>
      <c r="AX574" s="31"/>
      <c r="AY574" s="29"/>
      <c r="AZ574" s="31"/>
      <c r="BA574" s="17"/>
      <c r="BC574" s="22"/>
      <c r="BD574" s="22"/>
      <c r="BE574" s="22"/>
      <c r="BF574" s="22"/>
      <c r="BG574" s="22"/>
      <c r="BH574" s="22"/>
      <c r="BI574" s="22"/>
      <c r="BJ574" s="33"/>
      <c r="BK574" s="6"/>
      <c r="BL574" s="32"/>
      <c r="BM574" s="27"/>
      <c r="BN574" s="27"/>
      <c r="BO574" s="27"/>
      <c r="BP574" s="27"/>
      <c r="BQ574" s="27"/>
      <c r="BR574" s="27"/>
      <c r="BT574" s="2"/>
      <c r="BU574" s="8"/>
      <c r="BV574" s="8"/>
      <c r="BW574" s="8"/>
      <c r="BY574" s="44"/>
      <c r="BZ574" s="31"/>
      <c r="CA574" s="29"/>
      <c r="CB574" s="31"/>
      <c r="CC574" s="17"/>
      <c r="CE574" s="22"/>
      <c r="CF574" s="22"/>
      <c r="CG574" s="22"/>
      <c r="CH574" s="22"/>
      <c r="CI574" s="22"/>
      <c r="CJ574" s="22"/>
      <c r="CK574" s="22"/>
      <c r="CL574" s="33"/>
      <c r="CM574" s="6"/>
      <c r="CN574" s="32"/>
      <c r="CO574" s="27"/>
      <c r="CP574" s="27"/>
      <c r="CQ574" s="27"/>
      <c r="CR574" s="27"/>
      <c r="CS574" s="27"/>
      <c r="CT574" s="27"/>
    </row>
    <row r="575" spans="2:98">
      <c r="B575" s="86">
        <v>43192</v>
      </c>
      <c r="C575" s="53">
        <v>2581.88</v>
      </c>
      <c r="D575" s="47">
        <f t="shared" si="154"/>
        <v>-2.2337335802216612E-2</v>
      </c>
      <c r="E575" s="61"/>
      <c r="F575" s="92">
        <f t="shared" si="138"/>
        <v>2018.2407628128967</v>
      </c>
      <c r="G575" s="96">
        <v>44</v>
      </c>
      <c r="H575" s="37">
        <v>35</v>
      </c>
      <c r="I575" s="60">
        <f t="shared" si="156"/>
        <v>2607.513071022674</v>
      </c>
      <c r="J575" s="57">
        <f t="shared" si="164"/>
        <v>2033.8795986264656</v>
      </c>
      <c r="K575" s="57">
        <f t="shared" si="165"/>
        <v>2060.1794723201228</v>
      </c>
      <c r="L575" s="60">
        <f t="shared" si="157"/>
        <v>2372.0146188504186</v>
      </c>
      <c r="M575" s="57">
        <f t="shared" si="166"/>
        <v>1995.6174545915051</v>
      </c>
      <c r="N575" s="57">
        <f t="shared" si="155"/>
        <v>1720.0764076597986</v>
      </c>
      <c r="P575" s="49">
        <v>35</v>
      </c>
      <c r="Q575" s="41">
        <v>564</v>
      </c>
      <c r="R575" s="103">
        <f t="shared" si="139"/>
        <v>2018.2407628128967</v>
      </c>
      <c r="S575" s="57">
        <f t="shared" si="158"/>
        <v>2607.513071022674</v>
      </c>
      <c r="T575" s="57">
        <f t="shared" si="159"/>
        <v>2837.246947310623</v>
      </c>
      <c r="U575" s="60">
        <f t="shared" si="160"/>
        <v>2866.3922901323626</v>
      </c>
      <c r="V575" s="57">
        <f t="shared" si="161"/>
        <v>2372.0146188504186</v>
      </c>
      <c r="W575" s="60">
        <f t="shared" si="162"/>
        <v>2708.1339851302751</v>
      </c>
      <c r="X575" s="57">
        <f t="shared" si="163"/>
        <v>2510.6307342570508</v>
      </c>
      <c r="Y575" s="17"/>
      <c r="AA575" s="22"/>
      <c r="AB575" s="22"/>
      <c r="AC575" s="22"/>
      <c r="AD575" s="22"/>
      <c r="AE575" s="22"/>
      <c r="AF575" s="22"/>
      <c r="AG575" s="22"/>
      <c r="AH575" s="33"/>
      <c r="AI575" s="6"/>
      <c r="AJ575" s="32"/>
      <c r="AK575" s="27"/>
      <c r="AL575" s="27"/>
      <c r="AM575" s="27"/>
      <c r="AN575" s="27"/>
      <c r="AO575" s="27"/>
      <c r="AP575" s="27"/>
      <c r="AR575" s="2"/>
      <c r="AS575" s="8"/>
      <c r="AT575" s="8"/>
      <c r="AU575" s="8"/>
      <c r="AW575" s="44"/>
      <c r="AX575" s="31"/>
      <c r="AY575" s="29"/>
      <c r="AZ575" s="31"/>
      <c r="BA575" s="17"/>
      <c r="BC575" s="22"/>
      <c r="BD575" s="22"/>
      <c r="BE575" s="22"/>
      <c r="BF575" s="22"/>
      <c r="BG575" s="22"/>
      <c r="BH575" s="22"/>
      <c r="BI575" s="22"/>
      <c r="BJ575" s="33"/>
      <c r="BK575" s="6"/>
      <c r="BL575" s="32"/>
      <c r="BM575" s="27"/>
      <c r="BN575" s="27"/>
      <c r="BO575" s="27"/>
      <c r="BP575" s="27"/>
      <c r="BQ575" s="27"/>
      <c r="BR575" s="27"/>
      <c r="BT575" s="2"/>
      <c r="BU575" s="8"/>
      <c r="BV575" s="8"/>
      <c r="BW575" s="8"/>
      <c r="BY575" s="44"/>
      <c r="BZ575" s="31"/>
      <c r="CA575" s="29"/>
      <c r="CB575" s="31"/>
      <c r="CC575" s="17"/>
      <c r="CE575" s="22"/>
      <c r="CF575" s="22"/>
      <c r="CG575" s="22"/>
      <c r="CH575" s="22"/>
      <c r="CI575" s="22"/>
      <c r="CJ575" s="22"/>
      <c r="CK575" s="22"/>
      <c r="CL575" s="33"/>
      <c r="CM575" s="6"/>
      <c r="CN575" s="32"/>
      <c r="CO575" s="27"/>
      <c r="CP575" s="27"/>
      <c r="CQ575" s="27"/>
      <c r="CR575" s="27"/>
      <c r="CS575" s="27"/>
      <c r="CT575" s="27"/>
    </row>
    <row r="576" spans="2:98">
      <c r="B576" s="86">
        <v>43193</v>
      </c>
      <c r="C576" s="53">
        <v>2614.4499999999998</v>
      </c>
      <c r="D576" s="47">
        <f t="shared" si="154"/>
        <v>1.2614838799634261E-2</v>
      </c>
      <c r="F576" s="89">
        <f t="shared" si="138"/>
        <v>2018.2447357966075</v>
      </c>
      <c r="G576" s="96">
        <v>45</v>
      </c>
      <c r="H576" s="37">
        <v>36</v>
      </c>
      <c r="I576" s="60">
        <f t="shared" si="156"/>
        <v>2608.2745760137304</v>
      </c>
      <c r="J576" s="57">
        <f t="shared" si="164"/>
        <v>2036.3202318534945</v>
      </c>
      <c r="K576" s="57">
        <f t="shared" si="165"/>
        <v>2063.2540473370746</v>
      </c>
      <c r="L576" s="60">
        <f t="shared" si="157"/>
        <v>2369.5235963353352</v>
      </c>
      <c r="M576" s="57">
        <f t="shared" si="166"/>
        <v>1997.8767512140894</v>
      </c>
      <c r="N576" s="57">
        <f t="shared" si="155"/>
        <v>1719.1349429387935</v>
      </c>
      <c r="P576" s="49">
        <v>36</v>
      </c>
      <c r="Q576" s="41">
        <v>565</v>
      </c>
      <c r="R576" s="103">
        <f t="shared" si="139"/>
        <v>2018.2447357966075</v>
      </c>
      <c r="S576" s="57">
        <f t="shared" si="158"/>
        <v>2608.2745760137304</v>
      </c>
      <c r="T576" s="57">
        <f t="shared" si="159"/>
        <v>2841.0591441684592</v>
      </c>
      <c r="U576" s="60">
        <f t="shared" si="160"/>
        <v>2871.0818809321654</v>
      </c>
      <c r="V576" s="57">
        <f t="shared" si="161"/>
        <v>2369.5235963353352</v>
      </c>
      <c r="W576" s="60">
        <f t="shared" si="162"/>
        <v>2710.3802013073973</v>
      </c>
      <c r="X576" s="57">
        <f t="shared" si="163"/>
        <v>2510.0154807056279</v>
      </c>
      <c r="Y576" s="17"/>
      <c r="AA576" s="22"/>
      <c r="AB576" s="22"/>
      <c r="AC576" s="22"/>
      <c r="AD576" s="22"/>
      <c r="AE576" s="22"/>
      <c r="AF576" s="22"/>
      <c r="AG576" s="22"/>
      <c r="AH576" s="33"/>
      <c r="AI576" s="6"/>
      <c r="AJ576" s="32"/>
      <c r="AK576" s="27"/>
      <c r="AL576" s="27"/>
      <c r="AM576" s="27"/>
      <c r="AN576" s="27"/>
      <c r="AO576" s="27"/>
      <c r="AP576" s="27"/>
      <c r="AR576" s="2"/>
      <c r="AS576" s="8"/>
      <c r="AT576" s="8"/>
      <c r="AU576" s="8"/>
      <c r="AW576" s="44"/>
      <c r="AX576" s="31"/>
      <c r="AY576" s="29"/>
      <c r="AZ576" s="31"/>
      <c r="BA576" s="17"/>
      <c r="BC576" s="22"/>
      <c r="BD576" s="22"/>
      <c r="BE576" s="22"/>
      <c r="BF576" s="22"/>
      <c r="BG576" s="22"/>
      <c r="BH576" s="22"/>
      <c r="BI576" s="22"/>
      <c r="BJ576" s="33"/>
      <c r="BK576" s="6"/>
      <c r="BL576" s="32"/>
      <c r="BM576" s="27"/>
      <c r="BN576" s="27"/>
      <c r="BO576" s="27"/>
      <c r="BP576" s="27"/>
      <c r="BQ576" s="27"/>
      <c r="BR576" s="27"/>
      <c r="BT576" s="2"/>
      <c r="BU576" s="8"/>
      <c r="BV576" s="8"/>
      <c r="BW576" s="8"/>
      <c r="BY576" s="44"/>
      <c r="BZ576" s="31"/>
      <c r="CA576" s="29"/>
      <c r="CB576" s="31"/>
      <c r="CC576" s="17"/>
      <c r="CE576" s="22"/>
      <c r="CF576" s="22"/>
      <c r="CG576" s="22"/>
      <c r="CH576" s="22"/>
      <c r="CI576" s="22"/>
      <c r="CJ576" s="22"/>
      <c r="CK576" s="22"/>
      <c r="CL576" s="33"/>
      <c r="CM576" s="6"/>
      <c r="CN576" s="32"/>
      <c r="CO576" s="27"/>
      <c r="CP576" s="27"/>
      <c r="CQ576" s="27"/>
      <c r="CR576" s="27"/>
      <c r="CS576" s="27"/>
      <c r="CT576" s="27"/>
    </row>
    <row r="577" spans="2:98">
      <c r="B577" s="86">
        <v>43194</v>
      </c>
      <c r="C577" s="53">
        <v>2644.69</v>
      </c>
      <c r="D577" s="47">
        <f t="shared" si="154"/>
        <v>1.1566486259060314E-2</v>
      </c>
      <c r="F577" s="89">
        <f t="shared" si="138"/>
        <v>2018.2487087803183</v>
      </c>
      <c r="G577" s="96">
        <v>46</v>
      </c>
      <c r="H577" s="37">
        <v>37</v>
      </c>
      <c r="I577" s="60">
        <f t="shared" si="156"/>
        <v>2609.0363033967119</v>
      </c>
      <c r="J577" s="57">
        <f t="shared" si="164"/>
        <v>2038.736774625954</v>
      </c>
      <c r="K577" s="57">
        <f t="shared" si="165"/>
        <v>2066.3058262370669</v>
      </c>
      <c r="L577" s="60">
        <f t="shared" si="157"/>
        <v>2367.0790347863722</v>
      </c>
      <c r="M577" s="57">
        <f t="shared" si="166"/>
        <v>2000.1200505063423</v>
      </c>
      <c r="N577" s="57">
        <f t="shared" si="155"/>
        <v>1718.2099332313094</v>
      </c>
      <c r="P577" s="49">
        <v>37</v>
      </c>
      <c r="Q577" s="96">
        <v>566</v>
      </c>
      <c r="R577" s="103">
        <f t="shared" si="139"/>
        <v>2018.2487087803183</v>
      </c>
      <c r="S577" s="57">
        <f t="shared" si="158"/>
        <v>2609.0363033967119</v>
      </c>
      <c r="T577" s="57">
        <f t="shared" si="159"/>
        <v>2844.8237680727239</v>
      </c>
      <c r="U577" s="60">
        <f t="shared" si="160"/>
        <v>2875.7258766631394</v>
      </c>
      <c r="V577" s="57">
        <f t="shared" si="161"/>
        <v>2367.0790347863722</v>
      </c>
      <c r="W577" s="60">
        <f t="shared" si="162"/>
        <v>2712.6081822553292</v>
      </c>
      <c r="X577" s="57">
        <f t="shared" si="163"/>
        <v>2509.4189706315833</v>
      </c>
      <c r="Y577" s="17"/>
      <c r="AA577" s="22"/>
      <c r="AB577" s="22"/>
      <c r="AC577" s="22"/>
      <c r="AD577" s="22"/>
      <c r="AE577" s="22"/>
      <c r="AF577" s="22"/>
      <c r="AG577" s="22"/>
      <c r="AH577" s="33"/>
      <c r="AI577" s="6"/>
      <c r="AJ577" s="32"/>
      <c r="AK577" s="27"/>
      <c r="AL577" s="27"/>
      <c r="AM577" s="27"/>
      <c r="AN577" s="27"/>
      <c r="AO577" s="27"/>
      <c r="AP577" s="27"/>
      <c r="AR577" s="2"/>
      <c r="AS577" s="8"/>
      <c r="AT577" s="8"/>
      <c r="AU577" s="8"/>
      <c r="AW577" s="44"/>
      <c r="AX577" s="31"/>
      <c r="AY577" s="29"/>
      <c r="AZ577" s="31"/>
      <c r="BA577" s="17"/>
      <c r="BC577" s="22"/>
      <c r="BD577" s="22"/>
      <c r="BE577" s="22"/>
      <c r="BF577" s="22"/>
      <c r="BG577" s="22"/>
      <c r="BH577" s="22"/>
      <c r="BI577" s="22"/>
      <c r="BJ577" s="33"/>
      <c r="BK577" s="6"/>
      <c r="BL577" s="32"/>
      <c r="BM577" s="27"/>
      <c r="BN577" s="27"/>
      <c r="BO577" s="27"/>
      <c r="BP577" s="27"/>
      <c r="BQ577" s="27"/>
      <c r="BR577" s="27"/>
      <c r="BT577" s="2"/>
      <c r="BU577" s="8"/>
      <c r="BV577" s="8"/>
      <c r="BW577" s="8"/>
      <c r="BY577" s="44"/>
      <c r="BZ577" s="31"/>
      <c r="CA577" s="29"/>
      <c r="CB577" s="31"/>
      <c r="CC577" s="17"/>
      <c r="CE577" s="22"/>
      <c r="CF577" s="22"/>
      <c r="CG577" s="22"/>
      <c r="CH577" s="22"/>
      <c r="CI577" s="22"/>
      <c r="CJ577" s="22"/>
      <c r="CK577" s="22"/>
      <c r="CL577" s="33"/>
      <c r="CM577" s="6"/>
      <c r="CN577" s="32"/>
      <c r="CO577" s="27"/>
      <c r="CP577" s="27"/>
      <c r="CQ577" s="27"/>
      <c r="CR577" s="27"/>
      <c r="CS577" s="27"/>
      <c r="CT577" s="27"/>
    </row>
    <row r="578" spans="2:98">
      <c r="B578" s="86">
        <v>43195</v>
      </c>
      <c r="C578" s="53">
        <v>2662.84</v>
      </c>
      <c r="D578" s="47">
        <f t="shared" si="154"/>
        <v>6.8628081173975368E-3</v>
      </c>
      <c r="F578" s="89">
        <f t="shared" si="138"/>
        <v>2018.2526817640291</v>
      </c>
      <c r="G578" s="96">
        <v>47</v>
      </c>
      <c r="H578" s="37">
        <v>38</v>
      </c>
      <c r="I578" s="60">
        <f t="shared" si="156"/>
        <v>2609.7982532365663</v>
      </c>
      <c r="J578" s="57">
        <f t="shared" si="164"/>
        <v>2041.1300117166106</v>
      </c>
      <c r="K578" s="57">
        <f t="shared" si="165"/>
        <v>2069.3355839296519</v>
      </c>
      <c r="L578" s="60">
        <f t="shared" si="157"/>
        <v>2364.6790315543617</v>
      </c>
      <c r="M578" s="57">
        <f t="shared" si="166"/>
        <v>2002.3478954060049</v>
      </c>
      <c r="N578" s="57">
        <f t="shared" si="155"/>
        <v>1717.300835756017</v>
      </c>
      <c r="P578" s="49">
        <v>38</v>
      </c>
      <c r="Q578" s="96">
        <v>567</v>
      </c>
      <c r="R578" s="103">
        <f t="shared" si="139"/>
        <v>2018.2526817640291</v>
      </c>
      <c r="S578" s="57">
        <f t="shared" si="158"/>
        <v>2609.7982532365663</v>
      </c>
      <c r="T578" s="57">
        <f t="shared" si="159"/>
        <v>2848.5427416235484</v>
      </c>
      <c r="U578" s="60">
        <f t="shared" si="160"/>
        <v>2880.3261803017572</v>
      </c>
      <c r="V578" s="57">
        <f t="shared" si="161"/>
        <v>2364.6790315543617</v>
      </c>
      <c r="W578" s="60">
        <f t="shared" si="162"/>
        <v>2714.8186901266872</v>
      </c>
      <c r="X578" s="57">
        <f t="shared" si="163"/>
        <v>2508.840442040273</v>
      </c>
      <c r="Y578" s="17"/>
      <c r="AA578" s="22"/>
      <c r="AB578" s="22"/>
      <c r="AC578" s="22"/>
      <c r="AD578" s="22"/>
      <c r="AE578" s="22"/>
      <c r="AF578" s="22"/>
      <c r="AG578" s="22"/>
      <c r="AH578" s="33"/>
      <c r="AI578" s="6"/>
      <c r="AJ578" s="32"/>
      <c r="AK578" s="27"/>
      <c r="AL578" s="27"/>
      <c r="AM578" s="27"/>
      <c r="AN578" s="27"/>
      <c r="AO578" s="27"/>
      <c r="AP578" s="27"/>
      <c r="AR578" s="2"/>
      <c r="AS578" s="8"/>
      <c r="AT578" s="8"/>
      <c r="AU578" s="8"/>
      <c r="AW578" s="44"/>
      <c r="AX578" s="31"/>
      <c r="AY578" s="29"/>
      <c r="AZ578" s="31"/>
      <c r="BA578" s="17"/>
      <c r="BC578" s="22"/>
      <c r="BD578" s="22"/>
      <c r="BE578" s="22"/>
      <c r="BF578" s="22"/>
      <c r="BG578" s="22"/>
      <c r="BH578" s="22"/>
      <c r="BI578" s="22"/>
      <c r="BJ578" s="33"/>
      <c r="BK578" s="6"/>
      <c r="BL578" s="32"/>
      <c r="BM578" s="27"/>
      <c r="BN578" s="27"/>
      <c r="BO578" s="27"/>
      <c r="BP578" s="27"/>
      <c r="BQ578" s="27"/>
      <c r="BR578" s="27"/>
      <c r="BT578" s="2"/>
      <c r="BU578" s="8"/>
      <c r="BV578" s="8"/>
      <c r="BW578" s="8"/>
      <c r="BY578" s="44"/>
      <c r="BZ578" s="31"/>
      <c r="CA578" s="29"/>
      <c r="CB578" s="31"/>
      <c r="CC578" s="17"/>
      <c r="CE578" s="22"/>
      <c r="CF578" s="22"/>
      <c r="CG578" s="22"/>
      <c r="CH578" s="22"/>
      <c r="CI578" s="22"/>
      <c r="CJ578" s="22"/>
      <c r="CK578" s="22"/>
      <c r="CL578" s="33"/>
      <c r="CM578" s="6"/>
      <c r="CN578" s="32"/>
      <c r="CO578" s="27"/>
      <c r="CP578" s="27"/>
      <c r="CQ578" s="27"/>
      <c r="CR578" s="27"/>
      <c r="CS578" s="27"/>
      <c r="CT578" s="27"/>
    </row>
    <row r="579" spans="2:98">
      <c r="B579" s="86">
        <v>43196</v>
      </c>
      <c r="C579" s="53">
        <v>2604.4699999999998</v>
      </c>
      <c r="D579" s="47">
        <f t="shared" si="154"/>
        <v>-2.1920205494885287E-2</v>
      </c>
      <c r="F579" s="89">
        <f t="shared" si="138"/>
        <v>2018.25665474774</v>
      </c>
      <c r="G579" s="96">
        <v>48</v>
      </c>
      <c r="H579" s="37">
        <v>39</v>
      </c>
      <c r="I579" s="60">
        <f t="shared" si="156"/>
        <v>2610.5604255982603</v>
      </c>
      <c r="J579" s="57">
        <f t="shared" si="164"/>
        <v>2043.5006863359174</v>
      </c>
      <c r="K579" s="57">
        <f t="shared" si="165"/>
        <v>2072.3440540926122</v>
      </c>
      <c r="L579" s="60">
        <f t="shared" si="157"/>
        <v>2362.3218089594552</v>
      </c>
      <c r="M579" s="57">
        <f t="shared" si="166"/>
        <v>2004.560799971485</v>
      </c>
      <c r="N579" s="57">
        <f t="shared" si="155"/>
        <v>1716.4071366109708</v>
      </c>
      <c r="P579" s="49">
        <v>39</v>
      </c>
      <c r="Q579" s="41">
        <v>568</v>
      </c>
      <c r="R579" s="103">
        <f t="shared" si="139"/>
        <v>2018.25665474774</v>
      </c>
      <c r="S579" s="57">
        <f t="shared" si="158"/>
        <v>2610.5604255982603</v>
      </c>
      <c r="T579" s="57">
        <f t="shared" si="159"/>
        <v>2852.2178616456035</v>
      </c>
      <c r="U579" s="60">
        <f t="shared" si="160"/>
        <v>2884.8845698552918</v>
      </c>
      <c r="V579" s="57">
        <f t="shared" si="161"/>
        <v>2362.3218089594552</v>
      </c>
      <c r="W579" s="60">
        <f t="shared" si="162"/>
        <v>2717.0124370471021</v>
      </c>
      <c r="X579" s="57">
        <f t="shared" si="163"/>
        <v>2508.2791829640882</v>
      </c>
      <c r="Y579" s="17"/>
      <c r="AA579" s="22"/>
      <c r="AB579" s="22"/>
      <c r="AC579" s="22"/>
      <c r="AD579" s="22"/>
      <c r="AE579" s="22"/>
      <c r="AF579" s="22"/>
      <c r="AG579" s="22"/>
      <c r="AH579" s="33"/>
      <c r="AI579" s="6"/>
      <c r="AJ579" s="32"/>
      <c r="AK579" s="27"/>
      <c r="AL579" s="27"/>
      <c r="AM579" s="27"/>
      <c r="AN579" s="27"/>
      <c r="AO579" s="27"/>
      <c r="AP579" s="27"/>
      <c r="AR579" s="2"/>
      <c r="AS579" s="8"/>
      <c r="AT579" s="8"/>
      <c r="AU579" s="8"/>
      <c r="AW579" s="44"/>
      <c r="AX579" s="31"/>
      <c r="AY579" s="29"/>
      <c r="AZ579" s="31"/>
      <c r="BA579" s="17"/>
      <c r="BC579" s="22"/>
      <c r="BD579" s="22"/>
      <c r="BE579" s="22"/>
      <c r="BF579" s="22"/>
      <c r="BG579" s="22"/>
      <c r="BH579" s="22"/>
      <c r="BI579" s="22"/>
      <c r="BJ579" s="33"/>
      <c r="BK579" s="6"/>
      <c r="BL579" s="32"/>
      <c r="BM579" s="27"/>
      <c r="BN579" s="27"/>
      <c r="BO579" s="27"/>
      <c r="BP579" s="27"/>
      <c r="BQ579" s="27"/>
      <c r="BR579" s="27"/>
      <c r="BT579" s="2"/>
      <c r="BU579" s="8"/>
      <c r="BV579" s="8"/>
      <c r="BW579" s="8"/>
      <c r="BY579" s="44"/>
      <c r="BZ579" s="31"/>
      <c r="CA579" s="29"/>
      <c r="CB579" s="31"/>
      <c r="CC579" s="17"/>
      <c r="CE579" s="22"/>
      <c r="CF579" s="22"/>
      <c r="CG579" s="22"/>
      <c r="CH579" s="22"/>
      <c r="CI579" s="22"/>
      <c r="CJ579" s="22"/>
      <c r="CK579" s="22"/>
      <c r="CL579" s="33"/>
      <c r="CM579" s="6"/>
      <c r="CN579" s="32"/>
      <c r="CO579" s="27"/>
      <c r="CP579" s="27"/>
      <c r="CQ579" s="27"/>
      <c r="CR579" s="27"/>
      <c r="CS579" s="27"/>
      <c r="CT579" s="27"/>
    </row>
    <row r="580" spans="2:98">
      <c r="B580" s="86">
        <v>43199</v>
      </c>
      <c r="C580" s="53">
        <v>2613.16</v>
      </c>
      <c r="D580" s="47">
        <f t="shared" si="154"/>
        <v>3.3365713561684545E-3</v>
      </c>
      <c r="F580" s="89">
        <f t="shared" si="138"/>
        <v>2018.2606277314508</v>
      </c>
      <c r="G580" s="96">
        <v>49</v>
      </c>
      <c r="H580" s="37">
        <v>40</v>
      </c>
      <c r="I580" s="60">
        <f t="shared" si="156"/>
        <v>2611.3228205467808</v>
      </c>
      <c r="J580" s="57">
        <f t="shared" si="164"/>
        <v>2045.8495031486391</v>
      </c>
      <c r="K580" s="57">
        <f t="shared" si="165"/>
        <v>2075.3319321711851</v>
      </c>
      <c r="L580" s="60">
        <f t="shared" si="157"/>
        <v>2360.005703120516</v>
      </c>
      <c r="M580" s="57">
        <f t="shared" si="166"/>
        <v>2006.7592514822222</v>
      </c>
      <c r="N580" s="57">
        <f t="shared" si="155"/>
        <v>1715.5283486732501</v>
      </c>
      <c r="P580" s="49">
        <v>40</v>
      </c>
      <c r="Q580" s="41">
        <v>569</v>
      </c>
      <c r="R580" s="103">
        <f t="shared" si="139"/>
        <v>2018.2606277314508</v>
      </c>
      <c r="S580" s="57">
        <f t="shared" si="158"/>
        <v>2611.3228205467808</v>
      </c>
      <c r="T580" s="57">
        <f t="shared" si="159"/>
        <v>2855.8508104109719</v>
      </c>
      <c r="U580" s="60">
        <f t="shared" si="160"/>
        <v>2889.402709532425</v>
      </c>
      <c r="V580" s="57">
        <f t="shared" si="161"/>
        <v>2360.005703120516</v>
      </c>
      <c r="W580" s="60">
        <f t="shared" si="162"/>
        <v>2719.1900895860172</v>
      </c>
      <c r="X580" s="57">
        <f t="shared" si="163"/>
        <v>2507.7345269916577</v>
      </c>
      <c r="Y580" s="17"/>
      <c r="AA580" s="22"/>
      <c r="AB580" s="22"/>
      <c r="AC580" s="22"/>
      <c r="AD580" s="22"/>
      <c r="AE580" s="22"/>
      <c r="AF580" s="22"/>
      <c r="AG580" s="22"/>
      <c r="AH580" s="33"/>
      <c r="AI580" s="6"/>
      <c r="AJ580" s="32"/>
      <c r="AK580" s="27"/>
      <c r="AL580" s="27"/>
      <c r="AM580" s="27"/>
      <c r="AN580" s="27"/>
      <c r="AO580" s="27"/>
      <c r="AP580" s="27"/>
      <c r="AR580" s="2"/>
      <c r="AS580" s="8"/>
      <c r="AT580" s="8"/>
      <c r="AU580" s="8"/>
      <c r="AW580" s="44"/>
      <c r="AX580" s="31"/>
      <c r="AY580" s="29"/>
      <c r="AZ580" s="31"/>
      <c r="BA580" s="17"/>
      <c r="BC580" s="22"/>
      <c r="BD580" s="22"/>
      <c r="BE580" s="22"/>
      <c r="BF580" s="22"/>
      <c r="BG580" s="22"/>
      <c r="BH580" s="22"/>
      <c r="BI580" s="22"/>
      <c r="BJ580" s="33"/>
      <c r="BK580" s="6"/>
      <c r="BL580" s="32"/>
      <c r="BM580" s="27"/>
      <c r="BN580" s="27"/>
      <c r="BO580" s="27"/>
      <c r="BP580" s="27"/>
      <c r="BQ580" s="27"/>
      <c r="BR580" s="27"/>
      <c r="BT580" s="2"/>
      <c r="BU580" s="8"/>
      <c r="BV580" s="8"/>
      <c r="BW580" s="8"/>
      <c r="BY580" s="44"/>
      <c r="BZ580" s="31"/>
      <c r="CA580" s="29"/>
      <c r="CB580" s="31"/>
      <c r="CC580" s="17"/>
      <c r="CE580" s="22"/>
      <c r="CF580" s="22"/>
      <c r="CG580" s="22"/>
      <c r="CH580" s="22"/>
      <c r="CI580" s="22"/>
      <c r="CJ580" s="22"/>
      <c r="CK580" s="22"/>
      <c r="CL580" s="33"/>
      <c r="CM580" s="6"/>
      <c r="CN580" s="32"/>
      <c r="CO580" s="27"/>
      <c r="CP580" s="27"/>
      <c r="CQ580" s="27"/>
      <c r="CR580" s="27"/>
      <c r="CS580" s="27"/>
      <c r="CT580" s="27"/>
    </row>
    <row r="581" spans="2:98">
      <c r="B581" s="86">
        <v>43200</v>
      </c>
      <c r="C581" s="53">
        <v>2656.87</v>
      </c>
      <c r="D581" s="47">
        <f t="shared" si="154"/>
        <v>1.6726874741692065E-2</v>
      </c>
      <c r="F581" s="89">
        <f t="shared" si="138"/>
        <v>2018.2646007151616</v>
      </c>
      <c r="G581" s="96">
        <v>50</v>
      </c>
      <c r="H581" s="37">
        <v>41</v>
      </c>
      <c r="I581" s="60">
        <f t="shared" si="156"/>
        <v>2612.0854381471313</v>
      </c>
      <c r="J581" s="57">
        <f t="shared" si="164"/>
        <v>2048.1771310147165</v>
      </c>
      <c r="K581" s="57">
        <f t="shared" si="165"/>
        <v>2078.2998781027773</v>
      </c>
      <c r="L581" s="60">
        <f t="shared" si="157"/>
        <v>2357.7291540353776</v>
      </c>
      <c r="M581" s="57">
        <f t="shared" si="166"/>
        <v>2008.9437123468203</v>
      </c>
      <c r="N581" s="57">
        <f t="shared" ref="N581:N612" si="167">$C$38*EXP($J$4*G581-0.7*$J$3*SQRT(G581))</f>
        <v>1714.6640096908197</v>
      </c>
      <c r="P581" s="49">
        <v>41</v>
      </c>
      <c r="Q581" s="96">
        <v>570</v>
      </c>
      <c r="R581" s="103">
        <f t="shared" si="139"/>
        <v>2018.2646007151616</v>
      </c>
      <c r="S581" s="57">
        <f t="shared" si="158"/>
        <v>2612.0854381471313</v>
      </c>
      <c r="T581" s="57">
        <f t="shared" si="159"/>
        <v>2859.4431656065385</v>
      </c>
      <c r="U581" s="60">
        <f t="shared" si="160"/>
        <v>2893.8821596629896</v>
      </c>
      <c r="V581" s="57">
        <f t="shared" si="161"/>
        <v>2357.7291540353776</v>
      </c>
      <c r="W581" s="60">
        <f t="shared" si="162"/>
        <v>2721.3522727269124</v>
      </c>
      <c r="X581" s="57">
        <f t="shared" si="163"/>
        <v>2507.2058492976216</v>
      </c>
      <c r="Y581" s="17"/>
      <c r="AA581" s="22"/>
      <c r="AB581" s="22"/>
      <c r="AC581" s="22"/>
      <c r="AD581" s="22"/>
      <c r="AE581" s="22"/>
      <c r="AF581" s="22"/>
      <c r="AG581" s="22"/>
      <c r="AH581" s="33"/>
      <c r="AI581" s="6"/>
      <c r="AJ581" s="32"/>
      <c r="AK581" s="27"/>
      <c r="AL581" s="27"/>
      <c r="AM581" s="27"/>
      <c r="AN581" s="27"/>
      <c r="AO581" s="27"/>
      <c r="AP581" s="27"/>
      <c r="AR581" s="2"/>
      <c r="AS581" s="8"/>
      <c r="AT581" s="8"/>
      <c r="AU581" s="8"/>
      <c r="AW581" s="44"/>
      <c r="AX581" s="31"/>
      <c r="AY581" s="29"/>
      <c r="AZ581" s="31"/>
      <c r="BA581" s="17"/>
      <c r="BC581" s="22"/>
      <c r="BD581" s="22"/>
      <c r="BE581" s="22"/>
      <c r="BF581" s="22"/>
      <c r="BG581" s="22"/>
      <c r="BH581" s="22"/>
      <c r="BI581" s="22"/>
      <c r="BJ581" s="33"/>
      <c r="BK581" s="6"/>
      <c r="BL581" s="32"/>
      <c r="BM581" s="27"/>
      <c r="BN581" s="27"/>
      <c r="BO581" s="27"/>
      <c r="BP581" s="27"/>
      <c r="BQ581" s="27"/>
      <c r="BR581" s="27"/>
      <c r="BT581" s="2"/>
      <c r="BU581" s="8"/>
      <c r="BV581" s="8"/>
      <c r="BW581" s="8"/>
      <c r="BY581" s="44"/>
      <c r="BZ581" s="31"/>
      <c r="CA581" s="29"/>
      <c r="CB581" s="31"/>
      <c r="CC581" s="17"/>
      <c r="CE581" s="22"/>
      <c r="CF581" s="22"/>
      <c r="CG581" s="22"/>
      <c r="CH581" s="22"/>
      <c r="CI581" s="22"/>
      <c r="CJ581" s="22"/>
      <c r="CK581" s="22"/>
      <c r="CL581" s="33"/>
      <c r="CM581" s="6"/>
      <c r="CN581" s="32"/>
      <c r="CO581" s="27"/>
      <c r="CP581" s="27"/>
      <c r="CQ581" s="27"/>
      <c r="CR581" s="27"/>
      <c r="CS581" s="27"/>
      <c r="CT581" s="27"/>
    </row>
    <row r="582" spans="2:98">
      <c r="B582" s="86">
        <v>43201</v>
      </c>
      <c r="C582" s="53">
        <v>2642.19</v>
      </c>
      <c r="D582" s="47">
        <f t="shared" si="154"/>
        <v>-5.5252985656053313E-3</v>
      </c>
      <c r="F582" s="89">
        <f t="shared" si="138"/>
        <v>2018.2685736988724</v>
      </c>
      <c r="G582" s="96">
        <v>51</v>
      </c>
      <c r="H582" s="37">
        <v>42</v>
      </c>
      <c r="I582" s="60">
        <f t="shared" si="156"/>
        <v>2612.8482784643365</v>
      </c>
      <c r="J582" s="57">
        <f t="shared" si="164"/>
        <v>2050.4842054845617</v>
      </c>
      <c r="K582" s="57">
        <f t="shared" si="165"/>
        <v>2081.248518797252</v>
      </c>
      <c r="L582" s="60">
        <f t="shared" si="157"/>
        <v>2355.490696744976</v>
      </c>
      <c r="M582" s="57">
        <f t="shared" si="166"/>
        <v>2011.1146218400295</v>
      </c>
      <c r="N582" s="57">
        <f t="shared" si="167"/>
        <v>1713.8136805455517</v>
      </c>
      <c r="P582" s="49">
        <v>42</v>
      </c>
      <c r="Q582" s="41">
        <v>571</v>
      </c>
      <c r="R582" s="103">
        <f t="shared" si="139"/>
        <v>2018.2685736988724</v>
      </c>
      <c r="S582" s="57">
        <f t="shared" si="158"/>
        <v>2612.8482784643365</v>
      </c>
      <c r="T582" s="57">
        <f t="shared" si="159"/>
        <v>2862.9964092134073</v>
      </c>
      <c r="U582" s="60">
        <f t="shared" si="160"/>
        <v>2898.3243855338351</v>
      </c>
      <c r="V582" s="57">
        <f t="shared" si="161"/>
        <v>2355.490696744976</v>
      </c>
      <c r="W582" s="60">
        <f t="shared" si="162"/>
        <v>2723.4995734037802</v>
      </c>
      <c r="X582" s="57">
        <f t="shared" si="163"/>
        <v>2506.6925631061572</v>
      </c>
      <c r="Y582" s="17"/>
      <c r="AA582" s="22"/>
      <c r="AB582" s="22"/>
      <c r="AC582" s="22"/>
      <c r="AD582" s="22"/>
      <c r="AE582" s="22"/>
      <c r="AF582" s="22"/>
      <c r="AG582" s="22"/>
      <c r="AH582" s="33"/>
      <c r="AI582" s="6"/>
      <c r="AJ582" s="32"/>
      <c r="AK582" s="27"/>
      <c r="AL582" s="27"/>
      <c r="AM582" s="27"/>
      <c r="AN582" s="27"/>
      <c r="AO582" s="27"/>
      <c r="AP582" s="27"/>
      <c r="AR582" s="2"/>
      <c r="AS582" s="8"/>
      <c r="AT582" s="8"/>
      <c r="AU582" s="8"/>
      <c r="AW582" s="44"/>
      <c r="AX582" s="31"/>
      <c r="AY582" s="29"/>
      <c r="AZ582" s="31"/>
      <c r="BA582" s="17"/>
      <c r="BC582" s="22"/>
      <c r="BD582" s="22"/>
      <c r="BE582" s="22"/>
      <c r="BF582" s="22"/>
      <c r="BG582" s="22"/>
      <c r="BH582" s="22"/>
      <c r="BI582" s="22"/>
      <c r="BJ582" s="33"/>
      <c r="BK582" s="6"/>
      <c r="BL582" s="32"/>
      <c r="BM582" s="27"/>
      <c r="BN582" s="27"/>
      <c r="BO582" s="27"/>
      <c r="BP582" s="27"/>
      <c r="BQ582" s="27"/>
      <c r="BR582" s="27"/>
      <c r="BT582" s="2"/>
      <c r="BU582" s="8"/>
      <c r="BV582" s="8"/>
      <c r="BW582" s="8"/>
      <c r="BY582" s="44"/>
      <c r="BZ582" s="31"/>
      <c r="CA582" s="29"/>
      <c r="CB582" s="31"/>
      <c r="CC582" s="17"/>
      <c r="CE582" s="22"/>
      <c r="CF582" s="22"/>
      <c r="CG582" s="22"/>
      <c r="CH582" s="22"/>
      <c r="CI582" s="22"/>
      <c r="CJ582" s="22"/>
      <c r="CK582" s="22"/>
      <c r="CL582" s="33"/>
      <c r="CM582" s="6"/>
      <c r="CN582" s="32"/>
      <c r="CO582" s="27"/>
      <c r="CP582" s="27"/>
      <c r="CQ582" s="27"/>
      <c r="CR582" s="27"/>
      <c r="CS582" s="27"/>
      <c r="CT582" s="27"/>
    </row>
    <row r="583" spans="2:98">
      <c r="B583" s="86">
        <v>43202</v>
      </c>
      <c r="C583" s="53">
        <v>2674.08</v>
      </c>
      <c r="D583" s="47">
        <f>(C583-C582)/C582</f>
        <v>1.2069533228117536E-2</v>
      </c>
      <c r="F583" s="89">
        <f t="shared" si="138"/>
        <v>2018.2725466825832</v>
      </c>
      <c r="G583" s="96">
        <v>52</v>
      </c>
      <c r="H583" s="37">
        <v>43</v>
      </c>
      <c r="I583" s="60">
        <f t="shared" si="156"/>
        <v>2613.6113415634386</v>
      </c>
      <c r="J583" s="57">
        <f t="shared" si="164"/>
        <v>2052.7713310751551</v>
      </c>
      <c r="K583" s="57">
        <f t="shared" si="165"/>
        <v>2084.1784503990539</v>
      </c>
      <c r="L583" s="60">
        <f t="shared" si="157"/>
        <v>2353.2889534400911</v>
      </c>
      <c r="M583" s="57">
        <f t="shared" si="166"/>
        <v>2013.2723976869579</v>
      </c>
      <c r="N583" s="57">
        <f t="shared" si="167"/>
        <v>1712.9769436690137</v>
      </c>
      <c r="P583" s="49">
        <v>43</v>
      </c>
      <c r="Q583" s="41">
        <v>572</v>
      </c>
      <c r="R583" s="103">
        <f t="shared" si="139"/>
        <v>2018.2725466825832</v>
      </c>
      <c r="S583" s="57">
        <f t="shared" si="158"/>
        <v>2613.6113415634386</v>
      </c>
      <c r="T583" s="57">
        <f t="shared" si="159"/>
        <v>2866.5119354400458</v>
      </c>
      <c r="U583" s="60">
        <f t="shared" si="160"/>
        <v>2902.7307652820878</v>
      </c>
      <c r="V583" s="57">
        <f t="shared" si="161"/>
        <v>2353.2889534400911</v>
      </c>
      <c r="W583" s="60">
        <f t="shared" si="162"/>
        <v>2725.6325436603779</v>
      </c>
      <c r="X583" s="57">
        <f t="shared" si="163"/>
        <v>2506.1941165317248</v>
      </c>
      <c r="Y583" s="17"/>
      <c r="AA583" s="22"/>
      <c r="AB583" s="22"/>
      <c r="AC583" s="22"/>
      <c r="AD583" s="22"/>
      <c r="AE583" s="22"/>
      <c r="AF583" s="22"/>
      <c r="AG583" s="22"/>
      <c r="AH583" s="33"/>
      <c r="AI583" s="6"/>
      <c r="AJ583" s="32"/>
      <c r="AK583" s="27"/>
      <c r="AL583" s="27"/>
      <c r="AM583" s="27"/>
      <c r="AN583" s="27"/>
      <c r="AO583" s="27"/>
      <c r="AP583" s="27"/>
      <c r="AR583" s="2"/>
      <c r="AS583" s="8"/>
      <c r="AT583" s="8"/>
      <c r="AU583" s="8"/>
      <c r="AW583" s="44"/>
      <c r="AX583" s="31"/>
      <c r="AY583" s="29"/>
      <c r="AZ583" s="31"/>
      <c r="BA583" s="17"/>
      <c r="BC583" s="22"/>
      <c r="BD583" s="22"/>
      <c r="BE583" s="22"/>
      <c r="BF583" s="22"/>
      <c r="BG583" s="22"/>
      <c r="BH583" s="22"/>
      <c r="BI583" s="22"/>
      <c r="BJ583" s="33"/>
      <c r="BK583" s="6"/>
      <c r="BL583" s="32"/>
      <c r="BM583" s="27"/>
      <c r="BN583" s="27"/>
      <c r="BO583" s="27"/>
      <c r="BP583" s="27"/>
      <c r="BQ583" s="27"/>
      <c r="BR583" s="27"/>
      <c r="BT583" s="2"/>
      <c r="BU583" s="8"/>
      <c r="BV583" s="8"/>
      <c r="BW583" s="8"/>
      <c r="BY583" s="44"/>
      <c r="BZ583" s="31"/>
      <c r="CA583" s="29"/>
      <c r="CB583" s="31"/>
      <c r="CC583" s="17"/>
      <c r="CE583" s="22"/>
      <c r="CF583" s="22"/>
      <c r="CG583" s="22"/>
      <c r="CH583" s="22"/>
      <c r="CI583" s="22"/>
      <c r="CJ583" s="22"/>
      <c r="CK583" s="22"/>
      <c r="CL583" s="33"/>
      <c r="CM583" s="6"/>
      <c r="CN583" s="32"/>
      <c r="CO583" s="27"/>
      <c r="CP583" s="27"/>
      <c r="CQ583" s="27"/>
      <c r="CR583" s="27"/>
      <c r="CS583" s="27"/>
      <c r="CT583" s="27"/>
    </row>
    <row r="584" spans="2:98">
      <c r="B584" s="86">
        <v>43203</v>
      </c>
      <c r="C584" s="53">
        <v>2656.3</v>
      </c>
      <c r="D584" s="47">
        <f>(C584-C583)/C583</f>
        <v>-6.6490157362531213E-3</v>
      </c>
      <c r="F584" s="89">
        <f t="shared" si="138"/>
        <v>2018.276519666294</v>
      </c>
      <c r="G584" s="96">
        <v>53</v>
      </c>
      <c r="H584" s="37">
        <v>44</v>
      </c>
      <c r="I584" s="60">
        <f t="shared" si="156"/>
        <v>2614.3746275095004</v>
      </c>
      <c r="J584" s="57">
        <f t="shared" si="164"/>
        <v>2055.0390833500255</v>
      </c>
      <c r="K584" s="57">
        <f t="shared" si="165"/>
        <v>2087.0902403541631</v>
      </c>
      <c r="L584" s="60">
        <f t="shared" si="157"/>
        <v>2351.1226263906792</v>
      </c>
      <c r="M584" s="57">
        <f t="shared" si="166"/>
        <v>2015.4174375106145</v>
      </c>
      <c r="N584" s="57">
        <f t="shared" si="167"/>
        <v>1712.1534015949242</v>
      </c>
      <c r="P584" s="49">
        <v>44</v>
      </c>
      <c r="Q584" s="96">
        <v>573</v>
      </c>
      <c r="R584" s="103">
        <f t="shared" si="139"/>
        <v>2018.276519666294</v>
      </c>
      <c r="S584" s="57">
        <f t="shared" si="158"/>
        <v>2614.3746275095004</v>
      </c>
      <c r="T584" s="57">
        <f t="shared" si="159"/>
        <v>2869.9910578295689</v>
      </c>
      <c r="U584" s="60">
        <f t="shared" si="160"/>
        <v>2907.1025969658176</v>
      </c>
      <c r="V584" s="57">
        <f t="shared" si="161"/>
        <v>2351.1226263906792</v>
      </c>
      <c r="W584" s="60">
        <f t="shared" si="162"/>
        <v>2727.7517034802836</v>
      </c>
      <c r="X584" s="57">
        <f t="shared" si="163"/>
        <v>2505.7099897490139</v>
      </c>
      <c r="Y584" s="17"/>
      <c r="AA584" s="22"/>
      <c r="AB584" s="22"/>
      <c r="AC584" s="22"/>
      <c r="AD584" s="22"/>
      <c r="AE584" s="22"/>
      <c r="AF584" s="22"/>
      <c r="AG584" s="22"/>
      <c r="AH584" s="33"/>
      <c r="AI584" s="6"/>
      <c r="AJ584" s="32"/>
      <c r="AK584" s="27"/>
      <c r="AL584" s="27"/>
      <c r="AM584" s="27"/>
      <c r="AN584" s="27"/>
      <c r="AO584" s="27"/>
      <c r="AP584" s="27"/>
      <c r="AR584" s="2"/>
      <c r="AS584" s="8"/>
      <c r="AT584" s="8"/>
      <c r="AU584" s="8"/>
      <c r="AW584" s="44"/>
      <c r="AX584" s="31"/>
      <c r="AY584" s="29"/>
      <c r="AZ584" s="31"/>
      <c r="BA584" s="17"/>
      <c r="BC584" s="22"/>
      <c r="BD584" s="22"/>
      <c r="BE584" s="22"/>
      <c r="BF584" s="22"/>
      <c r="BG584" s="22"/>
      <c r="BH584" s="22"/>
      <c r="BI584" s="22"/>
      <c r="BJ584" s="33"/>
      <c r="BK584" s="6"/>
      <c r="BL584" s="32"/>
      <c r="BM584" s="27"/>
      <c r="BN584" s="27"/>
      <c r="BO584" s="27"/>
      <c r="BP584" s="27"/>
      <c r="BQ584" s="27"/>
      <c r="BR584" s="27"/>
      <c r="BT584" s="2"/>
      <c r="BU584" s="8"/>
      <c r="BV584" s="8"/>
      <c r="BW584" s="8"/>
      <c r="BY584" s="44"/>
      <c r="BZ584" s="31"/>
      <c r="CA584" s="29"/>
      <c r="CB584" s="31"/>
      <c r="CC584" s="17"/>
      <c r="CE584" s="22"/>
      <c r="CF584" s="22"/>
      <c r="CG584" s="22"/>
      <c r="CH584" s="22"/>
      <c r="CI584" s="22"/>
      <c r="CJ584" s="22"/>
      <c r="CK584" s="22"/>
      <c r="CL584" s="33"/>
      <c r="CM584" s="6"/>
      <c r="CN584" s="32"/>
      <c r="CO584" s="27"/>
      <c r="CP584" s="27"/>
      <c r="CQ584" s="27"/>
      <c r="CR584" s="27"/>
      <c r="CS584" s="27"/>
      <c r="CT584" s="27"/>
    </row>
    <row r="585" spans="2:98">
      <c r="B585" s="86">
        <v>43206</v>
      </c>
      <c r="C585" s="53">
        <v>2677.84</v>
      </c>
      <c r="D585" s="47">
        <f t="shared" ref="D585:D594" si="168">(C585-C584)/C584</f>
        <v>8.1090238301396531E-3</v>
      </c>
      <c r="F585" s="89">
        <f t="shared" si="138"/>
        <v>2018.2804926500048</v>
      </c>
      <c r="G585" s="96">
        <v>54</v>
      </c>
      <c r="H585" s="37">
        <v>45</v>
      </c>
      <c r="I585" s="60">
        <f t="shared" si="156"/>
        <v>2615.138136367601</v>
      </c>
      <c r="J585" s="57">
        <f t="shared" si="164"/>
        <v>2057.2880108233753</v>
      </c>
      <c r="K585" s="57">
        <f t="shared" si="165"/>
        <v>2089.9844293020669</v>
      </c>
      <c r="L585" s="60">
        <f t="shared" si="157"/>
        <v>2348.9904915954257</v>
      </c>
      <c r="M585" s="57">
        <f t="shared" si="166"/>
        <v>2017.5501201569198</v>
      </c>
      <c r="N585" s="57">
        <f t="shared" si="167"/>
        <v>1711.3426756341441</v>
      </c>
      <c r="P585" s="49">
        <v>45</v>
      </c>
      <c r="Q585" s="96">
        <v>574</v>
      </c>
      <c r="R585" s="103">
        <f t="shared" si="139"/>
        <v>2018.2804926500048</v>
      </c>
      <c r="S585" s="57">
        <f t="shared" si="158"/>
        <v>2615.138136367601</v>
      </c>
      <c r="T585" s="57">
        <f t="shared" si="159"/>
        <v>2873.4350156438591</v>
      </c>
      <c r="U585" s="60">
        <f t="shared" si="160"/>
        <v>2911.4411049144869</v>
      </c>
      <c r="V585" s="57">
        <f t="shared" si="161"/>
        <v>2348.9904915954257</v>
      </c>
      <c r="W585" s="60">
        <f t="shared" si="162"/>
        <v>2729.857543328721</v>
      </c>
      <c r="X585" s="57">
        <f t="shared" si="163"/>
        <v>2505.2396924511177</v>
      </c>
      <c r="Y585" s="17"/>
      <c r="AA585" s="22"/>
      <c r="AB585" s="22"/>
      <c r="AC585" s="22"/>
      <c r="AD585" s="22"/>
      <c r="AE585" s="22"/>
      <c r="AF585" s="22"/>
      <c r="AG585" s="22"/>
      <c r="AH585" s="33"/>
      <c r="AI585" s="6"/>
      <c r="AJ585" s="32"/>
      <c r="AK585" s="27"/>
      <c r="AL585" s="27"/>
      <c r="AM585" s="27"/>
      <c r="AN585" s="27"/>
      <c r="AO585" s="27"/>
      <c r="AP585" s="27"/>
      <c r="AR585" s="2"/>
      <c r="AS585" s="8"/>
      <c r="AT585" s="8"/>
      <c r="AU585" s="8"/>
      <c r="AW585" s="44"/>
      <c r="AX585" s="31"/>
      <c r="AY585" s="29"/>
      <c r="AZ585" s="31"/>
      <c r="BA585" s="17"/>
      <c r="BC585" s="22"/>
      <c r="BD585" s="22"/>
      <c r="BE585" s="22"/>
      <c r="BF585" s="22"/>
      <c r="BG585" s="22"/>
      <c r="BH585" s="22"/>
      <c r="BI585" s="22"/>
      <c r="BJ585" s="33"/>
      <c r="BK585" s="6"/>
      <c r="BL585" s="32"/>
      <c r="BM585" s="27"/>
      <c r="BN585" s="27"/>
      <c r="BO585" s="27"/>
      <c r="BP585" s="27"/>
      <c r="BQ585" s="27"/>
      <c r="BR585" s="27"/>
      <c r="BT585" s="2"/>
      <c r="BU585" s="8"/>
      <c r="BV585" s="8"/>
      <c r="BW585" s="8"/>
      <c r="BY585" s="44"/>
      <c r="BZ585" s="31"/>
      <c r="CA585" s="29"/>
      <c r="CB585" s="31"/>
      <c r="CC585" s="17"/>
      <c r="CE585" s="22"/>
      <c r="CF585" s="22"/>
      <c r="CG585" s="22"/>
      <c r="CH585" s="22"/>
      <c r="CI585" s="22"/>
      <c r="CJ585" s="22"/>
      <c r="CK585" s="22"/>
      <c r="CL585" s="33"/>
      <c r="CM585" s="6"/>
      <c r="CN585" s="32"/>
      <c r="CO585" s="27"/>
      <c r="CP585" s="27"/>
      <c r="CQ585" s="27"/>
      <c r="CR585" s="27"/>
      <c r="CS585" s="27"/>
      <c r="CT585" s="27"/>
    </row>
    <row r="586" spans="2:98">
      <c r="B586" s="86">
        <v>43207</v>
      </c>
      <c r="C586" s="53">
        <v>2706.39</v>
      </c>
      <c r="D586" s="47">
        <f t="shared" si="168"/>
        <v>1.0661577988229217E-2</v>
      </c>
      <c r="F586" s="89">
        <f t="shared" si="138"/>
        <v>2018.2844656337156</v>
      </c>
      <c r="G586" s="96">
        <v>55</v>
      </c>
      <c r="H586" s="37">
        <v>46</v>
      </c>
      <c r="I586" s="60">
        <f t="shared" si="156"/>
        <v>2615.9018682028418</v>
      </c>
      <c r="J586" s="57">
        <f t="shared" si="164"/>
        <v>2059.5186367061892</v>
      </c>
      <c r="K586" s="57">
        <f t="shared" si="165"/>
        <v>2092.8615328105061</v>
      </c>
      <c r="L586" s="60">
        <f t="shared" si="157"/>
        <v>2346.8913930638737</v>
      </c>
      <c r="M586" s="57">
        <f t="shared" si="166"/>
        <v>2019.6708069096164</v>
      </c>
      <c r="N586" s="57">
        <f t="shared" si="167"/>
        <v>1710.544404659765</v>
      </c>
      <c r="P586" s="49">
        <v>46</v>
      </c>
      <c r="Q586" s="41">
        <v>575</v>
      </c>
      <c r="R586" s="103">
        <f t="shared" si="139"/>
        <v>2018.2844656337156</v>
      </c>
      <c r="S586" s="57">
        <f t="shared" si="158"/>
        <v>2615.9018682028418</v>
      </c>
      <c r="T586" s="57">
        <f t="shared" si="159"/>
        <v>2876.844979612476</v>
      </c>
      <c r="U586" s="60">
        <f t="shared" si="160"/>
        <v>2915.7474454468202</v>
      </c>
      <c r="V586" s="57">
        <f t="shared" si="161"/>
        <v>2346.8913930638737</v>
      </c>
      <c r="W586" s="60">
        <f t="shared" si="162"/>
        <v>2731.9505264412237</v>
      </c>
      <c r="X586" s="57">
        <f t="shared" si="163"/>
        <v>2504.7827615608689</v>
      </c>
      <c r="Y586" s="17"/>
      <c r="AA586" s="22"/>
      <c r="AB586" s="22"/>
      <c r="AC586" s="22"/>
      <c r="AD586" s="22"/>
      <c r="AE586" s="22"/>
      <c r="AF586" s="22"/>
      <c r="AG586" s="22"/>
      <c r="AH586" s="33"/>
      <c r="AI586" s="6"/>
      <c r="AJ586" s="32"/>
      <c r="AK586" s="27"/>
      <c r="AL586" s="27"/>
      <c r="AM586" s="27"/>
      <c r="AN586" s="27"/>
      <c r="AO586" s="27"/>
      <c r="AP586" s="27"/>
      <c r="AR586" s="2"/>
      <c r="AS586" s="8"/>
      <c r="AT586" s="8"/>
      <c r="AU586" s="8"/>
      <c r="AW586" s="44"/>
      <c r="AX586" s="31"/>
      <c r="AY586" s="29"/>
      <c r="AZ586" s="31"/>
      <c r="BA586" s="17"/>
      <c r="BC586" s="22"/>
      <c r="BD586" s="22"/>
      <c r="BE586" s="22"/>
      <c r="BF586" s="22"/>
      <c r="BG586" s="22"/>
      <c r="BH586" s="22"/>
      <c r="BI586" s="22"/>
      <c r="BJ586" s="33"/>
      <c r="BK586" s="6"/>
      <c r="BL586" s="32"/>
      <c r="BM586" s="27"/>
      <c r="BN586" s="27"/>
      <c r="BO586" s="27"/>
      <c r="BP586" s="27"/>
      <c r="BQ586" s="27"/>
      <c r="BR586" s="27"/>
      <c r="BT586" s="2"/>
      <c r="BU586" s="8"/>
      <c r="BV586" s="8"/>
      <c r="BW586" s="8"/>
      <c r="BY586" s="44"/>
      <c r="BZ586" s="31"/>
      <c r="CA586" s="29"/>
      <c r="CB586" s="31"/>
      <c r="CC586" s="17"/>
      <c r="CE586" s="22"/>
      <c r="CF586" s="22"/>
      <c r="CG586" s="22"/>
      <c r="CH586" s="22"/>
      <c r="CI586" s="22"/>
      <c r="CJ586" s="22"/>
      <c r="CK586" s="22"/>
      <c r="CL586" s="33"/>
      <c r="CM586" s="6"/>
      <c r="CN586" s="32"/>
      <c r="CO586" s="27"/>
      <c r="CP586" s="27"/>
      <c r="CQ586" s="27"/>
      <c r="CR586" s="27"/>
      <c r="CS586" s="27"/>
      <c r="CT586" s="27"/>
    </row>
    <row r="587" spans="2:98">
      <c r="B587" s="86">
        <v>43208</v>
      </c>
      <c r="C587" s="53">
        <v>2708.62</v>
      </c>
      <c r="D587" s="47">
        <f t="shared" si="168"/>
        <v>8.2397584974819532E-4</v>
      </c>
      <c r="F587" s="89">
        <f t="shared" si="138"/>
        <v>2018.2884386174264</v>
      </c>
      <c r="G587" s="96">
        <v>56</v>
      </c>
      <c r="H587" s="37">
        <v>47</v>
      </c>
      <c r="I587" s="60">
        <f t="shared" si="156"/>
        <v>2616.6658230803409</v>
      </c>
      <c r="J587" s="57">
        <f t="shared" si="164"/>
        <v>2061.7314605100692</v>
      </c>
      <c r="K587" s="57">
        <f t="shared" si="165"/>
        <v>2095.7220429686699</v>
      </c>
      <c r="L587" s="60">
        <f t="shared" si="157"/>
        <v>2344.8242376558069</v>
      </c>
      <c r="M587" s="57">
        <f t="shared" si="166"/>
        <v>2021.7798426060576</v>
      </c>
      <c r="N587" s="57">
        <f t="shared" si="167"/>
        <v>1709.7582439913199</v>
      </c>
      <c r="P587" s="49">
        <v>47</v>
      </c>
      <c r="Q587" s="41">
        <v>576</v>
      </c>
      <c r="R587" s="103">
        <f t="shared" si="139"/>
        <v>2018.2884386174264</v>
      </c>
      <c r="S587" s="57">
        <f t="shared" si="158"/>
        <v>2616.6658230803409</v>
      </c>
      <c r="T587" s="57">
        <f t="shared" si="159"/>
        <v>2880.2220571219259</v>
      </c>
      <c r="U587" s="60">
        <f t="shared" si="160"/>
        <v>2920.0227120314212</v>
      </c>
      <c r="V587" s="57">
        <f t="shared" si="161"/>
        <v>2344.8242376558069</v>
      </c>
      <c r="W587" s="60">
        <f t="shared" si="162"/>
        <v>2734.0310908892793</v>
      </c>
      <c r="X587" s="57">
        <f t="shared" si="163"/>
        <v>2504.3387591651936</v>
      </c>
      <c r="Y587" s="17"/>
      <c r="AA587" s="22"/>
      <c r="AB587" s="22"/>
      <c r="AC587" s="22"/>
      <c r="AD587" s="22"/>
      <c r="AE587" s="22"/>
      <c r="AF587" s="22"/>
      <c r="AG587" s="22"/>
      <c r="AH587" s="33"/>
      <c r="AI587" s="6"/>
      <c r="AJ587" s="32"/>
      <c r="AK587" s="27"/>
      <c r="AL587" s="27"/>
      <c r="AM587" s="27"/>
      <c r="AN587" s="27"/>
      <c r="AO587" s="27"/>
      <c r="AP587" s="27"/>
      <c r="AR587" s="2"/>
      <c r="AS587" s="8"/>
      <c r="AT587" s="8"/>
      <c r="AU587" s="8"/>
      <c r="AW587" s="44"/>
      <c r="AX587" s="31"/>
      <c r="AY587" s="29"/>
      <c r="AZ587" s="31"/>
      <c r="BA587" s="17"/>
      <c r="BC587" s="22"/>
      <c r="BD587" s="22"/>
      <c r="BE587" s="22"/>
      <c r="BF587" s="22"/>
      <c r="BG587" s="22"/>
      <c r="BH587" s="22"/>
      <c r="BI587" s="22"/>
      <c r="BJ587" s="33"/>
      <c r="BK587" s="6"/>
      <c r="BL587" s="32"/>
      <c r="BM587" s="27"/>
      <c r="BN587" s="27"/>
      <c r="BO587" s="27"/>
      <c r="BP587" s="27"/>
      <c r="BQ587" s="27"/>
      <c r="BR587" s="27"/>
      <c r="BT587" s="2"/>
      <c r="BU587" s="8"/>
      <c r="BV587" s="8"/>
      <c r="BW587" s="8"/>
      <c r="BY587" s="44"/>
      <c r="BZ587" s="31"/>
      <c r="CA587" s="29"/>
      <c r="CB587" s="31"/>
      <c r="CC587" s="17"/>
      <c r="CE587" s="22"/>
      <c r="CF587" s="22"/>
      <c r="CG587" s="22"/>
      <c r="CH587" s="22"/>
      <c r="CI587" s="22"/>
      <c r="CJ587" s="22"/>
      <c r="CK587" s="22"/>
      <c r="CL587" s="33"/>
      <c r="CM587" s="6"/>
      <c r="CN587" s="32"/>
      <c r="CO587" s="27"/>
      <c r="CP587" s="27"/>
      <c r="CQ587" s="27"/>
      <c r="CR587" s="27"/>
      <c r="CS587" s="27"/>
      <c r="CT587" s="27"/>
    </row>
    <row r="588" spans="2:98">
      <c r="B588" s="86">
        <v>43209</v>
      </c>
      <c r="C588" s="53">
        <v>2693.3</v>
      </c>
      <c r="D588" s="47">
        <f t="shared" si="168"/>
        <v>-5.6560167169996938E-3</v>
      </c>
      <c r="F588" s="89">
        <f t="shared" ref="F588:F651" si="169">F587+1/$F$10</f>
        <v>2018.2924116011372</v>
      </c>
      <c r="G588" s="96">
        <v>57</v>
      </c>
      <c r="H588" s="37">
        <v>48</v>
      </c>
      <c r="I588" s="60">
        <f t="shared" si="156"/>
        <v>2617.4300010652364</v>
      </c>
      <c r="J588" s="57">
        <f t="shared" si="164"/>
        <v>2063.9269595226979</v>
      </c>
      <c r="K588" s="57">
        <f t="shared" si="165"/>
        <v>2098.5664298527017</v>
      </c>
      <c r="L588" s="60">
        <f t="shared" si="157"/>
        <v>2342.7879904129477</v>
      </c>
      <c r="M588" s="57">
        <f t="shared" si="166"/>
        <v>2023.8775566635768</v>
      </c>
      <c r="N588" s="57">
        <f t="shared" si="167"/>
        <v>1708.9838643684154</v>
      </c>
      <c r="P588" s="49">
        <v>48</v>
      </c>
      <c r="Q588" s="96">
        <v>577</v>
      </c>
      <c r="R588" s="103">
        <f t="shared" ref="R588:R651" si="170">R587+1/$F$10</f>
        <v>2018.2924116011372</v>
      </c>
      <c r="S588" s="57">
        <f t="shared" si="158"/>
        <v>2617.4300010652364</v>
      </c>
      <c r="T588" s="57">
        <f t="shared" si="159"/>
        <v>2883.5672969104703</v>
      </c>
      <c r="U588" s="60">
        <f t="shared" si="160"/>
        <v>2924.2679399550771</v>
      </c>
      <c r="V588" s="57">
        <f t="shared" si="161"/>
        <v>2342.7879904129477</v>
      </c>
      <c r="W588" s="60">
        <f t="shared" si="162"/>
        <v>2736.0996514489493</v>
      </c>
      <c r="X588" s="57">
        <f t="shared" si="163"/>
        <v>2503.9072706464949</v>
      </c>
      <c r="Y588" s="17"/>
      <c r="AA588" s="22"/>
      <c r="AB588" s="22"/>
      <c r="AC588" s="22"/>
      <c r="AD588" s="22"/>
      <c r="AE588" s="22"/>
      <c r="AF588" s="22"/>
      <c r="AG588" s="22"/>
      <c r="AH588" s="33"/>
      <c r="AI588" s="6"/>
      <c r="AJ588" s="32"/>
      <c r="AK588" s="27"/>
      <c r="AL588" s="27"/>
      <c r="AM588" s="27"/>
      <c r="AN588" s="27"/>
      <c r="AO588" s="27"/>
      <c r="AP588" s="27"/>
      <c r="AR588" s="2"/>
      <c r="AS588" s="8"/>
      <c r="AT588" s="8"/>
      <c r="AU588" s="8"/>
      <c r="AW588" s="44"/>
      <c r="AX588" s="31"/>
      <c r="AY588" s="29"/>
      <c r="AZ588" s="31"/>
      <c r="BA588" s="17"/>
      <c r="BC588" s="22"/>
      <c r="BD588" s="22"/>
      <c r="BE588" s="22"/>
      <c r="BF588" s="22"/>
      <c r="BG588" s="22"/>
      <c r="BH588" s="22"/>
      <c r="BI588" s="22"/>
      <c r="BJ588" s="33"/>
      <c r="BK588" s="6"/>
      <c r="BL588" s="32"/>
      <c r="BM588" s="27"/>
      <c r="BN588" s="27"/>
      <c r="BO588" s="27"/>
      <c r="BP588" s="27"/>
      <c r="BQ588" s="27"/>
      <c r="BR588" s="27"/>
      <c r="BT588" s="2"/>
      <c r="BU588" s="8"/>
      <c r="BV588" s="8"/>
      <c r="BW588" s="8"/>
      <c r="BY588" s="44"/>
      <c r="BZ588" s="31"/>
      <c r="CA588" s="29"/>
      <c r="CB588" s="31"/>
      <c r="CC588" s="17"/>
      <c r="CE588" s="22"/>
      <c r="CF588" s="22"/>
      <c r="CG588" s="22"/>
      <c r="CH588" s="22"/>
      <c r="CI588" s="22"/>
      <c r="CJ588" s="22"/>
      <c r="CK588" s="22"/>
      <c r="CL588" s="33"/>
      <c r="CM588" s="6"/>
      <c r="CN588" s="32"/>
      <c r="CO588" s="27"/>
      <c r="CP588" s="27"/>
      <c r="CQ588" s="27"/>
      <c r="CR588" s="27"/>
      <c r="CS588" s="27"/>
      <c r="CT588" s="27"/>
    </row>
    <row r="589" spans="2:98">
      <c r="B589" s="86">
        <v>43210</v>
      </c>
      <c r="C589" s="53">
        <v>2670.14</v>
      </c>
      <c r="D589" s="47">
        <f t="shared" si="168"/>
        <v>-8.5991163256972144E-3</v>
      </c>
      <c r="F589" s="89">
        <f t="shared" si="169"/>
        <v>2018.2963845848481</v>
      </c>
      <c r="G589" s="96">
        <v>58</v>
      </c>
      <c r="H589" s="37">
        <v>49</v>
      </c>
      <c r="I589" s="60">
        <f t="shared" si="156"/>
        <v>2618.1944022226853</v>
      </c>
      <c r="J589" s="57">
        <f t="shared" si="164"/>
        <v>2066.1055901672826</v>
      </c>
      <c r="K589" s="57">
        <f t="shared" si="165"/>
        <v>2101.3951428757896</v>
      </c>
      <c r="L589" s="60">
        <f t="shared" si="157"/>
        <v>2340.7816703267727</v>
      </c>
      <c r="M589" s="57">
        <f t="shared" si="166"/>
        <v>2025.9642640250361</v>
      </c>
      <c r="N589" s="57">
        <f t="shared" si="167"/>
        <v>1708.2209510051821</v>
      </c>
      <c r="P589" s="49">
        <v>49</v>
      </c>
      <c r="Q589" s="41">
        <v>578</v>
      </c>
      <c r="R589" s="103">
        <f t="shared" si="170"/>
        <v>2018.2963845848481</v>
      </c>
      <c r="S589" s="57">
        <f t="shared" si="158"/>
        <v>2618.1944022226853</v>
      </c>
      <c r="T589" s="57">
        <f t="shared" si="159"/>
        <v>2886.8816933248618</v>
      </c>
      <c r="U589" s="60">
        <f t="shared" si="160"/>
        <v>2928.4841105549394</v>
      </c>
      <c r="V589" s="57">
        <f t="shared" si="161"/>
        <v>2340.7816703267727</v>
      </c>
      <c r="W589" s="60">
        <f t="shared" si="162"/>
        <v>2738.1566012949356</v>
      </c>
      <c r="X589" s="57">
        <f t="shared" si="163"/>
        <v>2503.4879029885828</v>
      </c>
      <c r="Y589" s="17"/>
      <c r="AA589" s="22"/>
      <c r="AB589" s="22"/>
      <c r="AC589" s="22"/>
      <c r="AD589" s="22"/>
      <c r="AE589" s="22"/>
      <c r="AF589" s="22"/>
      <c r="AG589" s="22"/>
      <c r="AH589" s="33"/>
      <c r="AI589" s="6"/>
      <c r="AJ589" s="32"/>
      <c r="AK589" s="27"/>
      <c r="AL589" s="27"/>
      <c r="AM589" s="27"/>
      <c r="AN589" s="27"/>
      <c r="AO589" s="27"/>
      <c r="AP589" s="27"/>
      <c r="AR589" s="2"/>
      <c r="AS589" s="8"/>
      <c r="AT589" s="8"/>
      <c r="AU589" s="8"/>
      <c r="AW589" s="44"/>
      <c r="AX589" s="31"/>
      <c r="AY589" s="29"/>
      <c r="AZ589" s="31"/>
      <c r="BA589" s="17"/>
      <c r="BC589" s="22"/>
      <c r="BD589" s="22"/>
      <c r="BE589" s="22"/>
      <c r="BF589" s="22"/>
      <c r="BG589" s="22"/>
      <c r="BH589" s="22"/>
      <c r="BI589" s="22"/>
      <c r="BJ589" s="33"/>
      <c r="BK589" s="6"/>
      <c r="BL589" s="32"/>
      <c r="BM589" s="27"/>
      <c r="BN589" s="27"/>
      <c r="BO589" s="27"/>
      <c r="BP589" s="27"/>
      <c r="BQ589" s="27"/>
      <c r="BR589" s="27"/>
      <c r="BT589" s="2"/>
      <c r="BU589" s="8"/>
      <c r="BV589" s="8"/>
      <c r="BW589" s="8"/>
      <c r="BY589" s="44"/>
      <c r="BZ589" s="31"/>
      <c r="CA589" s="29"/>
      <c r="CB589" s="31"/>
      <c r="CC589" s="17"/>
      <c r="CE589" s="22"/>
      <c r="CF589" s="22"/>
      <c r="CG589" s="22"/>
      <c r="CH589" s="22"/>
      <c r="CI589" s="22"/>
      <c r="CJ589" s="22"/>
      <c r="CK589" s="22"/>
      <c r="CL589" s="33"/>
      <c r="CM589" s="6"/>
      <c r="CN589" s="32"/>
      <c r="CO589" s="27"/>
      <c r="CP589" s="27"/>
      <c r="CQ589" s="27"/>
      <c r="CR589" s="27"/>
      <c r="CS589" s="27"/>
      <c r="CT589" s="27"/>
    </row>
    <row r="590" spans="2:98">
      <c r="B590" s="86">
        <v>43213</v>
      </c>
      <c r="C590" s="53">
        <v>2670.29</v>
      </c>
      <c r="D590" s="47">
        <f t="shared" si="168"/>
        <v>5.6176829679376721E-5</v>
      </c>
      <c r="F590" s="89">
        <f t="shared" si="169"/>
        <v>2018.3003575685589</v>
      </c>
      <c r="G590" s="96">
        <v>59</v>
      </c>
      <c r="H590" s="37">
        <v>50</v>
      </c>
      <c r="I590" s="60">
        <f t="shared" si="156"/>
        <v>2618.9590266178629</v>
      </c>
      <c r="J590" s="57">
        <f t="shared" si="164"/>
        <v>2068.2677892569304</v>
      </c>
      <c r="K590" s="57">
        <f t="shared" si="165"/>
        <v>2104.2086120337631</v>
      </c>
      <c r="L590" s="60">
        <f t="shared" si="157"/>
        <v>2338.8043464936932</v>
      </c>
      <c r="M590" s="57">
        <f t="shared" si="166"/>
        <v>2028.0402660312006</v>
      </c>
      <c r="N590" s="57">
        <f t="shared" si="167"/>
        <v>1707.4692027179008</v>
      </c>
      <c r="P590" s="49">
        <v>50</v>
      </c>
      <c r="Q590" s="41">
        <v>579</v>
      </c>
      <c r="R590" s="103">
        <f t="shared" si="170"/>
        <v>2018.3003575685589</v>
      </c>
      <c r="S590" s="57">
        <f t="shared" si="158"/>
        <v>2618.9590266178629</v>
      </c>
      <c r="T590" s="57">
        <f t="shared" si="159"/>
        <v>2890.1661901879543</v>
      </c>
      <c r="U590" s="60">
        <f t="shared" si="160"/>
        <v>2932.6721550633483</v>
      </c>
      <c r="V590" s="57">
        <f t="shared" si="161"/>
        <v>2338.8043464936932</v>
      </c>
      <c r="W590" s="60">
        <f t="shared" si="162"/>
        <v>2740.202313539628</v>
      </c>
      <c r="X590" s="57">
        <f t="shared" si="163"/>
        <v>2503.0802832376312</v>
      </c>
      <c r="Y590" s="17"/>
      <c r="AA590" s="22"/>
      <c r="AB590" s="22"/>
      <c r="AC590" s="22"/>
      <c r="AD590" s="22"/>
      <c r="AE590" s="22"/>
      <c r="AF590" s="22"/>
      <c r="AG590" s="22"/>
      <c r="AH590" s="33"/>
      <c r="AI590" s="6"/>
      <c r="AJ590" s="32"/>
      <c r="AK590" s="27"/>
      <c r="AL590" s="27"/>
      <c r="AM590" s="27"/>
      <c r="AN590" s="27"/>
      <c r="AO590" s="27"/>
      <c r="AP590" s="27"/>
      <c r="AR590" s="2"/>
      <c r="AS590" s="8"/>
      <c r="AT590" s="8"/>
      <c r="AU590" s="8"/>
      <c r="AW590" s="44"/>
      <c r="AX590" s="31"/>
      <c r="AY590" s="29"/>
      <c r="AZ590" s="31"/>
      <c r="BA590" s="17"/>
      <c r="BC590" s="22"/>
      <c r="BD590" s="22"/>
      <c r="BE590" s="22"/>
      <c r="BF590" s="22"/>
      <c r="BG590" s="22"/>
      <c r="BH590" s="22"/>
      <c r="BI590" s="22"/>
      <c r="BJ590" s="33"/>
      <c r="BK590" s="6"/>
      <c r="BL590" s="32"/>
      <c r="BM590" s="27"/>
      <c r="BN590" s="27"/>
      <c r="BO590" s="27"/>
      <c r="BP590" s="27"/>
      <c r="BQ590" s="27"/>
      <c r="BR590" s="27"/>
      <c r="BT590" s="2"/>
      <c r="BU590" s="8"/>
      <c r="BV590" s="8"/>
      <c r="BW590" s="8"/>
      <c r="BY590" s="44"/>
      <c r="BZ590" s="31"/>
      <c r="CA590" s="29"/>
      <c r="CB590" s="31"/>
      <c r="CC590" s="17"/>
      <c r="CE590" s="22"/>
      <c r="CF590" s="22"/>
      <c r="CG590" s="22"/>
      <c r="CH590" s="22"/>
      <c r="CI590" s="22"/>
      <c r="CJ590" s="22"/>
      <c r="CK590" s="22"/>
      <c r="CL590" s="33"/>
      <c r="CM590" s="6"/>
      <c r="CN590" s="32"/>
      <c r="CO590" s="27"/>
      <c r="CP590" s="27"/>
      <c r="CQ590" s="27"/>
      <c r="CR590" s="27"/>
      <c r="CS590" s="27"/>
      <c r="CT590" s="27"/>
    </row>
    <row r="591" spans="2:98">
      <c r="B591" s="86">
        <v>43214</v>
      </c>
      <c r="C591" s="53">
        <v>2634.56</v>
      </c>
      <c r="D591" s="47">
        <f t="shared" si="168"/>
        <v>-1.3380569151665182E-2</v>
      </c>
      <c r="F591" s="89">
        <f t="shared" si="169"/>
        <v>2018.3043305522697</v>
      </c>
      <c r="G591" s="96">
        <v>60</v>
      </c>
      <c r="H591" s="37">
        <v>51</v>
      </c>
      <c r="I591" s="60">
        <f t="shared" si="156"/>
        <v>2619.7238743159646</v>
      </c>
      <c r="J591" s="57">
        <f t="shared" si="164"/>
        <v>2070.4139751537141</v>
      </c>
      <c r="K591" s="57">
        <f t="shared" si="165"/>
        <v>2107.0072490559073</v>
      </c>
      <c r="L591" s="60">
        <f t="shared" si="157"/>
        <v>2336.8551346151407</v>
      </c>
      <c r="M591" s="57">
        <f t="shared" si="166"/>
        <v>2030.1058512267302</v>
      </c>
      <c r="N591" s="57">
        <f t="shared" si="167"/>
        <v>1706.7283311190097</v>
      </c>
      <c r="P591" s="49">
        <v>51</v>
      </c>
      <c r="Q591" s="96">
        <v>580</v>
      </c>
      <c r="R591" s="103">
        <f t="shared" si="170"/>
        <v>2018.3043305522697</v>
      </c>
      <c r="S591" s="57">
        <f t="shared" si="158"/>
        <v>2619.7238743159646</v>
      </c>
      <c r="T591" s="57">
        <f t="shared" si="159"/>
        <v>2893.4216843197964</v>
      </c>
      <c r="U591" s="60">
        <f t="shared" si="160"/>
        <v>2936.8329581077419</v>
      </c>
      <c r="V591" s="57">
        <f t="shared" si="161"/>
        <v>2336.8551346151407</v>
      </c>
      <c r="W591" s="60">
        <f t="shared" si="162"/>
        <v>2742.2371426340978</v>
      </c>
      <c r="X591" s="57">
        <f t="shared" si="163"/>
        <v>2502.684057101179</v>
      </c>
      <c r="Y591" s="17"/>
      <c r="AA591" s="22"/>
      <c r="AB591" s="22"/>
      <c r="AC591" s="22"/>
      <c r="AD591" s="22"/>
      <c r="AE591" s="22"/>
      <c r="AF591" s="22"/>
      <c r="AG591" s="22"/>
      <c r="AH591" s="33"/>
      <c r="AI591" s="6"/>
      <c r="AJ591" s="32"/>
      <c r="AK591" s="27"/>
      <c r="AL591" s="27"/>
      <c r="AM591" s="27"/>
      <c r="AN591" s="27"/>
      <c r="AO591" s="27"/>
      <c r="AP591" s="27"/>
      <c r="AR591" s="2"/>
      <c r="AS591" s="8"/>
      <c r="AT591" s="8"/>
      <c r="AU591" s="8"/>
      <c r="AW591" s="44"/>
      <c r="AX591" s="31"/>
      <c r="AY591" s="29"/>
      <c r="AZ591" s="31"/>
      <c r="BA591" s="17"/>
      <c r="BC591" s="22"/>
      <c r="BD591" s="22"/>
      <c r="BE591" s="22"/>
      <c r="BF591" s="22"/>
      <c r="BG591" s="22"/>
      <c r="BH591" s="22"/>
      <c r="BI591" s="22"/>
      <c r="BJ591" s="33"/>
      <c r="BK591" s="6"/>
      <c r="BL591" s="32"/>
      <c r="BM591" s="27"/>
      <c r="BN591" s="27"/>
      <c r="BO591" s="27"/>
      <c r="BP591" s="27"/>
      <c r="BQ591" s="27"/>
      <c r="BR591" s="27"/>
      <c r="BT591" s="2"/>
      <c r="BU591" s="8"/>
      <c r="BV591" s="8"/>
      <c r="BW591" s="8"/>
      <c r="BY591" s="44"/>
      <c r="BZ591" s="31"/>
      <c r="CA591" s="29"/>
      <c r="CB591" s="31"/>
      <c r="CC591" s="17"/>
      <c r="CE591" s="22"/>
      <c r="CF591" s="22"/>
      <c r="CG591" s="22"/>
      <c r="CH591" s="22"/>
      <c r="CI591" s="22"/>
      <c r="CJ591" s="22"/>
      <c r="CK591" s="22"/>
      <c r="CL591" s="33"/>
      <c r="CM591" s="6"/>
      <c r="CN591" s="32"/>
      <c r="CO591" s="27"/>
      <c r="CP591" s="27"/>
      <c r="CQ591" s="27"/>
      <c r="CR591" s="27"/>
      <c r="CS591" s="27"/>
      <c r="CT591" s="27"/>
    </row>
    <row r="592" spans="2:98">
      <c r="B592" s="86">
        <v>43215</v>
      </c>
      <c r="C592" s="53">
        <v>2639.4</v>
      </c>
      <c r="D592" s="47">
        <f t="shared" si="168"/>
        <v>1.8371189116968851E-3</v>
      </c>
      <c r="F592" s="89">
        <f t="shared" si="169"/>
        <v>2018.3083035359805</v>
      </c>
      <c r="G592" s="96">
        <v>61</v>
      </c>
      <c r="H592" s="37">
        <v>52</v>
      </c>
      <c r="I592" s="60">
        <f t="shared" si="156"/>
        <v>2620.4889453822047</v>
      </c>
      <c r="J592" s="57">
        <f t="shared" si="164"/>
        <v>2072.5445488411337</v>
      </c>
      <c r="K592" s="57">
        <f t="shared" si="165"/>
        <v>2109.791448469648</v>
      </c>
      <c r="L592" s="60">
        <f t="shared" si="157"/>
        <v>2334.933193805502</v>
      </c>
      <c r="M592" s="57">
        <f t="shared" si="166"/>
        <v>2032.1612961058681</v>
      </c>
      <c r="N592" s="57">
        <f t="shared" si="167"/>
        <v>1705.9980598714174</v>
      </c>
      <c r="P592" s="49">
        <v>52</v>
      </c>
      <c r="Q592" s="96">
        <v>581</v>
      </c>
      <c r="R592" s="103">
        <f t="shared" si="170"/>
        <v>2018.3083035359805</v>
      </c>
      <c r="S592" s="57">
        <f t="shared" si="158"/>
        <v>2620.4889453822047</v>
      </c>
      <c r="T592" s="57">
        <f t="shared" si="159"/>
        <v>2896.6490287494125</v>
      </c>
      <c r="U592" s="60">
        <f t="shared" si="160"/>
        <v>2940.9673609027259</v>
      </c>
      <c r="V592" s="57">
        <f t="shared" si="161"/>
        <v>2334.933193805502</v>
      </c>
      <c r="W592" s="60">
        <f t="shared" si="162"/>
        <v>2744.2614256458914</v>
      </c>
      <c r="X592" s="57">
        <f t="shared" si="163"/>
        <v>2502.2988876703421</v>
      </c>
      <c r="Y592" s="17"/>
      <c r="AA592" s="22"/>
      <c r="AB592" s="22"/>
      <c r="AC592" s="22"/>
      <c r="AD592" s="22"/>
      <c r="AE592" s="22"/>
      <c r="AF592" s="22"/>
      <c r="AG592" s="22"/>
      <c r="AH592" s="33"/>
      <c r="AI592" s="6"/>
      <c r="AJ592" s="32"/>
      <c r="AK592" s="27"/>
      <c r="AL592" s="27"/>
      <c r="AM592" s="27"/>
      <c r="AN592" s="27"/>
      <c r="AO592" s="27"/>
      <c r="AP592" s="27"/>
      <c r="AR592" s="2"/>
      <c r="AS592" s="8"/>
      <c r="AT592" s="8"/>
      <c r="AU592" s="8"/>
      <c r="AW592" s="44"/>
      <c r="AX592" s="31"/>
      <c r="AY592" s="29"/>
      <c r="AZ592" s="31"/>
      <c r="BA592" s="17"/>
      <c r="BC592" s="22"/>
      <c r="BD592" s="22"/>
      <c r="BE592" s="22"/>
      <c r="BF592" s="22"/>
      <c r="BG592" s="22"/>
      <c r="BH592" s="22"/>
      <c r="BI592" s="22"/>
      <c r="BJ592" s="33"/>
      <c r="BK592" s="6"/>
      <c r="BL592" s="32"/>
      <c r="BM592" s="27"/>
      <c r="BN592" s="27"/>
      <c r="BO592" s="27"/>
      <c r="BP592" s="27"/>
      <c r="BQ592" s="27"/>
      <c r="BR592" s="27"/>
      <c r="BT592" s="2"/>
      <c r="BU592" s="8"/>
      <c r="BV592" s="8"/>
      <c r="BW592" s="8"/>
      <c r="BY592" s="44"/>
      <c r="BZ592" s="31"/>
      <c r="CA592" s="29"/>
      <c r="CB592" s="31"/>
      <c r="CC592" s="17"/>
      <c r="CE592" s="22"/>
      <c r="CF592" s="22"/>
      <c r="CG592" s="22"/>
      <c r="CH592" s="22"/>
      <c r="CI592" s="22"/>
      <c r="CJ592" s="22"/>
      <c r="CK592" s="22"/>
      <c r="CL592" s="33"/>
      <c r="CM592" s="6"/>
      <c r="CN592" s="32"/>
      <c r="CO592" s="27"/>
      <c r="CP592" s="27"/>
      <c r="CQ592" s="27"/>
      <c r="CR592" s="27"/>
      <c r="CS592" s="27"/>
      <c r="CT592" s="27"/>
    </row>
    <row r="593" spans="2:98">
      <c r="B593" s="86">
        <v>43216</v>
      </c>
      <c r="C593" s="53">
        <v>2666.94</v>
      </c>
      <c r="D593" s="47">
        <f t="shared" si="168"/>
        <v>1.0434189588542836E-2</v>
      </c>
      <c r="F593" s="89">
        <f t="shared" si="169"/>
        <v>2018.3122765196913</v>
      </c>
      <c r="G593" s="96">
        <v>62</v>
      </c>
      <c r="H593" s="37">
        <v>53</v>
      </c>
      <c r="I593" s="60">
        <f t="shared" si="156"/>
        <v>2621.2542398818155</v>
      </c>
      <c r="J593" s="57">
        <f t="shared" si="164"/>
        <v>2074.6598949177483</v>
      </c>
      <c r="K593" s="57">
        <f t="shared" si="165"/>
        <v>2112.5615885868679</v>
      </c>
      <c r="L593" s="60">
        <f t="shared" si="157"/>
        <v>2333.0377236754516</v>
      </c>
      <c r="M593" s="57">
        <f t="shared" si="166"/>
        <v>2034.2068658032383</v>
      </c>
      <c r="N593" s="57">
        <f t="shared" si="167"/>
        <v>1705.2781239977048</v>
      </c>
      <c r="P593" s="49">
        <v>53</v>
      </c>
      <c r="Q593" s="41">
        <v>582</v>
      </c>
      <c r="R593" s="103">
        <f t="shared" si="170"/>
        <v>2018.3122765196913</v>
      </c>
      <c r="S593" s="57">
        <f t="shared" si="158"/>
        <v>2621.2542398818155</v>
      </c>
      <c r="T593" s="57">
        <f t="shared" si="159"/>
        <v>2899.8490356498437</v>
      </c>
      <c r="U593" s="60">
        <f t="shared" si="160"/>
        <v>2945.0761641667368</v>
      </c>
      <c r="V593" s="57">
        <f t="shared" si="161"/>
        <v>2333.0377236754516</v>
      </c>
      <c r="W593" s="60">
        <f t="shared" si="162"/>
        <v>2746.2754834265875</v>
      </c>
      <c r="X593" s="57">
        <f t="shared" si="163"/>
        <v>2501.9244542522483</v>
      </c>
      <c r="Y593" s="17"/>
      <c r="AA593" s="22"/>
      <c r="AB593" s="22"/>
      <c r="AC593" s="22"/>
      <c r="AD593" s="22"/>
      <c r="AE593" s="22"/>
      <c r="AF593" s="22"/>
      <c r="AG593" s="22"/>
      <c r="AH593" s="33"/>
      <c r="AI593" s="6"/>
      <c r="AJ593" s="32"/>
      <c r="AK593" s="27"/>
      <c r="AL593" s="27"/>
      <c r="AM593" s="27"/>
      <c r="AN593" s="27"/>
      <c r="AO593" s="27"/>
      <c r="AP593" s="27"/>
      <c r="AR593" s="2"/>
      <c r="AS593" s="8"/>
      <c r="AT593" s="8"/>
      <c r="AU593" s="8"/>
      <c r="AW593" s="44"/>
      <c r="AX593" s="31"/>
      <c r="AY593" s="29"/>
      <c r="AZ593" s="31"/>
      <c r="BA593" s="17"/>
      <c r="BC593" s="22"/>
      <c r="BD593" s="22"/>
      <c r="BE593" s="22"/>
      <c r="BF593" s="22"/>
      <c r="BG593" s="22"/>
      <c r="BH593" s="22"/>
      <c r="BI593" s="22"/>
      <c r="BJ593" s="33"/>
      <c r="BK593" s="6"/>
      <c r="BL593" s="32"/>
      <c r="BM593" s="27"/>
      <c r="BN593" s="27"/>
      <c r="BO593" s="27"/>
      <c r="BP593" s="27"/>
      <c r="BQ593" s="27"/>
      <c r="BR593" s="27"/>
      <c r="BT593" s="2"/>
      <c r="BU593" s="8"/>
      <c r="BV593" s="8"/>
      <c r="BW593" s="8"/>
      <c r="BY593" s="44"/>
      <c r="BZ593" s="31"/>
      <c r="CA593" s="29"/>
      <c r="CB593" s="31"/>
      <c r="CC593" s="17"/>
      <c r="CE593" s="22"/>
      <c r="CF593" s="22"/>
      <c r="CG593" s="22"/>
      <c r="CH593" s="22"/>
      <c r="CI593" s="22"/>
      <c r="CJ593" s="22"/>
      <c r="CK593" s="22"/>
      <c r="CL593" s="33"/>
      <c r="CM593" s="6"/>
      <c r="CN593" s="32"/>
      <c r="CO593" s="27"/>
      <c r="CP593" s="27"/>
      <c r="CQ593" s="27"/>
      <c r="CR593" s="27"/>
      <c r="CS593" s="27"/>
      <c r="CT593" s="27"/>
    </row>
    <row r="594" spans="2:98">
      <c r="B594" s="86">
        <v>43217</v>
      </c>
      <c r="C594" s="53">
        <v>2669.91</v>
      </c>
      <c r="D594" s="47">
        <f t="shared" si="168"/>
        <v>1.1136358523250616E-3</v>
      </c>
      <c r="F594" s="89">
        <f t="shared" si="169"/>
        <v>2018.3162495034021</v>
      </c>
      <c r="G594" s="96">
        <v>63</v>
      </c>
      <c r="H594" s="37">
        <v>54</v>
      </c>
      <c r="I594" s="60">
        <f t="shared" si="156"/>
        <v>2622.0197578800494</v>
      </c>
      <c r="J594" s="57">
        <f t="shared" si="164"/>
        <v>2076.7603825189517</v>
      </c>
      <c r="K594" s="57">
        <f t="shared" si="165"/>
        <v>2115.3180324187747</v>
      </c>
      <c r="L594" s="60">
        <f t="shared" si="157"/>
        <v>2331.1679616622155</v>
      </c>
      <c r="M594" s="57">
        <f t="shared" si="166"/>
        <v>2036.2428147346116</v>
      </c>
      <c r="N594" s="57">
        <f t="shared" si="167"/>
        <v>1704.5682692393589</v>
      </c>
      <c r="P594" s="49">
        <v>54</v>
      </c>
      <c r="Q594" s="41">
        <v>583</v>
      </c>
      <c r="R594" s="103">
        <f t="shared" si="170"/>
        <v>2018.3162495034021</v>
      </c>
      <c r="S594" s="57">
        <f t="shared" si="158"/>
        <v>2622.0197578800494</v>
      </c>
      <c r="T594" s="57">
        <f t="shared" si="159"/>
        <v>2903.0224790250463</v>
      </c>
      <c r="U594" s="60">
        <f t="shared" si="160"/>
        <v>2949.1601307917831</v>
      </c>
      <c r="V594" s="57">
        <f t="shared" si="161"/>
        <v>2331.1679616622155</v>
      </c>
      <c r="W594" s="60">
        <f t="shared" si="162"/>
        <v>2748.2796216805373</v>
      </c>
      <c r="X594" s="57">
        <f t="shared" si="163"/>
        <v>2501.5604513013081</v>
      </c>
      <c r="Y594" s="17"/>
      <c r="AA594" s="22"/>
      <c r="AB594" s="22"/>
      <c r="AC594" s="22"/>
      <c r="AD594" s="22"/>
      <c r="AE594" s="22"/>
      <c r="AF594" s="22"/>
      <c r="AG594" s="22"/>
      <c r="AH594" s="33"/>
      <c r="AI594" s="6"/>
      <c r="AJ594" s="32"/>
      <c r="AK594" s="27"/>
      <c r="AL594" s="27"/>
      <c r="AM594" s="27"/>
      <c r="AN594" s="27"/>
      <c r="AO594" s="27"/>
      <c r="AP594" s="27"/>
      <c r="AR594" s="2"/>
      <c r="AS594" s="8"/>
      <c r="AT594" s="8"/>
      <c r="AU594" s="8"/>
      <c r="AW594" s="44"/>
      <c r="AX594" s="31"/>
      <c r="AY594" s="29"/>
      <c r="AZ594" s="31"/>
      <c r="BA594" s="17"/>
      <c r="BC594" s="22"/>
      <c r="BD594" s="22"/>
      <c r="BE594" s="22"/>
      <c r="BF594" s="22"/>
      <c r="BG594" s="22"/>
      <c r="BH594" s="22"/>
      <c r="BI594" s="22"/>
      <c r="BJ594" s="33"/>
      <c r="BK594" s="6"/>
      <c r="BL594" s="32"/>
      <c r="BM594" s="27"/>
      <c r="BN594" s="27"/>
      <c r="BO594" s="27"/>
      <c r="BP594" s="27"/>
      <c r="BQ594" s="27"/>
      <c r="BR594" s="27"/>
      <c r="BT594" s="2"/>
      <c r="BU594" s="8"/>
      <c r="BV594" s="8"/>
      <c r="BW594" s="8"/>
      <c r="BY594" s="44"/>
      <c r="BZ594" s="31"/>
      <c r="CA594" s="29"/>
      <c r="CB594" s="31"/>
      <c r="CC594" s="17"/>
      <c r="CE594" s="22"/>
      <c r="CF594" s="22"/>
      <c r="CG594" s="22"/>
      <c r="CH594" s="22"/>
      <c r="CI594" s="22"/>
      <c r="CJ594" s="22"/>
      <c r="CK594" s="22"/>
      <c r="CL594" s="33"/>
      <c r="CM594" s="6"/>
      <c r="CN594" s="32"/>
      <c r="CO594" s="27"/>
      <c r="CP594" s="27"/>
      <c r="CQ594" s="27"/>
      <c r="CR594" s="27"/>
      <c r="CS594" s="27"/>
      <c r="CT594" s="27"/>
    </row>
    <row r="595" spans="2:98">
      <c r="B595" s="86">
        <v>43220</v>
      </c>
      <c r="C595" s="53">
        <v>2648.05</v>
      </c>
      <c r="D595" s="47">
        <f>(C595-C594)/C594</f>
        <v>-8.1875419021613747E-3</v>
      </c>
      <c r="F595" s="89">
        <f t="shared" si="169"/>
        <v>2018.3202224871129</v>
      </c>
      <c r="G595" s="96">
        <v>64</v>
      </c>
      <c r="H595" s="37">
        <v>55</v>
      </c>
      <c r="I595" s="60">
        <f t="shared" si="156"/>
        <v>2622.7854994421778</v>
      </c>
      <c r="J595" s="57">
        <f t="shared" si="164"/>
        <v>2078.8463661731389</v>
      </c>
      <c r="K595" s="57">
        <f t="shared" si="165"/>
        <v>2118.0611285255541</v>
      </c>
      <c r="L595" s="60">
        <f t="shared" si="157"/>
        <v>2329.3231805816763</v>
      </c>
      <c r="M595" s="57">
        <f t="shared" si="166"/>
        <v>2038.269387191998</v>
      </c>
      <c r="N595" s="57">
        <f t="shared" si="167"/>
        <v>1703.8682514616803</v>
      </c>
      <c r="P595" s="49">
        <v>55</v>
      </c>
      <c r="Q595" s="96">
        <v>584</v>
      </c>
      <c r="R595" s="103">
        <f t="shared" si="170"/>
        <v>2018.3202224871129</v>
      </c>
      <c r="S595" s="57">
        <f t="shared" si="158"/>
        <v>2622.7854994421778</v>
      </c>
      <c r="T595" s="57">
        <f t="shared" si="159"/>
        <v>2906.1700971738114</v>
      </c>
      <c r="U595" s="60">
        <f t="shared" si="160"/>
        <v>2953.2199882913355</v>
      </c>
      <c r="V595" s="57">
        <f t="shared" si="161"/>
        <v>2329.3231805816763</v>
      </c>
      <c r="W595" s="60">
        <f t="shared" si="162"/>
        <v>2750.2741319447987</v>
      </c>
      <c r="X595" s="57">
        <f t="shared" si="163"/>
        <v>2501.2065874392715</v>
      </c>
      <c r="Y595" s="17"/>
      <c r="AA595" s="22"/>
      <c r="AB595" s="22"/>
      <c r="AC595" s="22"/>
      <c r="AD595" s="22"/>
      <c r="AE595" s="22"/>
      <c r="AF595" s="22"/>
      <c r="AG595" s="22"/>
      <c r="AH595" s="33"/>
      <c r="AI595" s="6"/>
      <c r="AJ595" s="32"/>
      <c r="AK595" s="27"/>
      <c r="AL595" s="27"/>
      <c r="AM595" s="27"/>
      <c r="AN595" s="27"/>
      <c r="AO595" s="27"/>
      <c r="AP595" s="27"/>
      <c r="AR595" s="2"/>
      <c r="AS595" s="8"/>
      <c r="AT595" s="8"/>
      <c r="AU595" s="8"/>
      <c r="AW595" s="44"/>
      <c r="AX595" s="31"/>
      <c r="AY595" s="29"/>
      <c r="AZ595" s="31"/>
      <c r="BA595" s="17"/>
      <c r="BC595" s="22"/>
      <c r="BD595" s="22"/>
      <c r="BE595" s="22"/>
      <c r="BF595" s="22"/>
      <c r="BG595" s="22"/>
      <c r="BH595" s="22"/>
      <c r="BI595" s="22"/>
      <c r="BJ595" s="33"/>
      <c r="BK595" s="6"/>
      <c r="BL595" s="32"/>
      <c r="BM595" s="27"/>
      <c r="BN595" s="27"/>
      <c r="BO595" s="27"/>
      <c r="BP595" s="27"/>
      <c r="BQ595" s="27"/>
      <c r="BR595" s="27"/>
      <c r="BT595" s="2"/>
      <c r="BU595" s="8"/>
      <c r="BV595" s="8"/>
      <c r="BW595" s="8"/>
      <c r="BY595" s="44"/>
      <c r="BZ595" s="31"/>
      <c r="CA595" s="29"/>
      <c r="CB595" s="31"/>
      <c r="CC595" s="17"/>
      <c r="CE595" s="22"/>
      <c r="CF595" s="22"/>
      <c r="CG595" s="22"/>
      <c r="CH595" s="22"/>
      <c r="CI595" s="22"/>
      <c r="CJ595" s="22"/>
      <c r="CK595" s="22"/>
      <c r="CL595" s="33"/>
      <c r="CM595" s="6"/>
      <c r="CN595" s="32"/>
      <c r="CO595" s="27"/>
      <c r="CP595" s="27"/>
      <c r="CQ595" s="27"/>
      <c r="CR595" s="27"/>
      <c r="CS595" s="27"/>
      <c r="CT595" s="27"/>
    </row>
    <row r="596" spans="2:98">
      <c r="B596" s="86">
        <v>43221</v>
      </c>
      <c r="C596" s="53">
        <v>2654.8</v>
      </c>
      <c r="D596" s="47">
        <f>(C596-C595)/C595</f>
        <v>2.5490455240648776E-3</v>
      </c>
      <c r="F596" s="89">
        <f t="shared" si="169"/>
        <v>2018.3241954708237</v>
      </c>
      <c r="G596" s="96">
        <v>65</v>
      </c>
      <c r="H596" s="37">
        <v>56</v>
      </c>
      <c r="I596" s="60">
        <f t="shared" si="156"/>
        <v>2623.5514646334905</v>
      </c>
      <c r="J596" s="57">
        <f t="shared" si="164"/>
        <v>2080.918186597884</v>
      </c>
      <c r="K596" s="57">
        <f t="shared" si="165"/>
        <v>2120.7912118063814</v>
      </c>
      <c r="L596" s="60">
        <f t="shared" si="157"/>
        <v>2327.5026863802314</v>
      </c>
      <c r="M596" s="57">
        <f t="shared" si="166"/>
        <v>2040.286817896977</v>
      </c>
      <c r="N596" s="57">
        <f t="shared" si="167"/>
        <v>1703.1778361004533</v>
      </c>
      <c r="P596" s="49">
        <v>56</v>
      </c>
      <c r="Q596" s="41">
        <v>585</v>
      </c>
      <c r="R596" s="103">
        <f t="shared" si="170"/>
        <v>2018.3241954708237</v>
      </c>
      <c r="S596" s="57">
        <f t="shared" si="158"/>
        <v>2623.5514646334905</v>
      </c>
      <c r="T596" s="57">
        <f t="shared" si="159"/>
        <v>2909.2925949529213</v>
      </c>
      <c r="U596" s="60">
        <f t="shared" si="160"/>
        <v>2957.2564310484713</v>
      </c>
      <c r="V596" s="57">
        <f t="shared" si="161"/>
        <v>2327.5026863802314</v>
      </c>
      <c r="W596" s="60">
        <f t="shared" si="162"/>
        <v>2752.2592924891255</v>
      </c>
      <c r="X596" s="57">
        <f t="shared" si="163"/>
        <v>2500.8625845552406</v>
      </c>
      <c r="Y596" s="17"/>
      <c r="AA596" s="22"/>
      <c r="AB596" s="22"/>
      <c r="AC596" s="22"/>
      <c r="AD596" s="22"/>
      <c r="AE596" s="22"/>
      <c r="AF596" s="22"/>
      <c r="AG596" s="22"/>
      <c r="AH596" s="33"/>
      <c r="AI596" s="6"/>
      <c r="AJ596" s="32"/>
      <c r="AK596" s="27"/>
      <c r="AL596" s="27"/>
      <c r="AM596" s="27"/>
      <c r="AN596" s="27"/>
      <c r="AO596" s="27"/>
      <c r="AP596" s="27"/>
      <c r="AR596" s="2"/>
      <c r="AS596" s="8"/>
      <c r="AT596" s="8"/>
      <c r="AU596" s="8"/>
      <c r="AW596" s="44"/>
      <c r="AX596" s="31"/>
      <c r="AY596" s="29"/>
      <c r="AZ596" s="31"/>
      <c r="BA596" s="17"/>
      <c r="BC596" s="22"/>
      <c r="BD596" s="22"/>
      <c r="BE596" s="22"/>
      <c r="BF596" s="22"/>
      <c r="BG596" s="22"/>
      <c r="BH596" s="22"/>
      <c r="BI596" s="22"/>
      <c r="BJ596" s="33"/>
      <c r="BK596" s="6"/>
      <c r="BL596" s="32"/>
      <c r="BM596" s="27"/>
      <c r="BN596" s="27"/>
      <c r="BO596" s="27"/>
      <c r="BP596" s="27"/>
      <c r="BQ596" s="27"/>
      <c r="BR596" s="27"/>
      <c r="BT596" s="2"/>
      <c r="BU596" s="8"/>
      <c r="BV596" s="8"/>
      <c r="BW596" s="8"/>
      <c r="BY596" s="44"/>
      <c r="BZ596" s="31"/>
      <c r="CA596" s="29"/>
      <c r="CB596" s="31"/>
      <c r="CC596" s="17"/>
      <c r="CE596" s="22"/>
      <c r="CF596" s="22"/>
      <c r="CG596" s="22"/>
      <c r="CH596" s="22"/>
      <c r="CI596" s="22"/>
      <c r="CJ596" s="22"/>
      <c r="CK596" s="22"/>
      <c r="CL596" s="33"/>
      <c r="CM596" s="6"/>
      <c r="CN596" s="32"/>
      <c r="CO596" s="27"/>
      <c r="CP596" s="27"/>
      <c r="CQ596" s="27"/>
      <c r="CR596" s="27"/>
      <c r="CS596" s="27"/>
      <c r="CT596" s="27"/>
    </row>
    <row r="597" spans="2:98">
      <c r="B597" s="86">
        <v>43222</v>
      </c>
      <c r="C597" s="53">
        <v>2635.67</v>
      </c>
      <c r="D597" s="47">
        <f>(C597-C596)/C596</f>
        <v>-7.2058158806690177E-3</v>
      </c>
      <c r="F597" s="89">
        <f t="shared" si="169"/>
        <v>2018.3281684545345</v>
      </c>
      <c r="G597" s="96">
        <v>66</v>
      </c>
      <c r="H597" s="37">
        <v>57</v>
      </c>
      <c r="I597" s="60">
        <f t="shared" si="156"/>
        <v>2624.3176535192965</v>
      </c>
      <c r="J597" s="57">
        <f t="shared" si="164"/>
        <v>2082.9761714411852</v>
      </c>
      <c r="K597" s="57">
        <f t="shared" si="165"/>
        <v>2123.5086042348471</v>
      </c>
      <c r="L597" s="60">
        <f t="shared" si="157"/>
        <v>2325.7058160668334</v>
      </c>
      <c r="M597" s="57">
        <f t="shared" si="166"/>
        <v>2042.2953325157944</v>
      </c>
      <c r="N597" s="57">
        <f t="shared" si="167"/>
        <v>1702.4967976468488</v>
      </c>
      <c r="P597" s="49">
        <v>57</v>
      </c>
      <c r="Q597" s="41">
        <v>586</v>
      </c>
      <c r="R597" s="103">
        <f t="shared" si="170"/>
        <v>2018.3281684545345</v>
      </c>
      <c r="S597" s="57">
        <f t="shared" si="158"/>
        <v>2624.3176535192965</v>
      </c>
      <c r="T597" s="57">
        <f t="shared" si="159"/>
        <v>2912.3906458591659</v>
      </c>
      <c r="U597" s="60">
        <f t="shared" si="160"/>
        <v>2961.270122383834</v>
      </c>
      <c r="V597" s="57">
        <f t="shared" si="161"/>
        <v>2325.7058160668334</v>
      </c>
      <c r="W597" s="60">
        <f t="shared" si="162"/>
        <v>2754.2353691438425</v>
      </c>
      <c r="X597" s="57">
        <f t="shared" si="163"/>
        <v>2500.5281769777994</v>
      </c>
      <c r="Y597" s="17"/>
      <c r="AA597" s="22"/>
      <c r="AB597" s="22"/>
      <c r="AC597" s="22"/>
      <c r="AD597" s="22"/>
      <c r="AE597" s="22"/>
      <c r="AF597" s="22"/>
      <c r="AG597" s="22"/>
      <c r="AH597" s="33"/>
      <c r="AI597" s="6"/>
      <c r="AJ597" s="32"/>
      <c r="AK597" s="27"/>
      <c r="AL597" s="27"/>
      <c r="AM597" s="27"/>
      <c r="AN597" s="27"/>
      <c r="AO597" s="27"/>
      <c r="AP597" s="27"/>
      <c r="AR597" s="2"/>
      <c r="AS597" s="8"/>
      <c r="AT597" s="8"/>
      <c r="AU597" s="8"/>
      <c r="AW597" s="44"/>
      <c r="AX597" s="31"/>
      <c r="AY597" s="29"/>
      <c r="AZ597" s="31"/>
      <c r="BA597" s="17"/>
      <c r="BC597" s="22"/>
      <c r="BD597" s="22"/>
      <c r="BE597" s="22"/>
      <c r="BF597" s="22"/>
      <c r="BG597" s="22"/>
      <c r="BH597" s="22"/>
      <c r="BI597" s="22"/>
      <c r="BJ597" s="33"/>
      <c r="BK597" s="6"/>
      <c r="BL597" s="32"/>
      <c r="BM597" s="27"/>
      <c r="BN597" s="27"/>
      <c r="BO597" s="27"/>
      <c r="BP597" s="27"/>
      <c r="BQ597" s="27"/>
      <c r="BR597" s="27"/>
      <c r="BT597" s="2"/>
      <c r="BU597" s="8"/>
      <c r="BV597" s="8"/>
      <c r="BW597" s="8"/>
      <c r="BY597" s="44"/>
      <c r="BZ597" s="31"/>
      <c r="CA597" s="29"/>
      <c r="CB597" s="31"/>
      <c r="CC597" s="17"/>
      <c r="CE597" s="22"/>
      <c r="CF597" s="22"/>
      <c r="CG597" s="22"/>
      <c r="CH597" s="22"/>
      <c r="CI597" s="22"/>
      <c r="CJ597" s="22"/>
      <c r="CK597" s="22"/>
      <c r="CL597" s="33"/>
      <c r="CM597" s="6"/>
      <c r="CN597" s="32"/>
      <c r="CO597" s="27"/>
      <c r="CP597" s="27"/>
      <c r="CQ597" s="27"/>
      <c r="CR597" s="27"/>
      <c r="CS597" s="27"/>
      <c r="CT597" s="27"/>
    </row>
    <row r="598" spans="2:98">
      <c r="B598" s="86">
        <v>43223</v>
      </c>
      <c r="C598" s="53">
        <v>2629.73</v>
      </c>
      <c r="D598" s="47">
        <f t="shared" ref="D598:D606" si="171">(C598-C597)/C597</f>
        <v>-2.2536964035710289E-3</v>
      </c>
      <c r="F598" s="89">
        <f t="shared" si="169"/>
        <v>2018.3321414382453</v>
      </c>
      <c r="G598" s="96">
        <v>67</v>
      </c>
      <c r="H598" s="37">
        <v>58</v>
      </c>
      <c r="I598" s="60">
        <f t="shared" si="156"/>
        <v>2625.0840661649249</v>
      </c>
      <c r="J598" s="57">
        <f t="shared" si="164"/>
        <v>2085.0206359723375</v>
      </c>
      <c r="K598" s="57">
        <f t="shared" si="165"/>
        <v>2126.2136155443145</v>
      </c>
      <c r="L598" s="60">
        <f t="shared" si="157"/>
        <v>2323.9319358078828</v>
      </c>
      <c r="M598" s="57">
        <f t="shared" si="166"/>
        <v>2044.2951481394018</v>
      </c>
      <c r="N598" s="57">
        <f t="shared" si="167"/>
        <v>1701.824919167386</v>
      </c>
      <c r="P598" s="49">
        <v>58</v>
      </c>
      <c r="Q598" s="96">
        <v>587</v>
      </c>
      <c r="R598" s="103">
        <f t="shared" si="170"/>
        <v>2018.3321414382453</v>
      </c>
      <c r="S598" s="57">
        <f t="shared" si="158"/>
        <v>2625.0840661649249</v>
      </c>
      <c r="T598" s="57">
        <f t="shared" si="159"/>
        <v>2915.4648939476442</v>
      </c>
      <c r="U598" s="60">
        <f t="shared" si="160"/>
        <v>2965.2616964607414</v>
      </c>
      <c r="V598" s="57">
        <f t="shared" si="161"/>
        <v>2323.9319358078828</v>
      </c>
      <c r="W598" s="60">
        <f t="shared" si="162"/>
        <v>2756.2026160625237</v>
      </c>
      <c r="X598" s="57">
        <f t="shared" si="163"/>
        <v>2500.2031107123271</v>
      </c>
      <c r="Y598" s="17"/>
      <c r="AA598" s="22"/>
      <c r="AB598" s="22"/>
      <c r="AC598" s="22"/>
      <c r="AD598" s="22"/>
      <c r="AE598" s="22"/>
      <c r="AF598" s="22"/>
      <c r="AG598" s="22"/>
      <c r="AH598" s="33"/>
      <c r="AI598" s="6"/>
      <c r="AJ598" s="32"/>
      <c r="AK598" s="27"/>
      <c r="AL598" s="27"/>
      <c r="AM598" s="27"/>
      <c r="AN598" s="27"/>
      <c r="AO598" s="27"/>
      <c r="AP598" s="27"/>
      <c r="AR598" s="2"/>
      <c r="AS598" s="8"/>
      <c r="AT598" s="8"/>
      <c r="AU598" s="8"/>
      <c r="AW598" s="44"/>
      <c r="AX598" s="31"/>
      <c r="AY598" s="29"/>
      <c r="AZ598" s="31"/>
      <c r="BA598" s="17"/>
      <c r="BC598" s="22"/>
      <c r="BD598" s="22"/>
      <c r="BE598" s="22"/>
      <c r="BF598" s="22"/>
      <c r="BG598" s="22"/>
      <c r="BH598" s="22"/>
      <c r="BI598" s="22"/>
      <c r="BJ598" s="33"/>
      <c r="BK598" s="6"/>
      <c r="BL598" s="32"/>
      <c r="BM598" s="27"/>
      <c r="BN598" s="27"/>
      <c r="BO598" s="27"/>
      <c r="BP598" s="27"/>
      <c r="BQ598" s="27"/>
      <c r="BR598" s="27"/>
      <c r="BT598" s="2"/>
      <c r="BU598" s="8"/>
      <c r="BV598" s="8"/>
      <c r="BW598" s="8"/>
      <c r="BY598" s="44"/>
      <c r="BZ598" s="31"/>
      <c r="CA598" s="29"/>
      <c r="CB598" s="31"/>
      <c r="CC598" s="17"/>
      <c r="CE598" s="22"/>
      <c r="CF598" s="22"/>
      <c r="CG598" s="22"/>
      <c r="CH598" s="22"/>
      <c r="CI598" s="22"/>
      <c r="CJ598" s="22"/>
      <c r="CK598" s="22"/>
      <c r="CL598" s="33"/>
      <c r="CM598" s="6"/>
      <c r="CN598" s="32"/>
      <c r="CO598" s="27"/>
      <c r="CP598" s="27"/>
      <c r="CQ598" s="27"/>
      <c r="CR598" s="27"/>
      <c r="CS598" s="27"/>
      <c r="CT598" s="27"/>
    </row>
    <row r="599" spans="2:98">
      <c r="B599" s="86">
        <v>43224</v>
      </c>
      <c r="C599" s="53">
        <v>2663.42</v>
      </c>
      <c r="D599" s="47">
        <f t="shared" si="171"/>
        <v>1.281120114992796E-2</v>
      </c>
      <c r="F599" s="89">
        <f t="shared" si="169"/>
        <v>2018.3361144219562</v>
      </c>
      <c r="G599" s="96">
        <v>68</v>
      </c>
      <c r="H599" s="37">
        <v>59</v>
      </c>
      <c r="I599" s="60">
        <f t="shared" si="156"/>
        <v>2625.8507026357229</v>
      </c>
      <c r="J599" s="57">
        <f t="shared" si="164"/>
        <v>2087.0518837265658</v>
      </c>
      <c r="K599" s="57">
        <f t="shared" si="165"/>
        <v>2128.9065438673279</v>
      </c>
      <c r="L599" s="60">
        <f t="shared" si="157"/>
        <v>2322.1804391695764</v>
      </c>
      <c r="M599" s="57">
        <f t="shared" si="166"/>
        <v>2046.2864737313059</v>
      </c>
      <c r="N599" s="57">
        <f t="shared" si="167"/>
        <v>1701.1619918560802</v>
      </c>
      <c r="P599" s="49">
        <v>59</v>
      </c>
      <c r="Q599" s="96">
        <v>588</v>
      </c>
      <c r="R599" s="103">
        <f t="shared" si="170"/>
        <v>2018.3361144219562</v>
      </c>
      <c r="S599" s="57">
        <f t="shared" si="158"/>
        <v>2625.8507026357229</v>
      </c>
      <c r="T599" s="57">
        <f t="shared" si="159"/>
        <v>2918.5159556017984</v>
      </c>
      <c r="U599" s="60">
        <f t="shared" si="160"/>
        <v>2969.2317600428319</v>
      </c>
      <c r="V599" s="57">
        <f t="shared" si="161"/>
        <v>2322.1804391695764</v>
      </c>
      <c r="W599" s="60">
        <f t="shared" si="162"/>
        <v>2758.1612764256652</v>
      </c>
      <c r="X599" s="57">
        <f t="shared" si="163"/>
        <v>2499.8871427373356</v>
      </c>
      <c r="Y599" s="17"/>
      <c r="AA599" s="22"/>
      <c r="AB599" s="22"/>
      <c r="AC599" s="22"/>
      <c r="AD599" s="22"/>
      <c r="AE599" s="22"/>
      <c r="AF599" s="22"/>
      <c r="AG599" s="22"/>
      <c r="AH599" s="33"/>
      <c r="AI599" s="6"/>
      <c r="AJ599" s="32"/>
      <c r="AK599" s="27"/>
      <c r="AL599" s="27"/>
      <c r="AM599" s="27"/>
      <c r="AN599" s="27"/>
      <c r="AO599" s="27"/>
      <c r="AP599" s="27"/>
      <c r="AR599" s="2"/>
      <c r="AS599" s="8"/>
      <c r="AT599" s="8"/>
      <c r="AU599" s="8"/>
      <c r="AW599" s="44"/>
      <c r="AX599" s="31"/>
      <c r="AY599" s="29"/>
      <c r="AZ599" s="31"/>
      <c r="BA599" s="17"/>
      <c r="BC599" s="22"/>
      <c r="BD599" s="22"/>
      <c r="BE599" s="22"/>
      <c r="BF599" s="22"/>
      <c r="BG599" s="22"/>
      <c r="BH599" s="22"/>
      <c r="BI599" s="22"/>
      <c r="BJ599" s="33"/>
      <c r="BK599" s="6"/>
      <c r="BL599" s="32"/>
      <c r="BM599" s="27"/>
      <c r="BN599" s="27"/>
      <c r="BO599" s="27"/>
      <c r="BP599" s="27"/>
      <c r="BQ599" s="27"/>
      <c r="BR599" s="27"/>
      <c r="BT599" s="2"/>
      <c r="BU599" s="8"/>
      <c r="BV599" s="8"/>
      <c r="BW599" s="8"/>
      <c r="BY599" s="44"/>
      <c r="BZ599" s="31"/>
      <c r="CA599" s="29"/>
      <c r="CB599" s="31"/>
      <c r="CC599" s="17"/>
      <c r="CE599" s="22"/>
      <c r="CF599" s="22"/>
      <c r="CG599" s="22"/>
      <c r="CH599" s="22"/>
      <c r="CI599" s="22"/>
      <c r="CJ599" s="22"/>
      <c r="CK599" s="22"/>
      <c r="CL599" s="33"/>
      <c r="CM599" s="6"/>
      <c r="CN599" s="32"/>
      <c r="CO599" s="27"/>
      <c r="CP599" s="27"/>
      <c r="CQ599" s="27"/>
      <c r="CR599" s="27"/>
      <c r="CS599" s="27"/>
      <c r="CT599" s="27"/>
    </row>
    <row r="600" spans="2:98">
      <c r="B600" s="86">
        <v>43227</v>
      </c>
      <c r="C600" s="53">
        <v>2672.63</v>
      </c>
      <c r="D600" s="47">
        <f t="shared" si="171"/>
        <v>3.4579600663808322E-3</v>
      </c>
      <c r="F600" s="89">
        <f t="shared" si="169"/>
        <v>2018.340087405667</v>
      </c>
      <c r="G600" s="96">
        <v>69</v>
      </c>
      <c r="H600" s="37">
        <v>60</v>
      </c>
      <c r="I600" s="60">
        <f t="shared" si="156"/>
        <v>2626.6175629970562</v>
      </c>
      <c r="J600" s="57">
        <f t="shared" si="164"/>
        <v>2089.0702071071255</v>
      </c>
      <c r="K600" s="57">
        <f t="shared" si="165"/>
        <v>2131.5876763327624</v>
      </c>
      <c r="L600" s="60">
        <f t="shared" si="157"/>
        <v>2320.4507454940112</v>
      </c>
      <c r="M600" s="57">
        <f t="shared" si="166"/>
        <v>2048.2695105458374</v>
      </c>
      <c r="N600" s="57">
        <f t="shared" si="167"/>
        <v>1700.5078146161782</v>
      </c>
      <c r="P600" s="49">
        <v>60</v>
      </c>
      <c r="Q600" s="41">
        <v>589</v>
      </c>
      <c r="R600" s="103">
        <f t="shared" si="170"/>
        <v>2018.340087405667</v>
      </c>
      <c r="S600" s="57">
        <f t="shared" si="158"/>
        <v>2626.6175629970562</v>
      </c>
      <c r="T600" s="57">
        <f t="shared" si="159"/>
        <v>2921.5444211689683</v>
      </c>
      <c r="U600" s="60">
        <f t="shared" si="160"/>
        <v>2973.1808941179702</v>
      </c>
      <c r="V600" s="57">
        <f t="shared" si="161"/>
        <v>2320.4507454940112</v>
      </c>
      <c r="W600" s="60">
        <f t="shared" si="162"/>
        <v>2760.1115830908061</v>
      </c>
      <c r="X600" s="57">
        <f t="shared" si="163"/>
        <v>2499.5800403543385</v>
      </c>
      <c r="Y600" s="17"/>
      <c r="AA600" s="22"/>
      <c r="AB600" s="22"/>
      <c r="AC600" s="22"/>
      <c r="AD600" s="22"/>
      <c r="AE600" s="22"/>
      <c r="AF600" s="22"/>
      <c r="AG600" s="22"/>
      <c r="AH600" s="33"/>
      <c r="AI600" s="6"/>
      <c r="AJ600" s="32"/>
      <c r="AK600" s="27"/>
      <c r="AL600" s="27"/>
      <c r="AM600" s="27"/>
      <c r="AN600" s="27"/>
      <c r="AO600" s="27"/>
      <c r="AP600" s="27"/>
      <c r="AR600" s="2"/>
      <c r="AS600" s="8"/>
      <c r="AT600" s="8"/>
      <c r="AU600" s="8"/>
      <c r="AW600" s="44"/>
      <c r="AX600" s="31"/>
      <c r="AY600" s="29"/>
      <c r="AZ600" s="31"/>
      <c r="BA600" s="17"/>
      <c r="BC600" s="22"/>
      <c r="BD600" s="22"/>
      <c r="BE600" s="22"/>
      <c r="BF600" s="22"/>
      <c r="BG600" s="22"/>
      <c r="BH600" s="22"/>
      <c r="BI600" s="22"/>
      <c r="BJ600" s="33"/>
      <c r="BK600" s="6"/>
      <c r="BL600" s="32"/>
      <c r="BM600" s="27"/>
      <c r="BN600" s="27"/>
      <c r="BO600" s="27"/>
      <c r="BP600" s="27"/>
      <c r="BQ600" s="27"/>
      <c r="BR600" s="27"/>
      <c r="BT600" s="2"/>
      <c r="BU600" s="8"/>
      <c r="BV600" s="8"/>
      <c r="BW600" s="8"/>
      <c r="BY600" s="44"/>
      <c r="BZ600" s="31"/>
      <c r="CA600" s="29"/>
      <c r="CB600" s="31"/>
      <c r="CC600" s="17"/>
      <c r="CE600" s="22"/>
      <c r="CF600" s="22"/>
      <c r="CG600" s="22"/>
      <c r="CH600" s="22"/>
      <c r="CI600" s="22"/>
      <c r="CJ600" s="22"/>
      <c r="CK600" s="22"/>
      <c r="CL600" s="33"/>
      <c r="CM600" s="6"/>
      <c r="CN600" s="32"/>
      <c r="CO600" s="27"/>
      <c r="CP600" s="27"/>
      <c r="CQ600" s="27"/>
      <c r="CR600" s="27"/>
      <c r="CS600" s="27"/>
      <c r="CT600" s="27"/>
    </row>
    <row r="601" spans="2:98">
      <c r="B601" s="86">
        <v>43228</v>
      </c>
      <c r="C601" s="53">
        <v>2671.92</v>
      </c>
      <c r="D601" s="47">
        <f t="shared" si="171"/>
        <v>-2.6565592693340878E-4</v>
      </c>
      <c r="F601" s="89">
        <f t="shared" si="169"/>
        <v>2018.3440603893778</v>
      </c>
      <c r="G601" s="96">
        <v>70</v>
      </c>
      <c r="H601" s="37">
        <v>61</v>
      </c>
      <c r="I601" s="60">
        <f t="shared" si="156"/>
        <v>2627.3846473143117</v>
      </c>
      <c r="J601" s="57">
        <f t="shared" si="164"/>
        <v>2091.0758879482719</v>
      </c>
      <c r="K601" s="57">
        <f t="shared" si="165"/>
        <v>2134.2572896240913</v>
      </c>
      <c r="L601" s="60">
        <f t="shared" si="157"/>
        <v>2318.7422983968049</v>
      </c>
      <c r="M601" s="57">
        <f t="shared" si="166"/>
        <v>2050.2444525191759</v>
      </c>
      <c r="N601" s="57">
        <f t="shared" si="167"/>
        <v>1699.8621936691297</v>
      </c>
      <c r="P601" s="49">
        <v>61</v>
      </c>
      <c r="Q601" s="41">
        <v>590</v>
      </c>
      <c r="R601" s="103">
        <f t="shared" si="170"/>
        <v>2018.3440603893778</v>
      </c>
      <c r="S601" s="57">
        <f t="shared" si="158"/>
        <v>2627.3846473143117</v>
      </c>
      <c r="T601" s="57">
        <f t="shared" si="159"/>
        <v>2924.5508564737283</v>
      </c>
      <c r="U601" s="60">
        <f t="shared" si="160"/>
        <v>2977.1096554006176</v>
      </c>
      <c r="V601" s="57">
        <f t="shared" si="161"/>
        <v>2318.7422983968049</v>
      </c>
      <c r="W601" s="60">
        <f t="shared" si="162"/>
        <v>2762.0537591940188</v>
      </c>
      <c r="X601" s="57">
        <f t="shared" si="163"/>
        <v>2499.2815805863688</v>
      </c>
      <c r="Y601" s="17"/>
      <c r="AA601" s="22"/>
      <c r="AB601" s="22"/>
      <c r="AC601" s="22"/>
      <c r="AD601" s="22"/>
      <c r="AE601" s="22"/>
      <c r="AF601" s="22"/>
      <c r="AG601" s="22"/>
      <c r="AH601" s="33"/>
      <c r="AI601" s="6"/>
      <c r="AJ601" s="32"/>
      <c r="AK601" s="27"/>
      <c r="AL601" s="27"/>
      <c r="AM601" s="27"/>
      <c r="AN601" s="27"/>
      <c r="AO601" s="27"/>
      <c r="AP601" s="27"/>
      <c r="AR601" s="2"/>
      <c r="AS601" s="8"/>
      <c r="AT601" s="8"/>
      <c r="AU601" s="8"/>
      <c r="AW601" s="44"/>
      <c r="AX601" s="31"/>
      <c r="AY601" s="29"/>
      <c r="AZ601" s="31"/>
      <c r="BA601" s="17"/>
      <c r="BC601" s="22"/>
      <c r="BD601" s="22"/>
      <c r="BE601" s="22"/>
      <c r="BF601" s="22"/>
      <c r="BG601" s="22"/>
      <c r="BH601" s="22"/>
      <c r="BI601" s="22"/>
      <c r="BJ601" s="33"/>
      <c r="BK601" s="6"/>
      <c r="BL601" s="32"/>
      <c r="BM601" s="27"/>
      <c r="BN601" s="27"/>
      <c r="BO601" s="27"/>
      <c r="BP601" s="27"/>
      <c r="BQ601" s="27"/>
      <c r="BR601" s="27"/>
      <c r="BT601" s="2"/>
      <c r="BU601" s="8"/>
      <c r="BV601" s="8"/>
      <c r="BW601" s="8"/>
      <c r="BY601" s="44"/>
      <c r="BZ601" s="31"/>
      <c r="CA601" s="29"/>
      <c r="CB601" s="31"/>
      <c r="CC601" s="17"/>
      <c r="CE601" s="22"/>
      <c r="CF601" s="22"/>
      <c r="CG601" s="22"/>
      <c r="CH601" s="22"/>
      <c r="CI601" s="22"/>
      <c r="CJ601" s="22"/>
      <c r="CK601" s="22"/>
      <c r="CL601" s="33"/>
      <c r="CM601" s="6"/>
      <c r="CN601" s="32"/>
      <c r="CO601" s="27"/>
      <c r="CP601" s="27"/>
      <c r="CQ601" s="27"/>
      <c r="CR601" s="27"/>
      <c r="CS601" s="27"/>
      <c r="CT601" s="27"/>
    </row>
    <row r="602" spans="2:98">
      <c r="B602" s="86">
        <v>43229</v>
      </c>
      <c r="C602" s="53">
        <v>2697.79</v>
      </c>
      <c r="D602" s="47">
        <f t="shared" si="171"/>
        <v>9.6821761130572361E-3</v>
      </c>
      <c r="F602" s="89">
        <f t="shared" si="169"/>
        <v>2018.3480333730886</v>
      </c>
      <c r="G602" s="96">
        <v>71</v>
      </c>
      <c r="H602" s="37">
        <v>62</v>
      </c>
      <c r="I602" s="60">
        <f t="shared" si="156"/>
        <v>2628.1519556528924</v>
      </c>
      <c r="J602" s="57">
        <f t="shared" si="164"/>
        <v>2093.0691980421434</v>
      </c>
      <c r="K602" s="57">
        <f t="shared" si="165"/>
        <v>2136.9156505018091</v>
      </c>
      <c r="L602" s="60">
        <f t="shared" si="157"/>
        <v>2317.0545643753208</v>
      </c>
      <c r="M602" s="57">
        <f t="shared" si="166"/>
        <v>2052.211486635279</v>
      </c>
      <c r="N602" s="57">
        <f t="shared" si="167"/>
        <v>1699.224942188659</v>
      </c>
      <c r="P602" s="49">
        <v>62</v>
      </c>
      <c r="Q602" s="96">
        <v>591</v>
      </c>
      <c r="R602" s="103">
        <f t="shared" si="170"/>
        <v>2018.3480333730886</v>
      </c>
      <c r="S602" s="57">
        <f t="shared" si="158"/>
        <v>2628.1519556528924</v>
      </c>
      <c r="T602" s="57">
        <f t="shared" si="159"/>
        <v>2927.535804219995</v>
      </c>
      <c r="U602" s="60">
        <f t="shared" si="160"/>
        <v>2981.0185777236129</v>
      </c>
      <c r="V602" s="57">
        <f t="shared" si="161"/>
        <v>2317.0545643753208</v>
      </c>
      <c r="W602" s="60">
        <f t="shared" si="162"/>
        <v>2763.9880187071185</v>
      </c>
      <c r="X602" s="57">
        <f t="shared" si="163"/>
        <v>2498.9915496207623</v>
      </c>
      <c r="Y602" s="17"/>
      <c r="AA602" s="22"/>
      <c r="AB602" s="22"/>
      <c r="AC602" s="22"/>
      <c r="AD602" s="22"/>
      <c r="AE602" s="22"/>
      <c r="AF602" s="22"/>
      <c r="AG602" s="22"/>
      <c r="AH602" s="33"/>
      <c r="AI602" s="6"/>
      <c r="AJ602" s="32"/>
      <c r="AK602" s="27"/>
      <c r="AL602" s="27"/>
      <c r="AM602" s="27"/>
      <c r="AN602" s="27"/>
      <c r="AO602" s="27"/>
      <c r="AP602" s="27"/>
      <c r="AR602" s="2"/>
      <c r="AS602" s="8"/>
      <c r="AT602" s="8"/>
      <c r="AU602" s="8"/>
      <c r="AW602" s="44"/>
      <c r="AX602" s="31"/>
      <c r="AY602" s="29"/>
      <c r="AZ602" s="31"/>
      <c r="BA602" s="17"/>
      <c r="BC602" s="22"/>
      <c r="BD602" s="22"/>
      <c r="BE602" s="22"/>
      <c r="BF602" s="22"/>
      <c r="BG602" s="22"/>
      <c r="BH602" s="22"/>
      <c r="BI602" s="22"/>
      <c r="BJ602" s="33"/>
      <c r="BK602" s="6"/>
      <c r="BL602" s="32"/>
      <c r="BM602" s="27"/>
      <c r="BN602" s="27"/>
      <c r="BO602" s="27"/>
      <c r="BP602" s="27"/>
      <c r="BQ602" s="27"/>
      <c r="BR602" s="27"/>
      <c r="BT602" s="2"/>
      <c r="BU602" s="8"/>
      <c r="BV602" s="8"/>
      <c r="BW602" s="8"/>
      <c r="BY602" s="44"/>
      <c r="BZ602" s="31"/>
      <c r="CA602" s="29"/>
      <c r="CB602" s="31"/>
      <c r="CC602" s="17"/>
      <c r="CE602" s="22"/>
      <c r="CF602" s="22"/>
      <c r="CG602" s="22"/>
      <c r="CH602" s="22"/>
      <c r="CI602" s="22"/>
      <c r="CJ602" s="22"/>
      <c r="CK602" s="22"/>
      <c r="CL602" s="33"/>
      <c r="CM602" s="6"/>
      <c r="CN602" s="32"/>
      <c r="CO602" s="27"/>
      <c r="CP602" s="27"/>
      <c r="CQ602" s="27"/>
      <c r="CR602" s="27"/>
      <c r="CS602" s="27"/>
      <c r="CT602" s="27"/>
    </row>
    <row r="603" spans="2:98">
      <c r="B603" s="86">
        <v>43230</v>
      </c>
      <c r="C603" s="53">
        <v>2723.07</v>
      </c>
      <c r="D603" s="47">
        <f t="shared" si="171"/>
        <v>9.3706329996034541E-3</v>
      </c>
      <c r="F603" s="89">
        <f t="shared" si="169"/>
        <v>2018.3520063567994</v>
      </c>
      <c r="G603" s="96">
        <v>72</v>
      </c>
      <c r="H603" s="37">
        <v>63</v>
      </c>
      <c r="I603" s="60">
        <f t="shared" si="156"/>
        <v>2628.9194880782234</v>
      </c>
      <c r="J603" s="57">
        <f t="shared" si="164"/>
        <v>2095.0503996323641</v>
      </c>
      <c r="K603" s="57">
        <f t="shared" si="165"/>
        <v>2139.5630162927887</v>
      </c>
      <c r="L603" s="60">
        <f t="shared" si="157"/>
        <v>2315.3870315176996</v>
      </c>
      <c r="M603" s="57">
        <f t="shared" si="166"/>
        <v>2054.1707932686513</v>
      </c>
      <c r="N603" s="57">
        <f t="shared" si="167"/>
        <v>1698.5958799579978</v>
      </c>
      <c r="P603" s="49">
        <v>63</v>
      </c>
      <c r="Q603" s="41">
        <v>592</v>
      </c>
      <c r="R603" s="103">
        <f t="shared" si="170"/>
        <v>2018.3520063567994</v>
      </c>
      <c r="S603" s="57">
        <f t="shared" si="158"/>
        <v>2628.9194880782234</v>
      </c>
      <c r="T603" s="57">
        <f t="shared" si="159"/>
        <v>2930.4997852917395</v>
      </c>
      <c r="U603" s="60">
        <f t="shared" si="160"/>
        <v>2984.9081733291373</v>
      </c>
      <c r="V603" s="57">
        <f t="shared" si="161"/>
        <v>2315.3870315176996</v>
      </c>
      <c r="W603" s="60">
        <f t="shared" si="162"/>
        <v>2765.9145669545314</v>
      </c>
      <c r="X603" s="57">
        <f t="shared" si="163"/>
        <v>2498.7097422922975</v>
      </c>
      <c r="Y603" s="17"/>
      <c r="AA603" s="22"/>
      <c r="AB603" s="22"/>
      <c r="AC603" s="22"/>
      <c r="AD603" s="22"/>
      <c r="AE603" s="22"/>
      <c r="AF603" s="22"/>
      <c r="AG603" s="22"/>
      <c r="AH603" s="33"/>
      <c r="AI603" s="6"/>
      <c r="AJ603" s="32"/>
      <c r="AK603" s="27"/>
      <c r="AL603" s="27"/>
      <c r="AM603" s="27"/>
      <c r="AN603" s="27"/>
      <c r="AO603" s="27"/>
      <c r="AP603" s="27"/>
      <c r="AR603" s="2"/>
      <c r="AS603" s="8"/>
      <c r="AT603" s="8"/>
      <c r="AU603" s="8"/>
      <c r="AW603" s="44"/>
      <c r="AX603" s="31"/>
      <c r="AY603" s="29"/>
      <c r="AZ603" s="31"/>
      <c r="BA603" s="17"/>
      <c r="BC603" s="22"/>
      <c r="BD603" s="22"/>
      <c r="BE603" s="22"/>
      <c r="BF603" s="22"/>
      <c r="BG603" s="22"/>
      <c r="BH603" s="22"/>
      <c r="BI603" s="22"/>
      <c r="BJ603" s="33"/>
      <c r="BK603" s="6"/>
      <c r="BL603" s="32"/>
      <c r="BM603" s="27"/>
      <c r="BN603" s="27"/>
      <c r="BO603" s="27"/>
      <c r="BP603" s="27"/>
      <c r="BQ603" s="27"/>
      <c r="BR603" s="27"/>
      <c r="BT603" s="2"/>
      <c r="BU603" s="8"/>
      <c r="BV603" s="8"/>
      <c r="BW603" s="8"/>
      <c r="BY603" s="44"/>
      <c r="BZ603" s="31"/>
      <c r="CA603" s="29"/>
      <c r="CB603" s="31"/>
      <c r="CC603" s="17"/>
      <c r="CE603" s="22"/>
      <c r="CF603" s="22"/>
      <c r="CG603" s="22"/>
      <c r="CH603" s="22"/>
      <c r="CI603" s="22"/>
      <c r="CJ603" s="22"/>
      <c r="CK603" s="22"/>
      <c r="CL603" s="33"/>
      <c r="CM603" s="6"/>
      <c r="CN603" s="32"/>
      <c r="CO603" s="27"/>
      <c r="CP603" s="27"/>
      <c r="CQ603" s="27"/>
      <c r="CR603" s="27"/>
      <c r="CS603" s="27"/>
      <c r="CT603" s="27"/>
    </row>
    <row r="604" spans="2:98">
      <c r="B604" s="86">
        <v>43231</v>
      </c>
      <c r="C604" s="53">
        <v>2727.72</v>
      </c>
      <c r="D604" s="47">
        <f t="shared" si="171"/>
        <v>1.7076314600798495E-3</v>
      </c>
      <c r="F604" s="89">
        <f t="shared" si="169"/>
        <v>2018.3559793405102</v>
      </c>
      <c r="G604" s="96">
        <v>73</v>
      </c>
      <c r="H604" s="37">
        <v>64</v>
      </c>
      <c r="I604" s="60">
        <f t="shared" ref="I604:I635" si="172">$C$540*EXP($J$4*H604)</f>
        <v>2629.6872446557477</v>
      </c>
      <c r="J604" s="57">
        <f t="shared" si="164"/>
        <v>2097.0197458768798</v>
      </c>
      <c r="K604" s="57">
        <f t="shared" si="165"/>
        <v>2142.1996353490881</v>
      </c>
      <c r="L604" s="60">
        <f t="shared" ref="L604:L635" si="173">$C$540*EXP($J$4*H604-$J$3*SQRT(H604))</f>
        <v>2313.7392083039272</v>
      </c>
      <c r="M604" s="57">
        <f t="shared" si="166"/>
        <v>2056.1225465057187</v>
      </c>
      <c r="N604" s="57">
        <f t="shared" si="167"/>
        <v>1697.9748330485093</v>
      </c>
      <c r="P604" s="49">
        <v>64</v>
      </c>
      <c r="Q604" s="41">
        <v>593</v>
      </c>
      <c r="R604" s="103">
        <f t="shared" si="170"/>
        <v>2018.3559793405102</v>
      </c>
      <c r="S604" s="57">
        <f t="shared" ref="S604:S635" si="174">$C$540*EXP($J$4*P604)</f>
        <v>2629.6872446557477</v>
      </c>
      <c r="T604" s="57">
        <f t="shared" ref="T604:T635" si="175">$C$540*EXP($J$3*SQRT(P604))</f>
        <v>2933.4432999611126</v>
      </c>
      <c r="U604" s="60">
        <f t="shared" ref="U604:U635" si="176">$C$540*EXP($J$4*P604+$J$3*SQRT(P604))</f>
        <v>2988.7789340676491</v>
      </c>
      <c r="V604" s="57">
        <f t="shared" ref="V604:V635" si="177">$C$540*EXP($J$4*P604-$J$3*SQRT(P604))</f>
        <v>2313.7392083039272</v>
      </c>
      <c r="W604" s="60">
        <f t="shared" ref="W604:W635" si="178">$C$540*EXP($J$4*P604+0.4*$J$3*SQRT(P604))</f>
        <v>2767.8336010933094</v>
      </c>
      <c r="X604" s="57">
        <f t="shared" ref="X604:X635" si="179">$C$540*EXP($J$4*P604-0.4*$J$3*SQRT(P604))</f>
        <v>2498.4359616031738</v>
      </c>
      <c r="Y604" s="17"/>
      <c r="AA604" s="22"/>
      <c r="AB604" s="22"/>
      <c r="AC604" s="22"/>
      <c r="AD604" s="22"/>
      <c r="AE604" s="22"/>
      <c r="AF604" s="22"/>
      <c r="AG604" s="22"/>
      <c r="AH604" s="33"/>
      <c r="AI604" s="6"/>
      <c r="AJ604" s="32"/>
      <c r="AK604" s="27"/>
      <c r="AL604" s="27"/>
      <c r="AM604" s="27"/>
      <c r="AN604" s="27"/>
      <c r="AO604" s="27"/>
      <c r="AP604" s="27"/>
      <c r="AR604" s="2"/>
      <c r="AS604" s="8"/>
      <c r="AT604" s="8"/>
      <c r="AU604" s="8"/>
      <c r="AW604" s="44"/>
      <c r="AX604" s="31"/>
      <c r="AY604" s="29"/>
      <c r="AZ604" s="31"/>
      <c r="BA604" s="17"/>
      <c r="BC604" s="22"/>
      <c r="BD604" s="22"/>
      <c r="BE604" s="22"/>
      <c r="BF604" s="22"/>
      <c r="BG604" s="22"/>
      <c r="BH604" s="22"/>
      <c r="BI604" s="22"/>
      <c r="BJ604" s="33"/>
      <c r="BK604" s="6"/>
      <c r="BL604" s="32"/>
      <c r="BM604" s="27"/>
      <c r="BN604" s="27"/>
      <c r="BO604" s="27"/>
      <c r="BP604" s="27"/>
      <c r="BQ604" s="27"/>
      <c r="BR604" s="27"/>
      <c r="BT604" s="2"/>
      <c r="BU604" s="8"/>
      <c r="BV604" s="8"/>
      <c r="BW604" s="8"/>
      <c r="BY604" s="44"/>
      <c r="BZ604" s="31"/>
      <c r="CA604" s="29"/>
      <c r="CB604" s="31"/>
      <c r="CC604" s="17"/>
      <c r="CE604" s="22"/>
      <c r="CF604" s="22"/>
      <c r="CG604" s="22"/>
      <c r="CH604" s="22"/>
      <c r="CI604" s="22"/>
      <c r="CJ604" s="22"/>
      <c r="CK604" s="22"/>
      <c r="CL604" s="33"/>
      <c r="CM604" s="6"/>
      <c r="CN604" s="32"/>
      <c r="CO604" s="27"/>
      <c r="CP604" s="27"/>
      <c r="CQ604" s="27"/>
      <c r="CR604" s="27"/>
      <c r="CS604" s="27"/>
      <c r="CT604" s="27"/>
    </row>
    <row r="605" spans="2:98">
      <c r="B605" s="86">
        <v>43234</v>
      </c>
      <c r="C605" s="53">
        <v>2730.13</v>
      </c>
      <c r="D605" s="47">
        <f t="shared" si="171"/>
        <v>8.8352176909664831E-4</v>
      </c>
      <c r="F605" s="89">
        <f t="shared" si="169"/>
        <v>2018.359952324221</v>
      </c>
      <c r="G605" s="96">
        <v>74</v>
      </c>
      <c r="H605" s="37">
        <v>65</v>
      </c>
      <c r="I605" s="60">
        <f t="shared" si="172"/>
        <v>2630.4552254509267</v>
      </c>
      <c r="J605" s="57">
        <f t="shared" ref="J605:J636" si="180">$C$38*EXP($J$3*SQRT(G605))</f>
        <v>2098.977481282358</v>
      </c>
      <c r="K605" s="57">
        <f t="shared" ref="K605:K636" si="181">$C$38*EXP($J$4*G605+$J$3*SQRT(G605))</f>
        <v>2144.8257474785078</v>
      </c>
      <c r="L605" s="60">
        <f t="shared" si="173"/>
        <v>2312.1106224910495</v>
      </c>
      <c r="M605" s="57">
        <f t="shared" ref="M605:M636" si="182">$C$38*EXP($J$4*G605+0.7*$J$3*SQRT(G605))</f>
        <v>2058.0669144464159</v>
      </c>
      <c r="N605" s="57">
        <f t="shared" si="167"/>
        <v>1697.3616335181009</v>
      </c>
      <c r="P605" s="49">
        <v>65</v>
      </c>
      <c r="Q605" s="96">
        <v>594</v>
      </c>
      <c r="R605" s="103">
        <f t="shared" si="170"/>
        <v>2018.359952324221</v>
      </c>
      <c r="S605" s="57">
        <f t="shared" si="174"/>
        <v>2630.4552254509267</v>
      </c>
      <c r="T605" s="57">
        <f t="shared" si="175"/>
        <v>2936.366829011929</v>
      </c>
      <c r="U605" s="60">
        <f t="shared" si="176"/>
        <v>2992.631332512668</v>
      </c>
      <c r="V605" s="57">
        <f t="shared" si="177"/>
        <v>2312.1106224910495</v>
      </c>
      <c r="W605" s="60">
        <f t="shared" si="178"/>
        <v>2769.7453105594736</v>
      </c>
      <c r="X605" s="57">
        <f t="shared" si="179"/>
        <v>2498.1700182766717</v>
      </c>
      <c r="Y605" s="17"/>
      <c r="AA605" s="22"/>
      <c r="AB605" s="22"/>
      <c r="AC605" s="22"/>
      <c r="AD605" s="22"/>
      <c r="AE605" s="22"/>
      <c r="AF605" s="22"/>
      <c r="AG605" s="22"/>
      <c r="AH605" s="33"/>
      <c r="AI605" s="6"/>
      <c r="AJ605" s="32"/>
      <c r="AK605" s="27"/>
      <c r="AL605" s="27"/>
      <c r="AM605" s="27"/>
      <c r="AN605" s="27"/>
      <c r="AO605" s="27"/>
      <c r="AP605" s="27"/>
      <c r="AR605" s="2"/>
      <c r="AS605" s="8"/>
      <c r="AT605" s="8"/>
      <c r="AU605" s="8"/>
      <c r="AW605" s="44"/>
      <c r="AX605" s="31"/>
      <c r="AY605" s="29"/>
      <c r="AZ605" s="31"/>
      <c r="BA605" s="17"/>
      <c r="BC605" s="22"/>
      <c r="BD605" s="22"/>
      <c r="BE605" s="22"/>
      <c r="BF605" s="22"/>
      <c r="BG605" s="22"/>
      <c r="BH605" s="22"/>
      <c r="BI605" s="22"/>
      <c r="BJ605" s="33"/>
      <c r="BK605" s="6"/>
      <c r="BL605" s="32"/>
      <c r="BM605" s="27"/>
      <c r="BN605" s="27"/>
      <c r="BO605" s="27"/>
      <c r="BP605" s="27"/>
      <c r="BQ605" s="27"/>
      <c r="BR605" s="27"/>
      <c r="BT605" s="2"/>
      <c r="BU605" s="8"/>
      <c r="BV605" s="8"/>
      <c r="BW605" s="8"/>
      <c r="BY605" s="44"/>
      <c r="BZ605" s="31"/>
      <c r="CA605" s="29"/>
      <c r="CB605" s="31"/>
      <c r="CC605" s="17"/>
      <c r="CE605" s="22"/>
      <c r="CF605" s="22"/>
      <c r="CG605" s="22"/>
      <c r="CH605" s="22"/>
      <c r="CI605" s="22"/>
      <c r="CJ605" s="22"/>
      <c r="CK605" s="22"/>
      <c r="CL605" s="33"/>
      <c r="CM605" s="6"/>
      <c r="CN605" s="32"/>
      <c r="CO605" s="27"/>
      <c r="CP605" s="27"/>
      <c r="CQ605" s="27"/>
      <c r="CR605" s="27"/>
      <c r="CS605" s="27"/>
      <c r="CT605" s="27"/>
    </row>
    <row r="606" spans="2:98">
      <c r="B606" s="86">
        <v>43235</v>
      </c>
      <c r="C606" s="53">
        <v>2711.45</v>
      </c>
      <c r="D606" s="47">
        <f t="shared" si="171"/>
        <v>-6.8421650251088012E-3</v>
      </c>
      <c r="F606" s="89">
        <f t="shared" si="169"/>
        <v>2018.3639253079318</v>
      </c>
      <c r="G606" s="96">
        <v>75</v>
      </c>
      <c r="H606" s="37">
        <v>66</v>
      </c>
      <c r="I606" s="60">
        <f t="shared" si="172"/>
        <v>2631.2234305292409</v>
      </c>
      <c r="J606" s="57">
        <f t="shared" si="180"/>
        <v>2100.9238421122432</v>
      </c>
      <c r="K606" s="57">
        <f t="shared" si="181"/>
        <v>2147.4415843489924</v>
      </c>
      <c r="L606" s="60">
        <f t="shared" si="173"/>
        <v>2310.5008200754241</v>
      </c>
      <c r="M606" s="57">
        <f t="shared" si="182"/>
        <v>2060.0040594874572</v>
      </c>
      <c r="N606" s="57">
        <f t="shared" si="167"/>
        <v>1696.7561191279549</v>
      </c>
      <c r="P606" s="49">
        <v>66</v>
      </c>
      <c r="Q606" s="96">
        <v>595</v>
      </c>
      <c r="R606" s="103">
        <f t="shared" si="170"/>
        <v>2018.3639253079318</v>
      </c>
      <c r="S606" s="57">
        <f t="shared" si="174"/>
        <v>2631.2234305292409</v>
      </c>
      <c r="T606" s="57">
        <f t="shared" si="175"/>
        <v>2939.2708347856292</v>
      </c>
      <c r="U606" s="60">
        <f t="shared" si="176"/>
        <v>2996.4658229985239</v>
      </c>
      <c r="V606" s="57">
        <f t="shared" si="177"/>
        <v>2310.5008200754241</v>
      </c>
      <c r="W606" s="60">
        <f t="shared" si="178"/>
        <v>2771.6498774835081</v>
      </c>
      <c r="X606" s="57">
        <f t="shared" si="179"/>
        <v>2497.911730341656</v>
      </c>
      <c r="Y606" s="17"/>
      <c r="AA606" s="22"/>
      <c r="AB606" s="22"/>
      <c r="AC606" s="22"/>
      <c r="AD606" s="22"/>
      <c r="AE606" s="22"/>
      <c r="AF606" s="22"/>
      <c r="AG606" s="22"/>
      <c r="AH606" s="33"/>
      <c r="AI606" s="6"/>
      <c r="AJ606" s="32"/>
      <c r="AK606" s="27"/>
      <c r="AL606" s="27"/>
      <c r="AM606" s="27"/>
      <c r="AN606" s="27"/>
      <c r="AO606" s="27"/>
      <c r="AP606" s="27"/>
      <c r="AR606" s="2"/>
      <c r="AS606" s="8"/>
      <c r="AT606" s="8"/>
      <c r="AU606" s="8"/>
      <c r="AW606" s="44"/>
      <c r="AX606" s="31"/>
      <c r="AY606" s="29"/>
      <c r="AZ606" s="31"/>
      <c r="BA606" s="17"/>
      <c r="BC606" s="22"/>
      <c r="BD606" s="22"/>
      <c r="BE606" s="22"/>
      <c r="BF606" s="22"/>
      <c r="BG606" s="22"/>
      <c r="BH606" s="22"/>
      <c r="BI606" s="22"/>
      <c r="BJ606" s="33"/>
      <c r="BK606" s="6"/>
      <c r="BL606" s="32"/>
      <c r="BM606" s="27"/>
      <c r="BN606" s="27"/>
      <c r="BO606" s="27"/>
      <c r="BP606" s="27"/>
      <c r="BQ606" s="27"/>
      <c r="BR606" s="27"/>
      <c r="BT606" s="2"/>
      <c r="BU606" s="8"/>
      <c r="BV606" s="8"/>
      <c r="BW606" s="8"/>
      <c r="BY606" s="44"/>
      <c r="BZ606" s="31"/>
      <c r="CA606" s="29"/>
      <c r="CB606" s="31"/>
      <c r="CC606" s="17"/>
      <c r="CE606" s="22"/>
      <c r="CF606" s="22"/>
      <c r="CG606" s="22"/>
      <c r="CH606" s="22"/>
      <c r="CI606" s="22"/>
      <c r="CJ606" s="22"/>
      <c r="CK606" s="22"/>
      <c r="CL606" s="33"/>
      <c r="CM606" s="6"/>
      <c r="CN606" s="32"/>
      <c r="CO606" s="27"/>
      <c r="CP606" s="27"/>
      <c r="CQ606" s="27"/>
      <c r="CR606" s="27"/>
      <c r="CS606" s="27"/>
      <c r="CT606" s="27"/>
    </row>
    <row r="607" spans="2:98">
      <c r="B607" s="86">
        <v>43236</v>
      </c>
      <c r="C607" s="53">
        <v>2719.35</v>
      </c>
      <c r="D607" s="47">
        <f>(C607-C606)/C606</f>
        <v>2.9135702299507983E-3</v>
      </c>
      <c r="F607" s="89">
        <f t="shared" si="169"/>
        <v>2018.3678982916426</v>
      </c>
      <c r="G607" s="96">
        <v>76</v>
      </c>
      <c r="H607" s="37">
        <v>67</v>
      </c>
      <c r="I607" s="60">
        <f t="shared" si="172"/>
        <v>2631.991859956192</v>
      </c>
      <c r="J607" s="57">
        <f t="shared" si="180"/>
        <v>2102.8590567704032</v>
      </c>
      <c r="K607" s="57">
        <f t="shared" si="181"/>
        <v>2150.0473698687915</v>
      </c>
      <c r="L607" s="60">
        <f t="shared" si="173"/>
        <v>2308.909364325611</v>
      </c>
      <c r="M607" s="57">
        <f t="shared" si="182"/>
        <v>2061.9341385886282</v>
      </c>
      <c r="N607" s="57">
        <f t="shared" si="167"/>
        <v>1696.1581330762328</v>
      </c>
      <c r="P607" s="49">
        <v>67</v>
      </c>
      <c r="Q607" s="41">
        <v>596</v>
      </c>
      <c r="R607" s="103">
        <f t="shared" si="170"/>
        <v>2018.3678982916426</v>
      </c>
      <c r="S607" s="57">
        <f t="shared" si="174"/>
        <v>2631.991859956192</v>
      </c>
      <c r="T607" s="57">
        <f t="shared" si="175"/>
        <v>2942.1557621561678</v>
      </c>
      <c r="U607" s="60">
        <f t="shared" si="176"/>
        <v>3000.2828425874623</v>
      </c>
      <c r="V607" s="57">
        <f t="shared" si="177"/>
        <v>2308.909364325611</v>
      </c>
      <c r="W607" s="60">
        <f t="shared" si="178"/>
        <v>2773.5474770775895</v>
      </c>
      <c r="X607" s="57">
        <f t="shared" si="179"/>
        <v>2497.6609227453519</v>
      </c>
      <c r="Y607" s="17"/>
      <c r="AA607" s="22"/>
      <c r="AB607" s="22"/>
      <c r="AC607" s="22"/>
      <c r="AD607" s="22"/>
      <c r="AE607" s="22"/>
      <c r="AF607" s="22"/>
      <c r="AG607" s="22"/>
      <c r="AH607" s="33"/>
      <c r="AI607" s="6"/>
      <c r="AJ607" s="32"/>
      <c r="AK607" s="27"/>
      <c r="AL607" s="27"/>
      <c r="AM607" s="27"/>
      <c r="AN607" s="27"/>
      <c r="AO607" s="27"/>
      <c r="AP607" s="27"/>
      <c r="AR607" s="2"/>
      <c r="AS607" s="8"/>
      <c r="AT607" s="8"/>
      <c r="AU607" s="8"/>
      <c r="AW607" s="44"/>
      <c r="AX607" s="31"/>
      <c r="AY607" s="29"/>
      <c r="AZ607" s="31"/>
      <c r="BA607" s="17"/>
      <c r="BC607" s="22"/>
      <c r="BD607" s="22"/>
      <c r="BE607" s="22"/>
      <c r="BF607" s="22"/>
      <c r="BG607" s="22"/>
      <c r="BH607" s="22"/>
      <c r="BI607" s="22"/>
      <c r="BJ607" s="33"/>
      <c r="BK607" s="6"/>
      <c r="BL607" s="32"/>
      <c r="BM607" s="27"/>
      <c r="BN607" s="27"/>
      <c r="BO607" s="27"/>
      <c r="BP607" s="27"/>
      <c r="BQ607" s="27"/>
      <c r="BR607" s="27"/>
      <c r="BT607" s="2"/>
      <c r="BU607" s="8"/>
      <c r="BV607" s="8"/>
      <c r="BW607" s="8"/>
      <c r="BY607" s="44"/>
      <c r="BZ607" s="31"/>
      <c r="CA607" s="29"/>
      <c r="CB607" s="31"/>
      <c r="CC607" s="17"/>
      <c r="CE607" s="22"/>
      <c r="CF607" s="22"/>
      <c r="CG607" s="22"/>
      <c r="CH607" s="22"/>
      <c r="CI607" s="22"/>
      <c r="CJ607" s="22"/>
      <c r="CK607" s="22"/>
      <c r="CL607" s="33"/>
      <c r="CM607" s="6"/>
      <c r="CN607" s="32"/>
      <c r="CO607" s="27"/>
      <c r="CP607" s="27"/>
      <c r="CQ607" s="27"/>
      <c r="CR607" s="27"/>
      <c r="CS607" s="27"/>
      <c r="CT607" s="27"/>
    </row>
    <row r="608" spans="2:98">
      <c r="B608" s="86">
        <v>43237</v>
      </c>
      <c r="C608" s="53">
        <v>2720.13</v>
      </c>
      <c r="D608" s="47">
        <f>(C608-C607)/C607</f>
        <v>2.8683325059304616E-4</v>
      </c>
      <c r="F608" s="89">
        <f t="shared" si="169"/>
        <v>2018.3718712753534</v>
      </c>
      <c r="G608" s="96">
        <v>77</v>
      </c>
      <c r="H608" s="37">
        <v>68</v>
      </c>
      <c r="I608" s="60">
        <f t="shared" si="172"/>
        <v>2632.7605137972987</v>
      </c>
      <c r="J608" s="57">
        <f t="shared" si="180"/>
        <v>2104.7833461621258</v>
      </c>
      <c r="K608" s="57">
        <f t="shared" si="181"/>
        <v>2152.6433205441335</v>
      </c>
      <c r="L608" s="60">
        <f t="shared" si="173"/>
        <v>2307.3358348801198</v>
      </c>
      <c r="M608" s="57">
        <f t="shared" si="182"/>
        <v>2063.8573035233321</v>
      </c>
      <c r="N608" s="57">
        <f t="shared" si="167"/>
        <v>1695.5675237475352</v>
      </c>
      <c r="P608" s="49">
        <v>68</v>
      </c>
      <c r="Q608" s="41">
        <v>597</v>
      </c>
      <c r="R608" s="103">
        <f t="shared" si="170"/>
        <v>2018.3718712753534</v>
      </c>
      <c r="S608" s="57">
        <f t="shared" si="174"/>
        <v>2632.7605137972987</v>
      </c>
      <c r="T608" s="57">
        <f t="shared" si="175"/>
        <v>2945.0220394396456</v>
      </c>
      <c r="U608" s="60">
        <f t="shared" si="176"/>
        <v>3004.0828119719058</v>
      </c>
      <c r="V608" s="57">
        <f t="shared" si="177"/>
        <v>2307.3358348801198</v>
      </c>
      <c r="W608" s="60">
        <f t="shared" si="178"/>
        <v>2775.4382779968437</v>
      </c>
      <c r="X608" s="57">
        <f t="shared" si="179"/>
        <v>2497.4174269920836</v>
      </c>
      <c r="Y608" s="17"/>
      <c r="AA608" s="22"/>
      <c r="AB608" s="22"/>
      <c r="AC608" s="22"/>
      <c r="AD608" s="22"/>
      <c r="AE608" s="22"/>
      <c r="AF608" s="22"/>
      <c r="AG608" s="22"/>
      <c r="AH608" s="33"/>
      <c r="AI608" s="6"/>
      <c r="AJ608" s="32"/>
      <c r="AK608" s="27"/>
      <c r="AL608" s="27"/>
      <c r="AM608" s="27"/>
      <c r="AN608" s="27"/>
      <c r="AO608" s="27"/>
      <c r="AP608" s="27"/>
      <c r="AR608" s="2"/>
      <c r="AS608" s="8"/>
      <c r="AT608" s="8"/>
      <c r="AU608" s="8"/>
      <c r="AW608" s="44"/>
      <c r="AX608" s="31"/>
      <c r="AY608" s="29"/>
      <c r="AZ608" s="31"/>
      <c r="BA608" s="17"/>
      <c r="BC608" s="22"/>
      <c r="BD608" s="22"/>
      <c r="BE608" s="22"/>
      <c r="BF608" s="22"/>
      <c r="BG608" s="22"/>
      <c r="BH608" s="22"/>
      <c r="BI608" s="22"/>
      <c r="BJ608" s="33"/>
      <c r="BK608" s="6"/>
      <c r="BL608" s="32"/>
      <c r="BM608" s="27"/>
      <c r="BN608" s="27"/>
      <c r="BO608" s="27"/>
      <c r="BP608" s="27"/>
      <c r="BQ608" s="27"/>
      <c r="BR608" s="27"/>
      <c r="BT608" s="2"/>
      <c r="BU608" s="8"/>
      <c r="BV608" s="8"/>
      <c r="BW608" s="8"/>
      <c r="BY608" s="44"/>
      <c r="BZ608" s="31"/>
      <c r="CA608" s="29"/>
      <c r="CB608" s="31"/>
      <c r="CC608" s="17"/>
      <c r="CE608" s="22"/>
      <c r="CF608" s="22"/>
      <c r="CG608" s="22"/>
      <c r="CH608" s="22"/>
      <c r="CI608" s="22"/>
      <c r="CJ608" s="22"/>
      <c r="CK608" s="22"/>
      <c r="CL608" s="33"/>
      <c r="CM608" s="6"/>
      <c r="CN608" s="32"/>
      <c r="CO608" s="27"/>
      <c r="CP608" s="27"/>
      <c r="CQ608" s="27"/>
      <c r="CR608" s="27"/>
      <c r="CS608" s="27"/>
      <c r="CT608" s="27"/>
    </row>
    <row r="609" spans="2:98">
      <c r="B609" s="86">
        <v>43238</v>
      </c>
      <c r="C609" s="108">
        <v>2712.97</v>
      </c>
      <c r="D609" s="47">
        <f>(C609-C608)/C608</f>
        <v>-2.6322271362031629E-3</v>
      </c>
      <c r="F609" s="89">
        <f t="shared" si="169"/>
        <v>2018.3758442590643</v>
      </c>
      <c r="G609" s="96">
        <v>78</v>
      </c>
      <c r="H609" s="37">
        <v>69</v>
      </c>
      <c r="I609" s="60">
        <f t="shared" si="172"/>
        <v>2633.5293921180996</v>
      </c>
      <c r="J609" s="57">
        <f t="shared" si="180"/>
        <v>2106.6969240340727</v>
      </c>
      <c r="K609" s="57">
        <f t="shared" si="181"/>
        <v>2155.2296458160113</v>
      </c>
      <c r="L609" s="60">
        <f t="shared" si="173"/>
        <v>2305.7798269047662</v>
      </c>
      <c r="M609" s="57">
        <f t="shared" si="182"/>
        <v>2065.7737011144991</v>
      </c>
      <c r="N609" s="57">
        <f t="shared" si="167"/>
        <v>1694.9841444769859</v>
      </c>
      <c r="P609" s="49">
        <v>69</v>
      </c>
      <c r="Q609" s="96">
        <v>598</v>
      </c>
      <c r="R609" s="103">
        <f t="shared" si="170"/>
        <v>2018.3758442590643</v>
      </c>
      <c r="S609" s="57">
        <f t="shared" si="174"/>
        <v>2633.5293921180996</v>
      </c>
      <c r="T609" s="57">
        <f t="shared" si="175"/>
        <v>2947.8700792439322</v>
      </c>
      <c r="U609" s="60">
        <f t="shared" si="176"/>
        <v>3007.8661363170886</v>
      </c>
      <c r="V609" s="57">
        <f t="shared" si="177"/>
        <v>2305.7798269047662</v>
      </c>
      <c r="W609" s="60">
        <f t="shared" si="178"/>
        <v>2777.322442676742</v>
      </c>
      <c r="X609" s="57">
        <f t="shared" si="179"/>
        <v>2497.1810808058772</v>
      </c>
      <c r="Y609" s="17"/>
      <c r="AA609" s="22"/>
      <c r="AB609" s="22"/>
      <c r="AC609" s="22"/>
      <c r="AD609" s="22"/>
      <c r="AE609" s="22"/>
      <c r="AF609" s="22"/>
      <c r="AG609" s="22"/>
      <c r="AH609" s="33"/>
      <c r="AI609" s="6"/>
      <c r="AJ609" s="32"/>
      <c r="AK609" s="27"/>
      <c r="AL609" s="27"/>
      <c r="AM609" s="27"/>
      <c r="AN609" s="27"/>
      <c r="AO609" s="27"/>
      <c r="AP609" s="27"/>
      <c r="AR609" s="2"/>
      <c r="AS609" s="8"/>
      <c r="AT609" s="8"/>
      <c r="AU609" s="8"/>
      <c r="AW609" s="44"/>
      <c r="AX609" s="31"/>
      <c r="AY609" s="29"/>
      <c r="AZ609" s="31"/>
      <c r="BA609" s="17"/>
      <c r="BC609" s="22"/>
      <c r="BD609" s="22"/>
      <c r="BE609" s="22"/>
      <c r="BF609" s="22"/>
      <c r="BG609" s="22"/>
      <c r="BH609" s="22"/>
      <c r="BI609" s="22"/>
      <c r="BJ609" s="33"/>
      <c r="BK609" s="6"/>
      <c r="BL609" s="32"/>
      <c r="BM609" s="27"/>
      <c r="BN609" s="27"/>
      <c r="BO609" s="27"/>
      <c r="BP609" s="27"/>
      <c r="BQ609" s="27"/>
      <c r="BR609" s="27"/>
      <c r="BT609" s="2"/>
      <c r="BU609" s="8"/>
      <c r="BV609" s="8"/>
      <c r="BW609" s="8"/>
      <c r="BY609" s="44"/>
      <c r="BZ609" s="31"/>
      <c r="CA609" s="29"/>
      <c r="CB609" s="31"/>
      <c r="CC609" s="17"/>
      <c r="CE609" s="22"/>
      <c r="CF609" s="22"/>
      <c r="CG609" s="22"/>
      <c r="CH609" s="22"/>
      <c r="CI609" s="22"/>
      <c r="CJ609" s="22"/>
      <c r="CK609" s="22"/>
      <c r="CL609" s="33"/>
      <c r="CM609" s="6"/>
      <c r="CN609" s="32"/>
      <c r="CO609" s="27"/>
      <c r="CP609" s="27"/>
      <c r="CQ609" s="27"/>
      <c r="CR609" s="27"/>
      <c r="CS609" s="27"/>
      <c r="CT609" s="27"/>
    </row>
    <row r="610" spans="2:98">
      <c r="B610" s="86">
        <v>43241</v>
      </c>
      <c r="C610" s="53">
        <v>2733.01</v>
      </c>
      <c r="D610" s="47">
        <f>(C610-C609)/C609</f>
        <v>7.386738519040174E-3</v>
      </c>
      <c r="F610" s="89">
        <f t="shared" si="169"/>
        <v>2018.3798172427751</v>
      </c>
      <c r="G610" s="96">
        <v>79</v>
      </c>
      <c r="H610" s="37">
        <v>70</v>
      </c>
      <c r="I610" s="60">
        <f t="shared" si="172"/>
        <v>2634.2984949841511</v>
      </c>
      <c r="J610" s="57">
        <f t="shared" si="180"/>
        <v>2108.5999972946815</v>
      </c>
      <c r="K610" s="57">
        <f t="shared" si="181"/>
        <v>2157.8065483775549</v>
      </c>
      <c r="L610" s="60">
        <f t="shared" si="173"/>
        <v>2304.2409503049107</v>
      </c>
      <c r="M610" s="57">
        <f t="shared" si="182"/>
        <v>2067.6834734569074</v>
      </c>
      <c r="N610" s="57">
        <f t="shared" si="167"/>
        <v>1694.407853327916</v>
      </c>
      <c r="P610" s="49">
        <v>70</v>
      </c>
      <c r="Q610" s="41">
        <v>599</v>
      </c>
      <c r="R610" s="103">
        <f t="shared" si="170"/>
        <v>2018.3798172427751</v>
      </c>
      <c r="S610" s="57">
        <f t="shared" si="174"/>
        <v>2634.2984949841511</v>
      </c>
      <c r="T610" s="57">
        <f t="shared" si="175"/>
        <v>2950.7002792630669</v>
      </c>
      <c r="U610" s="60">
        <f t="shared" si="176"/>
        <v>3011.6332060488226</v>
      </c>
      <c r="V610" s="57">
        <f t="shared" si="177"/>
        <v>2304.2409503049107</v>
      </c>
      <c r="W610" s="60">
        <f t="shared" si="178"/>
        <v>2779.2001276485316</v>
      </c>
      <c r="X610" s="57">
        <f t="shared" si="179"/>
        <v>2496.9517278150342</v>
      </c>
      <c r="Y610" s="17"/>
      <c r="AA610" s="22"/>
      <c r="AB610" s="22"/>
      <c r="AC610" s="22"/>
      <c r="AD610" s="22"/>
      <c r="AE610" s="22"/>
      <c r="AF610" s="22"/>
      <c r="AG610" s="22"/>
      <c r="AH610" s="33"/>
      <c r="AI610" s="6"/>
      <c r="AJ610" s="32"/>
      <c r="AK610" s="27"/>
      <c r="AL610" s="27"/>
      <c r="AM610" s="27"/>
      <c r="AN610" s="27"/>
      <c r="AO610" s="27"/>
      <c r="AP610" s="27"/>
      <c r="AR610" s="2"/>
      <c r="AS610" s="8"/>
      <c r="AT610" s="8"/>
      <c r="AU610" s="8"/>
      <c r="AW610" s="44"/>
      <c r="AX610" s="31"/>
      <c r="AY610" s="29"/>
      <c r="AZ610" s="31"/>
      <c r="BA610" s="17"/>
      <c r="BC610" s="22"/>
      <c r="BD610" s="22"/>
      <c r="BE610" s="22"/>
      <c r="BF610" s="22"/>
      <c r="BG610" s="22"/>
      <c r="BH610" s="22"/>
      <c r="BI610" s="22"/>
      <c r="BJ610" s="33"/>
      <c r="BK610" s="6"/>
      <c r="BL610" s="32"/>
      <c r="BM610" s="27"/>
      <c r="BN610" s="27"/>
      <c r="BO610" s="27"/>
      <c r="BP610" s="27"/>
      <c r="BQ610" s="27"/>
      <c r="BR610" s="27"/>
      <c r="BT610" s="2"/>
      <c r="BU610" s="8"/>
      <c r="BV610" s="8"/>
      <c r="BW610" s="8"/>
      <c r="BY610" s="44"/>
      <c r="BZ610" s="31"/>
      <c r="CA610" s="29"/>
      <c r="CB610" s="31"/>
      <c r="CC610" s="17"/>
      <c r="CE610" s="22"/>
      <c r="CF610" s="22"/>
      <c r="CG610" s="22"/>
      <c r="CH610" s="22"/>
      <c r="CI610" s="22"/>
      <c r="CJ610" s="22"/>
      <c r="CK610" s="22"/>
      <c r="CL610" s="33"/>
      <c r="CM610" s="6"/>
      <c r="CN610" s="32"/>
      <c r="CO610" s="27"/>
      <c r="CP610" s="27"/>
      <c r="CQ610" s="27"/>
      <c r="CR610" s="27"/>
      <c r="CS610" s="27"/>
      <c r="CT610" s="27"/>
    </row>
    <row r="611" spans="2:98">
      <c r="B611" s="86">
        <v>43242</v>
      </c>
      <c r="C611" s="53">
        <v>2724.44</v>
      </c>
      <c r="D611" s="47">
        <f t="shared" ref="D611:D618" si="183">(C611-C610)/C610</f>
        <v>-3.1357367883762454E-3</v>
      </c>
      <c r="F611" s="89">
        <f t="shared" si="169"/>
        <v>2018.3837902264859</v>
      </c>
      <c r="G611" s="96">
        <v>80</v>
      </c>
      <c r="H611" s="37">
        <v>71</v>
      </c>
      <c r="I611" s="60">
        <f t="shared" si="172"/>
        <v>2635.0678224610319</v>
      </c>
      <c r="J611" s="57">
        <f t="shared" si="180"/>
        <v>2110.4927663163639</v>
      </c>
      <c r="K611" s="57">
        <f t="shared" si="181"/>
        <v>2160.3742244733385</v>
      </c>
      <c r="L611" s="60">
        <f t="shared" si="173"/>
        <v>2302.7188289882711</v>
      </c>
      <c r="M611" s="57">
        <f t="shared" si="182"/>
        <v>2069.5867581268467</v>
      </c>
      <c r="N611" s="57">
        <f t="shared" si="167"/>
        <v>1693.8385128821978</v>
      </c>
      <c r="P611" s="49">
        <v>71</v>
      </c>
      <c r="Q611" s="41">
        <v>600</v>
      </c>
      <c r="R611" s="103">
        <f t="shared" si="170"/>
        <v>2018.3837902264859</v>
      </c>
      <c r="S611" s="57">
        <f t="shared" si="174"/>
        <v>2635.0678224610319</v>
      </c>
      <c r="T611" s="57">
        <f t="shared" si="175"/>
        <v>2953.5130230207387</v>
      </c>
      <c r="U611" s="60">
        <f t="shared" si="176"/>
        <v>3015.3843975906848</v>
      </c>
      <c r="V611" s="57">
        <f t="shared" si="177"/>
        <v>2302.7188289882711</v>
      </c>
      <c r="W611" s="60">
        <f t="shared" si="178"/>
        <v>2781.0714838344184</v>
      </c>
      <c r="X611" s="57">
        <f t="shared" si="179"/>
        <v>2496.7292172569473</v>
      </c>
      <c r="Y611" s="17"/>
      <c r="AA611" s="22"/>
      <c r="AB611" s="22"/>
      <c r="AC611" s="22"/>
      <c r="AD611" s="22"/>
      <c r="AE611" s="22"/>
      <c r="AF611" s="22"/>
      <c r="AG611" s="22"/>
      <c r="AH611" s="33"/>
      <c r="AI611" s="6"/>
      <c r="AJ611" s="32"/>
      <c r="AK611" s="27"/>
      <c r="AL611" s="27"/>
      <c r="AM611" s="27"/>
      <c r="AN611" s="27"/>
      <c r="AO611" s="27"/>
      <c r="AP611" s="27"/>
      <c r="AR611" s="2"/>
      <c r="AS611" s="8"/>
      <c r="AT611" s="8"/>
      <c r="AU611" s="8"/>
      <c r="AW611" s="44"/>
      <c r="AX611" s="31"/>
      <c r="AY611" s="29"/>
      <c r="AZ611" s="31"/>
      <c r="BA611" s="17"/>
      <c r="BC611" s="22"/>
      <c r="BD611" s="22"/>
      <c r="BE611" s="22"/>
      <c r="BF611" s="22"/>
      <c r="BG611" s="22"/>
      <c r="BH611" s="22"/>
      <c r="BI611" s="22"/>
      <c r="BJ611" s="33"/>
      <c r="BK611" s="6"/>
      <c r="BL611" s="32"/>
      <c r="BM611" s="27"/>
      <c r="BN611" s="27"/>
      <c r="BO611" s="27"/>
      <c r="BP611" s="27"/>
      <c r="BQ611" s="27"/>
      <c r="BR611" s="27"/>
      <c r="BT611" s="2"/>
      <c r="BU611" s="8"/>
      <c r="BV611" s="8"/>
      <c r="BW611" s="8"/>
      <c r="BY611" s="44"/>
      <c r="BZ611" s="31"/>
      <c r="CA611" s="29"/>
      <c r="CB611" s="31"/>
      <c r="CC611" s="17"/>
      <c r="CE611" s="22"/>
      <c r="CF611" s="22"/>
      <c r="CG611" s="22"/>
      <c r="CH611" s="22"/>
      <c r="CI611" s="22"/>
      <c r="CJ611" s="22"/>
      <c r="CK611" s="22"/>
      <c r="CL611" s="33"/>
      <c r="CM611" s="6"/>
      <c r="CN611" s="32"/>
      <c r="CO611" s="27"/>
      <c r="CP611" s="27"/>
      <c r="CQ611" s="27"/>
      <c r="CR611" s="27"/>
      <c r="CS611" s="27"/>
      <c r="CT611" s="27"/>
    </row>
    <row r="612" spans="2:98">
      <c r="B612" s="86">
        <v>43243</v>
      </c>
      <c r="C612" s="53">
        <v>2733.29</v>
      </c>
      <c r="D612" s="47">
        <f t="shared" si="183"/>
        <v>3.2483739777715453E-3</v>
      </c>
      <c r="F612" s="89">
        <f t="shared" si="169"/>
        <v>2018.3877632101967</v>
      </c>
      <c r="G612" s="96">
        <v>81</v>
      </c>
      <c r="H612" s="37">
        <v>72</v>
      </c>
      <c r="I612" s="60">
        <f t="shared" si="172"/>
        <v>2635.837374614337</v>
      </c>
      <c r="J612" s="57">
        <f t="shared" si="180"/>
        <v>2112.3754252207491</v>
      </c>
      <c r="K612" s="57">
        <f t="shared" si="181"/>
        <v>2162.9328641818579</v>
      </c>
      <c r="L612" s="60">
        <f t="shared" si="173"/>
        <v>2301.2131001743924</v>
      </c>
      <c r="M612" s="57">
        <f t="shared" si="182"/>
        <v>2071.4836883799958</v>
      </c>
      <c r="N612" s="57">
        <f t="shared" si="167"/>
        <v>1693.2759900423687</v>
      </c>
      <c r="P612" s="49">
        <v>72</v>
      </c>
      <c r="Q612" s="96">
        <v>601</v>
      </c>
      <c r="R612" s="103">
        <f t="shared" si="170"/>
        <v>2018.3877632101967</v>
      </c>
      <c r="S612" s="57">
        <f t="shared" si="174"/>
        <v>2635.837374614337</v>
      </c>
      <c r="T612" s="57">
        <f t="shared" si="175"/>
        <v>2956.3086805668049</v>
      </c>
      <c r="U612" s="60">
        <f t="shared" si="176"/>
        <v>3019.1200740545455</v>
      </c>
      <c r="V612" s="57">
        <f t="shared" si="177"/>
        <v>2301.2131001743924</v>
      </c>
      <c r="W612" s="60">
        <f t="shared" si="178"/>
        <v>2782.9366568240662</v>
      </c>
      <c r="X612" s="57">
        <f t="shared" si="179"/>
        <v>2496.5134037015996</v>
      </c>
      <c r="Y612" s="17"/>
      <c r="AA612" s="22"/>
      <c r="AB612" s="22"/>
      <c r="AC612" s="22"/>
      <c r="AD612" s="22"/>
      <c r="AE612" s="22"/>
      <c r="AF612" s="22"/>
      <c r="AG612" s="22"/>
      <c r="AH612" s="33"/>
      <c r="AI612" s="6"/>
      <c r="AJ612" s="32"/>
      <c r="AK612" s="27"/>
      <c r="AL612" s="27"/>
      <c r="AM612" s="27"/>
      <c r="AN612" s="27"/>
      <c r="AO612" s="27"/>
      <c r="AP612" s="27"/>
      <c r="AR612" s="2"/>
      <c r="AS612" s="8"/>
      <c r="AT612" s="8"/>
      <c r="AU612" s="8"/>
      <c r="AW612" s="44"/>
      <c r="AX612" s="31"/>
      <c r="AY612" s="29"/>
      <c r="AZ612" s="31"/>
      <c r="BA612" s="17"/>
      <c r="BC612" s="22"/>
      <c r="BD612" s="22"/>
      <c r="BE612" s="22"/>
      <c r="BF612" s="22"/>
      <c r="BG612" s="22"/>
      <c r="BH612" s="22"/>
      <c r="BI612" s="22"/>
      <c r="BJ612" s="33"/>
      <c r="BK612" s="6"/>
      <c r="BL612" s="32"/>
      <c r="BM612" s="27"/>
      <c r="BN612" s="27"/>
      <c r="BO612" s="27"/>
      <c r="BP612" s="27"/>
      <c r="BQ612" s="27"/>
      <c r="BR612" s="27"/>
      <c r="BT612" s="2"/>
      <c r="BU612" s="8"/>
      <c r="BV612" s="8"/>
      <c r="BW612" s="8"/>
      <c r="BY612" s="44"/>
      <c r="BZ612" s="31"/>
      <c r="CA612" s="29"/>
      <c r="CB612" s="31"/>
      <c r="CC612" s="17"/>
      <c r="CE612" s="22"/>
      <c r="CF612" s="22"/>
      <c r="CG612" s="22"/>
      <c r="CH612" s="22"/>
      <c r="CI612" s="22"/>
      <c r="CJ612" s="22"/>
      <c r="CK612" s="22"/>
      <c r="CL612" s="33"/>
      <c r="CM612" s="6"/>
      <c r="CN612" s="32"/>
      <c r="CO612" s="27"/>
      <c r="CP612" s="27"/>
      <c r="CQ612" s="27"/>
      <c r="CR612" s="27"/>
      <c r="CS612" s="27"/>
      <c r="CT612" s="27"/>
    </row>
    <row r="613" spans="2:98">
      <c r="B613" s="86">
        <v>43244</v>
      </c>
      <c r="C613" s="53">
        <v>2727.26</v>
      </c>
      <c r="D613" s="47">
        <f t="shared" si="183"/>
        <v>-2.2061325362474327E-3</v>
      </c>
      <c r="F613" s="89">
        <f t="shared" si="169"/>
        <v>2018.3917361939075</v>
      </c>
      <c r="G613" s="96">
        <v>82</v>
      </c>
      <c r="H613" s="37">
        <v>73</v>
      </c>
      <c r="I613" s="60">
        <f t="shared" si="172"/>
        <v>2636.6071515096814</v>
      </c>
      <c r="J613" s="57">
        <f t="shared" si="180"/>
        <v>2114.248162148127</v>
      </c>
      <c r="K613" s="57">
        <f t="shared" si="181"/>
        <v>2165.4826516823327</v>
      </c>
      <c r="L613" s="60">
        <f t="shared" si="173"/>
        <v>2299.723413747231</v>
      </c>
      <c r="M613" s="57">
        <f t="shared" si="182"/>
        <v>2073.3743933383171</v>
      </c>
      <c r="N613" s="57">
        <f t="shared" ref="N613:N644" si="184">$C$38*EXP($J$4*G613-0.7*$J$3*SQRT(G613))</f>
        <v>1692.7201558447339</v>
      </c>
      <c r="P613" s="49">
        <v>73</v>
      </c>
      <c r="Q613" s="96">
        <v>602</v>
      </c>
      <c r="R613" s="103">
        <f t="shared" si="170"/>
        <v>2018.3917361939075</v>
      </c>
      <c r="S613" s="57">
        <f t="shared" si="174"/>
        <v>2636.6071515096814</v>
      </c>
      <c r="T613" s="57">
        <f t="shared" si="175"/>
        <v>2959.0876091303971</v>
      </c>
      <c r="U613" s="60">
        <f t="shared" si="176"/>
        <v>3022.8405858879855</v>
      </c>
      <c r="V613" s="57">
        <f t="shared" si="177"/>
        <v>2299.723413747231</v>
      </c>
      <c r="W613" s="60">
        <f t="shared" si="178"/>
        <v>2784.7957871338444</v>
      </c>
      <c r="X613" s="57">
        <f t="shared" si="179"/>
        <v>2496.3041467923194</v>
      </c>
      <c r="Y613" s="17"/>
      <c r="AA613" s="22"/>
      <c r="AB613" s="22"/>
      <c r="AC613" s="22"/>
      <c r="AD613" s="22"/>
      <c r="AE613" s="22"/>
      <c r="AF613" s="22"/>
      <c r="AG613" s="22"/>
      <c r="AH613" s="33"/>
      <c r="AI613" s="6"/>
      <c r="AJ613" s="32"/>
      <c r="AK613" s="27"/>
      <c r="AL613" s="27"/>
      <c r="AM613" s="27"/>
      <c r="AN613" s="27"/>
      <c r="AO613" s="27"/>
      <c r="AP613" s="27"/>
      <c r="AR613" s="2"/>
      <c r="AS613" s="8"/>
      <c r="AT613" s="8"/>
      <c r="AU613" s="8"/>
      <c r="AW613" s="44"/>
      <c r="AX613" s="31"/>
      <c r="AY613" s="29"/>
      <c r="AZ613" s="31"/>
      <c r="BA613" s="17"/>
      <c r="BC613" s="22"/>
      <c r="BD613" s="22"/>
      <c r="BE613" s="22"/>
      <c r="BF613" s="22"/>
      <c r="BG613" s="22"/>
      <c r="BH613" s="22"/>
      <c r="BI613" s="22"/>
      <c r="BJ613" s="33"/>
      <c r="BK613" s="6"/>
      <c r="BL613" s="32"/>
      <c r="BM613" s="27"/>
      <c r="BN613" s="27"/>
      <c r="BO613" s="27"/>
      <c r="BP613" s="27"/>
      <c r="BQ613" s="27"/>
      <c r="BR613" s="27"/>
      <c r="BT613" s="2"/>
      <c r="BU613" s="8"/>
      <c r="BV613" s="8"/>
      <c r="BW613" s="8"/>
      <c r="BY613" s="44"/>
      <c r="BZ613" s="31"/>
      <c r="CA613" s="29"/>
      <c r="CB613" s="31"/>
      <c r="CC613" s="17"/>
      <c r="CE613" s="22"/>
      <c r="CF613" s="22"/>
      <c r="CG613" s="22"/>
      <c r="CH613" s="22"/>
      <c r="CI613" s="22"/>
      <c r="CJ613" s="22"/>
      <c r="CK613" s="22"/>
      <c r="CL613" s="33"/>
      <c r="CM613" s="6"/>
      <c r="CN613" s="32"/>
      <c r="CO613" s="27"/>
      <c r="CP613" s="27"/>
      <c r="CQ613" s="27"/>
      <c r="CR613" s="27"/>
      <c r="CS613" s="27"/>
      <c r="CT613" s="27"/>
    </row>
    <row r="614" spans="2:98">
      <c r="B614" s="86">
        <v>43245</v>
      </c>
      <c r="C614" s="53">
        <v>2721.33</v>
      </c>
      <c r="D614" s="47">
        <f t="shared" si="183"/>
        <v>-2.1743434802696813E-3</v>
      </c>
      <c r="F614" s="89">
        <f t="shared" si="169"/>
        <v>2018.3957091776183</v>
      </c>
      <c r="G614" s="96">
        <v>83</v>
      </c>
      <c r="H614" s="37">
        <v>74</v>
      </c>
      <c r="I614" s="60">
        <f t="shared" si="172"/>
        <v>2637.3771532127003</v>
      </c>
      <c r="J614" s="57">
        <f t="shared" si="180"/>
        <v>2116.1111595121401</v>
      </c>
      <c r="K614" s="57">
        <f t="shared" si="181"/>
        <v>2168.0237655068649</v>
      </c>
      <c r="L614" s="60">
        <f t="shared" si="173"/>
        <v>2298.2494316475977</v>
      </c>
      <c r="M614" s="57">
        <f t="shared" si="182"/>
        <v>2075.2589981667038</v>
      </c>
      <c r="N614" s="57">
        <f t="shared" si="184"/>
        <v>1692.170885282723</v>
      </c>
      <c r="P614" s="49">
        <v>74</v>
      </c>
      <c r="Q614" s="41">
        <v>603</v>
      </c>
      <c r="R614" s="103">
        <f t="shared" si="170"/>
        <v>2018.3957091776183</v>
      </c>
      <c r="S614" s="57">
        <f t="shared" si="174"/>
        <v>2637.3771532127003</v>
      </c>
      <c r="T614" s="57">
        <f t="shared" si="175"/>
        <v>2961.8501537328966</v>
      </c>
      <c r="U614" s="60">
        <f t="shared" si="176"/>
        <v>3026.5462714818536</v>
      </c>
      <c r="V614" s="57">
        <f t="shared" si="177"/>
        <v>2298.2494316475977</v>
      </c>
      <c r="W614" s="60">
        <f t="shared" si="178"/>
        <v>2786.6490104501117</v>
      </c>
      <c r="X614" s="57">
        <f t="shared" si="179"/>
        <v>2496.1013110024937</v>
      </c>
      <c r="Y614" s="17"/>
      <c r="AA614" s="22"/>
      <c r="AB614" s="22"/>
      <c r="AC614" s="22"/>
      <c r="AD614" s="22"/>
      <c r="AE614" s="22"/>
      <c r="AF614" s="22"/>
      <c r="AG614" s="22"/>
      <c r="AH614" s="33"/>
      <c r="AI614" s="6"/>
      <c r="AJ614" s="32"/>
      <c r="AK614" s="27"/>
      <c r="AL614" s="27"/>
      <c r="AM614" s="27"/>
      <c r="AN614" s="27"/>
      <c r="AO614" s="27"/>
      <c r="AP614" s="27"/>
      <c r="AR614" s="2"/>
      <c r="AS614" s="8"/>
      <c r="AT614" s="8"/>
      <c r="AU614" s="8"/>
      <c r="AW614" s="44"/>
      <c r="AX614" s="31"/>
      <c r="AY614" s="29"/>
      <c r="AZ614" s="31"/>
      <c r="BA614" s="17"/>
      <c r="BC614" s="22"/>
      <c r="BD614" s="22"/>
      <c r="BE614" s="22"/>
      <c r="BF614" s="22"/>
      <c r="BG614" s="22"/>
      <c r="BH614" s="22"/>
      <c r="BI614" s="22"/>
      <c r="BJ614" s="33"/>
      <c r="BK614" s="6"/>
      <c r="BL614" s="32"/>
      <c r="BM614" s="27"/>
      <c r="BN614" s="27"/>
      <c r="BO614" s="27"/>
      <c r="BP614" s="27"/>
      <c r="BQ614" s="27"/>
      <c r="BR614" s="27"/>
      <c r="BT614" s="2"/>
      <c r="BU614" s="8"/>
      <c r="BV614" s="8"/>
      <c r="BW614" s="8"/>
      <c r="BY614" s="44"/>
      <c r="BZ614" s="31"/>
      <c r="CA614" s="29"/>
      <c r="CB614" s="31"/>
      <c r="CC614" s="17"/>
      <c r="CE614" s="22"/>
      <c r="CF614" s="22"/>
      <c r="CG614" s="22"/>
      <c r="CH614" s="22"/>
      <c r="CI614" s="22"/>
      <c r="CJ614" s="22"/>
      <c r="CK614" s="22"/>
      <c r="CL614" s="33"/>
      <c r="CM614" s="6"/>
      <c r="CN614" s="32"/>
      <c r="CO614" s="27"/>
      <c r="CP614" s="27"/>
      <c r="CQ614" s="27"/>
      <c r="CR614" s="27"/>
      <c r="CS614" s="27"/>
      <c r="CT614" s="27"/>
    </row>
    <row r="615" spans="2:98">
      <c r="B615" s="86">
        <v>43249</v>
      </c>
      <c r="C615" s="53">
        <v>2689.86</v>
      </c>
      <c r="D615" s="47">
        <f t="shared" si="183"/>
        <v>-1.1564198388288007E-2</v>
      </c>
      <c r="F615" s="89">
        <f t="shared" si="169"/>
        <v>2018.3996821613291</v>
      </c>
      <c r="G615" s="96">
        <v>84</v>
      </c>
      <c r="H615" s="37">
        <v>75</v>
      </c>
      <c r="I615" s="60">
        <f t="shared" si="172"/>
        <v>2638.1473797890453</v>
      </c>
      <c r="J615" s="57">
        <f t="shared" si="180"/>
        <v>2117.9645942407046</v>
      </c>
      <c r="K615" s="57">
        <f t="shared" si="181"/>
        <v>2170.5563787789365</v>
      </c>
      <c r="L615" s="60">
        <f t="shared" si="173"/>
        <v>2296.79082730251</v>
      </c>
      <c r="M615" s="57">
        <f t="shared" si="182"/>
        <v>2077.1376242400502</v>
      </c>
      <c r="N615" s="57">
        <f t="shared" si="184"/>
        <v>1691.6280571398177</v>
      </c>
      <c r="P615" s="49">
        <v>75</v>
      </c>
      <c r="Q615" s="41">
        <v>604</v>
      </c>
      <c r="R615" s="103">
        <f t="shared" si="170"/>
        <v>2018.3996821613291</v>
      </c>
      <c r="S615" s="57">
        <f t="shared" si="174"/>
        <v>2638.1473797890453</v>
      </c>
      <c r="T615" s="57">
        <f t="shared" si="175"/>
        <v>2964.5966477637389</v>
      </c>
      <c r="U615" s="60">
        <f t="shared" si="176"/>
        <v>3030.2374577409128</v>
      </c>
      <c r="V615" s="57">
        <f t="shared" si="177"/>
        <v>2296.79082730251</v>
      </c>
      <c r="W615" s="60">
        <f t="shared" si="178"/>
        <v>2788.4964578577274</v>
      </c>
      <c r="X615" s="57">
        <f t="shared" si="179"/>
        <v>2495.9047654070591</v>
      </c>
      <c r="Y615" s="17"/>
      <c r="AA615" s="22"/>
      <c r="AB615" s="22"/>
      <c r="AC615" s="22"/>
      <c r="AD615" s="22"/>
      <c r="AE615" s="22"/>
      <c r="AF615" s="22"/>
      <c r="AG615" s="22"/>
      <c r="AH615" s="33"/>
      <c r="AI615" s="6"/>
      <c r="AJ615" s="32"/>
      <c r="AK615" s="27"/>
      <c r="AL615" s="27"/>
      <c r="AM615" s="27"/>
      <c r="AN615" s="27"/>
      <c r="AO615" s="27"/>
      <c r="AP615" s="27"/>
      <c r="AR615" s="2"/>
      <c r="AS615" s="8"/>
      <c r="AT615" s="8"/>
      <c r="AU615" s="8"/>
      <c r="AW615" s="44"/>
      <c r="AX615" s="31"/>
      <c r="AY615" s="29"/>
      <c r="AZ615" s="31"/>
      <c r="BA615" s="17"/>
      <c r="BC615" s="22"/>
      <c r="BD615" s="22"/>
      <c r="BE615" s="22"/>
      <c r="BF615" s="22"/>
      <c r="BG615" s="22"/>
      <c r="BH615" s="22"/>
      <c r="BI615" s="22"/>
      <c r="BJ615" s="33"/>
      <c r="BK615" s="6"/>
      <c r="BL615" s="32"/>
      <c r="BM615" s="27"/>
      <c r="BN615" s="27"/>
      <c r="BO615" s="27"/>
      <c r="BP615" s="27"/>
      <c r="BQ615" s="27"/>
      <c r="BR615" s="27"/>
      <c r="BT615" s="2"/>
      <c r="BU615" s="8"/>
      <c r="BV615" s="8"/>
      <c r="BW615" s="8"/>
      <c r="BY615" s="44"/>
      <c r="BZ615" s="31"/>
      <c r="CA615" s="29"/>
      <c r="CB615" s="31"/>
      <c r="CC615" s="17"/>
      <c r="CE615" s="22"/>
      <c r="CF615" s="22"/>
      <c r="CG615" s="22"/>
      <c r="CH615" s="22"/>
      <c r="CI615" s="22"/>
      <c r="CJ615" s="22"/>
      <c r="CK615" s="22"/>
      <c r="CL615" s="33"/>
      <c r="CM615" s="6"/>
      <c r="CN615" s="32"/>
      <c r="CO615" s="27"/>
      <c r="CP615" s="27"/>
      <c r="CQ615" s="27"/>
      <c r="CR615" s="27"/>
      <c r="CS615" s="27"/>
      <c r="CT615" s="27"/>
    </row>
    <row r="616" spans="2:98">
      <c r="B616" s="86">
        <v>43250</v>
      </c>
      <c r="C616" s="53">
        <v>2724.01</v>
      </c>
      <c r="D616" s="47">
        <f t="shared" si="183"/>
        <v>1.2695828035659882E-2</v>
      </c>
      <c r="F616" s="89">
        <f t="shared" si="169"/>
        <v>2018.4036551450399</v>
      </c>
      <c r="G616" s="96">
        <v>85</v>
      </c>
      <c r="H616" s="37">
        <v>76</v>
      </c>
      <c r="I616" s="60">
        <f t="shared" si="172"/>
        <v>2638.9178313043908</v>
      </c>
      <c r="J616" s="57">
        <f t="shared" si="180"/>
        <v>2119.8086380040568</v>
      </c>
      <c r="K616" s="57">
        <f t="shared" si="181"/>
        <v>2173.080659439137</v>
      </c>
      <c r="L616" s="60">
        <f t="shared" si="173"/>
        <v>2295.3472850887501</v>
      </c>
      <c r="M616" s="57">
        <f t="shared" si="182"/>
        <v>2079.0103893013797</v>
      </c>
      <c r="N616" s="57">
        <f t="shared" si="184"/>
        <v>1691.0915538314227</v>
      </c>
      <c r="P616" s="49">
        <v>76</v>
      </c>
      <c r="Q616" s="96">
        <v>605</v>
      </c>
      <c r="R616" s="103">
        <f t="shared" si="170"/>
        <v>2018.4036551450399</v>
      </c>
      <c r="S616" s="57">
        <f t="shared" si="174"/>
        <v>2638.9178313043908</v>
      </c>
      <c r="T616" s="57">
        <f t="shared" si="175"/>
        <v>2967.3274135217766</v>
      </c>
      <c r="U616" s="60">
        <f t="shared" si="176"/>
        <v>3033.9144606202849</v>
      </c>
      <c r="V616" s="57">
        <f t="shared" si="177"/>
        <v>2295.3472850887501</v>
      </c>
      <c r="W616" s="60">
        <f t="shared" si="178"/>
        <v>2790.3382560548694</v>
      </c>
      <c r="X616" s="57">
        <f t="shared" si="179"/>
        <v>2495.7143834676831</v>
      </c>
      <c r="Y616" s="17"/>
      <c r="AA616" s="22"/>
      <c r="AB616" s="22"/>
      <c r="AC616" s="22"/>
      <c r="AD616" s="22"/>
      <c r="AE616" s="22"/>
      <c r="AF616" s="22"/>
      <c r="AG616" s="22"/>
      <c r="AH616" s="33"/>
      <c r="AI616" s="6"/>
      <c r="AJ616" s="32"/>
      <c r="AK616" s="27"/>
      <c r="AL616" s="27"/>
      <c r="AM616" s="27"/>
      <c r="AN616" s="27"/>
      <c r="AO616" s="27"/>
      <c r="AP616" s="27"/>
      <c r="AR616" s="2"/>
      <c r="AS616" s="8"/>
      <c r="AT616" s="8"/>
      <c r="AU616" s="8"/>
      <c r="AW616" s="44"/>
      <c r="AX616" s="31"/>
      <c r="AY616" s="29"/>
      <c r="AZ616" s="31"/>
      <c r="BA616" s="17"/>
      <c r="BC616" s="22"/>
      <c r="BD616" s="22"/>
      <c r="BE616" s="22"/>
      <c r="BF616" s="22"/>
      <c r="BG616" s="22"/>
      <c r="BH616" s="22"/>
      <c r="BI616" s="22"/>
      <c r="BJ616" s="33"/>
      <c r="BK616" s="6"/>
      <c r="BL616" s="32"/>
      <c r="BM616" s="27"/>
      <c r="BN616" s="27"/>
      <c r="BO616" s="27"/>
      <c r="BP616" s="27"/>
      <c r="BQ616" s="27"/>
      <c r="BR616" s="27"/>
      <c r="BT616" s="2"/>
      <c r="BU616" s="8"/>
      <c r="BV616" s="8"/>
      <c r="BW616" s="8"/>
      <c r="BY616" s="44"/>
      <c r="BZ616" s="31"/>
      <c r="CA616" s="29"/>
      <c r="CB616" s="31"/>
      <c r="CC616" s="17"/>
      <c r="CE616" s="22"/>
      <c r="CF616" s="22"/>
      <c r="CG616" s="22"/>
      <c r="CH616" s="22"/>
      <c r="CI616" s="22"/>
      <c r="CJ616" s="22"/>
      <c r="CK616" s="22"/>
      <c r="CL616" s="33"/>
      <c r="CM616" s="6"/>
      <c r="CN616" s="32"/>
      <c r="CO616" s="27"/>
      <c r="CP616" s="27"/>
      <c r="CQ616" s="27"/>
      <c r="CR616" s="27"/>
      <c r="CS616" s="27"/>
      <c r="CT616" s="27"/>
    </row>
    <row r="617" spans="2:98">
      <c r="B617" s="86">
        <v>43251</v>
      </c>
      <c r="C617" s="53">
        <v>2705.27</v>
      </c>
      <c r="D617" s="47">
        <f t="shared" si="183"/>
        <v>-6.8795635845684249E-3</v>
      </c>
      <c r="F617" s="89">
        <f t="shared" si="169"/>
        <v>2018.4076281287507</v>
      </c>
      <c r="G617" s="96">
        <v>86</v>
      </c>
      <c r="H617" s="37">
        <v>77</v>
      </c>
      <c r="I617" s="60">
        <f t="shared" si="172"/>
        <v>2639.6885078244277</v>
      </c>
      <c r="J617" s="57">
        <f t="shared" si="180"/>
        <v>2121.6434574307546</v>
      </c>
      <c r="K617" s="57">
        <f t="shared" si="181"/>
        <v>2175.596770458938</v>
      </c>
      <c r="L617" s="60">
        <f t="shared" si="173"/>
        <v>2293.918499828153</v>
      </c>
      <c r="M617" s="57">
        <f t="shared" si="182"/>
        <v>2080.8774076116069</v>
      </c>
      <c r="N617" s="57">
        <f t="shared" si="184"/>
        <v>1690.561261255107</v>
      </c>
      <c r="P617" s="49">
        <v>77</v>
      </c>
      <c r="Q617" s="41">
        <v>606</v>
      </c>
      <c r="R617" s="103">
        <f t="shared" si="170"/>
        <v>2018.4076281287507</v>
      </c>
      <c r="S617" s="57">
        <f t="shared" si="174"/>
        <v>2639.6885078244277</v>
      </c>
      <c r="T617" s="57">
        <f t="shared" si="175"/>
        <v>2970.042762724674</v>
      </c>
      <c r="U617" s="60">
        <f t="shared" si="176"/>
        <v>3037.5775856301575</v>
      </c>
      <c r="V617" s="57">
        <f t="shared" si="177"/>
        <v>2293.918499828153</v>
      </c>
      <c r="W617" s="60">
        <f t="shared" si="178"/>
        <v>2792.1745275551439</v>
      </c>
      <c r="X617" s="57">
        <f t="shared" si="179"/>
        <v>2495.5300428306559</v>
      </c>
      <c r="Y617" s="17"/>
      <c r="AA617" s="22"/>
      <c r="AB617" s="22"/>
      <c r="AC617" s="22"/>
      <c r="AD617" s="22"/>
      <c r="AE617" s="22"/>
      <c r="AF617" s="22"/>
      <c r="AG617" s="22"/>
      <c r="AH617" s="33"/>
      <c r="AI617" s="6"/>
      <c r="AJ617" s="32"/>
      <c r="AK617" s="27"/>
      <c r="AL617" s="27"/>
      <c r="AM617" s="27"/>
      <c r="AN617" s="27"/>
      <c r="AO617" s="27"/>
      <c r="AP617" s="27"/>
      <c r="AR617" s="2"/>
      <c r="AS617" s="8"/>
      <c r="AT617" s="8"/>
      <c r="AU617" s="8"/>
      <c r="AW617" s="44"/>
      <c r="AX617" s="31"/>
      <c r="AY617" s="29"/>
      <c r="AZ617" s="31"/>
      <c r="BA617" s="17"/>
      <c r="BC617" s="22"/>
      <c r="BD617" s="22"/>
      <c r="BE617" s="22"/>
      <c r="BF617" s="22"/>
      <c r="BG617" s="22"/>
      <c r="BH617" s="22"/>
      <c r="BI617" s="22"/>
      <c r="BJ617" s="33"/>
      <c r="BK617" s="6"/>
      <c r="BL617" s="32"/>
      <c r="BM617" s="27"/>
      <c r="BN617" s="27"/>
      <c r="BO617" s="27"/>
      <c r="BP617" s="27"/>
      <c r="BQ617" s="27"/>
      <c r="BR617" s="27"/>
      <c r="BT617" s="2"/>
      <c r="BU617" s="8"/>
      <c r="BV617" s="8"/>
      <c r="BW617" s="8"/>
      <c r="BY617" s="44"/>
      <c r="BZ617" s="31"/>
      <c r="CA617" s="29"/>
      <c r="CB617" s="31"/>
      <c r="CC617" s="17"/>
      <c r="CE617" s="22"/>
      <c r="CF617" s="22"/>
      <c r="CG617" s="22"/>
      <c r="CH617" s="22"/>
      <c r="CI617" s="22"/>
      <c r="CJ617" s="22"/>
      <c r="CK617" s="22"/>
      <c r="CL617" s="33"/>
      <c r="CM617" s="6"/>
      <c r="CN617" s="32"/>
      <c r="CO617" s="27"/>
      <c r="CP617" s="27"/>
      <c r="CQ617" s="27"/>
      <c r="CR617" s="27"/>
      <c r="CS617" s="27"/>
      <c r="CT617" s="27"/>
    </row>
    <row r="618" spans="2:98">
      <c r="B618" s="86">
        <v>43252</v>
      </c>
      <c r="C618" s="53">
        <v>2734.62</v>
      </c>
      <c r="D618" s="47">
        <f t="shared" si="183"/>
        <v>1.0849194350286629E-2</v>
      </c>
      <c r="F618" s="89">
        <f t="shared" si="169"/>
        <v>2018.4116011124615</v>
      </c>
      <c r="G618" s="96">
        <v>87</v>
      </c>
      <c r="H618" s="37">
        <v>78</v>
      </c>
      <c r="I618" s="60">
        <f t="shared" si="172"/>
        <v>2640.459409414867</v>
      </c>
      <c r="J618" s="57">
        <f t="shared" si="180"/>
        <v>2123.4692143124107</v>
      </c>
      <c r="K618" s="57">
        <f t="shared" si="181"/>
        <v>2178.1048700432939</v>
      </c>
      <c r="L618" s="60">
        <f t="shared" si="173"/>
        <v>2292.5041763123745</v>
      </c>
      <c r="M618" s="57">
        <f t="shared" si="182"/>
        <v>2082.7387900914614</v>
      </c>
      <c r="N618" s="57">
        <f t="shared" si="184"/>
        <v>1690.0370686486758</v>
      </c>
      <c r="P618" s="49">
        <v>78</v>
      </c>
      <c r="Q618" s="41">
        <v>607</v>
      </c>
      <c r="R618" s="103">
        <f t="shared" si="170"/>
        <v>2018.4116011124615</v>
      </c>
      <c r="S618" s="57">
        <f t="shared" si="174"/>
        <v>2640.459409414867</v>
      </c>
      <c r="T618" s="57">
        <f t="shared" si="175"/>
        <v>2972.742996988618</v>
      </c>
      <c r="U618" s="60">
        <f t="shared" si="176"/>
        <v>3041.2271283110222</v>
      </c>
      <c r="V618" s="57">
        <f t="shared" si="177"/>
        <v>2292.5041763123745</v>
      </c>
      <c r="W618" s="60">
        <f t="shared" si="178"/>
        <v>2794.0053908778973</v>
      </c>
      <c r="X618" s="57">
        <f t="shared" si="179"/>
        <v>2495.3516251365741</v>
      </c>
      <c r="Y618" s="17"/>
      <c r="AA618" s="22"/>
      <c r="AB618" s="22"/>
      <c r="AC618" s="22"/>
      <c r="AD618" s="22"/>
      <c r="AE618" s="22"/>
      <c r="AF618" s="22"/>
      <c r="AG618" s="22"/>
      <c r="AH618" s="33"/>
      <c r="AI618" s="6"/>
      <c r="AJ618" s="32"/>
      <c r="AK618" s="27"/>
      <c r="AL618" s="27"/>
      <c r="AM618" s="27"/>
      <c r="AN618" s="27"/>
      <c r="AO618" s="27"/>
      <c r="AP618" s="27"/>
      <c r="AR618" s="2"/>
      <c r="AS618" s="8"/>
      <c r="AT618" s="8"/>
      <c r="AU618" s="8"/>
      <c r="AW618" s="44"/>
      <c r="AX618" s="31"/>
      <c r="AY618" s="29"/>
      <c r="AZ618" s="31"/>
      <c r="BA618" s="17"/>
      <c r="BC618" s="22"/>
      <c r="BD618" s="22"/>
      <c r="BE618" s="22"/>
      <c r="BF618" s="22"/>
      <c r="BG618" s="22"/>
      <c r="BH618" s="22"/>
      <c r="BI618" s="22"/>
      <c r="BJ618" s="33"/>
      <c r="BK618" s="6"/>
      <c r="BL618" s="32"/>
      <c r="BM618" s="27"/>
      <c r="BN618" s="27"/>
      <c r="BO618" s="27"/>
      <c r="BP618" s="27"/>
      <c r="BQ618" s="27"/>
      <c r="BR618" s="27"/>
      <c r="BT618" s="2"/>
      <c r="BU618" s="8"/>
      <c r="BV618" s="8"/>
      <c r="BW618" s="8"/>
      <c r="BY618" s="44"/>
      <c r="BZ618" s="31"/>
      <c r="CA618" s="29"/>
      <c r="CB618" s="31"/>
      <c r="CC618" s="17"/>
      <c r="CE618" s="22"/>
      <c r="CF618" s="22"/>
      <c r="CG618" s="22"/>
      <c r="CH618" s="22"/>
      <c r="CI618" s="22"/>
      <c r="CJ618" s="22"/>
      <c r="CK618" s="22"/>
      <c r="CL618" s="33"/>
      <c r="CM618" s="6"/>
      <c r="CN618" s="32"/>
      <c r="CO618" s="27"/>
      <c r="CP618" s="27"/>
      <c r="CQ618" s="27"/>
      <c r="CR618" s="27"/>
      <c r="CS618" s="27"/>
      <c r="CT618" s="27"/>
    </row>
    <row r="619" spans="2:98">
      <c r="B619" s="86">
        <v>43255</v>
      </c>
      <c r="C619" s="53">
        <v>2746.87</v>
      </c>
      <c r="D619" s="47">
        <f>(C619-C618)/C618</f>
        <v>4.4795986279629347E-3</v>
      </c>
      <c r="F619" s="89">
        <f t="shared" si="169"/>
        <v>2018.4155740961723</v>
      </c>
      <c r="G619" s="96">
        <v>88</v>
      </c>
      <c r="H619" s="37">
        <v>79</v>
      </c>
      <c r="I619" s="60">
        <f t="shared" si="172"/>
        <v>2641.2305361414392</v>
      </c>
      <c r="J619" s="57">
        <f t="shared" si="180"/>
        <v>2125.2860657978558</v>
      </c>
      <c r="K619" s="57">
        <f t="shared" si="181"/>
        <v>2180.6051118227551</v>
      </c>
      <c r="L619" s="60">
        <f t="shared" si="173"/>
        <v>2291.1040288550457</v>
      </c>
      <c r="M619" s="57">
        <f t="shared" si="182"/>
        <v>2084.5946444560791</v>
      </c>
      <c r="N619" s="57">
        <f t="shared" si="184"/>
        <v>1689.5188684555833</v>
      </c>
      <c r="P619" s="49">
        <v>79</v>
      </c>
      <c r="Q619" s="96">
        <v>608</v>
      </c>
      <c r="R619" s="103">
        <f t="shared" si="170"/>
        <v>2018.4155740961723</v>
      </c>
      <c r="S619" s="57">
        <f t="shared" si="174"/>
        <v>2641.2305361414392</v>
      </c>
      <c r="T619" s="57">
        <f t="shared" si="175"/>
        <v>2975.4284082804324</v>
      </c>
      <c r="U619" s="60">
        <f t="shared" si="176"/>
        <v>3044.8633746815176</v>
      </c>
      <c r="V619" s="57">
        <f t="shared" si="177"/>
        <v>2291.1040288550457</v>
      </c>
      <c r="W619" s="60">
        <f t="shared" si="178"/>
        <v>2795.8309607275637</v>
      </c>
      <c r="X619" s="57">
        <f t="shared" si="179"/>
        <v>2495.1790158409981</v>
      </c>
      <c r="Y619" s="17"/>
      <c r="AA619" s="22"/>
      <c r="AB619" s="22"/>
      <c r="AC619" s="22"/>
      <c r="AD619" s="22"/>
      <c r="AE619" s="22"/>
      <c r="AF619" s="22"/>
      <c r="AG619" s="22"/>
      <c r="AH619" s="33"/>
      <c r="AI619" s="6"/>
      <c r="AJ619" s="32"/>
      <c r="AK619" s="27"/>
      <c r="AL619" s="27"/>
      <c r="AM619" s="27"/>
      <c r="AN619" s="27"/>
      <c r="AO619" s="27"/>
      <c r="AP619" s="27"/>
      <c r="AR619" s="2"/>
      <c r="AS619" s="8"/>
      <c r="AT619" s="8"/>
      <c r="AU619" s="8"/>
      <c r="AW619" s="44"/>
      <c r="AX619" s="31"/>
      <c r="AY619" s="29"/>
      <c r="AZ619" s="31"/>
      <c r="BA619" s="17"/>
      <c r="BC619" s="22"/>
      <c r="BD619" s="22"/>
      <c r="BE619" s="22"/>
      <c r="BF619" s="22"/>
      <c r="BG619" s="22"/>
      <c r="BH619" s="22"/>
      <c r="BI619" s="22"/>
      <c r="BJ619" s="33"/>
      <c r="BK619" s="6"/>
      <c r="BL619" s="32"/>
      <c r="BM619" s="27"/>
      <c r="BN619" s="27"/>
      <c r="BO619" s="27"/>
      <c r="BP619" s="27"/>
      <c r="BQ619" s="27"/>
      <c r="BR619" s="27"/>
      <c r="BT619" s="2"/>
      <c r="BU619" s="8"/>
      <c r="BV619" s="8"/>
      <c r="BW619" s="8"/>
      <c r="BY619" s="44"/>
      <c r="BZ619" s="31"/>
      <c r="CA619" s="29"/>
      <c r="CB619" s="31"/>
      <c r="CC619" s="17"/>
      <c r="CE619" s="22"/>
      <c r="CF619" s="22"/>
      <c r="CG619" s="22"/>
      <c r="CH619" s="22"/>
      <c r="CI619" s="22"/>
      <c r="CJ619" s="22"/>
      <c r="CK619" s="22"/>
      <c r="CL619" s="33"/>
      <c r="CM619" s="6"/>
      <c r="CN619" s="32"/>
      <c r="CO619" s="27"/>
      <c r="CP619" s="27"/>
      <c r="CQ619" s="27"/>
      <c r="CR619" s="27"/>
      <c r="CS619" s="27"/>
      <c r="CT619" s="27"/>
    </row>
    <row r="620" spans="2:98">
      <c r="B620" s="86">
        <v>43256</v>
      </c>
      <c r="C620" s="53">
        <v>2748.8</v>
      </c>
      <c r="D620" s="47">
        <f>(C620-C619)/C619</f>
        <v>7.0261788872436309E-4</v>
      </c>
      <c r="F620" s="89">
        <f t="shared" si="169"/>
        <v>2018.4195470798832</v>
      </c>
      <c r="G620" s="96">
        <v>89</v>
      </c>
      <c r="H620" s="37">
        <v>80</v>
      </c>
      <c r="I620" s="60">
        <f t="shared" si="172"/>
        <v>2642.0018880698931</v>
      </c>
      <c r="J620" s="57">
        <f t="shared" si="180"/>
        <v>2127.0941645773992</v>
      </c>
      <c r="K620" s="57">
        <f t="shared" si="181"/>
        <v>2183.0976450357675</v>
      </c>
      <c r="L620" s="60">
        <f t="shared" si="173"/>
        <v>2289.717780869426</v>
      </c>
      <c r="M620" s="57">
        <f t="shared" si="182"/>
        <v>2086.4450753427091</v>
      </c>
      <c r="N620" s="57">
        <f t="shared" si="184"/>
        <v>1689.0065561972233</v>
      </c>
      <c r="P620" s="49">
        <v>80</v>
      </c>
      <c r="Q620" s="96">
        <v>609</v>
      </c>
      <c r="R620" s="103">
        <f t="shared" si="170"/>
        <v>2018.4195470798832</v>
      </c>
      <c r="S620" s="57">
        <f t="shared" si="174"/>
        <v>2642.0018880698931</v>
      </c>
      <c r="T620" s="57">
        <f t="shared" si="175"/>
        <v>2978.0992793440064</v>
      </c>
      <c r="U620" s="60">
        <f t="shared" si="176"/>
        <v>3048.486601660773</v>
      </c>
      <c r="V620" s="57">
        <f t="shared" si="177"/>
        <v>2289.717780869426</v>
      </c>
      <c r="W620" s="60">
        <f t="shared" si="178"/>
        <v>2797.6513481627999</v>
      </c>
      <c r="X620" s="57">
        <f t="shared" si="179"/>
        <v>2495.0121040453159</v>
      </c>
      <c r="Y620" s="17"/>
      <c r="AA620" s="22"/>
      <c r="AB620" s="22"/>
      <c r="AC620" s="22"/>
      <c r="AD620" s="22"/>
      <c r="AE620" s="22"/>
      <c r="AF620" s="22"/>
      <c r="AG620" s="22"/>
      <c r="AH620" s="33"/>
      <c r="AI620" s="6"/>
      <c r="AJ620" s="32"/>
      <c r="AK620" s="27"/>
      <c r="AL620" s="27"/>
      <c r="AM620" s="27"/>
      <c r="AN620" s="27"/>
      <c r="AO620" s="27"/>
      <c r="AP620" s="27"/>
      <c r="AR620" s="2"/>
      <c r="AS620" s="8"/>
      <c r="AT620" s="8"/>
      <c r="AU620" s="8"/>
      <c r="AW620" s="44"/>
      <c r="AX620" s="31"/>
      <c r="AY620" s="29"/>
      <c r="AZ620" s="31"/>
      <c r="BA620" s="17"/>
      <c r="BC620" s="22"/>
      <c r="BD620" s="22"/>
      <c r="BE620" s="22"/>
      <c r="BF620" s="22"/>
      <c r="BG620" s="22"/>
      <c r="BH620" s="22"/>
      <c r="BI620" s="22"/>
      <c r="BJ620" s="33"/>
      <c r="BK620" s="6"/>
      <c r="BL620" s="32"/>
      <c r="BM620" s="27"/>
      <c r="BN620" s="27"/>
      <c r="BO620" s="27"/>
      <c r="BP620" s="27"/>
      <c r="BQ620" s="27"/>
      <c r="BR620" s="27"/>
      <c r="BT620" s="2"/>
      <c r="BU620" s="8"/>
      <c r="BV620" s="8"/>
      <c r="BW620" s="8"/>
      <c r="BY620" s="44"/>
      <c r="BZ620" s="31"/>
      <c r="CA620" s="29"/>
      <c r="CB620" s="31"/>
      <c r="CC620" s="17"/>
      <c r="CE620" s="22"/>
      <c r="CF620" s="22"/>
      <c r="CG620" s="22"/>
      <c r="CH620" s="22"/>
      <c r="CI620" s="22"/>
      <c r="CJ620" s="22"/>
      <c r="CK620" s="22"/>
      <c r="CL620" s="33"/>
      <c r="CM620" s="6"/>
      <c r="CN620" s="32"/>
      <c r="CO620" s="27"/>
      <c r="CP620" s="27"/>
      <c r="CQ620" s="27"/>
      <c r="CR620" s="27"/>
      <c r="CS620" s="27"/>
      <c r="CT620" s="27"/>
    </row>
    <row r="621" spans="2:98">
      <c r="B621" s="86">
        <v>43257</v>
      </c>
      <c r="C621" s="53">
        <v>2772.35</v>
      </c>
      <c r="D621" s="47">
        <f>(C621-C620)/C620</f>
        <v>8.5673748544818559E-3</v>
      </c>
      <c r="F621" s="89">
        <f t="shared" si="169"/>
        <v>2018.423520063594</v>
      </c>
      <c r="G621" s="96">
        <v>90</v>
      </c>
      <c r="H621" s="37">
        <v>81</v>
      </c>
      <c r="I621" s="60">
        <f t="shared" si="172"/>
        <v>2642.7734652659983</v>
      </c>
      <c r="J621" s="57">
        <f t="shared" si="180"/>
        <v>2128.8936590577941</v>
      </c>
      <c r="K621" s="57">
        <f t="shared" si="181"/>
        <v>2185.5826147017469</v>
      </c>
      <c r="L621" s="60">
        <f t="shared" si="173"/>
        <v>2288.3451644697966</v>
      </c>
      <c r="M621" s="57">
        <f t="shared" si="182"/>
        <v>2088.2901844319658</v>
      </c>
      <c r="N621" s="57">
        <f t="shared" si="184"/>
        <v>1688.5000303516779</v>
      </c>
      <c r="P621" s="49">
        <v>81</v>
      </c>
      <c r="Q621" s="41">
        <v>610</v>
      </c>
      <c r="R621" s="103">
        <f t="shared" si="170"/>
        <v>2018.423520063594</v>
      </c>
      <c r="S621" s="57">
        <f t="shared" si="174"/>
        <v>2642.7734652659983</v>
      </c>
      <c r="T621" s="57">
        <f t="shared" si="175"/>
        <v>2980.7558841028022</v>
      </c>
      <c r="U621" s="60">
        <f t="shared" si="176"/>
        <v>3052.0970774670191</v>
      </c>
      <c r="V621" s="57">
        <f t="shared" si="177"/>
        <v>2288.3451644697966</v>
      </c>
      <c r="W621" s="60">
        <f t="shared" si="178"/>
        <v>2799.4666607561198</v>
      </c>
      <c r="X621" s="57">
        <f t="shared" si="179"/>
        <v>2494.8507823371065</v>
      </c>
      <c r="Y621" s="17"/>
      <c r="AA621" s="22"/>
      <c r="AB621" s="22"/>
      <c r="AC621" s="22"/>
      <c r="AD621" s="22"/>
      <c r="AE621" s="22"/>
      <c r="AF621" s="22"/>
      <c r="AG621" s="22"/>
      <c r="AH621" s="33"/>
      <c r="AI621" s="6"/>
      <c r="AJ621" s="32"/>
      <c r="AK621" s="27"/>
      <c r="AL621" s="27"/>
      <c r="AM621" s="27"/>
      <c r="AN621" s="27"/>
      <c r="AO621" s="27"/>
      <c r="AP621" s="27"/>
      <c r="AR621" s="2"/>
      <c r="AS621" s="8"/>
      <c r="AT621" s="8"/>
      <c r="AU621" s="8"/>
      <c r="AW621" s="44"/>
      <c r="AX621" s="31"/>
      <c r="AY621" s="29"/>
      <c r="AZ621" s="31"/>
      <c r="BA621" s="17"/>
      <c r="BC621" s="22"/>
      <c r="BD621" s="22"/>
      <c r="BE621" s="22"/>
      <c r="BF621" s="22"/>
      <c r="BG621" s="22"/>
      <c r="BH621" s="22"/>
      <c r="BI621" s="22"/>
      <c r="BJ621" s="33"/>
      <c r="BK621" s="6"/>
      <c r="BL621" s="32"/>
      <c r="BM621" s="27"/>
      <c r="BN621" s="27"/>
      <c r="BO621" s="27"/>
      <c r="BP621" s="27"/>
      <c r="BQ621" s="27"/>
      <c r="BR621" s="27"/>
      <c r="BT621" s="2"/>
      <c r="BU621" s="8"/>
      <c r="BV621" s="8"/>
      <c r="BW621" s="8"/>
      <c r="BY621" s="44"/>
      <c r="BZ621" s="31"/>
      <c r="CA621" s="29"/>
      <c r="CB621" s="31"/>
      <c r="CC621" s="17"/>
      <c r="CE621" s="22"/>
      <c r="CF621" s="22"/>
      <c r="CG621" s="22"/>
      <c r="CH621" s="22"/>
      <c r="CI621" s="22"/>
      <c r="CJ621" s="22"/>
      <c r="CK621" s="22"/>
      <c r="CL621" s="33"/>
      <c r="CM621" s="6"/>
      <c r="CN621" s="32"/>
      <c r="CO621" s="27"/>
      <c r="CP621" s="27"/>
      <c r="CQ621" s="27"/>
      <c r="CR621" s="27"/>
      <c r="CS621" s="27"/>
      <c r="CT621" s="27"/>
    </row>
    <row r="622" spans="2:98">
      <c r="B622" s="86">
        <v>43258</v>
      </c>
      <c r="C622" s="53">
        <v>2770.37</v>
      </c>
      <c r="D622" s="47">
        <f>(C622-C621)/C621</f>
        <v>-7.1419553808141768E-4</v>
      </c>
      <c r="F622" s="89">
        <f t="shared" si="169"/>
        <v>2018.4274930473048</v>
      </c>
      <c r="G622" s="96">
        <v>91</v>
      </c>
      <c r="H622" s="37">
        <v>82</v>
      </c>
      <c r="I622" s="60">
        <f t="shared" si="172"/>
        <v>2643.5452677955409</v>
      </c>
      <c r="J622" s="57">
        <f t="shared" si="180"/>
        <v>2130.6846935284793</v>
      </c>
      <c r="K622" s="57">
        <f t="shared" si="181"/>
        <v>2188.0601617855073</v>
      </c>
      <c r="L622" s="60">
        <f t="shared" si="173"/>
        <v>2286.9859200949868</v>
      </c>
      <c r="M622" s="57">
        <f t="shared" si="182"/>
        <v>2090.1300705630197</v>
      </c>
      <c r="N622" s="57">
        <f t="shared" si="184"/>
        <v>1687.9991922385266</v>
      </c>
      <c r="P622" s="49">
        <v>82</v>
      </c>
      <c r="Q622" s="41">
        <v>611</v>
      </c>
      <c r="R622" s="103">
        <f t="shared" si="170"/>
        <v>2018.4274930473048</v>
      </c>
      <c r="S622" s="57">
        <f t="shared" si="174"/>
        <v>2643.5452677955409</v>
      </c>
      <c r="T622" s="57">
        <f t="shared" si="175"/>
        <v>2983.3984880400617</v>
      </c>
      <c r="U622" s="60">
        <f t="shared" si="176"/>
        <v>3055.6950619940635</v>
      </c>
      <c r="V622" s="57">
        <f t="shared" si="177"/>
        <v>2286.9859200949868</v>
      </c>
      <c r="W622" s="60">
        <f t="shared" si="178"/>
        <v>2801.2770027446641</v>
      </c>
      <c r="X622" s="57">
        <f t="shared" si="179"/>
        <v>2494.6949466393721</v>
      </c>
      <c r="Y622" s="17"/>
      <c r="AA622" s="22"/>
      <c r="AB622" s="22"/>
      <c r="AC622" s="22"/>
      <c r="AD622" s="22"/>
      <c r="AE622" s="22"/>
      <c r="AF622" s="22"/>
      <c r="AG622" s="22"/>
      <c r="AH622" s="33"/>
      <c r="AI622" s="6"/>
      <c r="AJ622" s="32"/>
      <c r="AK622" s="27"/>
      <c r="AL622" s="27"/>
      <c r="AM622" s="27"/>
      <c r="AN622" s="27"/>
      <c r="AO622" s="27"/>
      <c r="AP622" s="27"/>
      <c r="AR622" s="2"/>
      <c r="AS622" s="8"/>
      <c r="AT622" s="8"/>
      <c r="AU622" s="8"/>
      <c r="AW622" s="44"/>
      <c r="AX622" s="31"/>
      <c r="AY622" s="29"/>
      <c r="AZ622" s="31"/>
      <c r="BA622" s="17"/>
      <c r="BC622" s="22"/>
      <c r="BD622" s="22"/>
      <c r="BE622" s="22"/>
      <c r="BF622" s="22"/>
      <c r="BG622" s="22"/>
      <c r="BH622" s="22"/>
      <c r="BI622" s="22"/>
      <c r="BJ622" s="33"/>
      <c r="BK622" s="6"/>
      <c r="BL622" s="32"/>
      <c r="BM622" s="27"/>
      <c r="BN622" s="27"/>
      <c r="BO622" s="27"/>
      <c r="BP622" s="27"/>
      <c r="BQ622" s="27"/>
      <c r="BR622" s="27"/>
      <c r="BT622" s="2"/>
      <c r="BU622" s="8"/>
      <c r="BV622" s="8"/>
      <c r="BW622" s="8"/>
      <c r="BY622" s="44"/>
      <c r="BZ622" s="31"/>
      <c r="CA622" s="29"/>
      <c r="CB622" s="31"/>
      <c r="CC622" s="17"/>
      <c r="CE622" s="22"/>
      <c r="CF622" s="22"/>
      <c r="CG622" s="22"/>
      <c r="CH622" s="22"/>
      <c r="CI622" s="22"/>
      <c r="CJ622" s="22"/>
      <c r="CK622" s="22"/>
      <c r="CL622" s="33"/>
      <c r="CM622" s="6"/>
      <c r="CN622" s="32"/>
      <c r="CO622" s="27"/>
      <c r="CP622" s="27"/>
      <c r="CQ622" s="27"/>
      <c r="CR622" s="27"/>
      <c r="CS622" s="27"/>
      <c r="CT622" s="27"/>
    </row>
    <row r="623" spans="2:98">
      <c r="B623" s="86">
        <v>43259</v>
      </c>
      <c r="C623" s="53">
        <v>2779.03</v>
      </c>
      <c r="D623" s="47">
        <f t="shared" ref="D623:D664" si="185">(C623-C622)/C622</f>
        <v>3.1259362467830325E-3</v>
      </c>
      <c r="F623" s="89">
        <f t="shared" si="169"/>
        <v>2018.4314660310156</v>
      </c>
      <c r="G623" s="96">
        <v>92</v>
      </c>
      <c r="H623" s="37">
        <v>83</v>
      </c>
      <c r="I623" s="60">
        <f t="shared" si="172"/>
        <v>2644.3172957243296</v>
      </c>
      <c r="J623" s="57">
        <f t="shared" si="180"/>
        <v>2132.4674083196119</v>
      </c>
      <c r="K623" s="57">
        <f t="shared" si="181"/>
        <v>2190.5304233535526</v>
      </c>
      <c r="L623" s="60">
        <f t="shared" si="173"/>
        <v>2285.6397961525463</v>
      </c>
      <c r="M623" s="57">
        <f t="shared" si="182"/>
        <v>2091.9648298430948</v>
      </c>
      <c r="N623" s="57">
        <f t="shared" si="184"/>
        <v>1687.5039459093489</v>
      </c>
      <c r="P623" s="49">
        <v>83</v>
      </c>
      <c r="Q623" s="96">
        <v>612</v>
      </c>
      <c r="R623" s="103">
        <f t="shared" si="170"/>
        <v>2018.4314660310156</v>
      </c>
      <c r="S623" s="57">
        <f t="shared" si="174"/>
        <v>2644.3172957243296</v>
      </c>
      <c r="T623" s="57">
        <f t="shared" si="175"/>
        <v>2986.0273485582011</v>
      </c>
      <c r="U623" s="60">
        <f t="shared" si="176"/>
        <v>3059.2808071671107</v>
      </c>
      <c r="V623" s="57">
        <f t="shared" si="177"/>
        <v>2285.6397961525463</v>
      </c>
      <c r="W623" s="60">
        <f t="shared" si="178"/>
        <v>2803.0824751727055</v>
      </c>
      <c r="X623" s="57">
        <f t="shared" si="179"/>
        <v>2494.5444960680338</v>
      </c>
      <c r="Y623" s="17"/>
      <c r="AA623" s="22"/>
      <c r="AB623" s="22"/>
      <c r="AC623" s="22"/>
      <c r="AD623" s="22"/>
      <c r="AE623" s="22"/>
      <c r="AF623" s="22"/>
      <c r="AG623" s="22"/>
      <c r="AH623" s="33"/>
      <c r="AI623" s="6"/>
      <c r="AJ623" s="32"/>
      <c r="AK623" s="27"/>
      <c r="AL623" s="27"/>
      <c r="AM623" s="27"/>
      <c r="AN623" s="27"/>
      <c r="AO623" s="27"/>
      <c r="AP623" s="27"/>
      <c r="AR623" s="2"/>
      <c r="AS623" s="8"/>
      <c r="AT623" s="8"/>
      <c r="AU623" s="8"/>
      <c r="AW623" s="44"/>
      <c r="AX623" s="31"/>
      <c r="AY623" s="29"/>
      <c r="AZ623" s="31"/>
      <c r="BA623" s="17"/>
      <c r="BC623" s="22"/>
      <c r="BD623" s="22"/>
      <c r="BE623" s="22"/>
      <c r="BF623" s="22"/>
      <c r="BG623" s="22"/>
      <c r="BH623" s="22"/>
      <c r="BI623" s="22"/>
      <c r="BJ623" s="33"/>
      <c r="BK623" s="6"/>
      <c r="BL623" s="32"/>
      <c r="BM623" s="27"/>
      <c r="BN623" s="27"/>
      <c r="BO623" s="27"/>
      <c r="BP623" s="27"/>
      <c r="BQ623" s="27"/>
      <c r="BR623" s="27"/>
      <c r="BT623" s="2"/>
      <c r="BU623" s="8"/>
      <c r="BV623" s="8"/>
      <c r="BW623" s="8"/>
      <c r="BY623" s="44"/>
      <c r="BZ623" s="31"/>
      <c r="CA623" s="29"/>
      <c r="CB623" s="31"/>
      <c r="CC623" s="17"/>
      <c r="CE623" s="22"/>
      <c r="CF623" s="22"/>
      <c r="CG623" s="22"/>
      <c r="CH623" s="22"/>
      <c r="CI623" s="22"/>
      <c r="CJ623" s="22"/>
      <c r="CK623" s="22"/>
      <c r="CL623" s="33"/>
      <c r="CM623" s="6"/>
      <c r="CN623" s="32"/>
      <c r="CO623" s="27"/>
      <c r="CP623" s="27"/>
      <c r="CQ623" s="27"/>
      <c r="CR623" s="27"/>
      <c r="CS623" s="27"/>
      <c r="CT623" s="27"/>
    </row>
    <row r="624" spans="2:98">
      <c r="B624" s="86">
        <v>43262</v>
      </c>
      <c r="C624" s="53">
        <v>2782</v>
      </c>
      <c r="D624" s="47">
        <f t="shared" si="185"/>
        <v>1.0687182218255291E-3</v>
      </c>
      <c r="F624" s="89">
        <f t="shared" si="169"/>
        <v>2018.4354390147264</v>
      </c>
      <c r="G624" s="96">
        <v>93</v>
      </c>
      <c r="H624" s="37">
        <v>84</v>
      </c>
      <c r="I624" s="60">
        <f t="shared" si="172"/>
        <v>2645.08954911819</v>
      </c>
      <c r="J624" s="57">
        <f t="shared" si="180"/>
        <v>2134.2419399523933</v>
      </c>
      <c r="K624" s="57">
        <f t="shared" si="181"/>
        <v>2192.993532722724</v>
      </c>
      <c r="L624" s="60">
        <f t="shared" si="173"/>
        <v>2284.3065486822084</v>
      </c>
      <c r="M624" s="57">
        <f t="shared" si="182"/>
        <v>2093.794555751605</v>
      </c>
      <c r="N624" s="57">
        <f t="shared" si="184"/>
        <v>1687.0141980435881</v>
      </c>
      <c r="P624" s="49">
        <v>84</v>
      </c>
      <c r="Q624" s="41">
        <v>613</v>
      </c>
      <c r="R624" s="103">
        <f t="shared" si="170"/>
        <v>2018.4354390147264</v>
      </c>
      <c r="S624" s="57">
        <f t="shared" si="174"/>
        <v>2645.08954911819</v>
      </c>
      <c r="T624" s="57">
        <f t="shared" si="175"/>
        <v>2988.6427153187719</v>
      </c>
      <c r="U624" s="60">
        <f t="shared" si="176"/>
        <v>3062.8545572793073</v>
      </c>
      <c r="V624" s="57">
        <f t="shared" si="177"/>
        <v>2284.3065486822084</v>
      </c>
      <c r="W624" s="60">
        <f t="shared" si="178"/>
        <v>2804.8831760264297</v>
      </c>
      <c r="X624" s="57">
        <f t="shared" si="179"/>
        <v>2494.3993327971471</v>
      </c>
      <c r="Y624" s="17"/>
      <c r="AA624" s="22"/>
      <c r="AB624" s="22"/>
      <c r="AC624" s="22"/>
      <c r="AD624" s="22"/>
      <c r="AE624" s="22"/>
      <c r="AF624" s="22"/>
      <c r="AG624" s="22"/>
      <c r="AH624" s="33"/>
      <c r="AI624" s="6"/>
      <c r="AJ624" s="32"/>
      <c r="AK624" s="27"/>
      <c r="AL624" s="27"/>
      <c r="AM624" s="27"/>
      <c r="AN624" s="27"/>
      <c r="AO624" s="27"/>
      <c r="AP624" s="27"/>
      <c r="AR624" s="2"/>
      <c r="AS624" s="8"/>
      <c r="AT624" s="8"/>
      <c r="AU624" s="8"/>
      <c r="AW624" s="44"/>
      <c r="AX624" s="31"/>
      <c r="AY624" s="29"/>
      <c r="AZ624" s="31"/>
      <c r="BA624" s="17"/>
      <c r="BC624" s="22"/>
      <c r="BD624" s="22"/>
      <c r="BE624" s="22"/>
      <c r="BF624" s="22"/>
      <c r="BG624" s="22"/>
      <c r="BH624" s="22"/>
      <c r="BI624" s="22"/>
      <c r="BJ624" s="33"/>
      <c r="BK624" s="6"/>
      <c r="BL624" s="32"/>
      <c r="BM624" s="27"/>
      <c r="BN624" s="27"/>
      <c r="BO624" s="27"/>
      <c r="BP624" s="27"/>
      <c r="BQ624" s="27"/>
      <c r="BR624" s="27"/>
      <c r="BT624" s="2"/>
      <c r="BU624" s="8"/>
      <c r="BV624" s="8"/>
      <c r="BW624" s="8"/>
      <c r="BY624" s="44"/>
      <c r="BZ624" s="31"/>
      <c r="CA624" s="29"/>
      <c r="CB624" s="31"/>
      <c r="CC624" s="17"/>
      <c r="CE624" s="22"/>
      <c r="CF624" s="22"/>
      <c r="CG624" s="22"/>
      <c r="CH624" s="22"/>
      <c r="CI624" s="22"/>
      <c r="CJ624" s="22"/>
      <c r="CK624" s="22"/>
      <c r="CL624" s="33"/>
      <c r="CM624" s="6"/>
      <c r="CN624" s="32"/>
      <c r="CO624" s="27"/>
      <c r="CP624" s="27"/>
      <c r="CQ624" s="27"/>
      <c r="CR624" s="27"/>
      <c r="CS624" s="27"/>
      <c r="CT624" s="27"/>
    </row>
    <row r="625" spans="2:98">
      <c r="B625" s="86">
        <v>43263</v>
      </c>
      <c r="C625" s="53">
        <v>2786.85</v>
      </c>
      <c r="D625" s="47">
        <f t="shared" si="185"/>
        <v>1.7433501078360566E-3</v>
      </c>
      <c r="F625" s="89">
        <f t="shared" si="169"/>
        <v>2018.4394119984372</v>
      </c>
      <c r="G625" s="96">
        <v>94</v>
      </c>
      <c r="H625" s="37">
        <v>85</v>
      </c>
      <c r="I625" s="60">
        <f t="shared" si="172"/>
        <v>2645.8620280429664</v>
      </c>
      <c r="J625" s="57">
        <f t="shared" si="180"/>
        <v>2136.0084212821353</v>
      </c>
      <c r="K625" s="57">
        <f t="shared" si="181"/>
        <v>2195.4496196016557</v>
      </c>
      <c r="L625" s="60">
        <f t="shared" si="173"/>
        <v>2282.985941037366</v>
      </c>
      <c r="M625" s="57">
        <f t="shared" si="182"/>
        <v>2095.6193392392574</v>
      </c>
      <c r="N625" s="57">
        <f t="shared" si="184"/>
        <v>1686.5298578494469</v>
      </c>
      <c r="P625" s="49">
        <v>85</v>
      </c>
      <c r="Q625" s="41">
        <v>614</v>
      </c>
      <c r="R625" s="103">
        <f t="shared" si="170"/>
        <v>2018.4394119984372</v>
      </c>
      <c r="S625" s="57">
        <f t="shared" si="174"/>
        <v>2645.8620280429664</v>
      </c>
      <c r="T625" s="57">
        <f t="shared" si="175"/>
        <v>2991.2448305642565</v>
      </c>
      <c r="U625" s="60">
        <f t="shared" si="176"/>
        <v>3066.416549310261</v>
      </c>
      <c r="V625" s="57">
        <f t="shared" si="177"/>
        <v>2282.985941037366</v>
      </c>
      <c r="W625" s="60">
        <f t="shared" si="178"/>
        <v>2806.6792003615046</v>
      </c>
      <c r="X625" s="57">
        <f t="shared" si="179"/>
        <v>2494.2593619313361</v>
      </c>
      <c r="Y625" s="17"/>
      <c r="AA625" s="22"/>
      <c r="AB625" s="22"/>
      <c r="AC625" s="22"/>
      <c r="AD625" s="22"/>
      <c r="AE625" s="22"/>
      <c r="AF625" s="22"/>
      <c r="AG625" s="22"/>
      <c r="AH625" s="33"/>
      <c r="AI625" s="6"/>
      <c r="AJ625" s="32"/>
      <c r="AK625" s="27"/>
      <c r="AL625" s="27"/>
      <c r="AM625" s="27"/>
      <c r="AN625" s="27"/>
      <c r="AO625" s="27"/>
      <c r="AP625" s="27"/>
      <c r="AR625" s="2"/>
      <c r="AS625" s="8"/>
      <c r="AT625" s="8"/>
      <c r="AU625" s="8"/>
      <c r="AW625" s="44"/>
      <c r="AX625" s="31"/>
      <c r="AY625" s="29"/>
      <c r="AZ625" s="31"/>
      <c r="BA625" s="17"/>
      <c r="BC625" s="22"/>
      <c r="BD625" s="22"/>
      <c r="BE625" s="22"/>
      <c r="BF625" s="22"/>
      <c r="BG625" s="22"/>
      <c r="BH625" s="22"/>
      <c r="BI625" s="22"/>
      <c r="BJ625" s="33"/>
      <c r="BK625" s="6"/>
      <c r="BL625" s="32"/>
      <c r="BM625" s="27"/>
      <c r="BN625" s="27"/>
      <c r="BO625" s="27"/>
      <c r="BP625" s="27"/>
      <c r="BQ625" s="27"/>
      <c r="BR625" s="27"/>
      <c r="BT625" s="2"/>
      <c r="BU625" s="8"/>
      <c r="BV625" s="8"/>
      <c r="BW625" s="8"/>
      <c r="BY625" s="44"/>
      <c r="BZ625" s="31"/>
      <c r="CA625" s="29"/>
      <c r="CB625" s="31"/>
      <c r="CC625" s="17"/>
      <c r="CE625" s="22"/>
      <c r="CF625" s="22"/>
      <c r="CG625" s="22"/>
      <c r="CH625" s="22"/>
      <c r="CI625" s="22"/>
      <c r="CJ625" s="22"/>
      <c r="CK625" s="22"/>
      <c r="CL625" s="33"/>
      <c r="CM625" s="6"/>
      <c r="CN625" s="32"/>
      <c r="CO625" s="27"/>
      <c r="CP625" s="27"/>
      <c r="CQ625" s="27"/>
      <c r="CR625" s="27"/>
      <c r="CS625" s="27"/>
      <c r="CT625" s="27"/>
    </row>
    <row r="626" spans="2:98">
      <c r="B626" s="86">
        <v>43264</v>
      </c>
      <c r="C626" s="53">
        <v>2775.63</v>
      </c>
      <c r="D626" s="47">
        <f t="shared" si="185"/>
        <v>-4.0260509177027113E-3</v>
      </c>
      <c r="F626" s="89">
        <f t="shared" si="169"/>
        <v>2018.443384982148</v>
      </c>
      <c r="G626" s="96">
        <v>95</v>
      </c>
      <c r="H626" s="37">
        <v>86</v>
      </c>
      <c r="I626" s="60">
        <f t="shared" si="172"/>
        <v>2646.6347325645243</v>
      </c>
      <c r="J626" s="57">
        <f t="shared" si="180"/>
        <v>2137.7669816344928</v>
      </c>
      <c r="K626" s="57">
        <f t="shared" si="181"/>
        <v>2197.8988102254507</v>
      </c>
      <c r="L626" s="60">
        <f t="shared" si="173"/>
        <v>2281.6777435834156</v>
      </c>
      <c r="M626" s="57">
        <f t="shared" si="182"/>
        <v>2097.4392688224098</v>
      </c>
      <c r="N626" s="57">
        <f t="shared" si="184"/>
        <v>1686.0508369695335</v>
      </c>
      <c r="P626" s="49">
        <v>86</v>
      </c>
      <c r="Q626" s="96">
        <v>615</v>
      </c>
      <c r="R626" s="103">
        <f t="shared" si="170"/>
        <v>2018.443384982148</v>
      </c>
      <c r="S626" s="57">
        <f t="shared" si="174"/>
        <v>2646.6347325645243</v>
      </c>
      <c r="T626" s="57">
        <f t="shared" si="175"/>
        <v>2993.8339294228672</v>
      </c>
      <c r="U626" s="60">
        <f t="shared" si="176"/>
        <v>3069.9670132276988</v>
      </c>
      <c r="V626" s="57">
        <f t="shared" si="177"/>
        <v>2281.6777435834156</v>
      </c>
      <c r="W626" s="60">
        <f t="shared" si="178"/>
        <v>2808.470640423895</v>
      </c>
      <c r="X626" s="57">
        <f t="shared" si="179"/>
        <v>2494.1244913849787</v>
      </c>
      <c r="Y626" s="17"/>
      <c r="AA626" s="22"/>
      <c r="AB626" s="22"/>
      <c r="AC626" s="22"/>
      <c r="AD626" s="22"/>
      <c r="AE626" s="22"/>
      <c r="AF626" s="22"/>
      <c r="AG626" s="22"/>
      <c r="AH626" s="33"/>
      <c r="AI626" s="6"/>
      <c r="AJ626" s="32"/>
      <c r="AK626" s="27"/>
      <c r="AL626" s="27"/>
      <c r="AM626" s="27"/>
      <c r="AN626" s="27"/>
      <c r="AO626" s="27"/>
      <c r="AP626" s="27"/>
      <c r="AR626" s="2"/>
      <c r="AS626" s="8"/>
      <c r="AT626" s="8"/>
      <c r="AU626" s="8"/>
      <c r="AW626" s="44"/>
      <c r="AX626" s="31"/>
      <c r="AY626" s="29"/>
      <c r="AZ626" s="31"/>
      <c r="BA626" s="17"/>
      <c r="BC626" s="22"/>
      <c r="BD626" s="22"/>
      <c r="BE626" s="22"/>
      <c r="BF626" s="22"/>
      <c r="BG626" s="22"/>
      <c r="BH626" s="22"/>
      <c r="BI626" s="22"/>
      <c r="BJ626" s="33"/>
      <c r="BK626" s="6"/>
      <c r="BL626" s="32"/>
      <c r="BM626" s="27"/>
      <c r="BN626" s="27"/>
      <c r="BO626" s="27"/>
      <c r="BP626" s="27"/>
      <c r="BQ626" s="27"/>
      <c r="BR626" s="27"/>
      <c r="BT626" s="2"/>
      <c r="BU626" s="8"/>
      <c r="BV626" s="8"/>
      <c r="BW626" s="8"/>
      <c r="BY626" s="44"/>
      <c r="BZ626" s="31"/>
      <c r="CA626" s="29"/>
      <c r="CB626" s="31"/>
      <c r="CC626" s="17"/>
      <c r="CE626" s="22"/>
      <c r="CF626" s="22"/>
      <c r="CG626" s="22"/>
      <c r="CH626" s="22"/>
      <c r="CI626" s="22"/>
      <c r="CJ626" s="22"/>
      <c r="CK626" s="22"/>
      <c r="CL626" s="33"/>
      <c r="CM626" s="6"/>
      <c r="CN626" s="32"/>
      <c r="CO626" s="27"/>
      <c r="CP626" s="27"/>
      <c r="CQ626" s="27"/>
      <c r="CR626" s="27"/>
      <c r="CS626" s="27"/>
      <c r="CT626" s="27"/>
    </row>
    <row r="627" spans="2:98">
      <c r="B627" s="86">
        <v>43265</v>
      </c>
      <c r="C627" s="53">
        <v>2782.49</v>
      </c>
      <c r="D627" s="47">
        <f t="shared" si="185"/>
        <v>2.4715109722836517E-3</v>
      </c>
      <c r="F627" s="89">
        <f t="shared" si="169"/>
        <v>2018.4473579658588</v>
      </c>
      <c r="G627" s="96">
        <v>96</v>
      </c>
      <c r="H627" s="37">
        <v>87</v>
      </c>
      <c r="I627" s="60">
        <f t="shared" si="172"/>
        <v>2647.4076627487484</v>
      </c>
      <c r="J627" s="57">
        <f t="shared" si="180"/>
        <v>2139.5177469352589</v>
      </c>
      <c r="K627" s="57">
        <f t="shared" si="181"/>
        <v>2200.341227483987</v>
      </c>
      <c r="L627" s="60">
        <f t="shared" si="173"/>
        <v>2280.3817334118717</v>
      </c>
      <c r="M627" s="57">
        <f t="shared" si="182"/>
        <v>2099.2544306729528</v>
      </c>
      <c r="N627" s="57">
        <f t="shared" si="184"/>
        <v>1685.5770493909738</v>
      </c>
      <c r="P627" s="49">
        <v>87</v>
      </c>
      <c r="Q627" s="96">
        <v>616</v>
      </c>
      <c r="R627" s="103">
        <f t="shared" si="170"/>
        <v>2018.4473579658588</v>
      </c>
      <c r="S627" s="57">
        <f t="shared" si="174"/>
        <v>2647.4076627487484</v>
      </c>
      <c r="T627" s="57">
        <f t="shared" si="175"/>
        <v>2996.4102401974392</v>
      </c>
      <c r="U627" s="60">
        <f t="shared" si="176"/>
        <v>3073.5061722733512</v>
      </c>
      <c r="V627" s="57">
        <f t="shared" si="177"/>
        <v>2280.3817334118717</v>
      </c>
      <c r="W627" s="60">
        <f t="shared" si="178"/>
        <v>2810.2575857643646</v>
      </c>
      <c r="X627" s="57">
        <f t="shared" si="179"/>
        <v>2493.9946317677036</v>
      </c>
      <c r="Y627" s="17"/>
      <c r="AA627" s="22"/>
      <c r="AB627" s="22"/>
      <c r="AC627" s="22"/>
      <c r="AD627" s="22"/>
      <c r="AE627" s="22"/>
      <c r="AF627" s="22"/>
      <c r="AG627" s="22"/>
      <c r="AH627" s="33"/>
      <c r="AI627" s="6"/>
      <c r="AJ627" s="32"/>
      <c r="AK627" s="27"/>
      <c r="AL627" s="27"/>
      <c r="AM627" s="27"/>
      <c r="AN627" s="27"/>
      <c r="AO627" s="27"/>
      <c r="AP627" s="27"/>
      <c r="AR627" s="2"/>
      <c r="AS627" s="8"/>
      <c r="AT627" s="8"/>
      <c r="AU627" s="8"/>
      <c r="AW627" s="44"/>
      <c r="AX627" s="31"/>
      <c r="AY627" s="29"/>
      <c r="AZ627" s="31"/>
      <c r="BA627" s="17"/>
      <c r="BC627" s="22"/>
      <c r="BD627" s="22"/>
      <c r="BE627" s="22"/>
      <c r="BF627" s="22"/>
      <c r="BG627" s="22"/>
      <c r="BH627" s="22"/>
      <c r="BI627" s="22"/>
      <c r="BJ627" s="33"/>
      <c r="BK627" s="6"/>
      <c r="BL627" s="32"/>
      <c r="BM627" s="27"/>
      <c r="BN627" s="27"/>
      <c r="BO627" s="27"/>
      <c r="BP627" s="27"/>
      <c r="BQ627" s="27"/>
      <c r="BR627" s="27"/>
      <c r="BT627" s="2"/>
      <c r="BU627" s="8"/>
      <c r="BV627" s="8"/>
      <c r="BW627" s="8"/>
      <c r="BY627" s="44"/>
      <c r="BZ627" s="31"/>
      <c r="CA627" s="29"/>
      <c r="CB627" s="31"/>
      <c r="CC627" s="17"/>
      <c r="CE627" s="22"/>
      <c r="CF627" s="22"/>
      <c r="CG627" s="22"/>
      <c r="CH627" s="22"/>
      <c r="CI627" s="22"/>
      <c r="CJ627" s="22"/>
      <c r="CK627" s="22"/>
      <c r="CL627" s="33"/>
      <c r="CM627" s="6"/>
      <c r="CN627" s="32"/>
      <c r="CO627" s="27"/>
      <c r="CP627" s="27"/>
      <c r="CQ627" s="27"/>
      <c r="CR627" s="27"/>
      <c r="CS627" s="27"/>
      <c r="CT627" s="27"/>
    </row>
    <row r="628" spans="2:98">
      <c r="B628" s="86">
        <v>43266</v>
      </c>
      <c r="C628" s="53">
        <v>2779.66</v>
      </c>
      <c r="D628" s="47">
        <f t="shared" si="185"/>
        <v>-1.0170746345898557E-3</v>
      </c>
      <c r="F628" s="89">
        <f t="shared" si="169"/>
        <v>2018.4513309495696</v>
      </c>
      <c r="G628" s="96">
        <v>97</v>
      </c>
      <c r="H628" s="37">
        <v>88</v>
      </c>
      <c r="I628" s="60">
        <f t="shared" si="172"/>
        <v>2648.1808186615413</v>
      </c>
      <c r="J628" s="57">
        <f t="shared" si="180"/>
        <v>2141.2608398340844</v>
      </c>
      <c r="K628" s="57">
        <f t="shared" si="181"/>
        <v>2202.7769910441943</v>
      </c>
      <c r="L628" s="60">
        <f t="shared" si="173"/>
        <v>2279.0976940692731</v>
      </c>
      <c r="M628" s="57">
        <f t="shared" si="182"/>
        <v>2101.0649087039869</v>
      </c>
      <c r="N628" s="57">
        <f t="shared" si="184"/>
        <v>1685.1084113597396</v>
      </c>
      <c r="P628" s="49">
        <v>88</v>
      </c>
      <c r="Q628" s="41">
        <v>617</v>
      </c>
      <c r="R628" s="103">
        <f t="shared" si="170"/>
        <v>2018.4513309495696</v>
      </c>
      <c r="S628" s="57">
        <f t="shared" si="174"/>
        <v>2648.1808186615413</v>
      </c>
      <c r="T628" s="57">
        <f t="shared" si="175"/>
        <v>2998.9739846394177</v>
      </c>
      <c r="U628" s="60">
        <f t="shared" si="176"/>
        <v>3077.0342432340476</v>
      </c>
      <c r="V628" s="57">
        <f t="shared" si="177"/>
        <v>2279.0976940692731</v>
      </c>
      <c r="W628" s="60">
        <f t="shared" si="178"/>
        <v>2812.0401233470502</v>
      </c>
      <c r="X628" s="57">
        <f t="shared" si="179"/>
        <v>2493.8696962758136</v>
      </c>
      <c r="Y628" s="17"/>
      <c r="AA628" s="22"/>
      <c r="AB628" s="22"/>
      <c r="AC628" s="22"/>
      <c r="AD628" s="22"/>
      <c r="AE628" s="22"/>
      <c r="AF628" s="22"/>
      <c r="AG628" s="22"/>
      <c r="AH628" s="33"/>
      <c r="AI628" s="6"/>
      <c r="AJ628" s="32"/>
      <c r="AK628" s="27"/>
      <c r="AL628" s="27"/>
      <c r="AM628" s="27"/>
      <c r="AN628" s="27"/>
      <c r="AO628" s="27"/>
      <c r="AP628" s="27"/>
      <c r="AR628" s="2"/>
      <c r="AS628" s="8"/>
      <c r="AT628" s="8"/>
      <c r="AU628" s="8"/>
      <c r="AW628" s="44"/>
      <c r="AX628" s="31"/>
      <c r="AY628" s="29"/>
      <c r="AZ628" s="31"/>
      <c r="BA628" s="17"/>
      <c r="BC628" s="22"/>
      <c r="BD628" s="22"/>
      <c r="BE628" s="22"/>
      <c r="BF628" s="22"/>
      <c r="BG628" s="22"/>
      <c r="BH628" s="22"/>
      <c r="BI628" s="22"/>
      <c r="BJ628" s="33"/>
      <c r="BK628" s="6"/>
      <c r="BL628" s="32"/>
      <c r="BM628" s="27"/>
      <c r="BN628" s="27"/>
      <c r="BO628" s="27"/>
      <c r="BP628" s="27"/>
      <c r="BQ628" s="27"/>
      <c r="BR628" s="27"/>
      <c r="BT628" s="2"/>
      <c r="BU628" s="8"/>
      <c r="BV628" s="8"/>
      <c r="BW628" s="8"/>
      <c r="BY628" s="44"/>
      <c r="BZ628" s="31"/>
      <c r="CA628" s="29"/>
      <c r="CB628" s="31"/>
      <c r="CC628" s="17"/>
      <c r="CE628" s="22"/>
      <c r="CF628" s="22"/>
      <c r="CG628" s="22"/>
      <c r="CH628" s="22"/>
      <c r="CI628" s="22"/>
      <c r="CJ628" s="22"/>
      <c r="CK628" s="22"/>
      <c r="CL628" s="33"/>
      <c r="CM628" s="6"/>
      <c r="CN628" s="32"/>
      <c r="CO628" s="27"/>
      <c r="CP628" s="27"/>
      <c r="CQ628" s="27"/>
      <c r="CR628" s="27"/>
      <c r="CS628" s="27"/>
      <c r="CT628" s="27"/>
    </row>
    <row r="629" spans="2:98">
      <c r="B629" s="86">
        <v>43269</v>
      </c>
      <c r="C629" s="53">
        <v>2773.75</v>
      </c>
      <c r="D629" s="47">
        <f t="shared" si="185"/>
        <v>-2.1261593144484775E-3</v>
      </c>
      <c r="F629" s="89">
        <f t="shared" si="169"/>
        <v>2018.4553039332804</v>
      </c>
      <c r="G629" s="96">
        <v>98</v>
      </c>
      <c r="H629" s="37">
        <v>89</v>
      </c>
      <c r="I629" s="60">
        <f t="shared" si="172"/>
        <v>2648.9542003688239</v>
      </c>
      <c r="J629" s="57">
        <f t="shared" si="180"/>
        <v>2142.996379822479</v>
      </c>
      <c r="K629" s="57">
        <f t="shared" si="181"/>
        <v>2205.2062174666644</v>
      </c>
      <c r="L629" s="60">
        <f t="shared" si="173"/>
        <v>2277.825415299948</v>
      </c>
      <c r="M629" s="57">
        <f t="shared" si="182"/>
        <v>2102.8707846515163</v>
      </c>
      <c r="N629" s="57">
        <f t="shared" si="184"/>
        <v>1684.6448412989519</v>
      </c>
      <c r="P629" s="49">
        <v>89</v>
      </c>
      <c r="Q629" s="41">
        <v>618</v>
      </c>
      <c r="R629" s="103">
        <f t="shared" si="170"/>
        <v>2018.4553039332804</v>
      </c>
      <c r="S629" s="57">
        <f t="shared" si="174"/>
        <v>2648.9542003688239</v>
      </c>
      <c r="T629" s="57">
        <f t="shared" si="175"/>
        <v>3001.525378208863</v>
      </c>
      <c r="U629" s="60">
        <f t="shared" si="176"/>
        <v>3080.5514366989505</v>
      </c>
      <c r="V629" s="57">
        <f t="shared" si="177"/>
        <v>2277.825415299948</v>
      </c>
      <c r="W629" s="60">
        <f t="shared" si="178"/>
        <v>2813.8183376524953</v>
      </c>
      <c r="X629" s="57">
        <f t="shared" si="179"/>
        <v>2493.7496005892567</v>
      </c>
      <c r="Y629" s="17"/>
      <c r="AA629" s="22"/>
      <c r="AB629" s="22"/>
      <c r="AC629" s="22"/>
      <c r="AD629" s="22"/>
      <c r="AE629" s="22"/>
      <c r="AF629" s="22"/>
      <c r="AG629" s="22"/>
      <c r="AH629" s="33"/>
      <c r="AI629" s="6"/>
      <c r="AJ629" s="32"/>
      <c r="AK629" s="27"/>
      <c r="AL629" s="27"/>
      <c r="AM629" s="27"/>
      <c r="AN629" s="27"/>
      <c r="AO629" s="27"/>
      <c r="AP629" s="27"/>
      <c r="AR629" s="2"/>
      <c r="AS629" s="8"/>
      <c r="AT629" s="8"/>
      <c r="AU629" s="8"/>
      <c r="AW629" s="44"/>
      <c r="AX629" s="31"/>
      <c r="AY629" s="29"/>
      <c r="AZ629" s="31"/>
      <c r="BA629" s="17"/>
      <c r="BC629" s="22"/>
      <c r="BD629" s="22"/>
      <c r="BE629" s="22"/>
      <c r="BF629" s="22"/>
      <c r="BG629" s="22"/>
      <c r="BH629" s="22"/>
      <c r="BI629" s="22"/>
      <c r="BJ629" s="33"/>
      <c r="BK629" s="6"/>
      <c r="BL629" s="32"/>
      <c r="BM629" s="27"/>
      <c r="BN629" s="27"/>
      <c r="BO629" s="27"/>
      <c r="BP629" s="27"/>
      <c r="BQ629" s="27"/>
      <c r="BR629" s="27"/>
      <c r="BT629" s="2"/>
      <c r="BU629" s="8"/>
      <c r="BV629" s="8"/>
      <c r="BW629" s="8"/>
      <c r="BY629" s="44"/>
      <c r="BZ629" s="31"/>
      <c r="CA629" s="29"/>
      <c r="CB629" s="31"/>
      <c r="CC629" s="17"/>
      <c r="CE629" s="22"/>
      <c r="CF629" s="22"/>
      <c r="CG629" s="22"/>
      <c r="CH629" s="22"/>
      <c r="CI629" s="22"/>
      <c r="CJ629" s="22"/>
      <c r="CK629" s="22"/>
      <c r="CL629" s="33"/>
      <c r="CM629" s="6"/>
      <c r="CN629" s="32"/>
      <c r="CO629" s="27"/>
      <c r="CP629" s="27"/>
      <c r="CQ629" s="27"/>
      <c r="CR629" s="27"/>
      <c r="CS629" s="27"/>
      <c r="CT629" s="27"/>
    </row>
    <row r="630" spans="2:98">
      <c r="B630" s="86">
        <v>43270</v>
      </c>
      <c r="C630" s="53">
        <v>2762.57</v>
      </c>
      <c r="D630" s="47">
        <f t="shared" si="185"/>
        <v>-4.0306444344298644E-3</v>
      </c>
      <c r="F630" s="89">
        <f t="shared" si="169"/>
        <v>2018.4592769169913</v>
      </c>
      <c r="G630" s="96">
        <v>99</v>
      </c>
      <c r="H630" s="37">
        <v>90</v>
      </c>
      <c r="I630" s="60">
        <f t="shared" si="172"/>
        <v>2649.7278079365401</v>
      </c>
      <c r="J630" s="57">
        <f t="shared" si="180"/>
        <v>2144.7244833463919</v>
      </c>
      <c r="K630" s="57">
        <f t="shared" si="181"/>
        <v>2207.6290203169024</v>
      </c>
      <c r="L630" s="60">
        <f t="shared" si="173"/>
        <v>2276.5646928017809</v>
      </c>
      <c r="M630" s="57">
        <f t="shared" si="182"/>
        <v>2104.6721381523948</v>
      </c>
      <c r="N630" s="57">
        <f t="shared" si="184"/>
        <v>1684.1862597309355</v>
      </c>
      <c r="P630" s="49">
        <v>90</v>
      </c>
      <c r="Q630" s="96">
        <v>619</v>
      </c>
      <c r="R630" s="103">
        <f t="shared" si="170"/>
        <v>2018.4592769169913</v>
      </c>
      <c r="S630" s="57">
        <f t="shared" si="174"/>
        <v>2649.7278079365401</v>
      </c>
      <c r="T630" s="57">
        <f t="shared" si="175"/>
        <v>3004.0646303213452</v>
      </c>
      <c r="U630" s="60">
        <f t="shared" si="176"/>
        <v>3084.0579573037858</v>
      </c>
      <c r="V630" s="57">
        <f t="shared" si="177"/>
        <v>2276.5646928017809</v>
      </c>
      <c r="W630" s="60">
        <f t="shared" si="178"/>
        <v>2815.5923107754702</v>
      </c>
      <c r="X630" s="57">
        <f t="shared" si="179"/>
        <v>2493.6342627738045</v>
      </c>
      <c r="Y630" s="17"/>
      <c r="AA630" s="22"/>
      <c r="AB630" s="22"/>
      <c r="AC630" s="22"/>
      <c r="AD630" s="22"/>
      <c r="AE630" s="22"/>
      <c r="AF630" s="22"/>
      <c r="AG630" s="22"/>
      <c r="AH630" s="33"/>
      <c r="AI630" s="6"/>
      <c r="AJ630" s="32"/>
      <c r="AK630" s="27"/>
      <c r="AL630" s="27"/>
      <c r="AM630" s="27"/>
      <c r="AN630" s="27"/>
      <c r="AO630" s="27"/>
      <c r="AP630" s="27"/>
      <c r="AR630" s="2"/>
      <c r="AS630" s="8"/>
      <c r="AT630" s="8"/>
      <c r="AU630" s="8"/>
      <c r="AW630" s="44"/>
      <c r="AX630" s="31"/>
      <c r="AY630" s="29"/>
      <c r="AZ630" s="31"/>
      <c r="BA630" s="17"/>
      <c r="BC630" s="22"/>
      <c r="BD630" s="22"/>
      <c r="BE630" s="22"/>
      <c r="BF630" s="22"/>
      <c r="BG630" s="22"/>
      <c r="BH630" s="22"/>
      <c r="BI630" s="22"/>
      <c r="BJ630" s="33"/>
      <c r="BK630" s="6"/>
      <c r="BL630" s="32"/>
      <c r="BM630" s="27"/>
      <c r="BN630" s="27"/>
      <c r="BO630" s="27"/>
      <c r="BP630" s="27"/>
      <c r="BQ630" s="27"/>
      <c r="BR630" s="27"/>
      <c r="BT630" s="2"/>
      <c r="BU630" s="8"/>
      <c r="BV630" s="8"/>
      <c r="BW630" s="8"/>
      <c r="BY630" s="44"/>
      <c r="BZ630" s="31"/>
      <c r="CA630" s="29"/>
      <c r="CB630" s="31"/>
      <c r="CC630" s="17"/>
      <c r="CE630" s="22"/>
      <c r="CF630" s="22"/>
      <c r="CG630" s="22"/>
      <c r="CH630" s="22"/>
      <c r="CI630" s="22"/>
      <c r="CJ630" s="22"/>
      <c r="CK630" s="22"/>
      <c r="CL630" s="33"/>
      <c r="CM630" s="6"/>
      <c r="CN630" s="32"/>
      <c r="CO630" s="27"/>
      <c r="CP630" s="27"/>
      <c r="CQ630" s="27"/>
      <c r="CR630" s="27"/>
      <c r="CS630" s="27"/>
      <c r="CT630" s="27"/>
    </row>
    <row r="631" spans="2:98">
      <c r="B631" s="86">
        <v>43271</v>
      </c>
      <c r="C631" s="53">
        <v>2767.32</v>
      </c>
      <c r="D631" s="47">
        <f t="shared" si="185"/>
        <v>1.7194134447271923E-3</v>
      </c>
      <c r="F631" s="89">
        <f t="shared" si="169"/>
        <v>2018.4632499007021</v>
      </c>
      <c r="G631" s="96">
        <v>100</v>
      </c>
      <c r="H631" s="37">
        <v>91</v>
      </c>
      <c r="I631" s="60">
        <f t="shared" si="172"/>
        <v>2650.5016414306492</v>
      </c>
      <c r="J631" s="57">
        <f t="shared" si="180"/>
        <v>2146.4452639137003</v>
      </c>
      <c r="K631" s="57">
        <f t="shared" si="181"/>
        <v>2210.0455102715168</v>
      </c>
      <c r="L631" s="60">
        <f t="shared" si="173"/>
        <v>2275.3153279941994</v>
      </c>
      <c r="M631" s="57">
        <f t="shared" si="182"/>
        <v>2106.4690468187273</v>
      </c>
      <c r="N631" s="57">
        <f t="shared" si="184"/>
        <v>1683.7325892028191</v>
      </c>
      <c r="P631" s="49">
        <v>91</v>
      </c>
      <c r="Q631" s="41">
        <v>620</v>
      </c>
      <c r="R631" s="103">
        <f t="shared" si="170"/>
        <v>2018.4632499007021</v>
      </c>
      <c r="S631" s="57">
        <f t="shared" si="174"/>
        <v>2650.5016414306492</v>
      </c>
      <c r="T631" s="57">
        <f t="shared" si="175"/>
        <v>3006.5919445825252</v>
      </c>
      <c r="U631" s="60">
        <f t="shared" si="176"/>
        <v>3087.5540039628636</v>
      </c>
      <c r="V631" s="57">
        <f t="shared" si="177"/>
        <v>2275.3153279941994</v>
      </c>
      <c r="W631" s="60">
        <f t="shared" si="178"/>
        <v>2817.3621225179004</v>
      </c>
      <c r="X631" s="57">
        <f t="shared" si="179"/>
        <v>2493.5236031881209</v>
      </c>
      <c r="Y631" s="17"/>
      <c r="AA631" s="22"/>
      <c r="AB631" s="22"/>
      <c r="AC631" s="22"/>
      <c r="AD631" s="22"/>
      <c r="AE631" s="22"/>
      <c r="AF631" s="22"/>
      <c r="AG631" s="22"/>
      <c r="AH631" s="33"/>
      <c r="AI631" s="6"/>
      <c r="AJ631" s="32"/>
      <c r="AK631" s="27"/>
      <c r="AL631" s="27"/>
      <c r="AM631" s="27"/>
      <c r="AN631" s="27"/>
      <c r="AO631" s="27"/>
      <c r="AP631" s="27"/>
      <c r="AR631" s="2"/>
      <c r="AS631" s="8"/>
      <c r="AT631" s="8"/>
      <c r="AU631" s="8"/>
      <c r="AW631" s="44"/>
      <c r="AX631" s="31"/>
      <c r="AY631" s="29"/>
      <c r="AZ631" s="31"/>
      <c r="BA631" s="17"/>
      <c r="BC631" s="22"/>
      <c r="BD631" s="22"/>
      <c r="BE631" s="22"/>
      <c r="BF631" s="22"/>
      <c r="BG631" s="22"/>
      <c r="BH631" s="22"/>
      <c r="BI631" s="22"/>
      <c r="BJ631" s="33"/>
      <c r="BK631" s="6"/>
      <c r="BL631" s="32"/>
      <c r="BM631" s="27"/>
      <c r="BN631" s="27"/>
      <c r="BO631" s="27"/>
      <c r="BP631" s="27"/>
      <c r="BQ631" s="27"/>
      <c r="BR631" s="27"/>
      <c r="BT631" s="2"/>
      <c r="BU631" s="8"/>
      <c r="BV631" s="8"/>
      <c r="BW631" s="8"/>
      <c r="BY631" s="44"/>
      <c r="BZ631" s="31"/>
      <c r="CA631" s="29"/>
      <c r="CB631" s="31"/>
      <c r="CC631" s="17"/>
      <c r="CE631" s="22"/>
      <c r="CF631" s="22"/>
      <c r="CG631" s="22"/>
      <c r="CH631" s="22"/>
      <c r="CI631" s="22"/>
      <c r="CJ631" s="22"/>
      <c r="CK631" s="22"/>
      <c r="CL631" s="33"/>
      <c r="CM631" s="6"/>
      <c r="CN631" s="32"/>
      <c r="CO631" s="27"/>
      <c r="CP631" s="27"/>
      <c r="CQ631" s="27"/>
      <c r="CR631" s="27"/>
      <c r="CS631" s="27"/>
      <c r="CT631" s="27"/>
    </row>
    <row r="632" spans="2:98">
      <c r="B632" s="86">
        <v>43272</v>
      </c>
      <c r="C632" s="53">
        <v>2749.76</v>
      </c>
      <c r="D632" s="47">
        <f t="shared" si="185"/>
        <v>-6.3454894988653077E-3</v>
      </c>
      <c r="F632" s="89">
        <f t="shared" si="169"/>
        <v>2018.4672228844129</v>
      </c>
      <c r="G632" s="96">
        <v>101</v>
      </c>
      <c r="H632" s="37">
        <v>92</v>
      </c>
      <c r="I632" s="60">
        <f t="shared" si="172"/>
        <v>2651.2757009171319</v>
      </c>
      <c r="J632" s="57">
        <f t="shared" si="180"/>
        <v>2148.1588321968584</v>
      </c>
      <c r="K632" s="57">
        <f t="shared" si="181"/>
        <v>2212.4557952196305</v>
      </c>
      <c r="L632" s="60">
        <f t="shared" si="173"/>
        <v>2274.0771277976246</v>
      </c>
      <c r="M632" s="57">
        <f t="shared" si="182"/>
        <v>2108.2615863089168</v>
      </c>
      <c r="N632" s="57">
        <f t="shared" si="184"/>
        <v>1683.2837542154848</v>
      </c>
      <c r="P632" s="49">
        <v>92</v>
      </c>
      <c r="Q632" s="41">
        <v>621</v>
      </c>
      <c r="R632" s="103">
        <f t="shared" si="170"/>
        <v>2018.4672228844129</v>
      </c>
      <c r="S632" s="57">
        <f t="shared" si="174"/>
        <v>2651.2757009171319</v>
      </c>
      <c r="T632" s="57">
        <f t="shared" si="175"/>
        <v>3009.1075190111524</v>
      </c>
      <c r="U632" s="60">
        <f t="shared" si="176"/>
        <v>3091.0397700896183</v>
      </c>
      <c r="V632" s="57">
        <f t="shared" si="177"/>
        <v>2274.0771277976246</v>
      </c>
      <c r="W632" s="60">
        <f t="shared" si="178"/>
        <v>2819.1278504772085</v>
      </c>
      <c r="X632" s="57">
        <f t="shared" si="179"/>
        <v>2493.4175443954236</v>
      </c>
      <c r="Y632" s="17"/>
      <c r="AA632" s="22"/>
      <c r="AB632" s="22"/>
      <c r="AC632" s="22"/>
      <c r="AD632" s="22"/>
      <c r="AE632" s="22"/>
      <c r="AF632" s="22"/>
      <c r="AG632" s="22"/>
      <c r="AH632" s="33"/>
      <c r="AI632" s="6"/>
      <c r="AJ632" s="32"/>
      <c r="AK632" s="27"/>
      <c r="AL632" s="27"/>
      <c r="AM632" s="27"/>
      <c r="AN632" s="27"/>
      <c r="AO632" s="27"/>
      <c r="AP632" s="27"/>
      <c r="AR632" s="2"/>
      <c r="AS632" s="8"/>
      <c r="AT632" s="8"/>
      <c r="AU632" s="8"/>
      <c r="AW632" s="44"/>
      <c r="AX632" s="31"/>
      <c r="AY632" s="29"/>
      <c r="AZ632" s="31"/>
      <c r="BA632" s="17"/>
      <c r="BC632" s="22"/>
      <c r="BD632" s="22"/>
      <c r="BE632" s="22"/>
      <c r="BF632" s="22"/>
      <c r="BG632" s="22"/>
      <c r="BH632" s="22"/>
      <c r="BI632" s="22"/>
      <c r="BJ632" s="33"/>
      <c r="BK632" s="6"/>
      <c r="BL632" s="32"/>
      <c r="BM632" s="27"/>
      <c r="BN632" s="27"/>
      <c r="BO632" s="27"/>
      <c r="BP632" s="27"/>
      <c r="BQ632" s="27"/>
      <c r="BR632" s="27"/>
      <c r="BT632" s="2"/>
      <c r="BU632" s="8"/>
      <c r="BV632" s="8"/>
      <c r="BW632" s="8"/>
      <c r="BY632" s="44"/>
      <c r="BZ632" s="31"/>
      <c r="CA632" s="29"/>
      <c r="CB632" s="31"/>
      <c r="CC632" s="17"/>
      <c r="CE632" s="22"/>
      <c r="CF632" s="22"/>
      <c r="CG632" s="22"/>
      <c r="CH632" s="22"/>
      <c r="CI632" s="22"/>
      <c r="CJ632" s="22"/>
      <c r="CK632" s="22"/>
      <c r="CL632" s="33"/>
      <c r="CM632" s="6"/>
      <c r="CN632" s="32"/>
      <c r="CO632" s="27"/>
      <c r="CP632" s="27"/>
      <c r="CQ632" s="27"/>
      <c r="CR632" s="27"/>
      <c r="CS632" s="27"/>
      <c r="CT632" s="27"/>
    </row>
    <row r="633" spans="2:98">
      <c r="B633" s="86">
        <v>43273</v>
      </c>
      <c r="C633" s="53">
        <v>2754.88</v>
      </c>
      <c r="D633" s="47">
        <f t="shared" si="185"/>
        <v>1.8619806819503849E-3</v>
      </c>
      <c r="F633" s="89">
        <f t="shared" si="169"/>
        <v>2018.4711958681237</v>
      </c>
      <c r="G633" s="96">
        <v>102</v>
      </c>
      <c r="H633" s="37">
        <v>93</v>
      </c>
      <c r="I633" s="60">
        <f t="shared" si="172"/>
        <v>2652.0499864619878</v>
      </c>
      <c r="J633" s="57">
        <f t="shared" si="180"/>
        <v>2149.8652961309922</v>
      </c>
      <c r="K633" s="57">
        <f t="shared" si="181"/>
        <v>2214.8599803597695</v>
      </c>
      <c r="L633" s="60">
        <f t="shared" si="173"/>
        <v>2272.8499044237205</v>
      </c>
      <c r="M633" s="57">
        <f t="shared" si="182"/>
        <v>2110.0498303955546</v>
      </c>
      <c r="N633" s="57">
        <f t="shared" si="184"/>
        <v>1682.8396811556818</v>
      </c>
      <c r="P633" s="49">
        <v>93</v>
      </c>
      <c r="Q633" s="96">
        <v>622</v>
      </c>
      <c r="R633" s="103">
        <f t="shared" si="170"/>
        <v>2018.4711958681237</v>
      </c>
      <c r="S633" s="57">
        <f t="shared" si="174"/>
        <v>2652.0499864619878</v>
      </c>
      <c r="T633" s="57">
        <f t="shared" si="175"/>
        <v>3011.6115462511907</v>
      </c>
      <c r="U633" s="60">
        <f t="shared" si="176"/>
        <v>3094.5154438063678</v>
      </c>
      <c r="V633" s="57">
        <f t="shared" si="177"/>
        <v>2272.8499044237205</v>
      </c>
      <c r="W633" s="60">
        <f t="shared" si="178"/>
        <v>2820.88957013033</v>
      </c>
      <c r="X633" s="57">
        <f t="shared" si="179"/>
        <v>2493.3160110794679</v>
      </c>
      <c r="Y633" s="17"/>
      <c r="AA633" s="22"/>
      <c r="AB633" s="22"/>
      <c r="AC633" s="22"/>
      <c r="AD633" s="22"/>
      <c r="AE633" s="22"/>
      <c r="AF633" s="22"/>
      <c r="AG633" s="22"/>
      <c r="AH633" s="33"/>
      <c r="AI633" s="6"/>
      <c r="AJ633" s="32"/>
      <c r="AK633" s="27"/>
      <c r="AL633" s="27"/>
      <c r="AM633" s="27"/>
      <c r="AN633" s="27"/>
      <c r="AO633" s="27"/>
      <c r="AP633" s="27"/>
      <c r="AR633" s="2"/>
      <c r="AS633" s="8"/>
      <c r="AT633" s="8"/>
      <c r="AU633" s="8"/>
      <c r="AW633" s="44"/>
      <c r="AX633" s="31"/>
      <c r="AY633" s="29"/>
      <c r="AZ633" s="31"/>
      <c r="BA633" s="17"/>
      <c r="BC633" s="22"/>
      <c r="BD633" s="22"/>
      <c r="BE633" s="22"/>
      <c r="BF633" s="22"/>
      <c r="BG633" s="22"/>
      <c r="BH633" s="22"/>
      <c r="BI633" s="22"/>
      <c r="BJ633" s="33"/>
      <c r="BK633" s="6"/>
      <c r="BL633" s="32"/>
      <c r="BM633" s="27"/>
      <c r="BN633" s="27"/>
      <c r="BO633" s="27"/>
      <c r="BP633" s="27"/>
      <c r="BQ633" s="27"/>
      <c r="BR633" s="27"/>
      <c r="BT633" s="2"/>
      <c r="BU633" s="8"/>
      <c r="BV633" s="8"/>
      <c r="BW633" s="8"/>
      <c r="BY633" s="44"/>
      <c r="BZ633" s="31"/>
      <c r="CA633" s="29"/>
      <c r="CB633" s="31"/>
      <c r="CC633" s="17"/>
      <c r="CE633" s="22"/>
      <c r="CF633" s="22"/>
      <c r="CG633" s="22"/>
      <c r="CH633" s="22"/>
      <c r="CI633" s="22"/>
      <c r="CJ633" s="22"/>
      <c r="CK633" s="22"/>
      <c r="CL633" s="33"/>
      <c r="CM633" s="6"/>
      <c r="CN633" s="32"/>
      <c r="CO633" s="27"/>
      <c r="CP633" s="27"/>
      <c r="CQ633" s="27"/>
      <c r="CR633" s="27"/>
      <c r="CS633" s="27"/>
      <c r="CT633" s="27"/>
    </row>
    <row r="634" spans="2:98">
      <c r="B634" s="86">
        <v>43276</v>
      </c>
      <c r="C634" s="53">
        <v>2717.07</v>
      </c>
      <c r="D634" s="47">
        <f t="shared" si="185"/>
        <v>-1.3724735741665679E-2</v>
      </c>
      <c r="F634" s="89">
        <f t="shared" si="169"/>
        <v>2018.4751688518345</v>
      </c>
      <c r="G634" s="96">
        <v>103</v>
      </c>
      <c r="H634" s="37">
        <v>94</v>
      </c>
      <c r="I634" s="60">
        <f t="shared" si="172"/>
        <v>2652.8244981312355</v>
      </c>
      <c r="J634" s="57">
        <f t="shared" si="180"/>
        <v>2151.5647610076658</v>
      </c>
      <c r="K634" s="57">
        <f t="shared" si="181"/>
        <v>2217.2581682924751</v>
      </c>
      <c r="L634" s="60">
        <f t="shared" si="173"/>
        <v>2271.6334751757854</v>
      </c>
      <c r="M634" s="57">
        <f t="shared" si="182"/>
        <v>2111.8338510303042</v>
      </c>
      <c r="N634" s="57">
        <f t="shared" si="184"/>
        <v>1682.4002982311406</v>
      </c>
      <c r="P634" s="49">
        <v>94</v>
      </c>
      <c r="Q634" s="96">
        <v>623</v>
      </c>
      <c r="R634" s="103">
        <f t="shared" si="170"/>
        <v>2018.4751688518345</v>
      </c>
      <c r="S634" s="57">
        <f t="shared" si="174"/>
        <v>2652.8244981312355</v>
      </c>
      <c r="T634" s="57">
        <f t="shared" si="175"/>
        <v>3014.1042137736954</v>
      </c>
      <c r="U634" s="60">
        <f t="shared" si="176"/>
        <v>3097.9812081439154</v>
      </c>
      <c r="V634" s="57">
        <f t="shared" si="177"/>
        <v>2271.6334751757854</v>
      </c>
      <c r="W634" s="60">
        <f t="shared" si="178"/>
        <v>2822.6473549136635</v>
      </c>
      <c r="X634" s="57">
        <f t="shared" si="179"/>
        <v>2493.2189299645961</v>
      </c>
      <c r="Y634" s="17"/>
      <c r="AA634" s="22"/>
      <c r="AB634" s="22"/>
      <c r="AC634" s="22"/>
      <c r="AD634" s="22"/>
      <c r="AE634" s="22"/>
      <c r="AF634" s="22"/>
      <c r="AG634" s="22"/>
      <c r="AH634" s="33"/>
      <c r="AI634" s="6"/>
      <c r="AJ634" s="32"/>
      <c r="AK634" s="27"/>
      <c r="AL634" s="27"/>
      <c r="AM634" s="27"/>
      <c r="AN634" s="27"/>
      <c r="AO634" s="27"/>
      <c r="AP634" s="27"/>
      <c r="AR634" s="2"/>
      <c r="AS634" s="8"/>
      <c r="AT634" s="8"/>
      <c r="AU634" s="8"/>
      <c r="AW634" s="44"/>
      <c r="AX634" s="31"/>
      <c r="AY634" s="29"/>
      <c r="AZ634" s="31"/>
      <c r="BA634" s="17"/>
      <c r="BC634" s="22"/>
      <c r="BD634" s="22"/>
      <c r="BE634" s="22"/>
      <c r="BF634" s="22"/>
      <c r="BG634" s="22"/>
      <c r="BH634" s="22"/>
      <c r="BI634" s="22"/>
      <c r="BJ634" s="33"/>
      <c r="BK634" s="6"/>
      <c r="BL634" s="32"/>
      <c r="BM634" s="27"/>
      <c r="BN634" s="27"/>
      <c r="BO634" s="27"/>
      <c r="BP634" s="27"/>
      <c r="BQ634" s="27"/>
      <c r="BR634" s="27"/>
      <c r="BT634" s="2"/>
      <c r="BU634" s="8"/>
      <c r="BV634" s="8"/>
      <c r="BW634" s="8"/>
      <c r="BY634" s="44"/>
      <c r="BZ634" s="31"/>
      <c r="CA634" s="29"/>
      <c r="CB634" s="31"/>
      <c r="CC634" s="17"/>
      <c r="CE634" s="22"/>
      <c r="CF634" s="22"/>
      <c r="CG634" s="22"/>
      <c r="CH634" s="22"/>
      <c r="CI634" s="22"/>
      <c r="CJ634" s="22"/>
      <c r="CK634" s="22"/>
      <c r="CL634" s="33"/>
      <c r="CM634" s="6"/>
      <c r="CN634" s="32"/>
      <c r="CO634" s="27"/>
      <c r="CP634" s="27"/>
      <c r="CQ634" s="27"/>
      <c r="CR634" s="27"/>
      <c r="CS634" s="27"/>
      <c r="CT634" s="27"/>
    </row>
    <row r="635" spans="2:98">
      <c r="B635" s="86">
        <v>43277</v>
      </c>
      <c r="C635" s="53">
        <v>2723.06</v>
      </c>
      <c r="D635" s="47">
        <f t="shared" si="185"/>
        <v>2.2045806696182951E-3</v>
      </c>
      <c r="F635" s="89">
        <f t="shared" si="169"/>
        <v>2018.4791418355453</v>
      </c>
      <c r="G635" s="96">
        <v>104</v>
      </c>
      <c r="H635" s="37">
        <v>95</v>
      </c>
      <c r="I635" s="60">
        <f t="shared" si="172"/>
        <v>2653.5992359909128</v>
      </c>
      <c r="J635" s="57">
        <f t="shared" si="180"/>
        <v>2153.257329564568</v>
      </c>
      <c r="K635" s="57">
        <f t="shared" si="181"/>
        <v>2219.650459108866</v>
      </c>
      <c r="L635" s="60">
        <f t="shared" si="173"/>
        <v>2270.427662258709</v>
      </c>
      <c r="M635" s="57">
        <f t="shared" si="182"/>
        <v>2113.613718405953</v>
      </c>
      <c r="N635" s="57">
        <f t="shared" si="184"/>
        <v>1681.9655354085214</v>
      </c>
      <c r="P635" s="49">
        <v>95</v>
      </c>
      <c r="Q635" s="41">
        <v>624</v>
      </c>
      <c r="R635" s="103">
        <f t="shared" si="170"/>
        <v>2018.4791418355453</v>
      </c>
      <c r="S635" s="57">
        <f t="shared" si="174"/>
        <v>2653.5992359909128</v>
      </c>
      <c r="T635" s="57">
        <f t="shared" si="175"/>
        <v>3016.5857040690544</v>
      </c>
      <c r="U635" s="60">
        <f t="shared" si="176"/>
        <v>3101.4372412315965</v>
      </c>
      <c r="V635" s="57">
        <f t="shared" si="177"/>
        <v>2270.427662258709</v>
      </c>
      <c r="W635" s="60">
        <f t="shared" si="178"/>
        <v>2824.401276299197</v>
      </c>
      <c r="X635" s="57">
        <f t="shared" si="179"/>
        <v>2493.1262297396083</v>
      </c>
      <c r="Y635" s="17"/>
      <c r="AA635" s="22"/>
      <c r="AB635" s="22"/>
      <c r="AC635" s="22"/>
      <c r="AD635" s="22"/>
      <c r="AE635" s="22"/>
      <c r="AF635" s="22"/>
      <c r="AG635" s="22"/>
      <c r="AH635" s="33"/>
      <c r="AI635" s="6"/>
      <c r="AJ635" s="32"/>
      <c r="AK635" s="27"/>
      <c r="AL635" s="27"/>
      <c r="AM635" s="27"/>
      <c r="AN635" s="27"/>
      <c r="AO635" s="27"/>
      <c r="AP635" s="27"/>
      <c r="AR635" s="2"/>
      <c r="AS635" s="8"/>
      <c r="AT635" s="8"/>
      <c r="AU635" s="8"/>
      <c r="AW635" s="44"/>
      <c r="AX635" s="31"/>
      <c r="AY635" s="29"/>
      <c r="AZ635" s="31"/>
      <c r="BA635" s="17"/>
      <c r="BC635" s="22"/>
      <c r="BD635" s="22"/>
      <c r="BE635" s="22"/>
      <c r="BF635" s="22"/>
      <c r="BG635" s="22"/>
      <c r="BH635" s="22"/>
      <c r="BI635" s="22"/>
      <c r="BJ635" s="33"/>
      <c r="BK635" s="6"/>
      <c r="BL635" s="32"/>
      <c r="BM635" s="27"/>
      <c r="BN635" s="27"/>
      <c r="BO635" s="27"/>
      <c r="BP635" s="27"/>
      <c r="BQ635" s="27"/>
      <c r="BR635" s="27"/>
      <c r="BT635" s="2"/>
      <c r="BU635" s="8"/>
      <c r="BV635" s="8"/>
      <c r="BW635" s="8"/>
      <c r="BY635" s="44"/>
      <c r="BZ635" s="31"/>
      <c r="CA635" s="29"/>
      <c r="CB635" s="31"/>
      <c r="CC635" s="17"/>
      <c r="CE635" s="22"/>
      <c r="CF635" s="22"/>
      <c r="CG635" s="22"/>
      <c r="CH635" s="22"/>
      <c r="CI635" s="22"/>
      <c r="CJ635" s="22"/>
      <c r="CK635" s="22"/>
      <c r="CL635" s="33"/>
      <c r="CM635" s="6"/>
      <c r="CN635" s="32"/>
      <c r="CO635" s="27"/>
      <c r="CP635" s="27"/>
      <c r="CQ635" s="27"/>
      <c r="CR635" s="27"/>
      <c r="CS635" s="27"/>
      <c r="CT635" s="27"/>
    </row>
    <row r="636" spans="2:98">
      <c r="B636" s="86">
        <v>43278</v>
      </c>
      <c r="C636" s="53">
        <v>2699.63</v>
      </c>
      <c r="D636" s="47">
        <f t="shared" si="185"/>
        <v>-8.6042907611289642E-3</v>
      </c>
      <c r="F636" s="89">
        <f t="shared" si="169"/>
        <v>2018.4831148192561</v>
      </c>
      <c r="G636" s="96">
        <v>105</v>
      </c>
      <c r="H636" s="37">
        <v>96</v>
      </c>
      <c r="I636" s="60">
        <f t="shared" ref="I636:I667" si="186">$C$540*EXP($J$4*H636)</f>
        <v>2654.3742001070764</v>
      </c>
      <c r="J636" s="57">
        <f t="shared" si="180"/>
        <v>2154.9431020713178</v>
      </c>
      <c r="K636" s="57">
        <f t="shared" si="181"/>
        <v>2222.0369504753653</v>
      </c>
      <c r="L636" s="60">
        <f t="shared" ref="L636:L667" si="187">$C$540*EXP($J$4*H636-$J$3*SQRT(H636))</f>
        <v>2269.2322925979283</v>
      </c>
      <c r="M636" s="57">
        <f t="shared" si="182"/>
        <v>2115.3895010157798</v>
      </c>
      <c r="N636" s="57">
        <f t="shared" si="184"/>
        <v>1681.5353243540467</v>
      </c>
      <c r="P636" s="49">
        <v>96</v>
      </c>
      <c r="Q636" s="41">
        <v>625</v>
      </c>
      <c r="R636" s="103">
        <f t="shared" si="170"/>
        <v>2018.4831148192561</v>
      </c>
      <c r="S636" s="57">
        <f t="shared" ref="S636:S667" si="188">$C$540*EXP($J$4*P636)</f>
        <v>2654.3742001070764</v>
      </c>
      <c r="T636" s="57">
        <f t="shared" ref="T636:T667" si="189">$C$540*EXP($J$3*SQRT(P636))</f>
        <v>3019.0561948301347</v>
      </c>
      <c r="U636" s="60">
        <f t="shared" ref="U636:U667" si="190">$C$540*EXP($J$4*P636+$J$3*SQRT(P636))</f>
        <v>3104.8837164783231</v>
      </c>
      <c r="V636" s="57">
        <f t="shared" ref="V636:V667" si="191">$C$540*EXP($J$4*P636-$J$3*SQRT(P636))</f>
        <v>2269.2322925979283</v>
      </c>
      <c r="W636" s="60">
        <f t="shared" ref="W636:W667" si="192">$C$540*EXP($J$4*P636+0.4*$J$3*SQRT(P636))</f>
        <v>2826.151403867028</v>
      </c>
      <c r="X636" s="57">
        <f t="shared" ref="X636:X667" si="193">$C$540*EXP($J$4*P636-0.4*$J$3*SQRT(P636))</f>
        <v>2493.0378409852474</v>
      </c>
      <c r="Y636" s="17"/>
      <c r="AA636" s="22"/>
      <c r="AB636" s="22"/>
      <c r="AC636" s="22"/>
      <c r="AD636" s="22"/>
      <c r="AE636" s="22"/>
      <c r="AF636" s="22"/>
      <c r="AG636" s="22"/>
      <c r="AH636" s="33"/>
      <c r="AI636" s="6"/>
      <c r="AJ636" s="32"/>
      <c r="AK636" s="27"/>
      <c r="AL636" s="27"/>
      <c r="AM636" s="27"/>
      <c r="AN636" s="27"/>
      <c r="AO636" s="27"/>
      <c r="AP636" s="27"/>
      <c r="AR636" s="2"/>
      <c r="AS636" s="8"/>
      <c r="AT636" s="8"/>
      <c r="AU636" s="8"/>
      <c r="AW636" s="44"/>
      <c r="AX636" s="31"/>
      <c r="AY636" s="29"/>
      <c r="AZ636" s="31"/>
      <c r="BA636" s="17"/>
      <c r="BC636" s="22"/>
      <c r="BD636" s="22"/>
      <c r="BE636" s="22"/>
      <c r="BF636" s="22"/>
      <c r="BG636" s="22"/>
      <c r="BH636" s="22"/>
      <c r="BI636" s="22"/>
      <c r="BJ636" s="33"/>
      <c r="BK636" s="6"/>
      <c r="BL636" s="32"/>
      <c r="BM636" s="27"/>
      <c r="BN636" s="27"/>
      <c r="BO636" s="27"/>
      <c r="BP636" s="27"/>
      <c r="BQ636" s="27"/>
      <c r="BR636" s="27"/>
      <c r="BT636" s="2"/>
      <c r="BU636" s="8"/>
      <c r="BV636" s="8"/>
      <c r="BW636" s="8"/>
      <c r="BY636" s="44"/>
      <c r="BZ636" s="31"/>
      <c r="CA636" s="29"/>
      <c r="CB636" s="31"/>
      <c r="CC636" s="17"/>
      <c r="CE636" s="22"/>
      <c r="CF636" s="22"/>
      <c r="CG636" s="22"/>
      <c r="CH636" s="22"/>
      <c r="CI636" s="22"/>
      <c r="CJ636" s="22"/>
      <c r="CK636" s="22"/>
      <c r="CL636" s="33"/>
      <c r="CM636" s="6"/>
      <c r="CN636" s="32"/>
      <c r="CO636" s="27"/>
      <c r="CP636" s="27"/>
      <c r="CQ636" s="27"/>
      <c r="CR636" s="27"/>
      <c r="CS636" s="27"/>
      <c r="CT636" s="27"/>
    </row>
    <row r="637" spans="2:98">
      <c r="B637" s="86">
        <v>43279</v>
      </c>
      <c r="C637" s="53">
        <v>2716.31</v>
      </c>
      <c r="D637" s="47">
        <f t="shared" si="185"/>
        <v>6.1786244781691698E-3</v>
      </c>
      <c r="F637" s="89">
        <f t="shared" si="169"/>
        <v>2018.4870878029669</v>
      </c>
      <c r="G637" s="96">
        <v>106</v>
      </c>
      <c r="H637" s="37">
        <v>97</v>
      </c>
      <c r="I637" s="60">
        <f t="shared" si="186"/>
        <v>2655.1493905458042</v>
      </c>
      <c r="J637" s="57">
        <f t="shared" ref="J637:J668" si="194">$C$38*EXP($J$3*SQRT(G637))</f>
        <v>2156.6221764116067</v>
      </c>
      <c r="K637" s="57">
        <f t="shared" ref="K637:K668" si="195">$C$38*EXP($J$4*G637+$J$3*SQRT(G637))</f>
        <v>2224.4177377147944</v>
      </c>
      <c r="L637" s="60">
        <f t="shared" si="187"/>
        <v>2268.0471976668764</v>
      </c>
      <c r="M637" s="57">
        <f t="shared" ref="M637:M668" si="196">$C$38*EXP($J$4*G637+0.7*$J$3*SQRT(G637))</f>
        <v>2117.1612657103706</v>
      </c>
      <c r="N637" s="57">
        <f t="shared" si="184"/>
        <v>1681.1095983766854</v>
      </c>
      <c r="P637" s="49">
        <v>97</v>
      </c>
      <c r="Q637" s="96">
        <v>626</v>
      </c>
      <c r="R637" s="103">
        <f t="shared" si="170"/>
        <v>2018.4870878029669</v>
      </c>
      <c r="S637" s="57">
        <f t="shared" si="188"/>
        <v>2655.1493905458042</v>
      </c>
      <c r="T637" s="57">
        <f t="shared" si="189"/>
        <v>3021.5158591268682</v>
      </c>
      <c r="U637" s="60">
        <f t="shared" si="190"/>
        <v>3108.3208027451319</v>
      </c>
      <c r="V637" s="57">
        <f t="shared" si="191"/>
        <v>2268.0471976668764</v>
      </c>
      <c r="W637" s="60">
        <f t="shared" si="192"/>
        <v>2827.8978053744831</v>
      </c>
      <c r="X637" s="57">
        <f t="shared" si="193"/>
        <v>2492.9536961050767</v>
      </c>
      <c r="Y637" s="17"/>
      <c r="AA637" s="22"/>
      <c r="AB637" s="22"/>
      <c r="AC637" s="22"/>
      <c r="AD637" s="22"/>
      <c r="AE637" s="22"/>
      <c r="AF637" s="22"/>
      <c r="AG637" s="22"/>
      <c r="AH637" s="33"/>
      <c r="AI637" s="6"/>
      <c r="AJ637" s="32"/>
      <c r="AK637" s="27"/>
      <c r="AL637" s="27"/>
      <c r="AM637" s="27"/>
      <c r="AN637" s="27"/>
      <c r="AO637" s="27"/>
      <c r="AP637" s="27"/>
      <c r="AR637" s="2"/>
      <c r="AS637" s="8"/>
      <c r="AT637" s="8"/>
      <c r="AU637" s="8"/>
      <c r="AW637" s="44"/>
      <c r="AX637" s="31"/>
      <c r="AY637" s="29"/>
      <c r="AZ637" s="31"/>
      <c r="BA637" s="17"/>
      <c r="BC637" s="22"/>
      <c r="BD637" s="22"/>
      <c r="BE637" s="22"/>
      <c r="BF637" s="22"/>
      <c r="BG637" s="22"/>
      <c r="BH637" s="22"/>
      <c r="BI637" s="22"/>
      <c r="BJ637" s="33"/>
      <c r="BK637" s="6"/>
      <c r="BL637" s="32"/>
      <c r="BM637" s="27"/>
      <c r="BN637" s="27"/>
      <c r="BO637" s="27"/>
      <c r="BP637" s="27"/>
      <c r="BQ637" s="27"/>
      <c r="BR637" s="27"/>
      <c r="BT637" s="2"/>
      <c r="BU637" s="8"/>
      <c r="BV637" s="8"/>
      <c r="BW637" s="8"/>
      <c r="BY637" s="44"/>
      <c r="BZ637" s="31"/>
      <c r="CA637" s="29"/>
      <c r="CB637" s="31"/>
      <c r="CC637" s="17"/>
      <c r="CE637" s="22"/>
      <c r="CF637" s="22"/>
      <c r="CG637" s="22"/>
      <c r="CH637" s="22"/>
      <c r="CI637" s="22"/>
      <c r="CJ637" s="22"/>
      <c r="CK637" s="22"/>
      <c r="CL637" s="33"/>
      <c r="CM637" s="6"/>
      <c r="CN637" s="32"/>
      <c r="CO637" s="27"/>
      <c r="CP637" s="27"/>
      <c r="CQ637" s="27"/>
      <c r="CR637" s="27"/>
      <c r="CS637" s="27"/>
      <c r="CT637" s="27"/>
    </row>
    <row r="638" spans="2:98">
      <c r="B638" s="86">
        <v>43280</v>
      </c>
      <c r="C638" s="53">
        <v>2718.37</v>
      </c>
      <c r="D638" s="47">
        <f t="shared" si="185"/>
        <v>7.5838177527599773E-4</v>
      </c>
      <c r="F638" s="89">
        <f t="shared" si="169"/>
        <v>2018.4910607866777</v>
      </c>
      <c r="G638" s="96">
        <v>107</v>
      </c>
      <c r="H638" s="37">
        <v>98</v>
      </c>
      <c r="I638" s="60">
        <f t="shared" si="186"/>
        <v>2655.9248073731906</v>
      </c>
      <c r="J638" s="57">
        <f t="shared" si="194"/>
        <v>2158.2946481618533</v>
      </c>
      <c r="K638" s="57">
        <f t="shared" si="195"/>
        <v>2226.7929138840218</v>
      </c>
      <c r="L638" s="60">
        <f t="shared" si="187"/>
        <v>2266.8722133224383</v>
      </c>
      <c r="M638" s="57">
        <f t="shared" si="196"/>
        <v>2118.9290777520273</v>
      </c>
      <c r="N638" s="57">
        <f t="shared" si="184"/>
        <v>1680.6882923737453</v>
      </c>
      <c r="P638" s="49">
        <v>98</v>
      </c>
      <c r="Q638" s="41">
        <v>627</v>
      </c>
      <c r="R638" s="103">
        <f t="shared" si="170"/>
        <v>2018.4910607866777</v>
      </c>
      <c r="S638" s="57">
        <f t="shared" si="188"/>
        <v>2655.9248073731906</v>
      </c>
      <c r="T638" s="57">
        <f t="shared" si="189"/>
        <v>3023.9648655727569</v>
      </c>
      <c r="U638" s="60">
        <f t="shared" si="190"/>
        <v>3111.7486645097324</v>
      </c>
      <c r="V638" s="57">
        <f t="shared" si="191"/>
        <v>2266.8722133224383</v>
      </c>
      <c r="W638" s="60">
        <f t="shared" si="192"/>
        <v>2829.6405468220282</v>
      </c>
      <c r="X638" s="57">
        <f t="shared" si="193"/>
        <v>2492.8737292595702</v>
      </c>
      <c r="Y638" s="17"/>
      <c r="AA638" s="22"/>
      <c r="AB638" s="22"/>
      <c r="AC638" s="22"/>
      <c r="AD638" s="22"/>
      <c r="AE638" s="22"/>
      <c r="AF638" s="22"/>
      <c r="AG638" s="22"/>
      <c r="AH638" s="33"/>
      <c r="AI638" s="6"/>
      <c r="AJ638" s="32"/>
      <c r="AK638" s="27"/>
      <c r="AL638" s="27"/>
      <c r="AM638" s="27"/>
      <c r="AN638" s="27"/>
      <c r="AO638" s="27"/>
      <c r="AP638" s="27"/>
      <c r="AR638" s="2"/>
      <c r="AS638" s="8"/>
      <c r="AT638" s="8"/>
      <c r="AU638" s="8"/>
      <c r="AW638" s="44"/>
      <c r="AX638" s="31"/>
      <c r="AY638" s="29"/>
      <c r="AZ638" s="31"/>
      <c r="BA638" s="17"/>
      <c r="BC638" s="22"/>
      <c r="BD638" s="22"/>
      <c r="BE638" s="22"/>
      <c r="BF638" s="22"/>
      <c r="BG638" s="22"/>
      <c r="BH638" s="22"/>
      <c r="BI638" s="22"/>
      <c r="BJ638" s="33"/>
      <c r="BK638" s="6"/>
      <c r="BL638" s="32"/>
      <c r="BM638" s="27"/>
      <c r="BN638" s="27"/>
      <c r="BO638" s="27"/>
      <c r="BP638" s="27"/>
      <c r="BQ638" s="27"/>
      <c r="BR638" s="27"/>
      <c r="BT638" s="2"/>
      <c r="BU638" s="8"/>
      <c r="BV638" s="8"/>
      <c r="BW638" s="8"/>
      <c r="BY638" s="44"/>
      <c r="BZ638" s="31"/>
      <c r="CA638" s="29"/>
      <c r="CB638" s="31"/>
      <c r="CC638" s="17"/>
      <c r="CE638" s="22"/>
      <c r="CF638" s="22"/>
      <c r="CG638" s="22"/>
      <c r="CH638" s="22"/>
      <c r="CI638" s="22"/>
      <c r="CJ638" s="22"/>
      <c r="CK638" s="22"/>
      <c r="CL638" s="33"/>
      <c r="CM638" s="6"/>
      <c r="CN638" s="32"/>
      <c r="CO638" s="27"/>
      <c r="CP638" s="27"/>
      <c r="CQ638" s="27"/>
      <c r="CR638" s="27"/>
      <c r="CS638" s="27"/>
      <c r="CT638" s="27"/>
    </row>
    <row r="639" spans="2:98">
      <c r="B639" s="86">
        <v>43283</v>
      </c>
      <c r="C639" s="53">
        <v>2726.71</v>
      </c>
      <c r="D639" s="47">
        <f t="shared" si="185"/>
        <v>3.0680150237091144E-3</v>
      </c>
      <c r="F639" s="89">
        <f t="shared" si="169"/>
        <v>2018.4950337703885</v>
      </c>
      <c r="G639" s="96">
        <v>108</v>
      </c>
      <c r="H639" s="37">
        <v>99</v>
      </c>
      <c r="I639" s="60">
        <f t="shared" si="186"/>
        <v>2656.7004506553517</v>
      </c>
      <c r="J639" s="57">
        <f t="shared" si="194"/>
        <v>2159.9606106665633</v>
      </c>
      <c r="K639" s="57">
        <f t="shared" si="195"/>
        <v>2229.1625698483394</v>
      </c>
      <c r="L639" s="60">
        <f t="shared" si="187"/>
        <v>2265.7071796479636</v>
      </c>
      <c r="M639" s="57">
        <f t="shared" si="196"/>
        <v>2120.6930008668801</v>
      </c>
      <c r="N639" s="57">
        <f t="shared" si="184"/>
        <v>1680.2713427787583</v>
      </c>
      <c r="P639" s="49">
        <v>99</v>
      </c>
      <c r="Q639" s="41">
        <v>628</v>
      </c>
      <c r="R639" s="103">
        <f t="shared" si="170"/>
        <v>2018.4950337703885</v>
      </c>
      <c r="S639" s="57">
        <f t="shared" si="188"/>
        <v>2656.7004506553517</v>
      </c>
      <c r="T639" s="57">
        <f t="shared" si="189"/>
        <v>3026.4033784837393</v>
      </c>
      <c r="U639" s="60">
        <f t="shared" si="190"/>
        <v>3115.1674620234899</v>
      </c>
      <c r="V639" s="57">
        <f t="shared" si="191"/>
        <v>2265.7071796479636</v>
      </c>
      <c r="W639" s="60">
        <f t="shared" si="192"/>
        <v>2831.3796925161569</v>
      </c>
      <c r="X639" s="57">
        <f t="shared" si="193"/>
        <v>2492.7978763032224</v>
      </c>
      <c r="Y639" s="17"/>
      <c r="AA639" s="22"/>
      <c r="AB639" s="22"/>
      <c r="AC639" s="22"/>
      <c r="AD639" s="22"/>
      <c r="AE639" s="22"/>
      <c r="AF639" s="22"/>
      <c r="AG639" s="22"/>
      <c r="AH639" s="33"/>
      <c r="AI639" s="6"/>
      <c r="AJ639" s="32"/>
      <c r="AK639" s="27"/>
      <c r="AL639" s="27"/>
      <c r="AM639" s="27"/>
      <c r="AN639" s="27"/>
      <c r="AO639" s="27"/>
      <c r="AP639" s="27"/>
      <c r="AR639" s="2"/>
      <c r="AS639" s="8"/>
      <c r="AT639" s="8"/>
      <c r="AU639" s="8"/>
      <c r="AW639" s="44"/>
      <c r="AX639" s="31"/>
      <c r="AY639" s="29"/>
      <c r="AZ639" s="31"/>
      <c r="BA639" s="17"/>
      <c r="BC639" s="22"/>
      <c r="BD639" s="22"/>
      <c r="BE639" s="22"/>
      <c r="BF639" s="22"/>
      <c r="BG639" s="22"/>
      <c r="BH639" s="22"/>
      <c r="BI639" s="22"/>
      <c r="BJ639" s="33"/>
      <c r="BK639" s="6"/>
      <c r="BL639" s="32"/>
      <c r="BM639" s="27"/>
      <c r="BN639" s="27"/>
      <c r="BO639" s="27"/>
      <c r="BP639" s="27"/>
      <c r="BQ639" s="27"/>
      <c r="BR639" s="27"/>
      <c r="BT639" s="2"/>
      <c r="BU639" s="8"/>
      <c r="BV639" s="8"/>
      <c r="BW639" s="8"/>
      <c r="BY639" s="44"/>
      <c r="BZ639" s="31"/>
      <c r="CA639" s="29"/>
      <c r="CB639" s="31"/>
      <c r="CC639" s="17"/>
      <c r="CE639" s="22"/>
      <c r="CF639" s="22"/>
      <c r="CG639" s="22"/>
      <c r="CH639" s="22"/>
      <c r="CI639" s="22"/>
      <c r="CJ639" s="22"/>
      <c r="CK639" s="22"/>
      <c r="CL639" s="33"/>
      <c r="CM639" s="6"/>
      <c r="CN639" s="32"/>
      <c r="CO639" s="27"/>
      <c r="CP639" s="27"/>
      <c r="CQ639" s="27"/>
      <c r="CR639" s="27"/>
      <c r="CS639" s="27"/>
      <c r="CT639" s="27"/>
    </row>
    <row r="640" spans="2:98">
      <c r="B640" s="86">
        <v>43284</v>
      </c>
      <c r="C640" s="53">
        <v>2713.22</v>
      </c>
      <c r="D640" s="47">
        <f t="shared" si="185"/>
        <v>-4.9473541374037708E-3</v>
      </c>
      <c r="F640" s="89">
        <f t="shared" si="169"/>
        <v>2018.4990067540994</v>
      </c>
      <c r="G640" s="96">
        <v>109</v>
      </c>
      <c r="H640" s="37">
        <v>100</v>
      </c>
      <c r="I640" s="60">
        <f t="shared" si="186"/>
        <v>2657.476320458421</v>
      </c>
      <c r="J640" s="57">
        <f t="shared" si="194"/>
        <v>2161.6201551105491</v>
      </c>
      <c r="K640" s="57">
        <f t="shared" si="195"/>
        <v>2231.5267943527415</v>
      </c>
      <c r="L640" s="60">
        <f t="shared" si="187"/>
        <v>2264.5519408034247</v>
      </c>
      <c r="M640" s="57">
        <f t="shared" si="196"/>
        <v>2122.4530972948337</v>
      </c>
      <c r="N640" s="57">
        <f t="shared" si="184"/>
        <v>1679.8586875115368</v>
      </c>
      <c r="P640" s="49">
        <v>100</v>
      </c>
      <c r="Q640" s="96">
        <v>629</v>
      </c>
      <c r="R640" s="103">
        <f t="shared" si="170"/>
        <v>2018.4990067540994</v>
      </c>
      <c r="S640" s="57">
        <f t="shared" si="188"/>
        <v>2657.476320458421</v>
      </c>
      <c r="T640" s="57">
        <f t="shared" si="189"/>
        <v>3028.8315580298622</v>
      </c>
      <c r="U640" s="60">
        <f t="shared" si="190"/>
        <v>3118.5773514612729</v>
      </c>
      <c r="V640" s="57">
        <f t="shared" si="191"/>
        <v>2264.5519408034247</v>
      </c>
      <c r="W640" s="60">
        <f t="shared" si="192"/>
        <v>2833.1153051294168</v>
      </c>
      <c r="X640" s="57">
        <f t="shared" si="193"/>
        <v>2492.7260747245259</v>
      </c>
      <c r="Y640" s="17"/>
      <c r="AA640" s="22"/>
      <c r="AB640" s="22"/>
      <c r="AC640" s="22"/>
      <c r="AD640" s="22"/>
      <c r="AE640" s="22"/>
      <c r="AF640" s="22"/>
      <c r="AG640" s="22"/>
      <c r="AH640" s="33"/>
      <c r="AI640" s="6"/>
      <c r="AJ640" s="32"/>
      <c r="AK640" s="27"/>
      <c r="AL640" s="27"/>
      <c r="AM640" s="27"/>
      <c r="AN640" s="27"/>
      <c r="AO640" s="27"/>
      <c r="AP640" s="27"/>
      <c r="AR640" s="2"/>
      <c r="AS640" s="8"/>
      <c r="AT640" s="8"/>
      <c r="AU640" s="8"/>
      <c r="AW640" s="44"/>
      <c r="AX640" s="31"/>
      <c r="AY640" s="29"/>
      <c r="AZ640" s="31"/>
      <c r="BA640" s="17"/>
      <c r="BC640" s="22"/>
      <c r="BD640" s="22"/>
      <c r="BE640" s="22"/>
      <c r="BF640" s="22"/>
      <c r="BG640" s="22"/>
      <c r="BH640" s="22"/>
      <c r="BI640" s="22"/>
      <c r="BJ640" s="33"/>
      <c r="BK640" s="6"/>
      <c r="BL640" s="32"/>
      <c r="BM640" s="27"/>
      <c r="BN640" s="27"/>
      <c r="BO640" s="27"/>
      <c r="BP640" s="27"/>
      <c r="BQ640" s="27"/>
      <c r="BR640" s="27"/>
      <c r="BT640" s="2"/>
      <c r="BU640" s="8"/>
      <c r="BV640" s="8"/>
      <c r="BW640" s="8"/>
      <c r="BY640" s="44"/>
      <c r="BZ640" s="31"/>
      <c r="CA640" s="29"/>
      <c r="CB640" s="31"/>
      <c r="CC640" s="17"/>
      <c r="CE640" s="22"/>
      <c r="CF640" s="22"/>
      <c r="CG640" s="22"/>
      <c r="CH640" s="22"/>
      <c r="CI640" s="22"/>
      <c r="CJ640" s="22"/>
      <c r="CK640" s="22"/>
      <c r="CL640" s="33"/>
      <c r="CM640" s="6"/>
      <c r="CN640" s="32"/>
      <c r="CO640" s="27"/>
      <c r="CP640" s="27"/>
      <c r="CQ640" s="27"/>
      <c r="CR640" s="27"/>
      <c r="CS640" s="27"/>
      <c r="CT640" s="27"/>
    </row>
    <row r="641" spans="2:98">
      <c r="B641" s="86">
        <v>43286</v>
      </c>
      <c r="C641" s="53">
        <v>2736.61</v>
      </c>
      <c r="D641" s="47">
        <f t="shared" si="185"/>
        <v>8.6207532009937738E-3</v>
      </c>
      <c r="F641" s="89">
        <f t="shared" si="169"/>
        <v>2018.5029797378102</v>
      </c>
      <c r="G641" s="96">
        <v>110</v>
      </c>
      <c r="H641" s="37">
        <v>101</v>
      </c>
      <c r="I641" s="60">
        <f t="shared" si="186"/>
        <v>2658.2524168485538</v>
      </c>
      <c r="J641" s="57">
        <f t="shared" si="194"/>
        <v>2163.2733705881765</v>
      </c>
      <c r="K641" s="57">
        <f t="shared" si="195"/>
        <v>2233.8856740902565</v>
      </c>
      <c r="L641" s="60">
        <f t="shared" si="187"/>
        <v>2263.406344882314</v>
      </c>
      <c r="M641" s="57">
        <f t="shared" si="196"/>
        <v>2124.2094278374425</v>
      </c>
      <c r="N641" s="57">
        <f t="shared" si="184"/>
        <v>1679.4502659302968</v>
      </c>
      <c r="P641" s="49">
        <v>101</v>
      </c>
      <c r="Q641" s="96">
        <v>630</v>
      </c>
      <c r="R641" s="103">
        <f t="shared" si="170"/>
        <v>2018.5029797378102</v>
      </c>
      <c r="S641" s="57">
        <f t="shared" si="188"/>
        <v>2658.2524168485538</v>
      </c>
      <c r="T641" s="57">
        <f t="shared" si="189"/>
        <v>3031.2495603801322</v>
      </c>
      <c r="U641" s="60">
        <f t="shared" si="190"/>
        <v>3121.9784850645497</v>
      </c>
      <c r="V641" s="57">
        <f t="shared" si="191"/>
        <v>2263.406344882314</v>
      </c>
      <c r="W641" s="60">
        <f t="shared" si="192"/>
        <v>2834.8474457577331</v>
      </c>
      <c r="X641" s="57">
        <f t="shared" si="193"/>
        <v>2492.6582635886448</v>
      </c>
      <c r="Y641" s="17"/>
      <c r="AA641" s="22"/>
      <c r="AB641" s="22"/>
      <c r="AC641" s="22"/>
      <c r="AD641" s="22"/>
      <c r="AE641" s="22"/>
      <c r="AF641" s="22"/>
      <c r="AG641" s="22"/>
      <c r="AH641" s="33"/>
      <c r="AI641" s="6"/>
      <c r="AJ641" s="32"/>
      <c r="AK641" s="27"/>
      <c r="AL641" s="27"/>
      <c r="AM641" s="27"/>
      <c r="AN641" s="27"/>
      <c r="AO641" s="27"/>
      <c r="AP641" s="27"/>
      <c r="AR641" s="2"/>
      <c r="AS641" s="8"/>
      <c r="AT641" s="8"/>
      <c r="AU641" s="8"/>
      <c r="AW641" s="44"/>
      <c r="AX641" s="31"/>
      <c r="AY641" s="29"/>
      <c r="AZ641" s="31"/>
      <c r="BA641" s="17"/>
      <c r="BC641" s="22"/>
      <c r="BD641" s="22"/>
      <c r="BE641" s="22"/>
      <c r="BF641" s="22"/>
      <c r="BG641" s="22"/>
      <c r="BH641" s="22"/>
      <c r="BI641" s="22"/>
      <c r="BJ641" s="33"/>
      <c r="BK641" s="6"/>
      <c r="BL641" s="32"/>
      <c r="BM641" s="27"/>
      <c r="BN641" s="27"/>
      <c r="BO641" s="27"/>
      <c r="BP641" s="27"/>
      <c r="BQ641" s="27"/>
      <c r="BR641" s="27"/>
      <c r="BT641" s="2"/>
      <c r="BU641" s="8"/>
      <c r="BV641" s="8"/>
      <c r="BW641" s="8"/>
      <c r="BY641" s="44"/>
      <c r="BZ641" s="31"/>
      <c r="CA641" s="29"/>
      <c r="CB641" s="31"/>
      <c r="CC641" s="17"/>
      <c r="CE641" s="22"/>
      <c r="CF641" s="22"/>
      <c r="CG641" s="22"/>
      <c r="CH641" s="22"/>
      <c r="CI641" s="22"/>
      <c r="CJ641" s="22"/>
      <c r="CK641" s="22"/>
      <c r="CL641" s="33"/>
      <c r="CM641" s="6"/>
      <c r="CN641" s="32"/>
      <c r="CO641" s="27"/>
      <c r="CP641" s="27"/>
      <c r="CQ641" s="27"/>
      <c r="CR641" s="27"/>
      <c r="CS641" s="27"/>
      <c r="CT641" s="27"/>
    </row>
    <row r="642" spans="2:98">
      <c r="B642" s="86">
        <v>43287</v>
      </c>
      <c r="C642" s="53">
        <v>2759.82</v>
      </c>
      <c r="D642" s="47">
        <f t="shared" si="185"/>
        <v>8.4812962022356251E-3</v>
      </c>
      <c r="F642" s="89">
        <f t="shared" si="169"/>
        <v>2018.506952721521</v>
      </c>
      <c r="G642" s="96">
        <v>111</v>
      </c>
      <c r="H642" s="37">
        <v>102</v>
      </c>
      <c r="I642" s="60">
        <f t="shared" si="186"/>
        <v>2659.0287398919218</v>
      </c>
      <c r="J642" s="57">
        <f t="shared" si="194"/>
        <v>2164.9203441697841</v>
      </c>
      <c r="K642" s="57">
        <f t="shared" si="195"/>
        <v>2236.2392937674776</v>
      </c>
      <c r="L642" s="60">
        <f t="shared" si="187"/>
        <v>2262.2702437749272</v>
      </c>
      <c r="M642" s="57">
        <f t="shared" si="196"/>
        <v>2125.9620519038322</v>
      </c>
      <c r="N642" s="57">
        <f t="shared" si="184"/>
        <v>1679.0460187857373</v>
      </c>
      <c r="P642" s="49">
        <v>102</v>
      </c>
      <c r="Q642" s="41">
        <v>631</v>
      </c>
      <c r="R642" s="103">
        <f t="shared" si="170"/>
        <v>2018.506952721521</v>
      </c>
      <c r="S642" s="57">
        <f t="shared" si="188"/>
        <v>2659.0287398919218</v>
      </c>
      <c r="T642" s="57">
        <f t="shared" si="189"/>
        <v>3033.6575378409316</v>
      </c>
      <c r="U642" s="60">
        <f t="shared" si="190"/>
        <v>3125.37101127811</v>
      </c>
      <c r="V642" s="57">
        <f t="shared" si="191"/>
        <v>2262.2702437749272</v>
      </c>
      <c r="W642" s="60">
        <f t="shared" si="192"/>
        <v>2836.5761739751797</v>
      </c>
      <c r="X642" s="57">
        <f t="shared" si="193"/>
        <v>2492.5943834826439</v>
      </c>
      <c r="Y642" s="17"/>
      <c r="AA642" s="22"/>
      <c r="AB642" s="22"/>
      <c r="AC642" s="22"/>
      <c r="AD642" s="22"/>
      <c r="AE642" s="22"/>
      <c r="AF642" s="22"/>
      <c r="AG642" s="22"/>
      <c r="AH642" s="33"/>
      <c r="AI642" s="6"/>
      <c r="AJ642" s="32"/>
      <c r="AK642" s="27"/>
      <c r="AL642" s="27"/>
      <c r="AM642" s="27"/>
      <c r="AN642" s="27"/>
      <c r="AO642" s="27"/>
      <c r="AP642" s="27"/>
      <c r="AR642" s="2"/>
      <c r="AS642" s="8"/>
      <c r="AT642" s="8"/>
      <c r="AU642" s="8"/>
      <c r="AW642" s="44"/>
      <c r="AX642" s="31"/>
      <c r="AY642" s="29"/>
      <c r="AZ642" s="31"/>
      <c r="BA642" s="17"/>
      <c r="BC642" s="22"/>
      <c r="BD642" s="22"/>
      <c r="BE642" s="22"/>
      <c r="BF642" s="22"/>
      <c r="BG642" s="22"/>
      <c r="BH642" s="22"/>
      <c r="BI642" s="22"/>
      <c r="BJ642" s="33"/>
      <c r="BK642" s="6"/>
      <c r="BL642" s="32"/>
      <c r="BM642" s="27"/>
      <c r="BN642" s="27"/>
      <c r="BO642" s="27"/>
      <c r="BP642" s="27"/>
      <c r="BQ642" s="27"/>
      <c r="BR642" s="27"/>
      <c r="BT642" s="2"/>
      <c r="BU642" s="8"/>
      <c r="BV642" s="8"/>
      <c r="BW642" s="8"/>
      <c r="BY642" s="44"/>
      <c r="BZ642" s="31"/>
      <c r="CA642" s="29"/>
      <c r="CB642" s="31"/>
      <c r="CC642" s="17"/>
      <c r="CE642" s="22"/>
      <c r="CF642" s="22"/>
      <c r="CG642" s="22"/>
      <c r="CH642" s="22"/>
      <c r="CI642" s="22"/>
      <c r="CJ642" s="22"/>
      <c r="CK642" s="22"/>
      <c r="CL642" s="33"/>
      <c r="CM642" s="6"/>
      <c r="CN642" s="32"/>
      <c r="CO642" s="27"/>
      <c r="CP642" s="27"/>
      <c r="CQ642" s="27"/>
      <c r="CR642" s="27"/>
      <c r="CS642" s="27"/>
      <c r="CT642" s="27"/>
    </row>
    <row r="643" spans="2:98">
      <c r="B643" s="86">
        <v>43290</v>
      </c>
      <c r="C643" s="53">
        <v>2784.17</v>
      </c>
      <c r="D643" s="47">
        <f t="shared" si="185"/>
        <v>8.8230391837148467E-3</v>
      </c>
      <c r="F643" s="89">
        <f t="shared" si="169"/>
        <v>2018.5109257052318</v>
      </c>
      <c r="G643" s="96">
        <v>112</v>
      </c>
      <c r="H643" s="37">
        <v>103</v>
      </c>
      <c r="I643" s="60">
        <f t="shared" si="186"/>
        <v>2659.8052896547179</v>
      </c>
      <c r="J643" s="57">
        <f t="shared" si="194"/>
        <v>2166.561160965412</v>
      </c>
      <c r="K643" s="57">
        <f t="shared" si="195"/>
        <v>2238.5877361674361</v>
      </c>
      <c r="L643" s="60">
        <f t="shared" si="187"/>
        <v>2261.1434930376781</v>
      </c>
      <c r="M643" s="57">
        <f t="shared" si="196"/>
        <v>2127.7110275547529</v>
      </c>
      <c r="N643" s="57">
        <f t="shared" si="184"/>
        <v>1678.6458881769863</v>
      </c>
      <c r="P643" s="49">
        <v>103</v>
      </c>
      <c r="Q643" s="41">
        <v>632</v>
      </c>
      <c r="R643" s="103">
        <f t="shared" si="170"/>
        <v>2018.5109257052318</v>
      </c>
      <c r="S643" s="57">
        <f t="shared" si="188"/>
        <v>2659.8052896547179</v>
      </c>
      <c r="T643" s="57">
        <f t="shared" si="189"/>
        <v>3036.0556389883359</v>
      </c>
      <c r="U643" s="60">
        <f t="shared" si="190"/>
        <v>3128.755074880748</v>
      </c>
      <c r="V643" s="57">
        <f t="shared" si="191"/>
        <v>2261.1434930376781</v>
      </c>
      <c r="W643" s="60">
        <f t="shared" si="192"/>
        <v>2838.3015478863322</v>
      </c>
      <c r="X643" s="57">
        <f t="shared" si="193"/>
        <v>2492.5343764631375</v>
      </c>
      <c r="Y643" s="17"/>
      <c r="AA643" s="22"/>
      <c r="AB643" s="22"/>
      <c r="AC643" s="22"/>
      <c r="AD643" s="22"/>
      <c r="AE643" s="22"/>
      <c r="AF643" s="22"/>
      <c r="AG643" s="22"/>
      <c r="AH643" s="33"/>
      <c r="AI643" s="6"/>
      <c r="AJ643" s="32"/>
      <c r="AK643" s="27"/>
      <c r="AL643" s="27"/>
      <c r="AM643" s="27"/>
      <c r="AN643" s="27"/>
      <c r="AO643" s="27"/>
      <c r="AP643" s="27"/>
      <c r="AR643" s="2"/>
      <c r="AS643" s="8"/>
      <c r="AT643" s="8"/>
      <c r="AU643" s="8"/>
      <c r="AW643" s="44"/>
      <c r="AX643" s="31"/>
      <c r="AY643" s="29"/>
      <c r="AZ643" s="31"/>
      <c r="BA643" s="17"/>
      <c r="BC643" s="22"/>
      <c r="BD643" s="22"/>
      <c r="BE643" s="22"/>
      <c r="BF643" s="22"/>
      <c r="BG643" s="22"/>
      <c r="BH643" s="22"/>
      <c r="BI643" s="22"/>
      <c r="BJ643" s="33"/>
      <c r="BK643" s="6"/>
      <c r="BL643" s="32"/>
      <c r="BM643" s="27"/>
      <c r="BN643" s="27"/>
      <c r="BO643" s="27"/>
      <c r="BP643" s="27"/>
      <c r="BQ643" s="27"/>
      <c r="BR643" s="27"/>
      <c r="BT643" s="2"/>
      <c r="BU643" s="8"/>
      <c r="BV643" s="8"/>
      <c r="BW643" s="8"/>
      <c r="BY643" s="44"/>
      <c r="BZ643" s="31"/>
      <c r="CA643" s="29"/>
      <c r="CB643" s="31"/>
      <c r="CC643" s="17"/>
      <c r="CE643" s="22"/>
      <c r="CF643" s="22"/>
      <c r="CG643" s="22"/>
      <c r="CH643" s="22"/>
      <c r="CI643" s="22"/>
      <c r="CJ643" s="22"/>
      <c r="CK643" s="22"/>
      <c r="CL643" s="33"/>
      <c r="CM643" s="6"/>
      <c r="CN643" s="32"/>
      <c r="CO643" s="27"/>
      <c r="CP643" s="27"/>
      <c r="CQ643" s="27"/>
      <c r="CR643" s="27"/>
      <c r="CS643" s="27"/>
      <c r="CT643" s="27"/>
    </row>
    <row r="644" spans="2:98">
      <c r="B644" s="86">
        <v>43291</v>
      </c>
      <c r="C644" s="53">
        <v>2793.84</v>
      </c>
      <c r="D644" s="47">
        <f t="shared" si="185"/>
        <v>3.4732074550045695E-3</v>
      </c>
      <c r="F644" s="89">
        <f t="shared" si="169"/>
        <v>2018.5148986889426</v>
      </c>
      <c r="G644" s="96">
        <v>113</v>
      </c>
      <c r="H644" s="37">
        <v>104</v>
      </c>
      <c r="I644" s="60">
        <f t="shared" si="186"/>
        <v>2660.5820662031533</v>
      </c>
      <c r="J644" s="57">
        <f t="shared" si="194"/>
        <v>2168.1959041859755</v>
      </c>
      <c r="K644" s="57">
        <f t="shared" si="195"/>
        <v>2240.9310822099483</v>
      </c>
      <c r="L644" s="60">
        <f t="shared" si="187"/>
        <v>2260.0259517681297</v>
      </c>
      <c r="M644" s="57">
        <f t="shared" si="196"/>
        <v>2129.4564115448638</v>
      </c>
      <c r="N644" s="57">
        <f t="shared" si="184"/>
        <v>1678.2498175093172</v>
      </c>
      <c r="P644" s="49">
        <v>104</v>
      </c>
      <c r="Q644" s="96">
        <v>633</v>
      </c>
      <c r="R644" s="103">
        <f t="shared" si="170"/>
        <v>2018.5148986889426</v>
      </c>
      <c r="S644" s="57">
        <f t="shared" si="188"/>
        <v>2660.5820662031533</v>
      </c>
      <c r="T644" s="57">
        <f t="shared" si="189"/>
        <v>3038.4440087946673</v>
      </c>
      <c r="U644" s="60">
        <f t="shared" si="190"/>
        <v>3132.1308171102319</v>
      </c>
      <c r="V644" s="57">
        <f t="shared" si="191"/>
        <v>2260.0259517681297</v>
      </c>
      <c r="W644" s="60">
        <f t="shared" si="192"/>
        <v>2840.02362417633</v>
      </c>
      <c r="X644" s="57">
        <f t="shared" si="193"/>
        <v>2492.4781860062244</v>
      </c>
      <c r="Y644" s="17"/>
      <c r="AA644" s="22"/>
      <c r="AB644" s="22"/>
      <c r="AC644" s="22"/>
      <c r="AD644" s="22"/>
      <c r="AE644" s="22"/>
      <c r="AF644" s="22"/>
      <c r="AG644" s="22"/>
      <c r="AH644" s="33"/>
      <c r="AI644" s="6"/>
      <c r="AJ644" s="32"/>
      <c r="AK644" s="27"/>
      <c r="AL644" s="27"/>
      <c r="AM644" s="27"/>
      <c r="AN644" s="27"/>
      <c r="AO644" s="27"/>
      <c r="AP644" s="27"/>
      <c r="AR644" s="2"/>
      <c r="AS644" s="8"/>
      <c r="AT644" s="8"/>
      <c r="AU644" s="8"/>
      <c r="AW644" s="44"/>
      <c r="AX644" s="31"/>
      <c r="AY644" s="29"/>
      <c r="AZ644" s="31"/>
      <c r="BA644" s="17"/>
      <c r="BC644" s="22"/>
      <c r="BD644" s="22"/>
      <c r="BE644" s="22"/>
      <c r="BF644" s="22"/>
      <c r="BG644" s="22"/>
      <c r="BH644" s="22"/>
      <c r="BI644" s="22"/>
      <c r="BJ644" s="33"/>
      <c r="BK644" s="6"/>
      <c r="BL644" s="32"/>
      <c r="BM644" s="27"/>
      <c r="BN644" s="27"/>
      <c r="BO644" s="27"/>
      <c r="BP644" s="27"/>
      <c r="BQ644" s="27"/>
      <c r="BR644" s="27"/>
      <c r="BT644" s="2"/>
      <c r="BU644" s="8"/>
      <c r="BV644" s="8"/>
      <c r="BW644" s="8"/>
      <c r="BY644" s="44"/>
      <c r="BZ644" s="31"/>
      <c r="CA644" s="29"/>
      <c r="CB644" s="31"/>
      <c r="CC644" s="17"/>
      <c r="CE644" s="22"/>
      <c r="CF644" s="22"/>
      <c r="CG644" s="22"/>
      <c r="CH644" s="22"/>
      <c r="CI644" s="22"/>
      <c r="CJ644" s="22"/>
      <c r="CK644" s="22"/>
      <c r="CL644" s="33"/>
      <c r="CM644" s="6"/>
      <c r="CN644" s="32"/>
      <c r="CO644" s="27"/>
      <c r="CP644" s="27"/>
      <c r="CQ644" s="27"/>
      <c r="CR644" s="27"/>
      <c r="CS644" s="27"/>
      <c r="CT644" s="27"/>
    </row>
    <row r="645" spans="2:98">
      <c r="B645" s="86">
        <v>43292</v>
      </c>
      <c r="C645" s="53">
        <v>2774.02</v>
      </c>
      <c r="D645" s="47">
        <f t="shared" si="185"/>
        <v>-7.094178621538872E-3</v>
      </c>
      <c r="F645" s="89">
        <f t="shared" si="169"/>
        <v>2018.5188716726534</v>
      </c>
      <c r="G645" s="96">
        <v>114</v>
      </c>
      <c r="H645" s="37">
        <v>105</v>
      </c>
      <c r="I645" s="60">
        <f t="shared" si="186"/>
        <v>2661.3590696034607</v>
      </c>
      <c r="J645" s="57">
        <f t="shared" si="194"/>
        <v>2169.8246552020091</v>
      </c>
      <c r="K645" s="57">
        <f t="shared" si="195"/>
        <v>2243.269411009549</v>
      </c>
      <c r="L645" s="60">
        <f t="shared" si="187"/>
        <v>2258.9174824854363</v>
      </c>
      <c r="M645" s="57">
        <f t="shared" si="196"/>
        <v>2131.1982593633315</v>
      </c>
      <c r="N645" s="57">
        <f t="shared" ref="N645:N676" si="197">$C$38*EXP($J$4*G645-0.7*$J$3*SQRT(G645))</f>
        <v>1677.8577514535502</v>
      </c>
      <c r="P645" s="49">
        <v>105</v>
      </c>
      <c r="Q645" s="41">
        <v>634</v>
      </c>
      <c r="R645" s="103">
        <f t="shared" si="170"/>
        <v>2018.5188716726534</v>
      </c>
      <c r="S645" s="57">
        <f t="shared" si="188"/>
        <v>2661.3590696034607</v>
      </c>
      <c r="T645" s="57">
        <f t="shared" si="189"/>
        <v>3040.8227887495746</v>
      </c>
      <c r="U645" s="60">
        <f t="shared" si="190"/>
        <v>3135.4983757828622</v>
      </c>
      <c r="V645" s="57">
        <f t="shared" si="191"/>
        <v>2258.9174824854363</v>
      </c>
      <c r="W645" s="60">
        <f t="shared" si="192"/>
        <v>2841.7424581587784</v>
      </c>
      <c r="X645" s="57">
        <f t="shared" si="193"/>
        <v>2492.4257569595889</v>
      </c>
      <c r="Y645" s="17"/>
      <c r="AA645" s="22"/>
      <c r="AB645" s="22"/>
      <c r="AC645" s="22"/>
      <c r="AD645" s="22"/>
      <c r="AE645" s="22"/>
      <c r="AF645" s="22"/>
      <c r="AG645" s="22"/>
      <c r="AH645" s="33"/>
      <c r="AI645" s="6"/>
      <c r="AJ645" s="32"/>
      <c r="AK645" s="27"/>
      <c r="AL645" s="27"/>
      <c r="AM645" s="27"/>
      <c r="AN645" s="27"/>
      <c r="AO645" s="27"/>
      <c r="AP645" s="27"/>
      <c r="AR645" s="2"/>
      <c r="AS645" s="8"/>
      <c r="AT645" s="8"/>
      <c r="AU645" s="8"/>
      <c r="AW645" s="44"/>
      <c r="AX645" s="31"/>
      <c r="AY645" s="29"/>
      <c r="AZ645" s="31"/>
      <c r="BA645" s="17"/>
      <c r="BC645" s="22"/>
      <c r="BD645" s="22"/>
      <c r="BE645" s="22"/>
      <c r="BF645" s="22"/>
      <c r="BG645" s="22"/>
      <c r="BH645" s="22"/>
      <c r="BI645" s="22"/>
      <c r="BJ645" s="33"/>
      <c r="BK645" s="6"/>
      <c r="BL645" s="32"/>
      <c r="BM645" s="27"/>
      <c r="BN645" s="27"/>
      <c r="BO645" s="27"/>
      <c r="BP645" s="27"/>
      <c r="BQ645" s="27"/>
      <c r="BR645" s="27"/>
      <c r="BT645" s="2"/>
      <c r="BU645" s="8"/>
      <c r="BV645" s="8"/>
      <c r="BW645" s="8"/>
      <c r="BY645" s="44"/>
      <c r="BZ645" s="31"/>
      <c r="CA645" s="29"/>
      <c r="CB645" s="31"/>
      <c r="CC645" s="17"/>
      <c r="CE645" s="22"/>
      <c r="CF645" s="22"/>
      <c r="CG645" s="22"/>
      <c r="CH645" s="22"/>
      <c r="CI645" s="22"/>
      <c r="CJ645" s="22"/>
      <c r="CK645" s="22"/>
      <c r="CL645" s="33"/>
      <c r="CM645" s="6"/>
      <c r="CN645" s="32"/>
      <c r="CO645" s="27"/>
      <c r="CP645" s="27"/>
      <c r="CQ645" s="27"/>
      <c r="CR645" s="27"/>
      <c r="CS645" s="27"/>
      <c r="CT645" s="27"/>
    </row>
    <row r="646" spans="2:98">
      <c r="B646" s="86">
        <v>43293</v>
      </c>
      <c r="C646" s="53">
        <v>2798.29</v>
      </c>
      <c r="D646" s="47">
        <f t="shared" si="185"/>
        <v>8.749035695488851E-3</v>
      </c>
      <c r="F646" s="89">
        <f t="shared" si="169"/>
        <v>2018.5228446563642</v>
      </c>
      <c r="G646" s="96">
        <v>115</v>
      </c>
      <c r="H646" s="37">
        <v>106</v>
      </c>
      <c r="I646" s="60">
        <f t="shared" si="186"/>
        <v>2662.1362999218886</v>
      </c>
      <c r="J646" s="57">
        <f t="shared" si="194"/>
        <v>2171.4474936000952</v>
      </c>
      <c r="K646" s="57">
        <f t="shared" si="195"/>
        <v>2245.6027999311418</v>
      </c>
      <c r="L646" s="60">
        <f t="shared" si="187"/>
        <v>2257.8179510159111</v>
      </c>
      <c r="M646" s="57">
        <f t="shared" si="196"/>
        <v>2132.9366252728209</v>
      </c>
      <c r="N646" s="57">
        <f t="shared" si="197"/>
        <v>1677.4696359070595</v>
      </c>
      <c r="P646" s="49">
        <v>106</v>
      </c>
      <c r="Q646" s="41">
        <v>635</v>
      </c>
      <c r="R646" s="103">
        <f t="shared" si="170"/>
        <v>2018.5228446563642</v>
      </c>
      <c r="S646" s="57">
        <f t="shared" si="188"/>
        <v>2662.1362999218886</v>
      </c>
      <c r="T646" s="57">
        <f t="shared" si="189"/>
        <v>3043.1921169759426</v>
      </c>
      <c r="U646" s="60">
        <f t="shared" si="190"/>
        <v>3138.8578854079014</v>
      </c>
      <c r="V646" s="57">
        <f t="shared" si="191"/>
        <v>2257.8179510159111</v>
      </c>
      <c r="W646" s="60">
        <f t="shared" si="192"/>
        <v>2843.4581038215883</v>
      </c>
      <c r="X646" s="57">
        <f t="shared" si="193"/>
        <v>2492.37703549666</v>
      </c>
      <c r="Y646" s="17"/>
      <c r="AA646" s="22"/>
      <c r="AB646" s="22"/>
      <c r="AC646" s="22"/>
      <c r="AD646" s="22"/>
      <c r="AE646" s="22"/>
      <c r="AF646" s="22"/>
      <c r="AG646" s="22"/>
      <c r="AH646" s="33"/>
      <c r="AI646" s="6"/>
      <c r="AJ646" s="32"/>
      <c r="AK646" s="27"/>
      <c r="AL646" s="27"/>
      <c r="AM646" s="27"/>
      <c r="AN646" s="27"/>
      <c r="AO646" s="27"/>
      <c r="AP646" s="27"/>
      <c r="AR646" s="2"/>
      <c r="AS646" s="8"/>
      <c r="AT646" s="8"/>
      <c r="AU646" s="8"/>
      <c r="AW646" s="44"/>
      <c r="AX646" s="31"/>
      <c r="AY646" s="29"/>
      <c r="AZ646" s="31"/>
      <c r="BA646" s="17"/>
      <c r="BC646" s="22"/>
      <c r="BD646" s="22"/>
      <c r="BE646" s="22"/>
      <c r="BF646" s="22"/>
      <c r="BG646" s="22"/>
      <c r="BH646" s="22"/>
      <c r="BI646" s="22"/>
      <c r="BJ646" s="33"/>
      <c r="BK646" s="6"/>
      <c r="BL646" s="32"/>
      <c r="BM646" s="27"/>
      <c r="BN646" s="27"/>
      <c r="BO646" s="27"/>
      <c r="BP646" s="27"/>
      <c r="BQ646" s="27"/>
      <c r="BR646" s="27"/>
      <c r="BT646" s="2"/>
      <c r="BU646" s="8"/>
      <c r="BV646" s="8"/>
      <c r="BW646" s="8"/>
      <c r="BY646" s="44"/>
      <c r="BZ646" s="31"/>
      <c r="CA646" s="29"/>
      <c r="CB646" s="31"/>
      <c r="CC646" s="17"/>
      <c r="CE646" s="22"/>
      <c r="CF646" s="22"/>
      <c r="CG646" s="22"/>
      <c r="CH646" s="22"/>
      <c r="CI646" s="22"/>
      <c r="CJ646" s="22"/>
      <c r="CK646" s="22"/>
      <c r="CL646" s="33"/>
      <c r="CM646" s="6"/>
      <c r="CN646" s="32"/>
      <c r="CO646" s="27"/>
      <c r="CP646" s="27"/>
      <c r="CQ646" s="27"/>
      <c r="CR646" s="27"/>
      <c r="CS646" s="27"/>
      <c r="CT646" s="27"/>
    </row>
    <row r="647" spans="2:98">
      <c r="B647" s="86">
        <v>43294</v>
      </c>
      <c r="C647" s="53">
        <v>2801.31</v>
      </c>
      <c r="D647" s="47">
        <f t="shared" si="185"/>
        <v>1.0792305300737172E-3</v>
      </c>
      <c r="F647" s="89">
        <f t="shared" si="169"/>
        <v>2018.526817640075</v>
      </c>
      <c r="G647" s="96">
        <v>116</v>
      </c>
      <c r="H647" s="37">
        <v>107</v>
      </c>
      <c r="I647" s="60">
        <f t="shared" si="186"/>
        <v>2662.9137572247082</v>
      </c>
      <c r="J647" s="57">
        <f t="shared" si="194"/>
        <v>2173.0644972370819</v>
      </c>
      <c r="K647" s="57">
        <f t="shared" si="195"/>
        <v>2247.9313246434681</v>
      </c>
      <c r="L647" s="60">
        <f t="shared" si="187"/>
        <v>2256.727226383462</v>
      </c>
      <c r="M647" s="57">
        <f t="shared" si="196"/>
        <v>2134.6715623469649</v>
      </c>
      <c r="N647" s="57">
        <f t="shared" si="197"/>
        <v>1677.0854179563073</v>
      </c>
      <c r="P647" s="49">
        <v>107</v>
      </c>
      <c r="Q647" s="96">
        <v>636</v>
      </c>
      <c r="R647" s="103">
        <f t="shared" si="170"/>
        <v>2018.526817640075</v>
      </c>
      <c r="S647" s="57">
        <f t="shared" si="188"/>
        <v>2662.9137572247082</v>
      </c>
      <c r="T647" s="57">
        <f t="shared" si="189"/>
        <v>3045.5521283408834</v>
      </c>
      <c r="U647" s="60">
        <f t="shared" si="190"/>
        <v>3142.2094772971445</v>
      </c>
      <c r="V647" s="57">
        <f t="shared" si="191"/>
        <v>2256.727226383462</v>
      </c>
      <c r="W647" s="60">
        <f t="shared" si="192"/>
        <v>2845.1706138708732</v>
      </c>
      <c r="X647" s="57">
        <f t="shared" si="193"/>
        <v>2492.3319690727126</v>
      </c>
      <c r="Y647" s="17"/>
      <c r="AA647" s="22"/>
      <c r="AB647" s="22"/>
      <c r="AC647" s="22"/>
      <c r="AD647" s="22"/>
      <c r="AE647" s="22"/>
      <c r="AF647" s="22"/>
      <c r="AG647" s="22"/>
      <c r="AH647" s="33"/>
      <c r="AI647" s="6"/>
      <c r="AJ647" s="32"/>
      <c r="AK647" s="27"/>
      <c r="AL647" s="27"/>
      <c r="AM647" s="27"/>
      <c r="AN647" s="27"/>
      <c r="AO647" s="27"/>
      <c r="AP647" s="27"/>
      <c r="AR647" s="2"/>
      <c r="AS647" s="8"/>
      <c r="AT647" s="8"/>
      <c r="AU647" s="8"/>
      <c r="AW647" s="44"/>
      <c r="AX647" s="31"/>
      <c r="AY647" s="29"/>
      <c r="AZ647" s="31"/>
      <c r="BA647" s="17"/>
      <c r="BC647" s="22"/>
      <c r="BD647" s="22"/>
      <c r="BE647" s="22"/>
      <c r="BF647" s="22"/>
      <c r="BG647" s="22"/>
      <c r="BH647" s="22"/>
      <c r="BI647" s="22"/>
      <c r="BJ647" s="33"/>
      <c r="BK647" s="6"/>
      <c r="BL647" s="32"/>
      <c r="BM647" s="27"/>
      <c r="BN647" s="27"/>
      <c r="BO647" s="27"/>
      <c r="BP647" s="27"/>
      <c r="BQ647" s="27"/>
      <c r="BR647" s="27"/>
      <c r="BT647" s="2"/>
      <c r="BU647" s="8"/>
      <c r="BV647" s="8"/>
      <c r="BW647" s="8"/>
      <c r="BY647" s="44"/>
      <c r="BZ647" s="31"/>
      <c r="CA647" s="29"/>
      <c r="CB647" s="31"/>
      <c r="CC647" s="17"/>
      <c r="CE647" s="22"/>
      <c r="CF647" s="22"/>
      <c r="CG647" s="22"/>
      <c r="CH647" s="22"/>
      <c r="CI647" s="22"/>
      <c r="CJ647" s="22"/>
      <c r="CK647" s="22"/>
      <c r="CL647" s="33"/>
      <c r="CM647" s="6"/>
      <c r="CN647" s="32"/>
      <c r="CO647" s="27"/>
      <c r="CP647" s="27"/>
      <c r="CQ647" s="27"/>
      <c r="CR647" s="27"/>
      <c r="CS647" s="27"/>
      <c r="CT647" s="27"/>
    </row>
    <row r="648" spans="2:98">
      <c r="B648" s="86">
        <v>43297</v>
      </c>
      <c r="C648" s="53">
        <v>2798.43</v>
      </c>
      <c r="D648" s="47">
        <f t="shared" si="185"/>
        <v>-1.0280904291207003E-3</v>
      </c>
      <c r="F648" s="89">
        <f t="shared" si="169"/>
        <v>2018.5307906237858</v>
      </c>
      <c r="G648" s="96">
        <v>117</v>
      </c>
      <c r="H648" s="37">
        <v>108</v>
      </c>
      <c r="I648" s="60">
        <f t="shared" si="186"/>
        <v>2663.691441578208</v>
      </c>
      <c r="J648" s="57">
        <f t="shared" si="194"/>
        <v>2174.675742292211</v>
      </c>
      <c r="K648" s="57">
        <f t="shared" si="195"/>
        <v>2250.2550591704935</v>
      </c>
      <c r="L648" s="60">
        <f t="shared" si="187"/>
        <v>2255.6451807046324</v>
      </c>
      <c r="M648" s="57">
        <f t="shared" si="196"/>
        <v>2136.4031225063736</v>
      </c>
      <c r="N648" s="57">
        <f t="shared" si="197"/>
        <v>1676.7050458408314</v>
      </c>
      <c r="P648" s="49">
        <v>108</v>
      </c>
      <c r="Q648" s="96">
        <v>637</v>
      </c>
      <c r="R648" s="103">
        <f t="shared" si="170"/>
        <v>2018.5307906237858</v>
      </c>
      <c r="S648" s="57">
        <f t="shared" si="188"/>
        <v>2663.691441578208</v>
      </c>
      <c r="T648" s="57">
        <f t="shared" si="189"/>
        <v>3047.9029545620747</v>
      </c>
      <c r="U648" s="60">
        <f t="shared" si="190"/>
        <v>3145.553279669869</v>
      </c>
      <c r="V648" s="57">
        <f t="shared" si="191"/>
        <v>2255.6451807046324</v>
      </c>
      <c r="W648" s="60">
        <f t="shared" si="192"/>
        <v>2846.8800397729997</v>
      </c>
      <c r="X648" s="57">
        <f t="shared" si="193"/>
        <v>2492.2905063828193</v>
      </c>
      <c r="Y648" s="17"/>
      <c r="AA648" s="22"/>
      <c r="AB648" s="22"/>
      <c r="AC648" s="22"/>
      <c r="AD648" s="22"/>
      <c r="AE648" s="22"/>
      <c r="AF648" s="22"/>
      <c r="AG648" s="22"/>
      <c r="AH648" s="33"/>
      <c r="AI648" s="6"/>
      <c r="AJ648" s="32"/>
      <c r="AK648" s="27"/>
      <c r="AL648" s="27"/>
      <c r="AM648" s="27"/>
      <c r="AN648" s="27"/>
      <c r="AO648" s="27"/>
      <c r="AP648" s="27"/>
      <c r="AR648" s="2"/>
      <c r="AS648" s="8"/>
      <c r="AT648" s="8"/>
      <c r="AU648" s="8"/>
      <c r="AW648" s="44"/>
      <c r="AX648" s="31"/>
      <c r="AY648" s="29"/>
      <c r="AZ648" s="31"/>
      <c r="BA648" s="17"/>
      <c r="BC648" s="22"/>
      <c r="BD648" s="22"/>
      <c r="BE648" s="22"/>
      <c r="BF648" s="22"/>
      <c r="BG648" s="22"/>
      <c r="BH648" s="22"/>
      <c r="BI648" s="22"/>
      <c r="BJ648" s="33"/>
      <c r="BK648" s="6"/>
      <c r="BL648" s="32"/>
      <c r="BM648" s="27"/>
      <c r="BN648" s="27"/>
      <c r="BO648" s="27"/>
      <c r="BP648" s="27"/>
      <c r="BQ648" s="27"/>
      <c r="BR648" s="27"/>
      <c r="BT648" s="2"/>
      <c r="BU648" s="8"/>
      <c r="BV648" s="8"/>
      <c r="BW648" s="8"/>
      <c r="BY648" s="44"/>
      <c r="BZ648" s="31"/>
      <c r="CA648" s="29"/>
      <c r="CB648" s="31"/>
      <c r="CC648" s="17"/>
      <c r="CE648" s="22"/>
      <c r="CF648" s="22"/>
      <c r="CG648" s="22"/>
      <c r="CH648" s="22"/>
      <c r="CI648" s="22"/>
      <c r="CJ648" s="22"/>
      <c r="CK648" s="22"/>
      <c r="CL648" s="33"/>
      <c r="CM648" s="6"/>
      <c r="CN648" s="32"/>
      <c r="CO648" s="27"/>
      <c r="CP648" s="27"/>
      <c r="CQ648" s="27"/>
      <c r="CR648" s="27"/>
      <c r="CS648" s="27"/>
      <c r="CT648" s="27"/>
    </row>
    <row r="649" spans="2:98">
      <c r="B649" s="86">
        <v>43298</v>
      </c>
      <c r="C649" s="53">
        <v>2809.55</v>
      </c>
      <c r="D649" s="47">
        <f t="shared" si="185"/>
        <v>3.9736566574830696E-3</v>
      </c>
      <c r="F649" s="89">
        <f t="shared" si="169"/>
        <v>2018.5347636074966</v>
      </c>
      <c r="G649" s="96">
        <v>118</v>
      </c>
      <c r="H649" s="37">
        <v>109</v>
      </c>
      <c r="I649" s="60">
        <f t="shared" si="186"/>
        <v>2664.4693530486957</v>
      </c>
      <c r="J649" s="57">
        <f t="shared" si="194"/>
        <v>2176.2813033172374</v>
      </c>
      <c r="K649" s="57">
        <f t="shared" si="195"/>
        <v>2252.5740759408209</v>
      </c>
      <c r="L649" s="60">
        <f t="shared" si="187"/>
        <v>2254.5716890880249</v>
      </c>
      <c r="M649" s="57">
        <f t="shared" si="196"/>
        <v>2138.1313565532573</v>
      </c>
      <c r="N649" s="57">
        <f t="shared" si="197"/>
        <v>1676.3284689186232</v>
      </c>
      <c r="P649" s="49">
        <v>109</v>
      </c>
      <c r="Q649" s="41">
        <v>638</v>
      </c>
      <c r="R649" s="103">
        <f t="shared" si="170"/>
        <v>2018.5347636074966</v>
      </c>
      <c r="S649" s="57">
        <f t="shared" si="188"/>
        <v>2664.4693530486957</v>
      </c>
      <c r="T649" s="57">
        <f t="shared" si="189"/>
        <v>3050.2447243096681</v>
      </c>
      <c r="U649" s="60">
        <f t="shared" si="190"/>
        <v>3148.8894177534207</v>
      </c>
      <c r="V649" s="57">
        <f t="shared" si="191"/>
        <v>2254.5716890880249</v>
      </c>
      <c r="W649" s="60">
        <f t="shared" si="192"/>
        <v>2848.5864317948817</v>
      </c>
      <c r="X649" s="57">
        <f t="shared" si="193"/>
        <v>2492.2525973215552</v>
      </c>
      <c r="Y649" s="17"/>
      <c r="AA649" s="22"/>
      <c r="AB649" s="22"/>
      <c r="AC649" s="22"/>
      <c r="AD649" s="22"/>
      <c r="AE649" s="22"/>
      <c r="AF649" s="22"/>
      <c r="AG649" s="22"/>
      <c r="AH649" s="33"/>
      <c r="AI649" s="6"/>
      <c r="AJ649" s="32"/>
      <c r="AK649" s="27"/>
      <c r="AL649" s="27"/>
      <c r="AM649" s="27"/>
      <c r="AN649" s="27"/>
      <c r="AO649" s="27"/>
      <c r="AP649" s="27"/>
      <c r="AR649" s="2"/>
      <c r="AS649" s="8"/>
      <c r="AT649" s="8"/>
      <c r="AU649" s="8"/>
      <c r="AW649" s="44"/>
      <c r="AX649" s="31"/>
      <c r="AY649" s="29"/>
      <c r="AZ649" s="31"/>
      <c r="BA649" s="17"/>
      <c r="BC649" s="22"/>
      <c r="BD649" s="22"/>
      <c r="BE649" s="22"/>
      <c r="BF649" s="22"/>
      <c r="BG649" s="22"/>
      <c r="BH649" s="22"/>
      <c r="BI649" s="22"/>
      <c r="BJ649" s="33"/>
      <c r="BK649" s="6"/>
      <c r="BL649" s="32"/>
      <c r="BM649" s="27"/>
      <c r="BN649" s="27"/>
      <c r="BO649" s="27"/>
      <c r="BP649" s="27"/>
      <c r="BQ649" s="27"/>
      <c r="BR649" s="27"/>
      <c r="BT649" s="2"/>
      <c r="BU649" s="8"/>
      <c r="BV649" s="8"/>
      <c r="BW649" s="8"/>
      <c r="BY649" s="44"/>
      <c r="BZ649" s="31"/>
      <c r="CA649" s="29"/>
      <c r="CB649" s="31"/>
      <c r="CC649" s="17"/>
      <c r="CE649" s="22"/>
      <c r="CF649" s="22"/>
      <c r="CG649" s="22"/>
      <c r="CH649" s="22"/>
      <c r="CI649" s="22"/>
      <c r="CJ649" s="22"/>
      <c r="CK649" s="22"/>
      <c r="CL649" s="33"/>
      <c r="CM649" s="6"/>
      <c r="CN649" s="32"/>
      <c r="CO649" s="27"/>
      <c r="CP649" s="27"/>
      <c r="CQ649" s="27"/>
      <c r="CR649" s="27"/>
      <c r="CS649" s="27"/>
      <c r="CT649" s="27"/>
    </row>
    <row r="650" spans="2:98">
      <c r="B650" s="86">
        <v>43299</v>
      </c>
      <c r="C650" s="53">
        <v>2815.62</v>
      </c>
      <c r="D650" s="47">
        <f t="shared" si="185"/>
        <v>2.1604883344306771E-3</v>
      </c>
      <c r="F650" s="89">
        <f t="shared" si="169"/>
        <v>2018.5387365912075</v>
      </c>
      <c r="G650" s="96">
        <v>119</v>
      </c>
      <c r="H650" s="37">
        <v>110</v>
      </c>
      <c r="I650" s="60">
        <f t="shared" si="186"/>
        <v>2665.2474917025002</v>
      </c>
      <c r="J650" s="57">
        <f t="shared" si="194"/>
        <v>2177.8812532846428</v>
      </c>
      <c r="K650" s="57">
        <f t="shared" si="195"/>
        <v>2254.8884458352172</v>
      </c>
      <c r="L650" s="60">
        <f t="shared" si="187"/>
        <v>2253.5066295378788</v>
      </c>
      <c r="M650" s="57">
        <f t="shared" si="196"/>
        <v>2139.8563142047324</v>
      </c>
      <c r="N650" s="57">
        <f t="shared" si="197"/>
        <v>1675.9556376328239</v>
      </c>
      <c r="P650" s="49">
        <v>110</v>
      </c>
      <c r="Q650" s="41">
        <v>639</v>
      </c>
      <c r="R650" s="103">
        <f t="shared" si="170"/>
        <v>2018.5387365912075</v>
      </c>
      <c r="S650" s="57">
        <f t="shared" si="188"/>
        <v>2665.2474917025002</v>
      </c>
      <c r="T650" s="57">
        <f t="shared" si="189"/>
        <v>3052.5775633040021</v>
      </c>
      <c r="U650" s="60">
        <f t="shared" si="190"/>
        <v>3152.2180138796293</v>
      </c>
      <c r="V650" s="57">
        <f t="shared" si="191"/>
        <v>2253.5066295378788</v>
      </c>
      <c r="W650" s="60">
        <f t="shared" si="192"/>
        <v>2850.2898390426144</v>
      </c>
      <c r="X650" s="57">
        <f t="shared" si="193"/>
        <v>2492.2181929443655</v>
      </c>
      <c r="Y650" s="17"/>
      <c r="AA650" s="22"/>
      <c r="AB650" s="22"/>
      <c r="AC650" s="22"/>
      <c r="AD650" s="22"/>
      <c r="AE650" s="22"/>
      <c r="AF650" s="22"/>
      <c r="AG650" s="22"/>
      <c r="AH650" s="33"/>
      <c r="AI650" s="6"/>
      <c r="AJ650" s="32"/>
      <c r="AK650" s="27"/>
      <c r="AL650" s="27"/>
      <c r="AM650" s="27"/>
      <c r="AN650" s="27"/>
      <c r="AO650" s="27"/>
      <c r="AP650" s="27"/>
      <c r="AR650" s="2"/>
      <c r="AS650" s="8"/>
      <c r="AT650" s="8"/>
      <c r="AU650" s="8"/>
      <c r="AW650" s="44"/>
      <c r="AX650" s="31"/>
      <c r="AY650" s="29"/>
      <c r="AZ650" s="31"/>
      <c r="BA650" s="17"/>
      <c r="BC650" s="22"/>
      <c r="BD650" s="22"/>
      <c r="BE650" s="22"/>
      <c r="BF650" s="22"/>
      <c r="BG650" s="22"/>
      <c r="BH650" s="22"/>
      <c r="BI650" s="22"/>
      <c r="BJ650" s="33"/>
      <c r="BK650" s="6"/>
      <c r="BL650" s="32"/>
      <c r="BM650" s="27"/>
      <c r="BN650" s="27"/>
      <c r="BO650" s="27"/>
      <c r="BP650" s="27"/>
      <c r="BQ650" s="27"/>
      <c r="BR650" s="27"/>
      <c r="BT650" s="2"/>
      <c r="BU650" s="8"/>
      <c r="BV650" s="8"/>
      <c r="BW650" s="8"/>
      <c r="BY650" s="44"/>
      <c r="BZ650" s="31"/>
      <c r="CA650" s="29"/>
      <c r="CB650" s="31"/>
      <c r="CC650" s="17"/>
      <c r="CE650" s="22"/>
      <c r="CF650" s="22"/>
      <c r="CG650" s="22"/>
      <c r="CH650" s="22"/>
      <c r="CI650" s="22"/>
      <c r="CJ650" s="22"/>
      <c r="CK650" s="22"/>
      <c r="CL650" s="33"/>
      <c r="CM650" s="6"/>
      <c r="CN650" s="32"/>
      <c r="CO650" s="27"/>
      <c r="CP650" s="27"/>
      <c r="CQ650" s="27"/>
      <c r="CR650" s="27"/>
      <c r="CS650" s="27"/>
      <c r="CT650" s="27"/>
    </row>
    <row r="651" spans="2:98">
      <c r="B651" s="86">
        <v>43300</v>
      </c>
      <c r="C651" s="53">
        <v>2804.49</v>
      </c>
      <c r="D651" s="47">
        <f t="shared" si="185"/>
        <v>-3.9529481961344606E-3</v>
      </c>
      <c r="F651" s="89">
        <f t="shared" si="169"/>
        <v>2018.5427095749183</v>
      </c>
      <c r="G651" s="96">
        <v>120</v>
      </c>
      <c r="H651" s="37">
        <v>111</v>
      </c>
      <c r="I651" s="60">
        <f t="shared" si="186"/>
        <v>2666.0258576059687</v>
      </c>
      <c r="J651" s="57">
        <f t="shared" si="194"/>
        <v>2179.4756636340267</v>
      </c>
      <c r="K651" s="57">
        <f t="shared" si="195"/>
        <v>2257.1982382323313</v>
      </c>
      <c r="L651" s="60">
        <f t="shared" si="187"/>
        <v>2252.4498828616001</v>
      </c>
      <c r="M651" s="57">
        <f t="shared" si="196"/>
        <v>2141.578044124858</v>
      </c>
      <c r="N651" s="57">
        <f t="shared" si="197"/>
        <v>1675.5865034796832</v>
      </c>
      <c r="P651" s="49">
        <v>111</v>
      </c>
      <c r="Q651" s="96">
        <v>640</v>
      </c>
      <c r="R651" s="103">
        <f t="shared" si="170"/>
        <v>2018.5427095749183</v>
      </c>
      <c r="S651" s="57">
        <f t="shared" si="188"/>
        <v>2666.0258576059687</v>
      </c>
      <c r="T651" s="57">
        <f t="shared" si="189"/>
        <v>3054.901594409328</v>
      </c>
      <c r="U651" s="60">
        <f t="shared" si="190"/>
        <v>3155.5391875772843</v>
      </c>
      <c r="V651" s="57">
        <f t="shared" si="191"/>
        <v>2252.4498828616001</v>
      </c>
      <c r="W651" s="60">
        <f t="shared" si="192"/>
        <v>2851.9903094985207</v>
      </c>
      <c r="X651" s="57">
        <f t="shared" si="193"/>
        <v>2492.1872454305162</v>
      </c>
      <c r="Y651" s="17"/>
      <c r="AA651" s="22"/>
      <c r="AB651" s="22"/>
      <c r="AC651" s="22"/>
      <c r="AD651" s="22"/>
      <c r="AE651" s="22"/>
      <c r="AF651" s="22"/>
      <c r="AG651" s="22"/>
      <c r="AH651" s="33"/>
      <c r="AI651" s="6"/>
      <c r="AJ651" s="32"/>
      <c r="AK651" s="27"/>
      <c r="AL651" s="27"/>
      <c r="AM651" s="27"/>
      <c r="AN651" s="27"/>
      <c r="AO651" s="27"/>
      <c r="AP651" s="27"/>
      <c r="AR651" s="2"/>
      <c r="AS651" s="8"/>
      <c r="AT651" s="8"/>
      <c r="AU651" s="8"/>
      <c r="AW651" s="44"/>
      <c r="AX651" s="31"/>
      <c r="AY651" s="29"/>
      <c r="AZ651" s="31"/>
      <c r="BA651" s="17"/>
      <c r="BC651" s="22"/>
      <c r="BD651" s="22"/>
      <c r="BE651" s="22"/>
      <c r="BF651" s="22"/>
      <c r="BG651" s="22"/>
      <c r="BH651" s="22"/>
      <c r="BI651" s="22"/>
      <c r="BJ651" s="33"/>
      <c r="BK651" s="6"/>
      <c r="BL651" s="32"/>
      <c r="BM651" s="27"/>
      <c r="BN651" s="27"/>
      <c r="BO651" s="27"/>
      <c r="BP651" s="27"/>
      <c r="BQ651" s="27"/>
      <c r="BR651" s="27"/>
      <c r="BT651" s="2"/>
      <c r="BU651" s="8"/>
      <c r="BV651" s="8"/>
      <c r="BW651" s="8"/>
      <c r="BY651" s="44"/>
      <c r="BZ651" s="31"/>
      <c r="CA651" s="29"/>
      <c r="CB651" s="31"/>
      <c r="CC651" s="17"/>
      <c r="CE651" s="22"/>
      <c r="CF651" s="22"/>
      <c r="CG651" s="22"/>
      <c r="CH651" s="22"/>
      <c r="CI651" s="22"/>
      <c r="CJ651" s="22"/>
      <c r="CK651" s="22"/>
      <c r="CL651" s="33"/>
      <c r="CM651" s="6"/>
      <c r="CN651" s="32"/>
      <c r="CO651" s="27"/>
      <c r="CP651" s="27"/>
      <c r="CQ651" s="27"/>
      <c r="CR651" s="27"/>
      <c r="CS651" s="27"/>
      <c r="CT651" s="27"/>
    </row>
    <row r="652" spans="2:98">
      <c r="B652" s="86">
        <v>43301</v>
      </c>
      <c r="C652" s="53">
        <v>2801.83</v>
      </c>
      <c r="D652" s="47">
        <f t="shared" si="185"/>
        <v>-9.4847904610102177E-4</v>
      </c>
      <c r="F652" s="89">
        <f t="shared" ref="F652:F715" si="198">F651+1/$F$10</f>
        <v>2018.5466825586291</v>
      </c>
      <c r="G652" s="96">
        <v>121</v>
      </c>
      <c r="H652" s="37">
        <v>112</v>
      </c>
      <c r="I652" s="60">
        <f t="shared" si="186"/>
        <v>2666.8044508254679</v>
      </c>
      <c r="J652" s="57">
        <f t="shared" si="194"/>
        <v>2181.0646043167667</v>
      </c>
      <c r="K652" s="57">
        <f t="shared" si="195"/>
        <v>2259.5035210527062</v>
      </c>
      <c r="L652" s="60">
        <f t="shared" si="187"/>
        <v>2251.401332581037</v>
      </c>
      <c r="M652" s="57">
        <f t="shared" si="196"/>
        <v>2143.2965939554792</v>
      </c>
      <c r="N652" s="57">
        <f t="shared" si="197"/>
        <v>1675.2210189777222</v>
      </c>
      <c r="P652" s="49">
        <v>112</v>
      </c>
      <c r="Q652" s="41">
        <v>641</v>
      </c>
      <c r="R652" s="103">
        <f t="shared" ref="R652:R715" si="199">R651+1/$F$10</f>
        <v>2018.5466825586291</v>
      </c>
      <c r="S652" s="57">
        <f t="shared" si="188"/>
        <v>2666.8044508254679</v>
      </c>
      <c r="T652" s="57">
        <f t="shared" si="189"/>
        <v>3057.2169377237342</v>
      </c>
      <c r="U652" s="60">
        <f t="shared" si="190"/>
        <v>3158.853055660853</v>
      </c>
      <c r="V652" s="57">
        <f t="shared" si="191"/>
        <v>2251.401332581037</v>
      </c>
      <c r="W652" s="60">
        <f t="shared" si="192"/>
        <v>2853.6878900566994</v>
      </c>
      <c r="X652" s="57">
        <f t="shared" si="193"/>
        <v>2492.1597080475472</v>
      </c>
      <c r="Y652" s="17"/>
      <c r="AA652" s="22"/>
      <c r="AB652" s="22"/>
      <c r="AC652" s="22"/>
      <c r="AD652" s="22"/>
      <c r="AE652" s="22"/>
      <c r="AF652" s="22"/>
      <c r="AG652" s="22"/>
      <c r="AH652" s="33"/>
      <c r="AI652" s="6"/>
      <c r="AJ652" s="32"/>
      <c r="AK652" s="27"/>
      <c r="AL652" s="27"/>
      <c r="AM652" s="27"/>
      <c r="AN652" s="27"/>
      <c r="AO652" s="27"/>
      <c r="AP652" s="27"/>
      <c r="AR652" s="2"/>
      <c r="AS652" s="8"/>
      <c r="AT652" s="8"/>
      <c r="AU652" s="8"/>
      <c r="AW652" s="44"/>
      <c r="AX652" s="31"/>
      <c r="AY652" s="29"/>
      <c r="AZ652" s="31"/>
      <c r="BA652" s="17"/>
      <c r="BC652" s="22"/>
      <c r="BD652" s="22"/>
      <c r="BE652" s="22"/>
      <c r="BF652" s="22"/>
      <c r="BG652" s="22"/>
      <c r="BH652" s="22"/>
      <c r="BI652" s="22"/>
      <c r="BJ652" s="33"/>
      <c r="BK652" s="6"/>
      <c r="BL652" s="32"/>
      <c r="BM652" s="27"/>
      <c r="BN652" s="27"/>
      <c r="BO652" s="27"/>
      <c r="BP652" s="27"/>
      <c r="BQ652" s="27"/>
      <c r="BR652" s="27"/>
      <c r="BT652" s="2"/>
      <c r="BU652" s="8"/>
      <c r="BV652" s="8"/>
      <c r="BW652" s="8"/>
      <c r="BY652" s="44"/>
      <c r="BZ652" s="31"/>
      <c r="CA652" s="29"/>
      <c r="CB652" s="31"/>
      <c r="CC652" s="17"/>
      <c r="CE652" s="22"/>
      <c r="CF652" s="22"/>
      <c r="CG652" s="22"/>
      <c r="CH652" s="22"/>
      <c r="CI652" s="22"/>
      <c r="CJ652" s="22"/>
      <c r="CK652" s="22"/>
      <c r="CL652" s="33"/>
      <c r="CM652" s="6"/>
      <c r="CN652" s="32"/>
      <c r="CO652" s="27"/>
      <c r="CP652" s="27"/>
      <c r="CQ652" s="27"/>
      <c r="CR652" s="27"/>
      <c r="CS652" s="27"/>
      <c r="CT652" s="27"/>
    </row>
    <row r="653" spans="2:98">
      <c r="B653" s="86">
        <v>43304</v>
      </c>
      <c r="C653" s="53">
        <v>2806.98</v>
      </c>
      <c r="D653" s="47">
        <f t="shared" si="185"/>
        <v>1.8380843948419751E-3</v>
      </c>
      <c r="F653" s="89">
        <f t="shared" si="198"/>
        <v>2018.5506555423399</v>
      </c>
      <c r="G653" s="96">
        <v>122</v>
      </c>
      <c r="H653" s="37">
        <v>113</v>
      </c>
      <c r="I653" s="60">
        <f t="shared" si="186"/>
        <v>2667.5832714273829</v>
      </c>
      <c r="J653" s="57">
        <f t="shared" si="194"/>
        <v>2182.6481438390106</v>
      </c>
      <c r="K653" s="57">
        <f t="shared" si="195"/>
        <v>2261.8043608011444</v>
      </c>
      <c r="L653" s="60">
        <f t="shared" si="187"/>
        <v>2250.3608648473337</v>
      </c>
      <c r="M653" s="57">
        <f t="shared" si="196"/>
        <v>2145.0120103459108</v>
      </c>
      <c r="N653" s="57">
        <f t="shared" si="197"/>
        <v>1674.8591376380432</v>
      </c>
      <c r="P653" s="49">
        <v>113</v>
      </c>
      <c r="Q653" s="41">
        <v>642</v>
      </c>
      <c r="R653" s="103">
        <f t="shared" si="199"/>
        <v>2018.5506555423399</v>
      </c>
      <c r="S653" s="57">
        <f t="shared" si="188"/>
        <v>2667.5832714273829</v>
      </c>
      <c r="T653" s="57">
        <f t="shared" si="189"/>
        <v>3059.5237106654727</v>
      </c>
      <c r="U653" s="60">
        <f t="shared" si="190"/>
        <v>3162.1597323156325</v>
      </c>
      <c r="V653" s="57">
        <f t="shared" si="191"/>
        <v>2250.3608648473337</v>
      </c>
      <c r="W653" s="60">
        <f t="shared" si="192"/>
        <v>2855.3826265571433</v>
      </c>
      <c r="X653" s="57">
        <f t="shared" si="193"/>
        <v>2492.1355351171569</v>
      </c>
      <c r="Y653" s="17"/>
      <c r="AA653" s="22"/>
      <c r="AB653" s="22"/>
      <c r="AC653" s="22"/>
      <c r="AD653" s="22"/>
      <c r="AE653" s="22"/>
      <c r="AF653" s="22"/>
      <c r="AG653" s="22"/>
      <c r="AH653" s="33"/>
      <c r="AI653" s="6"/>
      <c r="AJ653" s="32"/>
      <c r="AK653" s="27"/>
      <c r="AL653" s="27"/>
      <c r="AM653" s="27"/>
      <c r="AN653" s="27"/>
      <c r="AO653" s="27"/>
      <c r="AP653" s="27"/>
      <c r="AR653" s="2"/>
      <c r="AS653" s="8"/>
      <c r="AT653" s="8"/>
      <c r="AU653" s="8"/>
      <c r="AW653" s="44"/>
      <c r="AX653" s="31"/>
      <c r="AY653" s="29"/>
      <c r="AZ653" s="31"/>
      <c r="BA653" s="17"/>
      <c r="BC653" s="22"/>
      <c r="BD653" s="22"/>
      <c r="BE653" s="22"/>
      <c r="BF653" s="22"/>
      <c r="BG653" s="22"/>
      <c r="BH653" s="22"/>
      <c r="BI653" s="22"/>
      <c r="BJ653" s="33"/>
      <c r="BK653" s="6"/>
      <c r="BL653" s="32"/>
      <c r="BM653" s="27"/>
      <c r="BN653" s="27"/>
      <c r="BO653" s="27"/>
      <c r="BP653" s="27"/>
      <c r="BQ653" s="27"/>
      <c r="BR653" s="27"/>
      <c r="BT653" s="2"/>
      <c r="BU653" s="8"/>
      <c r="BV653" s="8"/>
      <c r="BW653" s="8"/>
      <c r="BY653" s="44"/>
      <c r="BZ653" s="31"/>
      <c r="CA653" s="29"/>
      <c r="CB653" s="31"/>
      <c r="CC653" s="17"/>
      <c r="CE653" s="22"/>
      <c r="CF653" s="22"/>
      <c r="CG653" s="22"/>
      <c r="CH653" s="22"/>
      <c r="CI653" s="22"/>
      <c r="CJ653" s="22"/>
      <c r="CK653" s="22"/>
      <c r="CL653" s="33"/>
      <c r="CM653" s="6"/>
      <c r="CN653" s="32"/>
      <c r="CO653" s="27"/>
      <c r="CP653" s="27"/>
      <c r="CQ653" s="27"/>
      <c r="CR653" s="27"/>
      <c r="CS653" s="27"/>
      <c r="CT653" s="27"/>
    </row>
    <row r="654" spans="2:98">
      <c r="B654" s="86">
        <v>43305</v>
      </c>
      <c r="C654" s="53">
        <v>2820.4</v>
      </c>
      <c r="D654" s="47">
        <f t="shared" si="185"/>
        <v>4.7809389450584163E-3</v>
      </c>
      <c r="F654" s="89">
        <f t="shared" si="198"/>
        <v>2018.5546285260507</v>
      </c>
      <c r="G654" s="96">
        <v>123</v>
      </c>
      <c r="H654" s="37">
        <v>114</v>
      </c>
      <c r="I654" s="60">
        <f t="shared" si="186"/>
        <v>2668.3623194781198</v>
      </c>
      <c r="J654" s="57">
        <f t="shared" si="194"/>
        <v>2184.2263493030946</v>
      </c>
      <c r="K654" s="57">
        <f t="shared" si="195"/>
        <v>2264.1008226075091</v>
      </c>
      <c r="L654" s="60">
        <f t="shared" si="187"/>
        <v>2249.3283683591721</v>
      </c>
      <c r="M654" s="57">
        <f t="shared" si="196"/>
        <v>2146.7243389815353</v>
      </c>
      <c r="N654" s="57">
        <f t="shared" si="197"/>
        <v>1674.5008139357365</v>
      </c>
      <c r="P654" s="49">
        <v>114</v>
      </c>
      <c r="Q654" s="96">
        <v>643</v>
      </c>
      <c r="R654" s="103">
        <f t="shared" si="199"/>
        <v>2018.5546285260507</v>
      </c>
      <c r="S654" s="57">
        <f t="shared" si="188"/>
        <v>2668.3623194781198</v>
      </c>
      <c r="T654" s="57">
        <f t="shared" si="189"/>
        <v>3061.8220280558453</v>
      </c>
      <c r="U654" s="60">
        <f t="shared" si="190"/>
        <v>3165.4593291795031</v>
      </c>
      <c r="V654" s="57">
        <f t="shared" si="191"/>
        <v>2249.3283683591721</v>
      </c>
      <c r="W654" s="60">
        <f t="shared" si="192"/>
        <v>2857.0745638184935</v>
      </c>
      <c r="X654" s="57">
        <f t="shared" si="193"/>
        <v>2492.1146819824426</v>
      </c>
      <c r="Y654" s="17"/>
      <c r="AA654" s="22"/>
      <c r="AB654" s="22"/>
      <c r="AC654" s="22"/>
      <c r="AD654" s="22"/>
      <c r="AE654" s="22"/>
      <c r="AF654" s="22"/>
      <c r="AG654" s="22"/>
      <c r="AH654" s="33"/>
      <c r="AI654" s="6"/>
      <c r="AJ654" s="32"/>
      <c r="AK654" s="27"/>
      <c r="AL654" s="27"/>
      <c r="AM654" s="27"/>
      <c r="AN654" s="27"/>
      <c r="AO654" s="27"/>
      <c r="AP654" s="27"/>
      <c r="AR654" s="2"/>
      <c r="AS654" s="8"/>
      <c r="AT654" s="8"/>
      <c r="AU654" s="8"/>
      <c r="AW654" s="44"/>
      <c r="AX654" s="31"/>
      <c r="AY654" s="29"/>
      <c r="AZ654" s="31"/>
      <c r="BA654" s="17"/>
      <c r="BC654" s="22"/>
      <c r="BD654" s="22"/>
      <c r="BE654" s="22"/>
      <c r="BF654" s="22"/>
      <c r="BG654" s="22"/>
      <c r="BH654" s="22"/>
      <c r="BI654" s="22"/>
      <c r="BJ654" s="33"/>
      <c r="BK654" s="6"/>
      <c r="BL654" s="32"/>
      <c r="BM654" s="27"/>
      <c r="BN654" s="27"/>
      <c r="BO654" s="27"/>
      <c r="BP654" s="27"/>
      <c r="BQ654" s="27"/>
      <c r="BR654" s="27"/>
      <c r="BT654" s="2"/>
      <c r="BU654" s="8"/>
      <c r="BV654" s="8"/>
      <c r="BW654" s="8"/>
      <c r="BY654" s="44"/>
      <c r="BZ654" s="31"/>
      <c r="CA654" s="29"/>
      <c r="CB654" s="31"/>
      <c r="CC654" s="17"/>
      <c r="CE654" s="22"/>
      <c r="CF654" s="22"/>
      <c r="CG654" s="22"/>
      <c r="CH654" s="22"/>
      <c r="CI654" s="22"/>
      <c r="CJ654" s="22"/>
      <c r="CK654" s="22"/>
      <c r="CL654" s="33"/>
      <c r="CM654" s="6"/>
      <c r="CN654" s="32"/>
      <c r="CO654" s="27"/>
      <c r="CP654" s="27"/>
      <c r="CQ654" s="27"/>
      <c r="CR654" s="27"/>
      <c r="CS654" s="27"/>
      <c r="CT654" s="27"/>
    </row>
    <row r="655" spans="2:98">
      <c r="B655" s="86">
        <v>43306</v>
      </c>
      <c r="C655" s="53">
        <v>2846.07</v>
      </c>
      <c r="D655" s="47">
        <f t="shared" si="185"/>
        <v>9.1015458800170444E-3</v>
      </c>
      <c r="F655" s="89">
        <f t="shared" si="198"/>
        <v>2018.5586015097615</v>
      </c>
      <c r="G655" s="96">
        <v>124</v>
      </c>
      <c r="H655" s="37">
        <v>115</v>
      </c>
      <c r="I655" s="60">
        <f t="shared" si="186"/>
        <v>2669.1415950441028</v>
      </c>
      <c r="J655" s="57">
        <f t="shared" si="194"/>
        <v>2185.7992864474436</v>
      </c>
      <c r="K655" s="57">
        <f t="shared" si="195"/>
        <v>2266.3929702660334</v>
      </c>
      <c r="L655" s="60">
        <f t="shared" si="187"/>
        <v>2248.3037342842495</v>
      </c>
      <c r="M655" s="57">
        <f t="shared" si="196"/>
        <v>2148.4336246113457</v>
      </c>
      <c r="N655" s="57">
        <f t="shared" si="197"/>
        <v>1674.1460032823363</v>
      </c>
      <c r="P655" s="49">
        <v>115</v>
      </c>
      <c r="Q655" s="96">
        <v>644</v>
      </c>
      <c r="R655" s="103">
        <f t="shared" si="199"/>
        <v>2018.5586015097615</v>
      </c>
      <c r="S655" s="57">
        <f t="shared" si="188"/>
        <v>2669.1415950441028</v>
      </c>
      <c r="T655" s="57">
        <f t="shared" si="189"/>
        <v>3064.1120021988354</v>
      </c>
      <c r="U655" s="60">
        <f t="shared" si="190"/>
        <v>3168.7519554214564</v>
      </c>
      <c r="V655" s="57">
        <f t="shared" si="191"/>
        <v>2248.3037342842495</v>
      </c>
      <c r="W655" s="60">
        <f t="shared" si="192"/>
        <v>2858.7637456695061</v>
      </c>
      <c r="X655" s="57">
        <f t="shared" si="193"/>
        <v>2492.0971049764394</v>
      </c>
      <c r="Y655" s="17"/>
      <c r="AA655" s="22"/>
      <c r="AB655" s="22"/>
      <c r="AC655" s="22"/>
      <c r="AD655" s="22"/>
      <c r="AE655" s="22"/>
      <c r="AF655" s="22"/>
      <c r="AG655" s="22"/>
      <c r="AH655" s="33"/>
      <c r="AI655" s="6"/>
      <c r="AJ655" s="32"/>
      <c r="AK655" s="27"/>
      <c r="AL655" s="27"/>
      <c r="AM655" s="27"/>
      <c r="AN655" s="27"/>
      <c r="AO655" s="27"/>
      <c r="AP655" s="27"/>
      <c r="AR655" s="2"/>
      <c r="AS655" s="8"/>
      <c r="AT655" s="8"/>
      <c r="AU655" s="8"/>
      <c r="AW655" s="44"/>
      <c r="AX655" s="31"/>
      <c r="AY655" s="29"/>
      <c r="AZ655" s="31"/>
      <c r="BA655" s="17"/>
      <c r="BC655" s="22"/>
      <c r="BD655" s="22"/>
      <c r="BE655" s="22"/>
      <c r="BF655" s="22"/>
      <c r="BG655" s="22"/>
      <c r="BH655" s="22"/>
      <c r="BI655" s="22"/>
      <c r="BJ655" s="33"/>
      <c r="BK655" s="6"/>
      <c r="BL655" s="32"/>
      <c r="BM655" s="27"/>
      <c r="BN655" s="27"/>
      <c r="BO655" s="27"/>
      <c r="BP655" s="27"/>
      <c r="BQ655" s="27"/>
      <c r="BR655" s="27"/>
      <c r="BT655" s="2"/>
      <c r="BU655" s="8"/>
      <c r="BV655" s="8"/>
      <c r="BW655" s="8"/>
      <c r="BY655" s="44"/>
      <c r="BZ655" s="31"/>
      <c r="CA655" s="29"/>
      <c r="CB655" s="31"/>
      <c r="CC655" s="17"/>
      <c r="CE655" s="22"/>
      <c r="CF655" s="22"/>
      <c r="CG655" s="22"/>
      <c r="CH655" s="22"/>
      <c r="CI655" s="22"/>
      <c r="CJ655" s="22"/>
      <c r="CK655" s="22"/>
      <c r="CL655" s="33"/>
      <c r="CM655" s="6"/>
      <c r="CN655" s="32"/>
      <c r="CO655" s="27"/>
      <c r="CP655" s="27"/>
      <c r="CQ655" s="27"/>
      <c r="CR655" s="27"/>
      <c r="CS655" s="27"/>
      <c r="CT655" s="27"/>
    </row>
    <row r="656" spans="2:98">
      <c r="B656" s="86">
        <v>43307</v>
      </c>
      <c r="C656" s="53">
        <v>2837.44</v>
      </c>
      <c r="D656" s="47">
        <f t="shared" si="185"/>
        <v>-3.0322514906520599E-3</v>
      </c>
      <c r="F656" s="89">
        <f t="shared" si="198"/>
        <v>2018.5625744934723</v>
      </c>
      <c r="G656" s="96">
        <v>125</v>
      </c>
      <c r="H656" s="37">
        <v>116</v>
      </c>
      <c r="I656" s="60">
        <f t="shared" si="186"/>
        <v>2669.9210981917768</v>
      </c>
      <c r="J656" s="57">
        <f t="shared" si="194"/>
        <v>2187.3670196850248</v>
      </c>
      <c r="K656" s="57">
        <f t="shared" si="195"/>
        <v>2268.6808662731951</v>
      </c>
      <c r="L656" s="60">
        <f t="shared" si="187"/>
        <v>2247.2868561838291</v>
      </c>
      <c r="M656" s="57">
        <f t="shared" si="196"/>
        <v>2150.1399110744906</v>
      </c>
      <c r="N656" s="57">
        <f t="shared" si="197"/>
        <v>1673.7946619992749</v>
      </c>
      <c r="P656" s="49">
        <v>116</v>
      </c>
      <c r="Q656" s="41">
        <v>645</v>
      </c>
      <c r="R656" s="103">
        <f t="shared" si="199"/>
        <v>2018.5625744934723</v>
      </c>
      <c r="S656" s="57">
        <f t="shared" si="188"/>
        <v>2669.9210981917768</v>
      </c>
      <c r="T656" s="57">
        <f t="shared" si="189"/>
        <v>3066.3937429576117</v>
      </c>
      <c r="U656" s="60">
        <f t="shared" si="190"/>
        <v>3172.0377178170397</v>
      </c>
      <c r="V656" s="57">
        <f t="shared" si="191"/>
        <v>2247.2868561838291</v>
      </c>
      <c r="W656" s="60">
        <f t="shared" si="192"/>
        <v>2860.4502149792793</v>
      </c>
      <c r="X656" s="57">
        <f t="shared" si="193"/>
        <v>2492.0827613918882</v>
      </c>
      <c r="Y656" s="17"/>
      <c r="AA656" s="22"/>
      <c r="AB656" s="22"/>
      <c r="AC656" s="22"/>
      <c r="AD656" s="22"/>
      <c r="AE656" s="22"/>
      <c r="AF656" s="22"/>
      <c r="AG656" s="22"/>
      <c r="AH656" s="33"/>
      <c r="AI656" s="6"/>
      <c r="AJ656" s="32"/>
      <c r="AK656" s="27"/>
      <c r="AL656" s="27"/>
      <c r="AM656" s="27"/>
      <c r="AN656" s="27"/>
      <c r="AO656" s="27"/>
      <c r="AP656" s="27"/>
      <c r="AR656" s="2"/>
      <c r="AS656" s="8"/>
      <c r="AT656" s="8"/>
      <c r="AU656" s="8"/>
      <c r="AW656" s="44"/>
      <c r="AX656" s="31"/>
      <c r="AY656" s="29"/>
      <c r="AZ656" s="31"/>
      <c r="BA656" s="17"/>
      <c r="BC656" s="22"/>
      <c r="BD656" s="22"/>
      <c r="BE656" s="22"/>
      <c r="BF656" s="22"/>
      <c r="BG656" s="22"/>
      <c r="BH656" s="22"/>
      <c r="BI656" s="22"/>
      <c r="BJ656" s="33"/>
      <c r="BK656" s="6"/>
      <c r="BL656" s="32"/>
      <c r="BM656" s="27"/>
      <c r="BN656" s="27"/>
      <c r="BO656" s="27"/>
      <c r="BP656" s="27"/>
      <c r="BQ656" s="27"/>
      <c r="BR656" s="27"/>
      <c r="BT656" s="2"/>
      <c r="BU656" s="8"/>
      <c r="BV656" s="8"/>
      <c r="BW656" s="8"/>
      <c r="BY656" s="44"/>
      <c r="BZ656" s="31"/>
      <c r="CA656" s="29"/>
      <c r="CB656" s="31"/>
      <c r="CC656" s="17"/>
      <c r="CE656" s="22"/>
      <c r="CF656" s="22"/>
      <c r="CG656" s="22"/>
      <c r="CH656" s="22"/>
      <c r="CI656" s="22"/>
      <c r="CJ656" s="22"/>
      <c r="CK656" s="22"/>
      <c r="CL656" s="33"/>
      <c r="CM656" s="6"/>
      <c r="CN656" s="32"/>
      <c r="CO656" s="27"/>
      <c r="CP656" s="27"/>
      <c r="CQ656" s="27"/>
      <c r="CR656" s="27"/>
      <c r="CS656" s="27"/>
      <c r="CT656" s="27"/>
    </row>
    <row r="657" spans="2:98">
      <c r="B657" s="86">
        <v>43308</v>
      </c>
      <c r="C657" s="53">
        <v>2818.82</v>
      </c>
      <c r="D657" s="47">
        <f t="shared" si="185"/>
        <v>-6.5622532987481292E-3</v>
      </c>
      <c r="F657" s="89">
        <f t="shared" si="198"/>
        <v>2018.5665474771831</v>
      </c>
      <c r="G657" s="96">
        <v>126</v>
      </c>
      <c r="H657" s="37">
        <v>117</v>
      </c>
      <c r="I657" s="60">
        <f t="shared" si="186"/>
        <v>2670.7008289876048</v>
      </c>
      <c r="J657" s="57">
        <f t="shared" si="194"/>
        <v>2188.9296121404236</v>
      </c>
      <c r="K657" s="57">
        <f t="shared" si="195"/>
        <v>2270.9645718642319</v>
      </c>
      <c r="L657" s="60">
        <f t="shared" si="187"/>
        <v>2246.2776299402253</v>
      </c>
      <c r="M657" s="57">
        <f t="shared" si="196"/>
        <v>2151.8432413258602</v>
      </c>
      <c r="N657" s="57">
        <f t="shared" si="197"/>
        <v>1673.4467472922965</v>
      </c>
      <c r="P657" s="49">
        <v>117</v>
      </c>
      <c r="Q657" s="41">
        <v>646</v>
      </c>
      <c r="R657" s="103">
        <f t="shared" si="199"/>
        <v>2018.5665474771831</v>
      </c>
      <c r="S657" s="57">
        <f t="shared" si="188"/>
        <v>2670.7008289876048</v>
      </c>
      <c r="T657" s="57">
        <f t="shared" si="189"/>
        <v>3068.667357828087</v>
      </c>
      <c r="U657" s="60">
        <f t="shared" si="190"/>
        <v>3175.3167208208738</v>
      </c>
      <c r="V657" s="57">
        <f t="shared" si="191"/>
        <v>2246.2776299402253</v>
      </c>
      <c r="W657" s="60">
        <f t="shared" si="192"/>
        <v>2862.1340136863132</v>
      </c>
      <c r="X657" s="57">
        <f t="shared" si="193"/>
        <v>2492.0716094521804</v>
      </c>
      <c r="Y657" s="17"/>
      <c r="AA657" s="22"/>
      <c r="AB657" s="22"/>
      <c r="AC657" s="22"/>
      <c r="AD657" s="22"/>
      <c r="AE657" s="22"/>
      <c r="AF657" s="22"/>
      <c r="AG657" s="22"/>
      <c r="AH657" s="33"/>
      <c r="AI657" s="6"/>
      <c r="AJ657" s="32"/>
      <c r="AK657" s="27"/>
      <c r="AL657" s="27"/>
      <c r="AM657" s="27"/>
      <c r="AN657" s="27"/>
      <c r="AO657" s="27"/>
      <c r="AP657" s="27"/>
      <c r="AR657" s="2"/>
      <c r="AS657" s="8"/>
      <c r="AT657" s="8"/>
      <c r="AU657" s="8"/>
      <c r="AW657" s="44"/>
      <c r="AX657" s="31"/>
      <c r="AY657" s="29"/>
      <c r="AZ657" s="31"/>
      <c r="BA657" s="17"/>
      <c r="BC657" s="22"/>
      <c r="BD657" s="22"/>
      <c r="BE657" s="22"/>
      <c r="BF657" s="22"/>
      <c r="BG657" s="22"/>
      <c r="BH657" s="22"/>
      <c r="BI657" s="22"/>
      <c r="BJ657" s="33"/>
      <c r="BK657" s="6"/>
      <c r="BL657" s="32"/>
      <c r="BM657" s="27"/>
      <c r="BN657" s="27"/>
      <c r="BO657" s="27"/>
      <c r="BP657" s="27"/>
      <c r="BQ657" s="27"/>
      <c r="BR657" s="27"/>
      <c r="BT657" s="2"/>
      <c r="BU657" s="8"/>
      <c r="BV657" s="8"/>
      <c r="BW657" s="8"/>
      <c r="BY657" s="44"/>
      <c r="BZ657" s="31"/>
      <c r="CA657" s="29"/>
      <c r="CB657" s="31"/>
      <c r="CC657" s="17"/>
      <c r="CE657" s="22"/>
      <c r="CF657" s="22"/>
      <c r="CG657" s="22"/>
      <c r="CH657" s="22"/>
      <c r="CI657" s="22"/>
      <c r="CJ657" s="22"/>
      <c r="CK657" s="22"/>
      <c r="CL657" s="33"/>
      <c r="CM657" s="6"/>
      <c r="CN657" s="32"/>
      <c r="CO657" s="27"/>
      <c r="CP657" s="27"/>
      <c r="CQ657" s="27"/>
      <c r="CR657" s="27"/>
      <c r="CS657" s="27"/>
      <c r="CT657" s="27"/>
    </row>
    <row r="658" spans="2:98">
      <c r="B658" s="86">
        <v>43311</v>
      </c>
      <c r="C658" s="53">
        <v>2802.6</v>
      </c>
      <c r="D658" s="47">
        <f t="shared" si="185"/>
        <v>-5.7541808274385216E-3</v>
      </c>
      <c r="F658" s="89">
        <f t="shared" si="198"/>
        <v>2018.5705204608939</v>
      </c>
      <c r="G658" s="96">
        <v>127</v>
      </c>
      <c r="H658" s="37">
        <v>118</v>
      </c>
      <c r="I658" s="60">
        <f t="shared" si="186"/>
        <v>2671.4807874980702</v>
      </c>
      <c r="J658" s="57">
        <f t="shared" si="194"/>
        <v>2190.4871256855909</v>
      </c>
      <c r="K658" s="57">
        <f t="shared" si="195"/>
        <v>2273.2441470483441</v>
      </c>
      <c r="L658" s="60">
        <f t="shared" si="187"/>
        <v>2245.275953687079</v>
      </c>
      <c r="M658" s="57">
        <f t="shared" si="196"/>
        <v>2153.5436574607597</v>
      </c>
      <c r="N658" s="57">
        <f t="shared" si="197"/>
        <v>1673.102217226786</v>
      </c>
      <c r="P658" s="49">
        <v>118</v>
      </c>
      <c r="Q658" s="96">
        <v>647</v>
      </c>
      <c r="R658" s="103">
        <f t="shared" si="199"/>
        <v>2018.5705204608939</v>
      </c>
      <c r="S658" s="57">
        <f t="shared" si="188"/>
        <v>2671.4807874980702</v>
      </c>
      <c r="T658" s="57">
        <f t="shared" si="189"/>
        <v>3070.9329520096389</v>
      </c>
      <c r="U658" s="60">
        <f t="shared" si="190"/>
        <v>3178.5890666363744</v>
      </c>
      <c r="V658" s="57">
        <f t="shared" si="191"/>
        <v>2245.275953687079</v>
      </c>
      <c r="W658" s="60">
        <f t="shared" si="192"/>
        <v>2863.8151828264454</v>
      </c>
      <c r="X658" s="57">
        <f t="shared" si="193"/>
        <v>2492.063608283418</v>
      </c>
      <c r="Y658" s="17"/>
      <c r="AA658" s="22"/>
      <c r="AB658" s="22"/>
      <c r="AC658" s="22"/>
      <c r="AD658" s="22"/>
      <c r="AE658" s="22"/>
      <c r="AF658" s="22"/>
      <c r="AG658" s="22"/>
      <c r="AH658" s="33"/>
      <c r="AI658" s="6"/>
      <c r="AJ658" s="32"/>
      <c r="AK658" s="27"/>
      <c r="AL658" s="27"/>
      <c r="AM658" s="27"/>
      <c r="AN658" s="27"/>
      <c r="AO658" s="27"/>
      <c r="AP658" s="27"/>
      <c r="AR658" s="2"/>
      <c r="AS658" s="8"/>
      <c r="AT658" s="8"/>
      <c r="AU658" s="8"/>
      <c r="AW658" s="44"/>
      <c r="AX658" s="31"/>
      <c r="AY658" s="29"/>
      <c r="AZ658" s="31"/>
      <c r="BA658" s="17"/>
      <c r="BC658" s="22"/>
      <c r="BD658" s="22"/>
      <c r="BE658" s="22"/>
      <c r="BF658" s="22"/>
      <c r="BG658" s="22"/>
      <c r="BH658" s="22"/>
      <c r="BI658" s="22"/>
      <c r="BJ658" s="33"/>
      <c r="BK658" s="6"/>
      <c r="BL658" s="32"/>
      <c r="BM658" s="27"/>
      <c r="BN658" s="27"/>
      <c r="BO658" s="27"/>
      <c r="BP658" s="27"/>
      <c r="BQ658" s="27"/>
      <c r="BR658" s="27"/>
      <c r="BT658" s="2"/>
      <c r="BU658" s="8"/>
      <c r="BV658" s="8"/>
      <c r="BW658" s="8"/>
      <c r="BY658" s="44"/>
      <c r="BZ658" s="31"/>
      <c r="CA658" s="29"/>
      <c r="CB658" s="31"/>
      <c r="CC658" s="17"/>
      <c r="CE658" s="22"/>
      <c r="CF658" s="22"/>
      <c r="CG658" s="22"/>
      <c r="CH658" s="22"/>
      <c r="CI658" s="22"/>
      <c r="CJ658" s="22"/>
      <c r="CK658" s="22"/>
      <c r="CL658" s="33"/>
      <c r="CM658" s="6"/>
      <c r="CN658" s="32"/>
      <c r="CO658" s="27"/>
      <c r="CP658" s="27"/>
      <c r="CQ658" s="27"/>
      <c r="CR658" s="27"/>
      <c r="CS658" s="27"/>
      <c r="CT658" s="27"/>
    </row>
    <row r="659" spans="2:98">
      <c r="B659" s="86">
        <v>43312</v>
      </c>
      <c r="C659" s="53">
        <v>2816.29</v>
      </c>
      <c r="D659" s="47">
        <f t="shared" si="185"/>
        <v>4.884749875115983E-3</v>
      </c>
      <c r="F659" s="89">
        <f t="shared" si="198"/>
        <v>2018.5744934446047</v>
      </c>
      <c r="G659" s="96">
        <v>128</v>
      </c>
      <c r="H659" s="37">
        <v>119</v>
      </c>
      <c r="I659" s="60">
        <f t="shared" si="186"/>
        <v>2672.2609737896746</v>
      </c>
      <c r="J659" s="57">
        <f t="shared" si="194"/>
        <v>2192.0396209743321</v>
      </c>
      <c r="K659" s="57">
        <f t="shared" si="195"/>
        <v>2275.5196506426505</v>
      </c>
      <c r="L659" s="60">
        <f t="shared" si="187"/>
        <v>2244.2817277422973</v>
      </c>
      <c r="M659" s="57">
        <f t="shared" si="196"/>
        <v>2155.2412007387043</v>
      </c>
      <c r="N659" s="57">
        <f t="shared" si="197"/>
        <v>1672.7610307039711</v>
      </c>
      <c r="P659" s="49">
        <v>119</v>
      </c>
      <c r="Q659" s="41">
        <v>648</v>
      </c>
      <c r="R659" s="103">
        <f t="shared" si="199"/>
        <v>2018.5744934446047</v>
      </c>
      <c r="S659" s="57">
        <f t="shared" si="188"/>
        <v>2672.2609737896746</v>
      </c>
      <c r="T659" s="57">
        <f t="shared" si="189"/>
        <v>3073.1906284731463</v>
      </c>
      <c r="U659" s="60">
        <f t="shared" si="190"/>
        <v>3181.8548552828174</v>
      </c>
      <c r="V659" s="57">
        <f t="shared" si="191"/>
        <v>2244.2817277422973</v>
      </c>
      <c r="W659" s="60">
        <f t="shared" si="192"/>
        <v>2865.4937625597236</v>
      </c>
      <c r="X659" s="57">
        <f t="shared" si="193"/>
        <v>2492.0587178875439</v>
      </c>
      <c r="Y659" s="17"/>
      <c r="AA659" s="22"/>
      <c r="AB659" s="22"/>
      <c r="AC659" s="22"/>
      <c r="AD659" s="22"/>
      <c r="AE659" s="22"/>
      <c r="AF659" s="22"/>
      <c r="AG659" s="22"/>
      <c r="AH659" s="33"/>
      <c r="AI659" s="6"/>
      <c r="AJ659" s="32"/>
      <c r="AK659" s="27"/>
      <c r="AL659" s="27"/>
      <c r="AM659" s="27"/>
      <c r="AN659" s="27"/>
      <c r="AO659" s="27"/>
      <c r="AP659" s="27"/>
      <c r="AR659" s="2"/>
      <c r="AS659" s="8"/>
      <c r="AT659" s="8"/>
      <c r="AU659" s="8"/>
      <c r="AW659" s="44"/>
      <c r="AX659" s="31"/>
      <c r="AY659" s="29"/>
      <c r="AZ659" s="31"/>
      <c r="BA659" s="17"/>
      <c r="BC659" s="22"/>
      <c r="BD659" s="22"/>
      <c r="BE659" s="22"/>
      <c r="BF659" s="22"/>
      <c r="BG659" s="22"/>
      <c r="BH659" s="22"/>
      <c r="BI659" s="22"/>
      <c r="BJ659" s="33"/>
      <c r="BK659" s="6"/>
      <c r="BL659" s="32"/>
      <c r="BM659" s="27"/>
      <c r="BN659" s="27"/>
      <c r="BO659" s="27"/>
      <c r="BP659" s="27"/>
      <c r="BQ659" s="27"/>
      <c r="BR659" s="27"/>
      <c r="BT659" s="2"/>
      <c r="BU659" s="8"/>
      <c r="BV659" s="8"/>
      <c r="BW659" s="8"/>
      <c r="BY659" s="44"/>
      <c r="BZ659" s="31"/>
      <c r="CA659" s="29"/>
      <c r="CB659" s="31"/>
      <c r="CC659" s="17"/>
      <c r="CE659" s="22"/>
      <c r="CF659" s="22"/>
      <c r="CG659" s="22"/>
      <c r="CH659" s="22"/>
      <c r="CI659" s="22"/>
      <c r="CJ659" s="22"/>
      <c r="CK659" s="22"/>
      <c r="CL659" s="33"/>
      <c r="CM659" s="6"/>
      <c r="CN659" s="32"/>
      <c r="CO659" s="27"/>
      <c r="CP659" s="27"/>
      <c r="CQ659" s="27"/>
      <c r="CR659" s="27"/>
      <c r="CS659" s="27"/>
      <c r="CT659" s="27"/>
    </row>
    <row r="660" spans="2:98">
      <c r="B660" s="86">
        <v>43313</v>
      </c>
      <c r="C660" s="53">
        <v>2813.36</v>
      </c>
      <c r="D660" s="47">
        <f t="shared" si="185"/>
        <v>-1.0403758135702774E-3</v>
      </c>
      <c r="F660" s="89">
        <f t="shared" si="198"/>
        <v>2018.5784664283156</v>
      </c>
      <c r="G660" s="96">
        <v>129</v>
      </c>
      <c r="H660" s="37">
        <v>120</v>
      </c>
      <c r="I660" s="60">
        <f t="shared" si="186"/>
        <v>2673.0413879289404</v>
      </c>
      <c r="J660" s="57">
        <f t="shared" si="194"/>
        <v>2193.5871574755806</v>
      </c>
      <c r="K660" s="57">
        <f t="shared" si="195"/>
        <v>2277.7911403049488</v>
      </c>
      <c r="L660" s="60">
        <f t="shared" si="187"/>
        <v>2243.2948545435338</v>
      </c>
      <c r="M660" s="57">
        <f t="shared" si="196"/>
        <v>2156.9359116063774</v>
      </c>
      <c r="N660" s="57">
        <f t="shared" si="197"/>
        <v>1672.423147437966</v>
      </c>
      <c r="P660" s="49">
        <v>120</v>
      </c>
      <c r="Q660" s="41">
        <v>649</v>
      </c>
      <c r="R660" s="103">
        <f t="shared" si="199"/>
        <v>2018.5784664283156</v>
      </c>
      <c r="S660" s="57">
        <f t="shared" si="188"/>
        <v>2673.0413879289404</v>
      </c>
      <c r="T660" s="57">
        <f t="shared" si="189"/>
        <v>3075.4404880264519</v>
      </c>
      <c r="U660" s="60">
        <f t="shared" si="190"/>
        <v>3185.1141846598548</v>
      </c>
      <c r="V660" s="57">
        <f t="shared" si="191"/>
        <v>2243.2948545435338</v>
      </c>
      <c r="W660" s="60">
        <f t="shared" si="192"/>
        <v>2867.1697921962591</v>
      </c>
      <c r="X660" s="57">
        <f t="shared" si="193"/>
        <v>2492.0568991164878</v>
      </c>
      <c r="Y660" s="17"/>
      <c r="AA660" s="22"/>
      <c r="AB660" s="22"/>
      <c r="AC660" s="22"/>
      <c r="AD660" s="22"/>
      <c r="AE660" s="22"/>
      <c r="AF660" s="22"/>
      <c r="AG660" s="22"/>
      <c r="AH660" s="33"/>
      <c r="AI660" s="6"/>
      <c r="AJ660" s="32"/>
      <c r="AK660" s="27"/>
      <c r="AL660" s="27"/>
      <c r="AM660" s="27"/>
      <c r="AN660" s="27"/>
      <c r="AO660" s="27"/>
      <c r="AP660" s="27"/>
      <c r="AR660" s="2"/>
      <c r="AS660" s="8"/>
      <c r="AT660" s="8"/>
      <c r="AU660" s="8"/>
      <c r="AW660" s="44"/>
      <c r="AX660" s="31"/>
      <c r="AY660" s="29"/>
      <c r="AZ660" s="31"/>
      <c r="BA660" s="17"/>
      <c r="BC660" s="22"/>
      <c r="BD660" s="22"/>
      <c r="BE660" s="22"/>
      <c r="BF660" s="22"/>
      <c r="BG660" s="22"/>
      <c r="BH660" s="22"/>
      <c r="BI660" s="22"/>
      <c r="BJ660" s="33"/>
      <c r="BK660" s="6"/>
      <c r="BL660" s="32"/>
      <c r="BM660" s="27"/>
      <c r="BN660" s="27"/>
      <c r="BO660" s="27"/>
      <c r="BP660" s="27"/>
      <c r="BQ660" s="27"/>
      <c r="BR660" s="27"/>
      <c r="BT660" s="2"/>
      <c r="BU660" s="8"/>
      <c r="BV660" s="8"/>
      <c r="BW660" s="8"/>
      <c r="BY660" s="44"/>
      <c r="BZ660" s="31"/>
      <c r="CA660" s="29"/>
      <c r="CB660" s="31"/>
      <c r="CC660" s="17"/>
      <c r="CE660" s="22"/>
      <c r="CF660" s="22"/>
      <c r="CG660" s="22"/>
      <c r="CH660" s="22"/>
      <c r="CI660" s="22"/>
      <c r="CJ660" s="22"/>
      <c r="CK660" s="22"/>
      <c r="CL660" s="33"/>
      <c r="CM660" s="6"/>
      <c r="CN660" s="32"/>
      <c r="CO660" s="27"/>
      <c r="CP660" s="27"/>
      <c r="CQ660" s="27"/>
      <c r="CR660" s="27"/>
      <c r="CS660" s="27"/>
      <c r="CT660" s="27"/>
    </row>
    <row r="661" spans="2:98">
      <c r="B661" s="86">
        <v>43314</v>
      </c>
      <c r="C661" s="53">
        <v>2827.22</v>
      </c>
      <c r="D661" s="47">
        <f t="shared" si="185"/>
        <v>4.926493587738388E-3</v>
      </c>
      <c r="F661" s="89">
        <f t="shared" si="198"/>
        <v>2018.5824394120264</v>
      </c>
      <c r="G661" s="96">
        <v>130</v>
      </c>
      <c r="H661" s="37">
        <v>121</v>
      </c>
      <c r="I661" s="60">
        <f t="shared" si="186"/>
        <v>2673.8220299824088</v>
      </c>
      <c r="J661" s="57">
        <f t="shared" si="194"/>
        <v>2195.1297935055145</v>
      </c>
      <c r="K661" s="57">
        <f t="shared" si="195"/>
        <v>2280.0586725653316</v>
      </c>
      <c r="L661" s="60">
        <f t="shared" si="187"/>
        <v>2242.315238586089</v>
      </c>
      <c r="M661" s="57">
        <f t="shared" si="196"/>
        <v>2158.6278297197878</v>
      </c>
      <c r="N661" s="57">
        <f t="shared" si="197"/>
        <v>1672.0885279336151</v>
      </c>
      <c r="P661" s="49">
        <v>121</v>
      </c>
      <c r="Q661" s="96">
        <v>650</v>
      </c>
      <c r="R661" s="103">
        <f t="shared" si="199"/>
        <v>2018.5824394120264</v>
      </c>
      <c r="S661" s="57">
        <f t="shared" si="188"/>
        <v>2673.8220299824088</v>
      </c>
      <c r="T661" s="57">
        <f t="shared" si="189"/>
        <v>3077.6826293773779</v>
      </c>
      <c r="U661" s="60">
        <f t="shared" si="190"/>
        <v>3188.3671506096152</v>
      </c>
      <c r="V661" s="57">
        <f t="shared" si="191"/>
        <v>2242.315238586089</v>
      </c>
      <c r="W661" s="60">
        <f t="shared" si="192"/>
        <v>2868.8433102211116</v>
      </c>
      <c r="X661" s="57">
        <f t="shared" si="193"/>
        <v>2492.058113647282</v>
      </c>
      <c r="Y661" s="17"/>
      <c r="AA661" s="22"/>
      <c r="AB661" s="22"/>
      <c r="AC661" s="22"/>
      <c r="AD661" s="22"/>
      <c r="AE661" s="22"/>
      <c r="AF661" s="22"/>
      <c r="AG661" s="22"/>
      <c r="AH661" s="33"/>
      <c r="AI661" s="6"/>
      <c r="AJ661" s="32"/>
      <c r="AK661" s="27"/>
      <c r="AL661" s="27"/>
      <c r="AM661" s="27"/>
      <c r="AN661" s="27"/>
      <c r="AO661" s="27"/>
      <c r="AP661" s="27"/>
      <c r="AR661" s="2"/>
      <c r="AS661" s="8"/>
      <c r="AT661" s="8"/>
      <c r="AU661" s="8"/>
      <c r="AW661" s="44"/>
      <c r="AX661" s="31"/>
      <c r="AY661" s="29"/>
      <c r="AZ661" s="31"/>
      <c r="BA661" s="17"/>
      <c r="BC661" s="22"/>
      <c r="BD661" s="22"/>
      <c r="BE661" s="22"/>
      <c r="BF661" s="22"/>
      <c r="BG661" s="22"/>
      <c r="BH661" s="22"/>
      <c r="BI661" s="22"/>
      <c r="BJ661" s="33"/>
      <c r="BK661" s="6"/>
      <c r="BL661" s="32"/>
      <c r="BM661" s="27"/>
      <c r="BN661" s="27"/>
      <c r="BO661" s="27"/>
      <c r="BP661" s="27"/>
      <c r="BQ661" s="27"/>
      <c r="BR661" s="27"/>
      <c r="BT661" s="2"/>
      <c r="BU661" s="8"/>
      <c r="BV661" s="8"/>
      <c r="BW661" s="8"/>
      <c r="BY661" s="44"/>
      <c r="BZ661" s="31"/>
      <c r="CA661" s="29"/>
      <c r="CB661" s="31"/>
      <c r="CC661" s="17"/>
      <c r="CE661" s="22"/>
      <c r="CF661" s="22"/>
      <c r="CG661" s="22"/>
      <c r="CH661" s="22"/>
      <c r="CI661" s="22"/>
      <c r="CJ661" s="22"/>
      <c r="CK661" s="22"/>
      <c r="CL661" s="33"/>
      <c r="CM661" s="6"/>
      <c r="CN661" s="32"/>
      <c r="CO661" s="27"/>
      <c r="CP661" s="27"/>
      <c r="CQ661" s="27"/>
      <c r="CR661" s="27"/>
      <c r="CS661" s="27"/>
      <c r="CT661" s="27"/>
    </row>
    <row r="662" spans="2:98">
      <c r="B662" s="86">
        <v>43315</v>
      </c>
      <c r="C662" s="53">
        <v>2840.35</v>
      </c>
      <c r="D662" s="47">
        <f t="shared" si="185"/>
        <v>4.6441380578802179E-3</v>
      </c>
      <c r="F662" s="89">
        <f t="shared" si="198"/>
        <v>2018.5864123957372</v>
      </c>
      <c r="G662" s="96">
        <v>131</v>
      </c>
      <c r="H662" s="37">
        <v>122</v>
      </c>
      <c r="I662" s="60">
        <f t="shared" si="186"/>
        <v>2674.60290001664</v>
      </c>
      <c r="J662" s="57">
        <f t="shared" si="194"/>
        <v>2196.6675862585626</v>
      </c>
      <c r="K662" s="57">
        <f t="shared" si="195"/>
        <v>2282.3223028566999</v>
      </c>
      <c r="L662" s="60">
        <f t="shared" si="187"/>
        <v>2241.3427863631273</v>
      </c>
      <c r="M662" s="57">
        <f t="shared" si="196"/>
        <v>2160.3169939656541</v>
      </c>
      <c r="N662" s="57">
        <f t="shared" si="197"/>
        <v>1671.7571334651041</v>
      </c>
      <c r="P662" s="49">
        <v>122</v>
      </c>
      <c r="Q662" s="96">
        <v>651</v>
      </c>
      <c r="R662" s="103">
        <f t="shared" si="199"/>
        <v>2018.5864123957372</v>
      </c>
      <c r="S662" s="57">
        <f t="shared" si="188"/>
        <v>2674.60290001664</v>
      </c>
      <c r="T662" s="57">
        <f t="shared" si="189"/>
        <v>3079.9171491943962</v>
      </c>
      <c r="U662" s="60">
        <f t="shared" si="190"/>
        <v>3191.6138469764874</v>
      </c>
      <c r="V662" s="57">
        <f t="shared" si="191"/>
        <v>2241.3427863631273</v>
      </c>
      <c r="W662" s="60">
        <f t="shared" si="192"/>
        <v>2870.5143543182439</v>
      </c>
      <c r="X662" s="57">
        <f t="shared" si="193"/>
        <v>2492.062323958105</v>
      </c>
      <c r="Y662" s="17"/>
      <c r="AA662" s="22"/>
      <c r="AB662" s="22"/>
      <c r="AC662" s="22"/>
      <c r="AD662" s="22"/>
      <c r="AE662" s="22"/>
      <c r="AF662" s="22"/>
      <c r="AG662" s="22"/>
      <c r="AH662" s="33"/>
      <c r="AI662" s="6"/>
      <c r="AJ662" s="32"/>
      <c r="AK662" s="27"/>
      <c r="AL662" s="27"/>
      <c r="AM662" s="27"/>
      <c r="AN662" s="27"/>
      <c r="AO662" s="27"/>
      <c r="AP662" s="27"/>
      <c r="AR662" s="2"/>
      <c r="AS662" s="8"/>
      <c r="AT662" s="8"/>
      <c r="AU662" s="8"/>
      <c r="AW662" s="44"/>
      <c r="AX662" s="31"/>
      <c r="AY662" s="29"/>
      <c r="AZ662" s="31"/>
      <c r="BA662" s="17"/>
      <c r="BC662" s="22"/>
      <c r="BD662" s="22"/>
      <c r="BE662" s="22"/>
      <c r="BF662" s="22"/>
      <c r="BG662" s="22"/>
      <c r="BH662" s="22"/>
      <c r="BI662" s="22"/>
      <c r="BJ662" s="33"/>
      <c r="BK662" s="6"/>
      <c r="BL662" s="32"/>
      <c r="BM662" s="27"/>
      <c r="BN662" s="27"/>
      <c r="BO662" s="27"/>
      <c r="BP662" s="27"/>
      <c r="BQ662" s="27"/>
      <c r="BR662" s="27"/>
      <c r="BT662" s="2"/>
      <c r="BU662" s="8"/>
      <c r="BV662" s="8"/>
      <c r="BW662" s="8"/>
      <c r="BY662" s="44"/>
      <c r="BZ662" s="31"/>
      <c r="CA662" s="29"/>
      <c r="CB662" s="31"/>
      <c r="CC662" s="17"/>
      <c r="CE662" s="22"/>
      <c r="CF662" s="22"/>
      <c r="CG662" s="22"/>
      <c r="CH662" s="22"/>
      <c r="CI662" s="22"/>
      <c r="CJ662" s="22"/>
      <c r="CK662" s="22"/>
      <c r="CL662" s="33"/>
      <c r="CM662" s="6"/>
      <c r="CN662" s="32"/>
      <c r="CO662" s="27"/>
      <c r="CP662" s="27"/>
      <c r="CQ662" s="27"/>
      <c r="CR662" s="27"/>
      <c r="CS662" s="27"/>
      <c r="CT662" s="27"/>
    </row>
    <row r="663" spans="2:98">
      <c r="B663" s="86">
        <v>43318</v>
      </c>
      <c r="C663" s="53">
        <v>2850.4</v>
      </c>
      <c r="D663" s="47">
        <f t="shared" si="185"/>
        <v>3.5382963367191307E-3</v>
      </c>
      <c r="F663" s="89">
        <f t="shared" si="198"/>
        <v>2018.590385379448</v>
      </c>
      <c r="G663" s="96">
        <v>132</v>
      </c>
      <c r="H663" s="37">
        <v>123</v>
      </c>
      <c r="I663" s="60">
        <f t="shared" si="186"/>
        <v>2675.3839980982148</v>
      </c>
      <c r="J663" s="57">
        <f t="shared" si="194"/>
        <v>2198.2005918373457</v>
      </c>
      <c r="K663" s="57">
        <f t="shared" si="195"/>
        <v>2284.5820855442339</v>
      </c>
      <c r="L663" s="60">
        <f t="shared" si="187"/>
        <v>2240.3774063081023</v>
      </c>
      <c r="M663" s="57">
        <f t="shared" si="196"/>
        <v>2162.0034424820606</v>
      </c>
      <c r="N663" s="57">
        <f t="shared" si="197"/>
        <v>1671.4289260553101</v>
      </c>
      <c r="P663" s="49">
        <v>123</v>
      </c>
      <c r="Q663" s="41">
        <v>652</v>
      </c>
      <c r="R663" s="103">
        <f t="shared" si="199"/>
        <v>2018.590385379448</v>
      </c>
      <c r="S663" s="57">
        <f t="shared" si="188"/>
        <v>2675.3839980982148</v>
      </c>
      <c r="T663" s="57">
        <f t="shared" si="189"/>
        <v>3082.1441421650707</v>
      </c>
      <c r="U663" s="60">
        <f t="shared" si="190"/>
        <v>3194.8543656646957</v>
      </c>
      <c r="V663" s="57">
        <f t="shared" si="191"/>
        <v>2240.3774063081023</v>
      </c>
      <c r="W663" s="60">
        <f t="shared" si="192"/>
        <v>2872.1829613935938</v>
      </c>
      <c r="X663" s="57">
        <f t="shared" si="193"/>
        <v>2492.0694933052091</v>
      </c>
      <c r="Y663" s="17"/>
      <c r="AA663" s="22"/>
      <c r="AB663" s="22"/>
      <c r="AC663" s="22"/>
      <c r="AD663" s="22"/>
      <c r="AE663" s="22"/>
      <c r="AF663" s="22"/>
      <c r="AG663" s="22"/>
      <c r="AH663" s="33"/>
      <c r="AI663" s="6"/>
      <c r="AJ663" s="32"/>
      <c r="AK663" s="27"/>
      <c r="AL663" s="27"/>
      <c r="AM663" s="27"/>
      <c r="AN663" s="27"/>
      <c r="AO663" s="27"/>
      <c r="AP663" s="27"/>
      <c r="AR663" s="2"/>
      <c r="AS663" s="8"/>
      <c r="AT663" s="8"/>
      <c r="AU663" s="8"/>
      <c r="AW663" s="44"/>
      <c r="AX663" s="31"/>
      <c r="AY663" s="29"/>
      <c r="AZ663" s="31"/>
      <c r="BA663" s="17"/>
      <c r="BC663" s="22"/>
      <c r="BD663" s="22"/>
      <c r="BE663" s="22"/>
      <c r="BF663" s="22"/>
      <c r="BG663" s="22"/>
      <c r="BH663" s="22"/>
      <c r="BI663" s="22"/>
      <c r="BJ663" s="33"/>
      <c r="BK663" s="6"/>
      <c r="BL663" s="32"/>
      <c r="BM663" s="27"/>
      <c r="BN663" s="27"/>
      <c r="BO663" s="27"/>
      <c r="BP663" s="27"/>
      <c r="BQ663" s="27"/>
      <c r="BR663" s="27"/>
      <c r="BT663" s="2"/>
      <c r="BU663" s="8"/>
      <c r="BV663" s="8"/>
      <c r="BW663" s="8"/>
      <c r="BY663" s="44"/>
      <c r="BZ663" s="31"/>
      <c r="CA663" s="29"/>
      <c r="CB663" s="31"/>
      <c r="CC663" s="17"/>
      <c r="CE663" s="22"/>
      <c r="CF663" s="22"/>
      <c r="CG663" s="22"/>
      <c r="CH663" s="22"/>
      <c r="CI663" s="22"/>
      <c r="CJ663" s="22"/>
      <c r="CK663" s="22"/>
      <c r="CL663" s="33"/>
      <c r="CM663" s="6"/>
      <c r="CN663" s="32"/>
      <c r="CO663" s="27"/>
      <c r="CP663" s="27"/>
      <c r="CQ663" s="27"/>
      <c r="CR663" s="27"/>
      <c r="CS663" s="27"/>
      <c r="CT663" s="27"/>
    </row>
    <row r="664" spans="2:98">
      <c r="B664" s="86">
        <v>43319</v>
      </c>
      <c r="C664" s="53">
        <v>2858.45</v>
      </c>
      <c r="D664" s="47">
        <f t="shared" si="185"/>
        <v>2.8241650294694525E-3</v>
      </c>
      <c r="F664" s="89">
        <f t="shared" si="198"/>
        <v>2018.5943583631588</v>
      </c>
      <c r="G664" s="96">
        <v>133</v>
      </c>
      <c r="H664" s="37">
        <v>124</v>
      </c>
      <c r="I664" s="60">
        <f t="shared" si="186"/>
        <v>2676.1653242937323</v>
      </c>
      <c r="J664" s="57">
        <f t="shared" si="194"/>
        <v>2199.7288652816005</v>
      </c>
      <c r="K664" s="57">
        <f t="shared" si="195"/>
        <v>2286.8380739538543</v>
      </c>
      <c r="L664" s="60">
        <f t="shared" si="187"/>
        <v>2239.419008739289</v>
      </c>
      <c r="M664" s="57">
        <f t="shared" si="196"/>
        <v>2163.6872126784006</v>
      </c>
      <c r="N664" s="57">
        <f t="shared" si="197"/>
        <v>1671.1038684558548</v>
      </c>
      <c r="P664" s="49">
        <v>124</v>
      </c>
      <c r="Q664" s="41">
        <v>653</v>
      </c>
      <c r="R664" s="103">
        <f t="shared" si="199"/>
        <v>2018.5943583631588</v>
      </c>
      <c r="S664" s="57">
        <f t="shared" si="188"/>
        <v>2676.1653242937323</v>
      </c>
      <c r="T664" s="57">
        <f t="shared" si="189"/>
        <v>3084.3637010523607</v>
      </c>
      <c r="U664" s="60">
        <f t="shared" si="190"/>
        <v>3198.0887966937653</v>
      </c>
      <c r="V664" s="57">
        <f t="shared" si="191"/>
        <v>2239.419008739289</v>
      </c>
      <c r="W664" s="60">
        <f t="shared" si="192"/>
        <v>2873.849167597305</v>
      </c>
      <c r="X664" s="57">
        <f t="shared" si="193"/>
        <v>2492.0795857006947</v>
      </c>
      <c r="Y664" s="17"/>
      <c r="AA664" s="22"/>
      <c r="AB664" s="22"/>
      <c r="AC664" s="22"/>
      <c r="AD664" s="22"/>
      <c r="AE664" s="22"/>
      <c r="AF664" s="22"/>
      <c r="AG664" s="22"/>
      <c r="AH664" s="33"/>
      <c r="AI664" s="6"/>
      <c r="AJ664" s="32"/>
      <c r="AK664" s="27"/>
      <c r="AL664" s="27"/>
      <c r="AM664" s="27"/>
      <c r="AN664" s="27"/>
      <c r="AO664" s="27"/>
      <c r="AP664" s="27"/>
      <c r="AR664" s="2"/>
      <c r="AS664" s="8"/>
      <c r="AT664" s="8"/>
      <c r="AU664" s="8"/>
      <c r="AW664" s="44"/>
      <c r="AX664" s="31"/>
      <c r="AY664" s="29"/>
      <c r="AZ664" s="31"/>
      <c r="BA664" s="17"/>
      <c r="BC664" s="22"/>
      <c r="BD664" s="22"/>
      <c r="BE664" s="22"/>
      <c r="BF664" s="22"/>
      <c r="BG664" s="22"/>
      <c r="BH664" s="22"/>
      <c r="BI664" s="22"/>
      <c r="BJ664" s="33"/>
      <c r="BK664" s="6"/>
      <c r="BL664" s="32"/>
      <c r="BM664" s="27"/>
      <c r="BN664" s="27"/>
      <c r="BO664" s="27"/>
      <c r="BP664" s="27"/>
      <c r="BQ664" s="27"/>
      <c r="BR664" s="27"/>
      <c r="BT664" s="2"/>
      <c r="BU664" s="8"/>
      <c r="BV664" s="8"/>
      <c r="BW664" s="8"/>
      <c r="BY664" s="44"/>
      <c r="BZ664" s="31"/>
      <c r="CA664" s="29"/>
      <c r="CB664" s="31"/>
      <c r="CC664" s="17"/>
      <c r="CE664" s="22"/>
      <c r="CF664" s="22"/>
      <c r="CG664" s="22"/>
      <c r="CH664" s="22"/>
      <c r="CI664" s="22"/>
      <c r="CJ664" s="22"/>
      <c r="CK664" s="22"/>
      <c r="CL664" s="33"/>
      <c r="CM664" s="6"/>
      <c r="CN664" s="32"/>
      <c r="CO664" s="27"/>
      <c r="CP664" s="27"/>
      <c r="CQ664" s="27"/>
      <c r="CR664" s="27"/>
      <c r="CS664" s="27"/>
      <c r="CT664" s="27"/>
    </row>
    <row r="665" spans="2:98">
      <c r="B665" s="86">
        <v>43320</v>
      </c>
      <c r="C665" s="53">
        <v>2857.7</v>
      </c>
      <c r="D665" s="47">
        <f>(C665-C664)/C664</f>
        <v>-2.6237996116776574E-4</v>
      </c>
      <c r="F665" s="89">
        <f t="shared" si="198"/>
        <v>2018.5983313468696</v>
      </c>
      <c r="G665" s="96">
        <v>134</v>
      </c>
      <c r="H665" s="37">
        <v>125</v>
      </c>
      <c r="I665" s="60">
        <f t="shared" si="186"/>
        <v>2676.9468786698121</v>
      </c>
      <c r="J665" s="57">
        <f t="shared" si="194"/>
        <v>2201.252460596123</v>
      </c>
      <c r="K665" s="57">
        <f t="shared" si="195"/>
        <v>2289.0903203997145</v>
      </c>
      <c r="L665" s="60">
        <f t="shared" si="187"/>
        <v>2238.4675058063372</v>
      </c>
      <c r="M665" s="57">
        <f t="shared" si="196"/>
        <v>2165.3683412546466</v>
      </c>
      <c r="N665" s="57">
        <f t="shared" si="197"/>
        <v>1670.7819241278339</v>
      </c>
      <c r="P665" s="49">
        <v>125</v>
      </c>
      <c r="Q665" s="96">
        <v>654</v>
      </c>
      <c r="R665" s="103">
        <f t="shared" si="199"/>
        <v>2018.5983313468696</v>
      </c>
      <c r="S665" s="57">
        <f t="shared" si="188"/>
        <v>2676.9468786698121</v>
      </c>
      <c r="T665" s="57">
        <f t="shared" si="189"/>
        <v>3086.5759167488845</v>
      </c>
      <c r="U665" s="60">
        <f t="shared" si="190"/>
        <v>3201.3172282519722</v>
      </c>
      <c r="V665" s="57">
        <f t="shared" si="191"/>
        <v>2238.4675058063372</v>
      </c>
      <c r="W665" s="60">
        <f t="shared" si="192"/>
        <v>2875.5130083451409</v>
      </c>
      <c r="X665" s="57">
        <f t="shared" si="193"/>
        <v>2492.0925658910896</v>
      </c>
      <c r="Y665" s="17"/>
      <c r="AA665" s="22"/>
      <c r="AB665" s="22"/>
      <c r="AC665" s="22"/>
      <c r="AD665" s="22"/>
      <c r="AE665" s="22"/>
      <c r="AF665" s="22"/>
      <c r="AG665" s="22"/>
      <c r="AH665" s="33"/>
      <c r="AI665" s="6"/>
      <c r="AJ665" s="32"/>
      <c r="AK665" s="27"/>
      <c r="AL665" s="27"/>
      <c r="AM665" s="27"/>
      <c r="AN665" s="27"/>
      <c r="AO665" s="27"/>
      <c r="AP665" s="27"/>
      <c r="AR665" s="2"/>
      <c r="AS665" s="8"/>
      <c r="AT665" s="8"/>
      <c r="AU665" s="8"/>
      <c r="AW665" s="44"/>
      <c r="AX665" s="31"/>
      <c r="AY665" s="29"/>
      <c r="AZ665" s="31"/>
      <c r="BA665" s="17"/>
      <c r="BC665" s="22"/>
      <c r="BD665" s="22"/>
      <c r="BE665" s="22"/>
      <c r="BF665" s="22"/>
      <c r="BG665" s="22"/>
      <c r="BH665" s="22"/>
      <c r="BI665" s="22"/>
      <c r="BJ665" s="33"/>
      <c r="BK665" s="6"/>
      <c r="BL665" s="32"/>
      <c r="BM665" s="27"/>
      <c r="BN665" s="27"/>
      <c r="BO665" s="27"/>
      <c r="BP665" s="27"/>
      <c r="BQ665" s="27"/>
      <c r="BR665" s="27"/>
      <c r="BT665" s="2"/>
      <c r="BU665" s="8"/>
      <c r="BV665" s="8"/>
      <c r="BW665" s="8"/>
      <c r="BY665" s="44"/>
      <c r="BZ665" s="31"/>
      <c r="CA665" s="29"/>
      <c r="CB665" s="31"/>
      <c r="CC665" s="17"/>
      <c r="CE665" s="22"/>
      <c r="CF665" s="22"/>
      <c r="CG665" s="22"/>
      <c r="CH665" s="22"/>
      <c r="CI665" s="22"/>
      <c r="CJ665" s="22"/>
      <c r="CK665" s="22"/>
      <c r="CL665" s="33"/>
      <c r="CM665" s="6"/>
      <c r="CN665" s="32"/>
      <c r="CO665" s="27"/>
      <c r="CP665" s="27"/>
      <c r="CQ665" s="27"/>
      <c r="CR665" s="27"/>
      <c r="CS665" s="27"/>
      <c r="CT665" s="27"/>
    </row>
    <row r="666" spans="2:98">
      <c r="B666" s="86">
        <v>43321</v>
      </c>
      <c r="C666" s="53">
        <v>2853.58</v>
      </c>
      <c r="D666" s="47">
        <f>(C666-C665)/C665</f>
        <v>-1.4417188648213218E-3</v>
      </c>
      <c r="F666" s="89">
        <f t="shared" si="198"/>
        <v>2018.6023043305804</v>
      </c>
      <c r="G666" s="96">
        <v>135</v>
      </c>
      <c r="H666" s="37">
        <v>126</v>
      </c>
      <c r="I666" s="60">
        <f t="shared" si="186"/>
        <v>2677.7286612930916</v>
      </c>
      <c r="J666" s="57">
        <f t="shared" si="194"/>
        <v>2202.7714307777815</v>
      </c>
      <c r="K666" s="57">
        <f t="shared" si="195"/>
        <v>2291.3388762107743</v>
      </c>
      <c r="L666" s="60">
        <f t="shared" si="187"/>
        <v>2237.5228114387473</v>
      </c>
      <c r="M666" s="57">
        <f t="shared" si="196"/>
        <v>2167.0468642199735</v>
      </c>
      <c r="N666" s="57">
        <f t="shared" si="197"/>
        <v>1670.4630572231965</v>
      </c>
      <c r="P666" s="49">
        <v>126</v>
      </c>
      <c r="Q666" s="41">
        <v>655</v>
      </c>
      <c r="R666" s="103">
        <f t="shared" si="199"/>
        <v>2018.6023043305804</v>
      </c>
      <c r="S666" s="57">
        <f t="shared" si="188"/>
        <v>2677.7286612930916</v>
      </c>
      <c r="T666" s="57">
        <f t="shared" si="189"/>
        <v>3088.780878329233</v>
      </c>
      <c r="U666" s="60">
        <f t="shared" si="190"/>
        <v>3204.5397467478638</v>
      </c>
      <c r="V666" s="57">
        <f t="shared" si="191"/>
        <v>2237.5228114387473</v>
      </c>
      <c r="W666" s="60">
        <f t="shared" si="192"/>
        <v>2877.1745183391354</v>
      </c>
      <c r="X666" s="57">
        <f t="shared" si="193"/>
        <v>2492.1083993367038</v>
      </c>
      <c r="Y666" s="17"/>
      <c r="AA666" s="22"/>
      <c r="AB666" s="22"/>
      <c r="AC666" s="22"/>
      <c r="AD666" s="22"/>
      <c r="AE666" s="22"/>
      <c r="AF666" s="22"/>
      <c r="AG666" s="22"/>
      <c r="AH666" s="33"/>
      <c r="AI666" s="6"/>
      <c r="AJ666" s="32"/>
      <c r="AK666" s="27"/>
      <c r="AL666" s="27"/>
      <c r="AM666" s="27"/>
      <c r="AN666" s="27"/>
      <c r="AO666" s="27"/>
      <c r="AP666" s="27"/>
      <c r="AR666" s="2"/>
      <c r="AS666" s="8"/>
      <c r="AT666" s="8"/>
      <c r="AU666" s="8"/>
      <c r="AW666" s="44"/>
      <c r="AX666" s="31"/>
      <c r="AY666" s="29"/>
      <c r="AZ666" s="31"/>
      <c r="BA666" s="17"/>
      <c r="BC666" s="22"/>
      <c r="BD666" s="22"/>
      <c r="BE666" s="22"/>
      <c r="BF666" s="22"/>
      <c r="BG666" s="22"/>
      <c r="BH666" s="22"/>
      <c r="BI666" s="22"/>
      <c r="BJ666" s="33"/>
      <c r="BK666" s="6"/>
      <c r="BL666" s="32"/>
      <c r="BM666" s="27"/>
      <c r="BN666" s="27"/>
      <c r="BO666" s="27"/>
      <c r="BP666" s="27"/>
      <c r="BQ666" s="27"/>
      <c r="BR666" s="27"/>
      <c r="BT666" s="2"/>
      <c r="BU666" s="8"/>
      <c r="BV666" s="8"/>
      <c r="BW666" s="8"/>
      <c r="BY666" s="44"/>
      <c r="BZ666" s="31"/>
      <c r="CA666" s="29"/>
      <c r="CB666" s="31"/>
      <c r="CC666" s="17"/>
      <c r="CE666" s="22"/>
      <c r="CF666" s="22"/>
      <c r="CG666" s="22"/>
      <c r="CH666" s="22"/>
      <c r="CI666" s="22"/>
      <c r="CJ666" s="22"/>
      <c r="CK666" s="22"/>
      <c r="CL666" s="33"/>
      <c r="CM666" s="6"/>
      <c r="CN666" s="32"/>
      <c r="CO666" s="27"/>
      <c r="CP666" s="27"/>
      <c r="CQ666" s="27"/>
      <c r="CR666" s="27"/>
      <c r="CS666" s="27"/>
      <c r="CT666" s="27"/>
    </row>
    <row r="667" spans="2:98">
      <c r="B667" s="86">
        <v>43322</v>
      </c>
      <c r="C667" s="53">
        <v>2833.28</v>
      </c>
      <c r="D667" s="47">
        <f t="shared" ref="D667:D679" si="200">(C667-C666)/C666</f>
        <v>-7.1138709971333303E-3</v>
      </c>
      <c r="F667" s="89">
        <f t="shared" si="198"/>
        <v>2018.6062773142912</v>
      </c>
      <c r="G667" s="96">
        <v>136</v>
      </c>
      <c r="H667" s="37">
        <v>127</v>
      </c>
      <c r="I667" s="60">
        <f t="shared" si="186"/>
        <v>2678.5106722302294</v>
      </c>
      <c r="J667" s="57">
        <f t="shared" si="194"/>
        <v>2204.2858278416197</v>
      </c>
      <c r="K667" s="57">
        <f t="shared" si="195"/>
        <v>2293.5837917564809</v>
      </c>
      <c r="L667" s="60">
        <f t="shared" si="187"/>
        <v>2236.5848412961964</v>
      </c>
      <c r="M667" s="57">
        <f t="shared" si="196"/>
        <v>2168.722816910757</v>
      </c>
      <c r="N667" s="57">
        <f t="shared" si="197"/>
        <v>1670.1472325667444</v>
      </c>
      <c r="P667" s="49">
        <v>127</v>
      </c>
      <c r="Q667" s="41">
        <v>656</v>
      </c>
      <c r="R667" s="103">
        <f t="shared" si="199"/>
        <v>2018.6062773142912</v>
      </c>
      <c r="S667" s="57">
        <f t="shared" si="188"/>
        <v>2678.5106722302294</v>
      </c>
      <c r="T667" s="57">
        <f t="shared" si="189"/>
        <v>3090.9786731004169</v>
      </c>
      <c r="U667" s="60">
        <f t="shared" si="190"/>
        <v>3207.7564368599383</v>
      </c>
      <c r="V667" s="57">
        <f t="shared" si="191"/>
        <v>2236.5848412961964</v>
      </c>
      <c r="W667" s="60">
        <f t="shared" si="192"/>
        <v>2878.8337315874969</v>
      </c>
      <c r="X667" s="57">
        <f t="shared" si="193"/>
        <v>2492.1270521917195</v>
      </c>
      <c r="Y667" s="17"/>
      <c r="AA667" s="22"/>
      <c r="AB667" s="22"/>
      <c r="AC667" s="22"/>
      <c r="AD667" s="22"/>
      <c r="AE667" s="22"/>
      <c r="AF667" s="22"/>
      <c r="AG667" s="22"/>
      <c r="AH667" s="33"/>
      <c r="AI667" s="6"/>
      <c r="AJ667" s="32"/>
      <c r="AK667" s="27"/>
      <c r="AL667" s="27"/>
      <c r="AM667" s="27"/>
      <c r="AN667" s="27"/>
      <c r="AO667" s="27"/>
      <c r="AP667" s="27"/>
      <c r="AR667" s="2"/>
      <c r="AS667" s="8"/>
      <c r="AT667" s="8"/>
      <c r="AU667" s="8"/>
      <c r="AW667" s="44"/>
      <c r="AX667" s="31"/>
      <c r="AY667" s="29"/>
      <c r="AZ667" s="31"/>
      <c r="BA667" s="17"/>
      <c r="BC667" s="22"/>
      <c r="BD667" s="22"/>
      <c r="BE667" s="22"/>
      <c r="BF667" s="22"/>
      <c r="BG667" s="22"/>
      <c r="BH667" s="22"/>
      <c r="BI667" s="22"/>
      <c r="BJ667" s="33"/>
      <c r="BK667" s="6"/>
      <c r="BL667" s="32"/>
      <c r="BM667" s="27"/>
      <c r="BN667" s="27"/>
      <c r="BO667" s="27"/>
      <c r="BP667" s="27"/>
      <c r="BQ667" s="27"/>
      <c r="BR667" s="27"/>
      <c r="BT667" s="2"/>
      <c r="BU667" s="8"/>
      <c r="BV667" s="8"/>
      <c r="BW667" s="8"/>
      <c r="BY667" s="44"/>
      <c r="BZ667" s="31"/>
      <c r="CA667" s="29"/>
      <c r="CB667" s="31"/>
      <c r="CC667" s="17"/>
      <c r="CE667" s="22"/>
      <c r="CF667" s="22"/>
      <c r="CG667" s="22"/>
      <c r="CH667" s="22"/>
      <c r="CI667" s="22"/>
      <c r="CJ667" s="22"/>
      <c r="CK667" s="22"/>
      <c r="CL667" s="33"/>
      <c r="CM667" s="6"/>
      <c r="CN667" s="32"/>
      <c r="CO667" s="27"/>
      <c r="CP667" s="27"/>
      <c r="CQ667" s="27"/>
      <c r="CR667" s="27"/>
      <c r="CS667" s="27"/>
      <c r="CT667" s="27"/>
    </row>
    <row r="668" spans="2:98">
      <c r="B668" s="86">
        <v>43325</v>
      </c>
      <c r="C668" s="53">
        <v>2821.93</v>
      </c>
      <c r="D668" s="47">
        <f t="shared" si="200"/>
        <v>-4.0059577592050071E-3</v>
      </c>
      <c r="F668" s="89">
        <f t="shared" si="198"/>
        <v>2018.610250298002</v>
      </c>
      <c r="G668" s="96">
        <v>137</v>
      </c>
      <c r="H668" s="37">
        <v>128</v>
      </c>
      <c r="I668" s="60">
        <f t="shared" ref="I668:I699" si="201">$C$540*EXP($J$4*H668)</f>
        <v>2679.2929115479033</v>
      </c>
      <c r="J668" s="57">
        <f t="shared" si="194"/>
        <v>2205.7957028461074</v>
      </c>
      <c r="K668" s="57">
        <f t="shared" si="195"/>
        <v>2295.8251164715994</v>
      </c>
      <c r="L668" s="60">
        <f t="shared" ref="L668:L703" si="202">$C$540*EXP($J$4*H668-$J$3*SQRT(H668))</f>
        <v>2235.6535127206184</v>
      </c>
      <c r="M668" s="57">
        <f t="shared" si="196"/>
        <v>2170.396234007977</v>
      </c>
      <c r="N668" s="57">
        <f t="shared" si="197"/>
        <v>1669.8344156387295</v>
      </c>
      <c r="P668" s="49">
        <v>128</v>
      </c>
      <c r="Q668" s="96">
        <v>657</v>
      </c>
      <c r="R668" s="103">
        <f t="shared" si="199"/>
        <v>2018.610250298002</v>
      </c>
      <c r="S668" s="57">
        <f t="shared" ref="S668:S703" si="203">$C$540*EXP($J$4*P668)</f>
        <v>2679.2929115479033</v>
      </c>
      <c r="T668" s="57">
        <f t="shared" ref="T668:T703" si="204">$C$540*EXP($J$3*SQRT(P668))</f>
        <v>3093.1693866505302</v>
      </c>
      <c r="U668" s="60">
        <f t="shared" ref="U668:U703" si="205">$C$540*EXP($J$4*P668+$J$3*SQRT(P668))</f>
        <v>3210.9673815845567</v>
      </c>
      <c r="V668" s="57">
        <f t="shared" ref="V668:V703" si="206">$C$540*EXP($J$4*P668-$J$3*SQRT(P668))</f>
        <v>2235.6535127206184</v>
      </c>
      <c r="W668" s="60">
        <f t="shared" ref="W668:W703" si="207">$C$540*EXP($J$4*P668+0.4*$J$3*SQRT(P668))</f>
        <v>2880.490681423817</v>
      </c>
      <c r="X668" s="57">
        <f t="shared" ref="X668:X703" si="208">$C$540*EXP($J$4*P668-0.4*$J$3*SQRT(P668))</f>
        <v>2492.1484912849905</v>
      </c>
      <c r="Y668" s="17"/>
      <c r="AA668" s="22"/>
      <c r="AB668" s="22"/>
      <c r="AC668" s="22"/>
      <c r="AD668" s="22"/>
      <c r="AE668" s="22"/>
      <c r="AF668" s="22"/>
      <c r="AG668" s="22"/>
      <c r="AH668" s="33"/>
      <c r="AI668" s="6"/>
      <c r="AJ668" s="32"/>
      <c r="AK668" s="27"/>
      <c r="AL668" s="27"/>
      <c r="AM668" s="27"/>
      <c r="AN668" s="27"/>
      <c r="AO668" s="27"/>
      <c r="AP668" s="27"/>
      <c r="AR668" s="2"/>
      <c r="AS668" s="8"/>
      <c r="AT668" s="8"/>
      <c r="AU668" s="8"/>
      <c r="AW668" s="44"/>
      <c r="AX668" s="31"/>
      <c r="AY668" s="29"/>
      <c r="AZ668" s="31"/>
      <c r="BA668" s="17"/>
      <c r="BC668" s="22"/>
      <c r="BD668" s="22"/>
      <c r="BE668" s="22"/>
      <c r="BF668" s="22"/>
      <c r="BG668" s="22"/>
      <c r="BH668" s="22"/>
      <c r="BI668" s="22"/>
      <c r="BJ668" s="33"/>
      <c r="BK668" s="6"/>
      <c r="BL668" s="32"/>
      <c r="BM668" s="27"/>
      <c r="BN668" s="27"/>
      <c r="BO668" s="27"/>
      <c r="BP668" s="27"/>
      <c r="BQ668" s="27"/>
      <c r="BR668" s="27"/>
      <c r="BT668" s="2"/>
      <c r="BU668" s="8"/>
      <c r="BV668" s="8"/>
      <c r="BW668" s="8"/>
      <c r="BY668" s="44"/>
      <c r="BZ668" s="31"/>
      <c r="CA668" s="29"/>
      <c r="CB668" s="31"/>
      <c r="CC668" s="17"/>
      <c r="CE668" s="22"/>
      <c r="CF668" s="22"/>
      <c r="CG668" s="22"/>
      <c r="CH668" s="22"/>
      <c r="CI668" s="22"/>
      <c r="CJ668" s="22"/>
      <c r="CK668" s="22"/>
      <c r="CL668" s="33"/>
      <c r="CM668" s="6"/>
      <c r="CN668" s="32"/>
      <c r="CO668" s="27"/>
      <c r="CP668" s="27"/>
      <c r="CQ668" s="27"/>
      <c r="CR668" s="27"/>
      <c r="CS668" s="27"/>
      <c r="CT668" s="27"/>
    </row>
    <row r="669" spans="2:98">
      <c r="B669" s="86">
        <v>43326</v>
      </c>
      <c r="C669" s="53">
        <v>2839.96</v>
      </c>
      <c r="D669" s="47">
        <f t="shared" si="200"/>
        <v>6.3892442406438855E-3</v>
      </c>
      <c r="F669" s="89">
        <f t="shared" si="198"/>
        <v>2018.6142232817128</v>
      </c>
      <c r="G669" s="96">
        <v>138</v>
      </c>
      <c r="H669" s="37">
        <v>129</v>
      </c>
      <c r="I669" s="60">
        <f t="shared" si="201"/>
        <v>2680.0753793128092</v>
      </c>
      <c r="J669" s="57">
        <f t="shared" ref="J669:J704" si="209">$C$38*EXP($J$3*SQRT(G669))</f>
        <v>2207.3011059175556</v>
      </c>
      <c r="K669" s="57">
        <f t="shared" ref="K669:K703" si="210">$C$38*EXP($J$4*G669+$J$3*SQRT(G669))</f>
        <v>2298.0628988802273</v>
      </c>
      <c r="L669" s="60">
        <f t="shared" si="202"/>
        <v>2234.7287446899832</v>
      </c>
      <c r="M669" s="57">
        <f t="shared" ref="M669:M704" si="211">$C$38*EXP($J$4*G669+0.7*$J$3*SQRT(G669))</f>
        <v>2172.0671495540482</v>
      </c>
      <c r="N669" s="57">
        <f t="shared" si="197"/>
        <v>1669.5245725580246</v>
      </c>
      <c r="P669" s="49">
        <v>129</v>
      </c>
      <c r="Q669" s="96">
        <v>658</v>
      </c>
      <c r="R669" s="103">
        <f t="shared" si="199"/>
        <v>2018.6142232817128</v>
      </c>
      <c r="S669" s="57">
        <f t="shared" si="203"/>
        <v>2680.0753793128092</v>
      </c>
      <c r="T669" s="57">
        <f t="shared" si="204"/>
        <v>3095.3531028957036</v>
      </c>
      <c r="U669" s="60">
        <f t="shared" si="205"/>
        <v>3214.1726622821711</v>
      </c>
      <c r="V669" s="57">
        <f t="shared" si="206"/>
        <v>2234.7287446899832</v>
      </c>
      <c r="W669" s="60">
        <f t="shared" si="207"/>
        <v>2882.14540052559</v>
      </c>
      <c r="X669" s="57">
        <f t="shared" si="208"/>
        <v>2492.1726841015156</v>
      </c>
      <c r="Y669" s="17"/>
      <c r="AA669" s="22"/>
      <c r="AB669" s="22"/>
      <c r="AC669" s="22"/>
      <c r="AD669" s="22"/>
      <c r="AE669" s="22"/>
      <c r="AF669" s="22"/>
      <c r="AG669" s="22"/>
      <c r="AH669" s="33"/>
      <c r="AI669" s="6"/>
      <c r="AJ669" s="32"/>
      <c r="AK669" s="27"/>
      <c r="AL669" s="27"/>
      <c r="AM669" s="27"/>
      <c r="AN669" s="27"/>
      <c r="AO669" s="27"/>
      <c r="AP669" s="27"/>
      <c r="AR669" s="2"/>
      <c r="AS669" s="8"/>
      <c r="AT669" s="8"/>
      <c r="AU669" s="8"/>
      <c r="AW669" s="44"/>
      <c r="AX669" s="31"/>
      <c r="AY669" s="29"/>
      <c r="AZ669" s="31"/>
      <c r="BA669" s="17"/>
      <c r="BC669" s="22"/>
      <c r="BD669" s="22"/>
      <c r="BE669" s="22"/>
      <c r="BF669" s="22"/>
      <c r="BG669" s="22"/>
      <c r="BH669" s="22"/>
      <c r="BI669" s="22"/>
      <c r="BJ669" s="33"/>
      <c r="BK669" s="6"/>
      <c r="BL669" s="32"/>
      <c r="BM669" s="27"/>
      <c r="BN669" s="27"/>
      <c r="BO669" s="27"/>
      <c r="BP669" s="27"/>
      <c r="BQ669" s="27"/>
      <c r="BR669" s="27"/>
      <c r="BT669" s="2"/>
      <c r="BU669" s="8"/>
      <c r="BV669" s="8"/>
      <c r="BW669" s="8"/>
      <c r="BY669" s="44"/>
      <c r="BZ669" s="31"/>
      <c r="CA669" s="29"/>
      <c r="CB669" s="31"/>
      <c r="CC669" s="17"/>
      <c r="CE669" s="22"/>
      <c r="CF669" s="22"/>
      <c r="CG669" s="22"/>
      <c r="CH669" s="22"/>
      <c r="CI669" s="22"/>
      <c r="CJ669" s="22"/>
      <c r="CK669" s="22"/>
      <c r="CL669" s="33"/>
      <c r="CM669" s="6"/>
      <c r="CN669" s="32"/>
      <c r="CO669" s="27"/>
      <c r="CP669" s="27"/>
      <c r="CQ669" s="27"/>
      <c r="CR669" s="27"/>
      <c r="CS669" s="27"/>
      <c r="CT669" s="27"/>
    </row>
    <row r="670" spans="2:98">
      <c r="B670" s="86">
        <v>43327</v>
      </c>
      <c r="C670" s="53">
        <v>2818.37</v>
      </c>
      <c r="D670" s="47">
        <f t="shared" si="200"/>
        <v>-7.6022197495739892E-3</v>
      </c>
      <c r="F670" s="89">
        <f t="shared" si="198"/>
        <v>2018.6181962654236</v>
      </c>
      <c r="G670" s="96">
        <v>139</v>
      </c>
      <c r="H670" s="37">
        <v>130</v>
      </c>
      <c r="I670" s="60">
        <f t="shared" si="201"/>
        <v>2680.8580755916641</v>
      </c>
      <c r="J670" s="57">
        <f t="shared" si="209"/>
        <v>2208.8020862737426</v>
      </c>
      <c r="K670" s="57">
        <f t="shared" si="210"/>
        <v>2300.2971866190223</v>
      </c>
      <c r="L670" s="60">
        <f t="shared" si="202"/>
        <v>2233.8104577736817</v>
      </c>
      <c r="M670" s="57">
        <f t="shared" si="211"/>
        <v>2173.7355969690989</v>
      </c>
      <c r="N670" s="57">
        <f t="shared" si="197"/>
        <v>1669.2176700658413</v>
      </c>
      <c r="P670" s="49">
        <v>130</v>
      </c>
      <c r="Q670" s="41">
        <v>659</v>
      </c>
      <c r="R670" s="103">
        <f t="shared" si="199"/>
        <v>2018.6181962654236</v>
      </c>
      <c r="S670" s="57">
        <f t="shared" si="203"/>
        <v>2680.8580755916641</v>
      </c>
      <c r="T670" s="57">
        <f t="shared" si="204"/>
        <v>3097.5299041254252</v>
      </c>
      <c r="U670" s="60">
        <f t="shared" si="205"/>
        <v>3217.3723587219374</v>
      </c>
      <c r="V670" s="57">
        <f t="shared" si="206"/>
        <v>2233.8104577736817</v>
      </c>
      <c r="W670" s="60">
        <f t="shared" si="207"/>
        <v>2883.7979209320956</v>
      </c>
      <c r="X670" s="57">
        <f t="shared" si="208"/>
        <v>2492.1995987645596</v>
      </c>
      <c r="Y670" s="17"/>
      <c r="AA670" s="22"/>
      <c r="AB670" s="22"/>
      <c r="AC670" s="22"/>
      <c r="AD670" s="22"/>
      <c r="AE670" s="22"/>
      <c r="AF670" s="22"/>
      <c r="AG670" s="22"/>
      <c r="AH670" s="33"/>
      <c r="AI670" s="6"/>
      <c r="AJ670" s="32"/>
      <c r="AK670" s="27"/>
      <c r="AL670" s="27"/>
      <c r="AM670" s="27"/>
      <c r="AN670" s="27"/>
      <c r="AO670" s="27"/>
      <c r="AP670" s="27"/>
      <c r="AR670" s="2"/>
      <c r="AS670" s="8"/>
      <c r="AT670" s="8"/>
      <c r="AU670" s="8"/>
      <c r="AW670" s="44"/>
      <c r="AX670" s="31"/>
      <c r="AY670" s="29"/>
      <c r="AZ670" s="31"/>
      <c r="BA670" s="17"/>
      <c r="BC670" s="22"/>
      <c r="BD670" s="22"/>
      <c r="BE670" s="22"/>
      <c r="BF670" s="22"/>
      <c r="BG670" s="22"/>
      <c r="BH670" s="22"/>
      <c r="BI670" s="22"/>
      <c r="BJ670" s="33"/>
      <c r="BK670" s="6"/>
      <c r="BL670" s="32"/>
      <c r="BM670" s="27"/>
      <c r="BN670" s="27"/>
      <c r="BO670" s="27"/>
      <c r="BP670" s="27"/>
      <c r="BQ670" s="27"/>
      <c r="BR670" s="27"/>
      <c r="BT670" s="2"/>
      <c r="BU670" s="8"/>
      <c r="BV670" s="8"/>
      <c r="BW670" s="8"/>
      <c r="BY670" s="44"/>
      <c r="BZ670" s="31"/>
      <c r="CA670" s="29"/>
      <c r="CB670" s="31"/>
      <c r="CC670" s="17"/>
      <c r="CE670" s="22"/>
      <c r="CF670" s="22"/>
      <c r="CG670" s="22"/>
      <c r="CH670" s="22"/>
      <c r="CI670" s="22"/>
      <c r="CJ670" s="22"/>
      <c r="CK670" s="22"/>
      <c r="CL670" s="33"/>
      <c r="CM670" s="6"/>
      <c r="CN670" s="32"/>
      <c r="CO670" s="27"/>
      <c r="CP670" s="27"/>
      <c r="CQ670" s="27"/>
      <c r="CR670" s="27"/>
      <c r="CS670" s="27"/>
      <c r="CT670" s="27"/>
    </row>
    <row r="671" spans="2:98">
      <c r="B671" s="86">
        <v>43328</v>
      </c>
      <c r="C671" s="53">
        <v>2840.69</v>
      </c>
      <c r="D671" s="47">
        <f t="shared" si="200"/>
        <v>7.9194711836984375E-3</v>
      </c>
      <c r="F671" s="89">
        <f t="shared" si="198"/>
        <v>2018.6221692491345</v>
      </c>
      <c r="G671" s="96">
        <v>140</v>
      </c>
      <c r="H671" s="37">
        <v>131</v>
      </c>
      <c r="I671" s="60">
        <f t="shared" si="201"/>
        <v>2681.6410004512031</v>
      </c>
      <c r="J671" s="57">
        <f t="shared" si="209"/>
        <v>2210.2986922467703</v>
      </c>
      <c r="K671" s="57">
        <f t="shared" si="210"/>
        <v>2302.5280264596772</v>
      </c>
      <c r="L671" s="60">
        <f t="shared" si="202"/>
        <v>2232.8985740894627</v>
      </c>
      <c r="M671" s="57">
        <f t="shared" si="211"/>
        <v>2175.4016090667237</v>
      </c>
      <c r="N671" s="57">
        <f t="shared" si="197"/>
        <v>1668.9136755099803</v>
      </c>
      <c r="P671" s="49">
        <v>131</v>
      </c>
      <c r="Q671" s="41">
        <v>660</v>
      </c>
      <c r="R671" s="103">
        <f t="shared" si="199"/>
        <v>2018.6221692491345</v>
      </c>
      <c r="S671" s="57">
        <f t="shared" si="203"/>
        <v>2681.6410004512031</v>
      </c>
      <c r="T671" s="57">
        <f t="shared" si="204"/>
        <v>3099.6998710462913</v>
      </c>
      <c r="U671" s="60">
        <f t="shared" si="205"/>
        <v>3220.5665491247746</v>
      </c>
      <c r="V671" s="57">
        <f t="shared" si="206"/>
        <v>2232.8985740894627</v>
      </c>
      <c r="W671" s="60">
        <f t="shared" si="207"/>
        <v>2885.448274061655</v>
      </c>
      <c r="X671" s="57">
        <f t="shared" si="208"/>
        <v>2492.2292040183952</v>
      </c>
      <c r="Y671" s="17"/>
      <c r="AA671" s="22"/>
      <c r="AB671" s="22"/>
      <c r="AC671" s="22"/>
      <c r="AD671" s="22"/>
      <c r="AE671" s="22"/>
      <c r="AF671" s="22"/>
      <c r="AG671" s="22"/>
      <c r="AH671" s="33"/>
      <c r="AI671" s="6"/>
      <c r="AJ671" s="32"/>
      <c r="AK671" s="27"/>
      <c r="AL671" s="27"/>
      <c r="AM671" s="27"/>
      <c r="AN671" s="27"/>
      <c r="AO671" s="27"/>
      <c r="AP671" s="27"/>
      <c r="AR671" s="2"/>
      <c r="AS671" s="8"/>
      <c r="AT671" s="8"/>
      <c r="AU671" s="8"/>
      <c r="AW671" s="44"/>
      <c r="AX671" s="31"/>
      <c r="AY671" s="29"/>
      <c r="AZ671" s="31"/>
      <c r="BA671" s="17"/>
      <c r="BC671" s="22"/>
      <c r="BD671" s="22"/>
      <c r="BE671" s="22"/>
      <c r="BF671" s="22"/>
      <c r="BG671" s="22"/>
      <c r="BH671" s="22"/>
      <c r="BI671" s="22"/>
      <c r="BJ671" s="33"/>
      <c r="BK671" s="6"/>
      <c r="BL671" s="32"/>
      <c r="BM671" s="27"/>
      <c r="BN671" s="27"/>
      <c r="BO671" s="27"/>
      <c r="BP671" s="27"/>
      <c r="BQ671" s="27"/>
      <c r="BR671" s="27"/>
      <c r="BT671" s="2"/>
      <c r="BU671" s="8"/>
      <c r="BV671" s="8"/>
      <c r="BW671" s="8"/>
      <c r="BY671" s="44"/>
      <c r="BZ671" s="31"/>
      <c r="CA671" s="29"/>
      <c r="CB671" s="31"/>
      <c r="CC671" s="17"/>
      <c r="CE671" s="22"/>
      <c r="CF671" s="22"/>
      <c r="CG671" s="22"/>
      <c r="CH671" s="22"/>
      <c r="CI671" s="22"/>
      <c r="CJ671" s="22"/>
      <c r="CK671" s="22"/>
      <c r="CL671" s="33"/>
      <c r="CM671" s="6"/>
      <c r="CN671" s="32"/>
      <c r="CO671" s="27"/>
      <c r="CP671" s="27"/>
      <c r="CQ671" s="27"/>
      <c r="CR671" s="27"/>
      <c r="CS671" s="27"/>
      <c r="CT671" s="27"/>
    </row>
    <row r="672" spans="2:98">
      <c r="B672" s="86">
        <v>43329</v>
      </c>
      <c r="C672" s="53">
        <v>2850.13</v>
      </c>
      <c r="D672" s="47">
        <f t="shared" si="200"/>
        <v>3.3231362802699535E-3</v>
      </c>
      <c r="F672" s="89">
        <f t="shared" si="198"/>
        <v>2018.6261422328453</v>
      </c>
      <c r="G672" s="96">
        <v>141</v>
      </c>
      <c r="H672" s="37">
        <v>132</v>
      </c>
      <c r="I672" s="60">
        <f t="shared" si="201"/>
        <v>2682.4241539581822</v>
      </c>
      <c r="J672" s="57">
        <f t="shared" si="209"/>
        <v>2211.7909713051899</v>
      </c>
      <c r="K672" s="57">
        <f t="shared" si="210"/>
        <v>2304.7554643306703</v>
      </c>
      <c r="L672" s="60">
        <f t="shared" si="202"/>
        <v>2231.9930172618547</v>
      </c>
      <c r="M672" s="57">
        <f t="shared" si="211"/>
        <v>2177.0652180692291</v>
      </c>
      <c r="N672" s="57">
        <f t="shared" si="197"/>
        <v>1668.6125568295852</v>
      </c>
      <c r="P672" s="49">
        <v>132</v>
      </c>
      <c r="Q672" s="96">
        <v>661</v>
      </c>
      <c r="R672" s="103">
        <f t="shared" si="199"/>
        <v>2018.6261422328453</v>
      </c>
      <c r="S672" s="57">
        <f t="shared" si="203"/>
        <v>2682.4241539581822</v>
      </c>
      <c r="T672" s="57">
        <f t="shared" si="204"/>
        <v>3101.8630828242553</v>
      </c>
      <c r="U672" s="60">
        <f t="shared" si="205"/>
        <v>3223.7553102049492</v>
      </c>
      <c r="V672" s="57">
        <f t="shared" si="206"/>
        <v>2231.9930172618547</v>
      </c>
      <c r="W672" s="60">
        <f t="shared" si="207"/>
        <v>2887.0964907282964</v>
      </c>
      <c r="X672" s="57">
        <f t="shared" si="208"/>
        <v>2492.2614692116385</v>
      </c>
      <c r="Y672" s="17"/>
      <c r="AA672" s="22"/>
      <c r="AB672" s="22"/>
      <c r="AC672" s="22"/>
      <c r="AD672" s="22"/>
      <c r="AE672" s="22"/>
      <c r="AF672" s="22"/>
      <c r="AG672" s="22"/>
      <c r="AH672" s="33"/>
      <c r="AI672" s="6"/>
      <c r="AJ672" s="32"/>
      <c r="AK672" s="27"/>
      <c r="AL672" s="27"/>
      <c r="AM672" s="27"/>
      <c r="AN672" s="27"/>
      <c r="AO672" s="27"/>
      <c r="AP672" s="27"/>
      <c r="AR672" s="2"/>
      <c r="AS672" s="8"/>
      <c r="AT672" s="8"/>
      <c r="AU672" s="8"/>
      <c r="AW672" s="44"/>
      <c r="AX672" s="31"/>
      <c r="AY672" s="29"/>
      <c r="AZ672" s="31"/>
      <c r="BA672" s="17"/>
      <c r="BC672" s="22"/>
      <c r="BD672" s="22"/>
      <c r="BE672" s="22"/>
      <c r="BF672" s="22"/>
      <c r="BG672" s="22"/>
      <c r="BH672" s="22"/>
      <c r="BI672" s="22"/>
      <c r="BJ672" s="33"/>
      <c r="BK672" s="6"/>
      <c r="BL672" s="32"/>
      <c r="BM672" s="27"/>
      <c r="BN672" s="27"/>
      <c r="BO672" s="27"/>
      <c r="BP672" s="27"/>
      <c r="BQ672" s="27"/>
      <c r="BR672" s="27"/>
      <c r="BT672" s="2"/>
      <c r="BU672" s="8"/>
      <c r="BV672" s="8"/>
      <c r="BW672" s="8"/>
      <c r="BY672" s="44"/>
      <c r="BZ672" s="31"/>
      <c r="CA672" s="29"/>
      <c r="CB672" s="31"/>
      <c r="CC672" s="17"/>
      <c r="CE672" s="22"/>
      <c r="CF672" s="22"/>
      <c r="CG672" s="22"/>
      <c r="CH672" s="22"/>
      <c r="CI672" s="22"/>
      <c r="CJ672" s="22"/>
      <c r="CK672" s="22"/>
      <c r="CL672" s="33"/>
      <c r="CM672" s="6"/>
      <c r="CN672" s="32"/>
      <c r="CO672" s="27"/>
      <c r="CP672" s="27"/>
      <c r="CQ672" s="27"/>
      <c r="CR672" s="27"/>
      <c r="CS672" s="27"/>
      <c r="CT672" s="27"/>
    </row>
    <row r="673" spans="2:98">
      <c r="B673" s="86">
        <v>43332</v>
      </c>
      <c r="C673" s="53">
        <v>2857.05</v>
      </c>
      <c r="D673" s="47">
        <f t="shared" si="200"/>
        <v>2.4279594264121542E-3</v>
      </c>
      <c r="F673" s="89">
        <f t="shared" si="198"/>
        <v>2018.6301152165561</v>
      </c>
      <c r="G673" s="96">
        <v>142</v>
      </c>
      <c r="H673" s="37">
        <v>133</v>
      </c>
      <c r="I673" s="60">
        <f t="shared" si="201"/>
        <v>2683.2075361793763</v>
      </c>
      <c r="J673" s="57">
        <f t="shared" si="209"/>
        <v>2213.2789700754238</v>
      </c>
      <c r="K673" s="57">
        <f t="shared" si="210"/>
        <v>2306.979545338319</v>
      </c>
      <c r="L673" s="60">
        <f t="shared" si="202"/>
        <v>2231.0937123820017</v>
      </c>
      <c r="M673" s="57">
        <f t="shared" si="211"/>
        <v>2178.726455622389</v>
      </c>
      <c r="N673" s="57">
        <f t="shared" si="197"/>
        <v>1668.3142825403861</v>
      </c>
      <c r="P673" s="49">
        <v>133</v>
      </c>
      <c r="Q673" s="41">
        <v>662</v>
      </c>
      <c r="R673" s="103">
        <f t="shared" si="199"/>
        <v>2018.6301152165561</v>
      </c>
      <c r="S673" s="57">
        <f t="shared" si="203"/>
        <v>2683.2075361793763</v>
      </c>
      <c r="T673" s="57">
        <f t="shared" si="204"/>
        <v>3104.0196171254461</v>
      </c>
      <c r="U673" s="60">
        <f t="shared" si="205"/>
        <v>3226.9387172102361</v>
      </c>
      <c r="V673" s="57">
        <f t="shared" si="206"/>
        <v>2231.0937123820017</v>
      </c>
      <c r="W673" s="60">
        <f t="shared" si="207"/>
        <v>2888.7426011578536</v>
      </c>
      <c r="X673" s="57">
        <f t="shared" si="208"/>
        <v>2492.2963642811528</v>
      </c>
      <c r="Y673" s="17"/>
      <c r="AA673" s="22"/>
      <c r="AB673" s="22"/>
      <c r="AC673" s="22"/>
      <c r="AD673" s="22"/>
      <c r="AE673" s="22"/>
      <c r="AF673" s="22"/>
      <c r="AG673" s="22"/>
      <c r="AH673" s="33"/>
      <c r="AI673" s="6"/>
      <c r="AJ673" s="32"/>
      <c r="AK673" s="27"/>
      <c r="AL673" s="27"/>
      <c r="AM673" s="27"/>
      <c r="AN673" s="27"/>
      <c r="AO673" s="27"/>
      <c r="AP673" s="27"/>
      <c r="AR673" s="2"/>
      <c r="AS673" s="8"/>
      <c r="AT673" s="8"/>
      <c r="AU673" s="8"/>
      <c r="AW673" s="44"/>
      <c r="AX673" s="31"/>
      <c r="AY673" s="29"/>
      <c r="AZ673" s="31"/>
      <c r="BA673" s="17"/>
      <c r="BC673" s="22"/>
      <c r="BD673" s="22"/>
      <c r="BE673" s="22"/>
      <c r="BF673" s="22"/>
      <c r="BG673" s="22"/>
      <c r="BH673" s="22"/>
      <c r="BI673" s="22"/>
      <c r="BJ673" s="33"/>
      <c r="BK673" s="6"/>
      <c r="BL673" s="32"/>
      <c r="BM673" s="27"/>
      <c r="BN673" s="27"/>
      <c r="BO673" s="27"/>
      <c r="BP673" s="27"/>
      <c r="BQ673" s="27"/>
      <c r="BR673" s="27"/>
      <c r="BT673" s="2"/>
      <c r="BU673" s="8"/>
      <c r="BV673" s="8"/>
      <c r="BW673" s="8"/>
      <c r="BY673" s="44"/>
      <c r="BZ673" s="31"/>
      <c r="CA673" s="29"/>
      <c r="CB673" s="31"/>
      <c r="CC673" s="17"/>
      <c r="CE673" s="22"/>
      <c r="CF673" s="22"/>
      <c r="CG673" s="22"/>
      <c r="CH673" s="22"/>
      <c r="CI673" s="22"/>
      <c r="CJ673" s="22"/>
      <c r="CK673" s="22"/>
      <c r="CL673" s="33"/>
      <c r="CM673" s="6"/>
      <c r="CN673" s="32"/>
      <c r="CO673" s="27"/>
      <c r="CP673" s="27"/>
      <c r="CQ673" s="27"/>
      <c r="CR673" s="27"/>
      <c r="CS673" s="27"/>
      <c r="CT673" s="27"/>
    </row>
    <row r="674" spans="2:98">
      <c r="B674" s="86">
        <v>43333</v>
      </c>
      <c r="C674" s="53">
        <v>2862.96</v>
      </c>
      <c r="D674" s="47">
        <f t="shared" si="200"/>
        <v>2.0685672284348729E-3</v>
      </c>
      <c r="F674" s="89">
        <f t="shared" si="198"/>
        <v>2018.6340882002669</v>
      </c>
      <c r="G674" s="96">
        <v>143</v>
      </c>
      <c r="H674" s="37">
        <v>134</v>
      </c>
      <c r="I674" s="60">
        <f t="shared" si="201"/>
        <v>2683.9911471815794</v>
      </c>
      <c r="J674" s="57">
        <f t="shared" si="209"/>
        <v>2214.7627343625022</v>
      </c>
      <c r="K674" s="57">
        <f t="shared" si="210"/>
        <v>2309.2003137871666</v>
      </c>
      <c r="L674" s="60">
        <f t="shared" si="202"/>
        <v>2230.2005859688661</v>
      </c>
      <c r="M674" s="57">
        <f t="shared" si="211"/>
        <v>2180.3853528097334</v>
      </c>
      <c r="N674" s="57">
        <f t="shared" si="197"/>
        <v>1668.0188217204122</v>
      </c>
      <c r="P674" s="49">
        <v>134</v>
      </c>
      <c r="Q674" s="41">
        <v>663</v>
      </c>
      <c r="R674" s="103">
        <f t="shared" si="199"/>
        <v>2018.6340882002669</v>
      </c>
      <c r="S674" s="57">
        <f t="shared" si="203"/>
        <v>2683.9911471815794</v>
      </c>
      <c r="T674" s="57">
        <f t="shared" si="204"/>
        <v>3106.1695501555942</v>
      </c>
      <c r="U674" s="60">
        <f t="shared" si="205"/>
        <v>3230.1168439607145</v>
      </c>
      <c r="V674" s="57">
        <f t="shared" si="206"/>
        <v>2230.2005859688661</v>
      </c>
      <c r="W674" s="60">
        <f t="shared" si="207"/>
        <v>2890.3866350035128</v>
      </c>
      <c r="X674" s="57">
        <f t="shared" si="208"/>
        <v>2492.3338597364968</v>
      </c>
      <c r="Y674" s="17"/>
      <c r="AA674" s="22"/>
      <c r="AB674" s="22"/>
      <c r="AC674" s="22"/>
      <c r="AD674" s="22"/>
      <c r="AE674" s="22"/>
      <c r="AF674" s="22"/>
      <c r="AG674" s="22"/>
      <c r="AH674" s="33"/>
      <c r="AI674" s="6"/>
      <c r="AJ674" s="32"/>
      <c r="AK674" s="27"/>
      <c r="AL674" s="27"/>
      <c r="AM674" s="27"/>
      <c r="AN674" s="27"/>
      <c r="AO674" s="27"/>
      <c r="AP674" s="27"/>
      <c r="AR674" s="2"/>
      <c r="AS674" s="8"/>
      <c r="AT674" s="8"/>
      <c r="AU674" s="8"/>
      <c r="AW674" s="44"/>
      <c r="AX674" s="31"/>
      <c r="AY674" s="29"/>
      <c r="AZ674" s="31"/>
      <c r="BA674" s="17"/>
      <c r="BC674" s="22"/>
      <c r="BD674" s="22"/>
      <c r="BE674" s="22"/>
      <c r="BF674" s="22"/>
      <c r="BG674" s="22"/>
      <c r="BH674" s="22"/>
      <c r="BI674" s="22"/>
      <c r="BJ674" s="33"/>
      <c r="BK674" s="6"/>
      <c r="BL674" s="32"/>
      <c r="BM674" s="27"/>
      <c r="BN674" s="27"/>
      <c r="BO674" s="27"/>
      <c r="BP674" s="27"/>
      <c r="BQ674" s="27"/>
      <c r="BR674" s="27"/>
      <c r="BT674" s="2"/>
      <c r="BU674" s="8"/>
      <c r="BV674" s="8"/>
      <c r="BW674" s="8"/>
      <c r="BY674" s="44"/>
      <c r="BZ674" s="31"/>
      <c r="CA674" s="29"/>
      <c r="CB674" s="31"/>
      <c r="CC674" s="17"/>
      <c r="CE674" s="22"/>
      <c r="CF674" s="22"/>
      <c r="CG674" s="22"/>
      <c r="CH674" s="22"/>
      <c r="CI674" s="22"/>
      <c r="CJ674" s="22"/>
      <c r="CK674" s="22"/>
      <c r="CL674" s="33"/>
      <c r="CM674" s="6"/>
      <c r="CN674" s="32"/>
      <c r="CO674" s="27"/>
      <c r="CP674" s="27"/>
      <c r="CQ674" s="27"/>
      <c r="CR674" s="27"/>
      <c r="CS674" s="27"/>
      <c r="CT674" s="27"/>
    </row>
    <row r="675" spans="2:98">
      <c r="B675" s="86">
        <v>43334</v>
      </c>
      <c r="C675" s="53">
        <v>2861.82</v>
      </c>
      <c r="D675" s="47">
        <f t="shared" si="200"/>
        <v>-3.9818928661241253E-4</v>
      </c>
      <c r="F675" s="89">
        <f t="shared" si="198"/>
        <v>2018.6380611839777</v>
      </c>
      <c r="G675" s="96">
        <v>144</v>
      </c>
      <c r="H675" s="37">
        <v>135</v>
      </c>
      <c r="I675" s="60">
        <f t="shared" si="201"/>
        <v>2684.7749870316052</v>
      </c>
      <c r="J675" s="57">
        <f t="shared" si="209"/>
        <v>2216.2423091701598</v>
      </c>
      <c r="K675" s="57">
        <f t="shared" si="210"/>
        <v>2311.4178131997251</v>
      </c>
      <c r="L675" s="60">
        <f t="shared" si="202"/>
        <v>2229.3135659317359</v>
      </c>
      <c r="M675" s="57">
        <f t="shared" si="211"/>
        <v>2182.0419401663844</v>
      </c>
      <c r="N675" s="57">
        <f t="shared" si="197"/>
        <v>1667.7261439961533</v>
      </c>
      <c r="P675" s="49">
        <v>135</v>
      </c>
      <c r="Q675" s="96">
        <v>664</v>
      </c>
      <c r="R675" s="103">
        <f t="shared" si="199"/>
        <v>2018.6380611839777</v>
      </c>
      <c r="S675" s="57">
        <f t="shared" si="203"/>
        <v>2684.7749870316052</v>
      </c>
      <c r="T675" s="57">
        <f t="shared" si="204"/>
        <v>3108.3129566981511</v>
      </c>
      <c r="U675" s="60">
        <f t="shared" si="205"/>
        <v>3233.2897628862643</v>
      </c>
      <c r="V675" s="57">
        <f t="shared" si="206"/>
        <v>2229.3135659317359</v>
      </c>
      <c r="W675" s="60">
        <f t="shared" si="207"/>
        <v>2892.0286213608401</v>
      </c>
      <c r="X675" s="57">
        <f t="shared" si="208"/>
        <v>2492.3739266449006</v>
      </c>
      <c r="Y675" s="17"/>
      <c r="AA675" s="22"/>
      <c r="AB675" s="22"/>
      <c r="AC675" s="22"/>
      <c r="AD675" s="22"/>
      <c r="AE675" s="22"/>
      <c r="AF675" s="22"/>
      <c r="AG675" s="22"/>
      <c r="AH675" s="33"/>
      <c r="AI675" s="6"/>
      <c r="AJ675" s="32"/>
      <c r="AK675" s="27"/>
      <c r="AL675" s="27"/>
      <c r="AM675" s="27"/>
      <c r="AN675" s="27"/>
      <c r="AO675" s="27"/>
      <c r="AP675" s="27"/>
      <c r="AR675" s="2"/>
      <c r="AS675" s="8"/>
      <c r="AT675" s="8"/>
      <c r="AU675" s="8"/>
      <c r="AW675" s="44"/>
      <c r="AX675" s="31"/>
      <c r="AY675" s="29"/>
      <c r="AZ675" s="31"/>
      <c r="BA675" s="17"/>
      <c r="BC675" s="22"/>
      <c r="BD675" s="22"/>
      <c r="BE675" s="22"/>
      <c r="BF675" s="22"/>
      <c r="BG675" s="22"/>
      <c r="BH675" s="22"/>
      <c r="BI675" s="22"/>
      <c r="BJ675" s="33"/>
      <c r="BK675" s="6"/>
      <c r="BL675" s="32"/>
      <c r="BM675" s="27"/>
      <c r="BN675" s="27"/>
      <c r="BO675" s="27"/>
      <c r="BP675" s="27"/>
      <c r="BQ675" s="27"/>
      <c r="BR675" s="27"/>
      <c r="BT675" s="2"/>
      <c r="BU675" s="8"/>
      <c r="BV675" s="8"/>
      <c r="BW675" s="8"/>
      <c r="BY675" s="44"/>
      <c r="BZ675" s="31"/>
      <c r="CA675" s="29"/>
      <c r="CB675" s="31"/>
      <c r="CC675" s="17"/>
      <c r="CE675" s="22"/>
      <c r="CF675" s="22"/>
      <c r="CG675" s="22"/>
      <c r="CH675" s="22"/>
      <c r="CI675" s="22"/>
      <c r="CJ675" s="22"/>
      <c r="CK675" s="22"/>
      <c r="CL675" s="33"/>
      <c r="CM675" s="6"/>
      <c r="CN675" s="32"/>
      <c r="CO675" s="27"/>
      <c r="CP675" s="27"/>
      <c r="CQ675" s="27"/>
      <c r="CR675" s="27"/>
      <c r="CS675" s="27"/>
      <c r="CT675" s="27"/>
    </row>
    <row r="676" spans="2:98">
      <c r="B676" s="86">
        <v>43335</v>
      </c>
      <c r="C676" s="53">
        <v>2856.98</v>
      </c>
      <c r="D676" s="47">
        <f t="shared" si="200"/>
        <v>-1.6912314541096733E-3</v>
      </c>
      <c r="F676" s="89">
        <f t="shared" si="198"/>
        <v>2018.6420341676885</v>
      </c>
      <c r="G676" s="96">
        <v>145</v>
      </c>
      <c r="H676" s="37">
        <v>136</v>
      </c>
      <c r="I676" s="60">
        <f t="shared" si="201"/>
        <v>2685.5590557962864</v>
      </c>
      <c r="J676" s="57">
        <f t="shared" si="209"/>
        <v>2217.7177387202946</v>
      </c>
      <c r="K676" s="57">
        <f t="shared" si="210"/>
        <v>2313.6320863355968</v>
      </c>
      <c r="L676" s="60">
        <f t="shared" si="202"/>
        <v>2228.4325815339821</v>
      </c>
      <c r="M676" s="57">
        <f t="shared" si="211"/>
        <v>2183.6962476924646</v>
      </c>
      <c r="N676" s="57">
        <f t="shared" si="197"/>
        <v>1667.4362195291558</v>
      </c>
      <c r="P676" s="49">
        <v>136</v>
      </c>
      <c r="Q676" s="96">
        <v>665</v>
      </c>
      <c r="R676" s="103">
        <f t="shared" si="199"/>
        <v>2018.6420341676885</v>
      </c>
      <c r="S676" s="57">
        <f t="shared" si="203"/>
        <v>2685.5590557962864</v>
      </c>
      <c r="T676" s="57">
        <f t="shared" si="204"/>
        <v>3110.4499101511256</v>
      </c>
      <c r="U676" s="60">
        <f t="shared" si="205"/>
        <v>3236.4575450628058</v>
      </c>
      <c r="V676" s="57">
        <f t="shared" si="206"/>
        <v>2228.4325815339821</v>
      </c>
      <c r="W676" s="60">
        <f t="shared" si="207"/>
        <v>2893.6685887823082</v>
      </c>
      <c r="X676" s="57">
        <f t="shared" si="208"/>
        <v>2492.4165366167381</v>
      </c>
      <c r="Y676" s="17"/>
      <c r="AA676" s="22"/>
      <c r="AB676" s="22"/>
      <c r="AC676" s="22"/>
      <c r="AD676" s="22"/>
      <c r="AE676" s="22"/>
      <c r="AF676" s="22"/>
      <c r="AG676" s="22"/>
      <c r="AH676" s="33"/>
      <c r="AI676" s="6"/>
      <c r="AJ676" s="32"/>
      <c r="AK676" s="27"/>
      <c r="AL676" s="27"/>
      <c r="AM676" s="27"/>
      <c r="AN676" s="27"/>
      <c r="AO676" s="27"/>
      <c r="AP676" s="27"/>
      <c r="AR676" s="2"/>
      <c r="AS676" s="8"/>
      <c r="AT676" s="8"/>
      <c r="AU676" s="8"/>
      <c r="AW676" s="44"/>
      <c r="AX676" s="31"/>
      <c r="AY676" s="29"/>
      <c r="AZ676" s="31"/>
      <c r="BA676" s="17"/>
      <c r="BC676" s="22"/>
      <c r="BD676" s="22"/>
      <c r="BE676" s="22"/>
      <c r="BF676" s="22"/>
      <c r="BG676" s="22"/>
      <c r="BH676" s="22"/>
      <c r="BI676" s="22"/>
      <c r="BJ676" s="33"/>
      <c r="BK676" s="6"/>
      <c r="BL676" s="32"/>
      <c r="BM676" s="27"/>
      <c r="BN676" s="27"/>
      <c r="BO676" s="27"/>
      <c r="BP676" s="27"/>
      <c r="BQ676" s="27"/>
      <c r="BR676" s="27"/>
      <c r="BT676" s="2"/>
      <c r="BU676" s="8"/>
      <c r="BV676" s="8"/>
      <c r="BW676" s="8"/>
      <c r="BY676" s="44"/>
      <c r="BZ676" s="31"/>
      <c r="CA676" s="29"/>
      <c r="CB676" s="31"/>
      <c r="CC676" s="17"/>
      <c r="CE676" s="22"/>
      <c r="CF676" s="22"/>
      <c r="CG676" s="22"/>
      <c r="CH676" s="22"/>
      <c r="CI676" s="22"/>
      <c r="CJ676" s="22"/>
      <c r="CK676" s="22"/>
      <c r="CL676" s="33"/>
      <c r="CM676" s="6"/>
      <c r="CN676" s="32"/>
      <c r="CO676" s="27"/>
      <c r="CP676" s="27"/>
      <c r="CQ676" s="27"/>
      <c r="CR676" s="27"/>
      <c r="CS676" s="27"/>
      <c r="CT676" s="27"/>
    </row>
    <row r="677" spans="2:98">
      <c r="B677" s="86">
        <v>43336</v>
      </c>
      <c r="C677" s="53">
        <v>2874.69</v>
      </c>
      <c r="D677" s="47">
        <f t="shared" si="200"/>
        <v>6.1988533346400872E-3</v>
      </c>
      <c r="F677" s="89">
        <f t="shared" si="198"/>
        <v>2018.6460071513993</v>
      </c>
      <c r="G677" s="96">
        <v>146</v>
      </c>
      <c r="H677" s="37">
        <v>137</v>
      </c>
      <c r="I677" s="60">
        <f t="shared" si="201"/>
        <v>2686.3433535424779</v>
      </c>
      <c r="J677" s="57">
        <f t="shared" si="209"/>
        <v>2219.1890664718262</v>
      </c>
      <c r="K677" s="57">
        <f t="shared" si="210"/>
        <v>2315.8431752100068</v>
      </c>
      <c r="L677" s="60">
        <f t="shared" si="202"/>
        <v>2227.5575633580238</v>
      </c>
      <c r="M677" s="57">
        <f t="shared" si="211"/>
        <v>2185.3483048660787</v>
      </c>
      <c r="N677" s="57">
        <f t="shared" ref="N677:N703" si="212">$C$38*EXP($J$4*G677-0.7*$J$3*SQRT(G677))</f>
        <v>1667.1490190030358</v>
      </c>
      <c r="P677" s="49">
        <v>137</v>
      </c>
      <c r="Q677" s="41">
        <v>666</v>
      </c>
      <c r="R677" s="103">
        <f t="shared" si="199"/>
        <v>2018.6460071513993</v>
      </c>
      <c r="S677" s="57">
        <f t="shared" si="203"/>
        <v>2686.3433535424779</v>
      </c>
      <c r="T677" s="57">
        <f t="shared" si="204"/>
        <v>3112.5804825627106</v>
      </c>
      <c r="U677" s="60">
        <f t="shared" si="205"/>
        <v>3239.6202602473363</v>
      </c>
      <c r="V677" s="57">
        <f t="shared" si="206"/>
        <v>2227.5575633580238</v>
      </c>
      <c r="W677" s="60">
        <f t="shared" si="207"/>
        <v>2895.3065652913397</v>
      </c>
      <c r="X677" s="57">
        <f t="shared" si="208"/>
        <v>2492.4616617914835</v>
      </c>
      <c r="Y677" s="17"/>
      <c r="AA677" s="22"/>
      <c r="AB677" s="22"/>
      <c r="AC677" s="22"/>
      <c r="AD677" s="22"/>
      <c r="AE677" s="22"/>
      <c r="AF677" s="22"/>
      <c r="AG677" s="22"/>
      <c r="AH677" s="33"/>
      <c r="AI677" s="6"/>
      <c r="AJ677" s="32"/>
      <c r="AK677" s="27"/>
      <c r="AL677" s="27"/>
      <c r="AM677" s="27"/>
      <c r="AN677" s="27"/>
      <c r="AO677" s="27"/>
      <c r="AP677" s="27"/>
      <c r="AR677" s="2"/>
      <c r="AS677" s="8"/>
      <c r="AT677" s="8"/>
      <c r="AU677" s="8"/>
      <c r="AW677" s="44"/>
      <c r="AX677" s="31"/>
      <c r="AY677" s="29"/>
      <c r="AZ677" s="31"/>
      <c r="BA677" s="17"/>
      <c r="BC677" s="22"/>
      <c r="BD677" s="22"/>
      <c r="BE677" s="22"/>
      <c r="BF677" s="22"/>
      <c r="BG677" s="22"/>
      <c r="BH677" s="22"/>
      <c r="BI677" s="22"/>
      <c r="BJ677" s="33"/>
      <c r="BK677" s="6"/>
      <c r="BL677" s="32"/>
      <c r="BM677" s="27"/>
      <c r="BN677" s="27"/>
      <c r="BO677" s="27"/>
      <c r="BP677" s="27"/>
      <c r="BQ677" s="27"/>
      <c r="BR677" s="27"/>
      <c r="BT677" s="2"/>
      <c r="BU677" s="8"/>
      <c r="BV677" s="8"/>
      <c r="BW677" s="8"/>
      <c r="BY677" s="44"/>
      <c r="BZ677" s="31"/>
      <c r="CA677" s="29"/>
      <c r="CB677" s="31"/>
      <c r="CC677" s="17"/>
      <c r="CE677" s="22"/>
      <c r="CF677" s="22"/>
      <c r="CG677" s="22"/>
      <c r="CH677" s="22"/>
      <c r="CI677" s="22"/>
      <c r="CJ677" s="22"/>
      <c r="CK677" s="22"/>
      <c r="CL677" s="33"/>
      <c r="CM677" s="6"/>
      <c r="CN677" s="32"/>
      <c r="CO677" s="27"/>
      <c r="CP677" s="27"/>
      <c r="CQ677" s="27"/>
      <c r="CR677" s="27"/>
      <c r="CS677" s="27"/>
      <c r="CT677" s="27"/>
    </row>
    <row r="678" spans="2:98">
      <c r="B678" s="86">
        <v>43339</v>
      </c>
      <c r="C678" s="53">
        <v>2896.74</v>
      </c>
      <c r="D678" s="47">
        <f t="shared" si="200"/>
        <v>7.6703922857768057E-3</v>
      </c>
      <c r="F678" s="89">
        <f t="shared" si="198"/>
        <v>2018.6499801351101</v>
      </c>
      <c r="G678" s="96">
        <v>147</v>
      </c>
      <c r="H678" s="37">
        <v>138</v>
      </c>
      <c r="I678" s="60">
        <f t="shared" si="201"/>
        <v>2687.1278803370496</v>
      </c>
      <c r="J678" s="57">
        <f t="shared" si="209"/>
        <v>2220.6563351389773</v>
      </c>
      <c r="K678" s="57">
        <f t="shared" si="210"/>
        <v>2318.0511211117546</v>
      </c>
      <c r="L678" s="60">
        <f t="shared" si="202"/>
        <v>2226.6884432714405</v>
      </c>
      <c r="M678" s="57">
        <f t="shared" si="211"/>
        <v>2186.9981406559041</v>
      </c>
      <c r="N678" s="57">
        <f t="shared" si="212"/>
        <v>1666.8645136108939</v>
      </c>
      <c r="P678" s="49">
        <v>138</v>
      </c>
      <c r="Q678" s="41">
        <v>667</v>
      </c>
      <c r="R678" s="103">
        <f t="shared" si="199"/>
        <v>2018.6499801351101</v>
      </c>
      <c r="S678" s="57">
        <f t="shared" si="203"/>
        <v>2687.1278803370496</v>
      </c>
      <c r="T678" s="57">
        <f t="shared" si="204"/>
        <v>3114.7047446657398</v>
      </c>
      <c r="U678" s="60">
        <f t="shared" si="205"/>
        <v>3242.7779769118174</v>
      </c>
      <c r="V678" s="57">
        <f t="shared" si="206"/>
        <v>2226.6884432714405</v>
      </c>
      <c r="W678" s="60">
        <f t="shared" si="207"/>
        <v>2896.9425783958891</v>
      </c>
      <c r="X678" s="57">
        <f t="shared" si="208"/>
        <v>2492.5092748241304</v>
      </c>
      <c r="Y678" s="17"/>
      <c r="AA678" s="22"/>
      <c r="AB678" s="22"/>
      <c r="AC678" s="22"/>
      <c r="AD678" s="22"/>
      <c r="AE678" s="22"/>
      <c r="AF678" s="22"/>
      <c r="AG678" s="22"/>
      <c r="AH678" s="33"/>
      <c r="AI678" s="6"/>
      <c r="AJ678" s="32"/>
      <c r="AK678" s="27"/>
      <c r="AL678" s="27"/>
      <c r="AM678" s="27"/>
      <c r="AN678" s="27"/>
      <c r="AO678" s="27"/>
      <c r="AP678" s="27"/>
      <c r="AR678" s="2"/>
      <c r="AS678" s="8"/>
      <c r="AT678" s="8"/>
      <c r="AU678" s="8"/>
      <c r="AW678" s="44"/>
      <c r="AX678" s="31"/>
      <c r="AY678" s="29"/>
      <c r="AZ678" s="31"/>
      <c r="BA678" s="17"/>
      <c r="BC678" s="22"/>
      <c r="BD678" s="22"/>
      <c r="BE678" s="22"/>
      <c r="BF678" s="22"/>
      <c r="BG678" s="22"/>
      <c r="BH678" s="22"/>
      <c r="BI678" s="22"/>
      <c r="BJ678" s="33"/>
      <c r="BK678" s="6"/>
      <c r="BL678" s="32"/>
      <c r="BM678" s="27"/>
      <c r="BN678" s="27"/>
      <c r="BO678" s="27"/>
      <c r="BP678" s="27"/>
      <c r="BQ678" s="27"/>
      <c r="BR678" s="27"/>
      <c r="BT678" s="2"/>
      <c r="BU678" s="8"/>
      <c r="BV678" s="8"/>
      <c r="BW678" s="8"/>
      <c r="BY678" s="44"/>
      <c r="BZ678" s="31"/>
      <c r="CA678" s="29"/>
      <c r="CB678" s="31"/>
      <c r="CC678" s="17"/>
      <c r="CE678" s="22"/>
      <c r="CF678" s="22"/>
      <c r="CG678" s="22"/>
      <c r="CH678" s="22"/>
      <c r="CI678" s="22"/>
      <c r="CJ678" s="22"/>
      <c r="CK678" s="22"/>
      <c r="CL678" s="33"/>
      <c r="CM678" s="6"/>
      <c r="CN678" s="32"/>
      <c r="CO678" s="27"/>
      <c r="CP678" s="27"/>
      <c r="CQ678" s="27"/>
      <c r="CR678" s="27"/>
      <c r="CS678" s="27"/>
      <c r="CT678" s="27"/>
    </row>
    <row r="679" spans="2:98">
      <c r="B679" s="86">
        <v>43340</v>
      </c>
      <c r="C679" s="53">
        <v>2897.52</v>
      </c>
      <c r="D679" s="47">
        <f t="shared" si="200"/>
        <v>2.6926821185201301E-4</v>
      </c>
      <c r="F679" s="89">
        <f t="shared" si="198"/>
        <v>2018.6539531188209</v>
      </c>
      <c r="G679" s="96">
        <v>148</v>
      </c>
      <c r="H679" s="37">
        <v>139</v>
      </c>
      <c r="I679" s="60">
        <f t="shared" si="201"/>
        <v>2687.9126362468951</v>
      </c>
      <c r="J679" s="57">
        <f t="shared" si="209"/>
        <v>2222.1195867089928</v>
      </c>
      <c r="K679" s="57">
        <f t="shared" si="210"/>
        <v>2320.2559646206232</v>
      </c>
      <c r="L679" s="60">
        <f t="shared" si="202"/>
        <v>2225.8251543941938</v>
      </c>
      <c r="M679" s="57">
        <f t="shared" si="211"/>
        <v>2188.6457835333872</v>
      </c>
      <c r="N679" s="57">
        <f t="shared" si="212"/>
        <v>1666.5826750431145</v>
      </c>
      <c r="P679" s="49">
        <v>139</v>
      </c>
      <c r="Q679" s="96">
        <v>668</v>
      </c>
      <c r="R679" s="103">
        <f t="shared" si="199"/>
        <v>2018.6539531188209</v>
      </c>
      <c r="S679" s="57">
        <f t="shared" si="203"/>
        <v>2687.9126362468951</v>
      </c>
      <c r="T679" s="57">
        <f t="shared" si="204"/>
        <v>3116.8227659110212</v>
      </c>
      <c r="U679" s="60">
        <f t="shared" si="205"/>
        <v>3245.9307622759511</v>
      </c>
      <c r="V679" s="57">
        <f t="shared" si="206"/>
        <v>2225.8251543941938</v>
      </c>
      <c r="W679" s="60">
        <f t="shared" si="207"/>
        <v>2898.5766551015799</v>
      </c>
      <c r="X679" s="57">
        <f t="shared" si="208"/>
        <v>2492.5593488720547</v>
      </c>
      <c r="Y679" s="17"/>
      <c r="AA679" s="22"/>
      <c r="AB679" s="22"/>
      <c r="AC679" s="22"/>
      <c r="AD679" s="22"/>
      <c r="AE679" s="22"/>
      <c r="AF679" s="22"/>
      <c r="AG679" s="22"/>
      <c r="AH679" s="33"/>
      <c r="AI679" s="6"/>
      <c r="AJ679" s="32"/>
      <c r="AK679" s="27"/>
      <c r="AL679" s="27"/>
      <c r="AM679" s="27"/>
      <c r="AN679" s="27"/>
      <c r="AO679" s="27"/>
      <c r="AP679" s="27"/>
      <c r="AR679" s="2"/>
      <c r="AS679" s="8"/>
      <c r="AT679" s="8"/>
      <c r="AU679" s="8"/>
      <c r="AW679" s="44"/>
      <c r="AX679" s="31"/>
      <c r="AY679" s="29"/>
      <c r="AZ679" s="31"/>
      <c r="BA679" s="17"/>
      <c r="BC679" s="22"/>
      <c r="BD679" s="22"/>
      <c r="BE679" s="22"/>
      <c r="BF679" s="22"/>
      <c r="BG679" s="22"/>
      <c r="BH679" s="22"/>
      <c r="BI679" s="22"/>
      <c r="BJ679" s="33"/>
      <c r="BK679" s="6"/>
      <c r="BL679" s="32"/>
      <c r="BM679" s="27"/>
      <c r="BN679" s="27"/>
      <c r="BO679" s="27"/>
      <c r="BP679" s="27"/>
      <c r="BQ679" s="27"/>
      <c r="BR679" s="27"/>
      <c r="BT679" s="2"/>
      <c r="BU679" s="8"/>
      <c r="BV679" s="8"/>
      <c r="BW679" s="8"/>
      <c r="BY679" s="44"/>
      <c r="BZ679" s="31"/>
      <c r="CA679" s="29"/>
      <c r="CB679" s="31"/>
      <c r="CC679" s="17"/>
      <c r="CE679" s="22"/>
      <c r="CF679" s="22"/>
      <c r="CG679" s="22"/>
      <c r="CH679" s="22"/>
      <c r="CI679" s="22"/>
      <c r="CJ679" s="22"/>
      <c r="CK679" s="22"/>
      <c r="CL679" s="33"/>
      <c r="CM679" s="6"/>
      <c r="CN679" s="32"/>
      <c r="CO679" s="27"/>
      <c r="CP679" s="27"/>
      <c r="CQ679" s="27"/>
      <c r="CR679" s="27"/>
      <c r="CS679" s="27"/>
      <c r="CT679" s="27"/>
    </row>
    <row r="680" spans="2:98">
      <c r="B680" s="86">
        <v>43341</v>
      </c>
      <c r="C680" s="53">
        <v>2914.04</v>
      </c>
      <c r="D680" s="47">
        <f>(C680-C679)/C679</f>
        <v>5.7014274275932458E-3</v>
      </c>
      <c r="F680" s="89">
        <f t="shared" si="198"/>
        <v>2018.6579261025317</v>
      </c>
      <c r="G680" s="96">
        <v>149</v>
      </c>
      <c r="H680" s="37">
        <v>140</v>
      </c>
      <c r="I680" s="60">
        <f t="shared" si="201"/>
        <v>2688.6976213389248</v>
      </c>
      <c r="J680" s="57">
        <f t="shared" si="209"/>
        <v>2223.5788624593215</v>
      </c>
      <c r="K680" s="57">
        <f t="shared" si="210"/>
        <v>2322.4577456242509</v>
      </c>
      <c r="L680" s="60">
        <f t="shared" si="202"/>
        <v>2224.9676310669165</v>
      </c>
      <c r="M680" s="57">
        <f t="shared" si="211"/>
        <v>2190.2912614845727</v>
      </c>
      <c r="N680" s="57">
        <f t="shared" si="212"/>
        <v>1666.3034754755388</v>
      </c>
      <c r="P680" s="49">
        <v>140</v>
      </c>
      <c r="Q680" s="41">
        <v>669</v>
      </c>
      <c r="R680" s="103">
        <f t="shared" si="199"/>
        <v>2018.6579261025317</v>
      </c>
      <c r="S680" s="57">
        <f t="shared" si="203"/>
        <v>2688.6976213389248</v>
      </c>
      <c r="T680" s="57">
        <f t="shared" si="204"/>
        <v>3118.934614499592</v>
      </c>
      <c r="U680" s="60">
        <f t="shared" si="205"/>
        <v>3249.0786823388958</v>
      </c>
      <c r="V680" s="57">
        <f t="shared" si="206"/>
        <v>2224.9676310669165</v>
      </c>
      <c r="W680" s="60">
        <f t="shared" si="207"/>
        <v>2900.208821924416</v>
      </c>
      <c r="X680" s="57">
        <f t="shared" si="208"/>
        <v>2492.6118575822998</v>
      </c>
      <c r="Y680" s="17"/>
      <c r="AA680" s="22"/>
      <c r="AB680" s="22"/>
      <c r="AC680" s="22"/>
      <c r="AD680" s="22"/>
      <c r="AE680" s="22"/>
      <c r="AF680" s="22"/>
      <c r="AG680" s="22"/>
      <c r="AH680" s="33"/>
      <c r="AI680" s="6"/>
      <c r="AJ680" s="32"/>
      <c r="AK680" s="27"/>
      <c r="AL680" s="27"/>
      <c r="AM680" s="27"/>
      <c r="AN680" s="27"/>
      <c r="AO680" s="27"/>
      <c r="AP680" s="27"/>
      <c r="AR680" s="2"/>
      <c r="AS680" s="8"/>
      <c r="AT680" s="8"/>
      <c r="AU680" s="8"/>
      <c r="AW680" s="44"/>
      <c r="AX680" s="31"/>
      <c r="AY680" s="29"/>
      <c r="AZ680" s="31"/>
      <c r="BA680" s="17"/>
      <c r="BC680" s="22"/>
      <c r="BD680" s="22"/>
      <c r="BE680" s="22"/>
      <c r="BF680" s="22"/>
      <c r="BG680" s="22"/>
      <c r="BH680" s="22"/>
      <c r="BI680" s="22"/>
      <c r="BJ680" s="33"/>
      <c r="BK680" s="6"/>
      <c r="BL680" s="32"/>
      <c r="BM680" s="27"/>
      <c r="BN680" s="27"/>
      <c r="BO680" s="27"/>
      <c r="BP680" s="27"/>
      <c r="BQ680" s="27"/>
      <c r="BR680" s="27"/>
      <c r="BT680" s="2"/>
      <c r="BU680" s="8"/>
      <c r="BV680" s="8"/>
      <c r="BW680" s="8"/>
      <c r="BY680" s="44"/>
      <c r="BZ680" s="31"/>
      <c r="CA680" s="29"/>
      <c r="CB680" s="31"/>
      <c r="CC680" s="17"/>
      <c r="CE680" s="22"/>
      <c r="CF680" s="22"/>
      <c r="CG680" s="22"/>
      <c r="CH680" s="22"/>
      <c r="CI680" s="22"/>
      <c r="CJ680" s="22"/>
      <c r="CK680" s="22"/>
      <c r="CL680" s="33"/>
      <c r="CM680" s="6"/>
      <c r="CN680" s="32"/>
      <c r="CO680" s="27"/>
      <c r="CP680" s="27"/>
      <c r="CQ680" s="27"/>
      <c r="CR680" s="27"/>
      <c r="CS680" s="27"/>
      <c r="CT680" s="27"/>
    </row>
    <row r="681" spans="2:98">
      <c r="B681" s="86">
        <v>43342</v>
      </c>
      <c r="C681" s="53">
        <v>2901.13</v>
      </c>
      <c r="D681" s="47">
        <f>(C681-C680)/C680</f>
        <v>-4.4302754938160957E-3</v>
      </c>
      <c r="F681" s="89">
        <f t="shared" si="198"/>
        <v>2018.6618990862426</v>
      </c>
      <c r="G681" s="96">
        <v>150</v>
      </c>
      <c r="H681" s="37">
        <v>141</v>
      </c>
      <c r="I681" s="60">
        <f t="shared" si="201"/>
        <v>2689.4828356800704</v>
      </c>
      <c r="J681" s="57">
        <f t="shared" si="209"/>
        <v>2225.0342029742774</v>
      </c>
      <c r="K681" s="57">
        <f t="shared" si="210"/>
        <v>2324.656503334495</v>
      </c>
      <c r="L681" s="60">
        <f t="shared" si="202"/>
        <v>2224.1158088202201</v>
      </c>
      <c r="M681" s="57">
        <f t="shared" si="211"/>
        <v>2191.9346020215721</v>
      </c>
      <c r="N681" s="57">
        <f t="shared" si="212"/>
        <v>1666.0268875579952</v>
      </c>
      <c r="P681" s="49">
        <v>141</v>
      </c>
      <c r="Q681" s="41">
        <v>670</v>
      </c>
      <c r="R681" s="103">
        <f t="shared" si="199"/>
        <v>2018.6618990862426</v>
      </c>
      <c r="S681" s="57">
        <f t="shared" si="203"/>
        <v>2689.4828356800704</v>
      </c>
      <c r="T681" s="57">
        <f t="shared" si="204"/>
        <v>3121.0403574139436</v>
      </c>
      <c r="U681" s="60">
        <f t="shared" si="205"/>
        <v>3252.2218019099546</v>
      </c>
      <c r="V681" s="57">
        <f t="shared" si="206"/>
        <v>2224.1158088202201</v>
      </c>
      <c r="W681" s="60">
        <f t="shared" si="207"/>
        <v>2901.8391049030852</v>
      </c>
      <c r="X681" s="57">
        <f t="shared" si="208"/>
        <v>2492.6667750792781</v>
      </c>
      <c r="Y681" s="17"/>
      <c r="AA681" s="22"/>
      <c r="AB681" s="22"/>
      <c r="AC681" s="22"/>
      <c r="AD681" s="22"/>
      <c r="AE681" s="22"/>
      <c r="AF681" s="22"/>
      <c r="AG681" s="22"/>
      <c r="AH681" s="33"/>
      <c r="AI681" s="6"/>
      <c r="AJ681" s="32"/>
      <c r="AK681" s="27"/>
      <c r="AL681" s="27"/>
      <c r="AM681" s="27"/>
      <c r="AN681" s="27"/>
      <c r="AO681" s="27"/>
      <c r="AP681" s="27"/>
      <c r="AR681" s="2"/>
      <c r="AS681" s="8"/>
      <c r="AT681" s="8"/>
      <c r="AU681" s="8"/>
      <c r="AW681" s="44"/>
      <c r="AX681" s="31"/>
      <c r="AY681" s="29"/>
      <c r="AZ681" s="31"/>
      <c r="BA681" s="17"/>
      <c r="BC681" s="22"/>
      <c r="BD681" s="22"/>
      <c r="BE681" s="22"/>
      <c r="BF681" s="22"/>
      <c r="BG681" s="22"/>
      <c r="BH681" s="22"/>
      <c r="BI681" s="22"/>
      <c r="BJ681" s="33"/>
      <c r="BK681" s="6"/>
      <c r="BL681" s="32"/>
      <c r="BM681" s="27"/>
      <c r="BN681" s="27"/>
      <c r="BO681" s="27"/>
      <c r="BP681" s="27"/>
      <c r="BQ681" s="27"/>
      <c r="BR681" s="27"/>
      <c r="BT681" s="2"/>
      <c r="BU681" s="8"/>
      <c r="BV681" s="8"/>
      <c r="BW681" s="8"/>
      <c r="BY681" s="44"/>
      <c r="BZ681" s="31"/>
      <c r="CA681" s="29"/>
      <c r="CB681" s="31"/>
      <c r="CC681" s="17"/>
      <c r="CE681" s="22"/>
      <c r="CF681" s="22"/>
      <c r="CG681" s="22"/>
      <c r="CH681" s="22"/>
      <c r="CI681" s="22"/>
      <c r="CJ681" s="22"/>
      <c r="CK681" s="22"/>
      <c r="CL681" s="33"/>
      <c r="CM681" s="6"/>
      <c r="CN681" s="32"/>
      <c r="CO681" s="27"/>
      <c r="CP681" s="27"/>
      <c r="CQ681" s="27"/>
      <c r="CR681" s="27"/>
      <c r="CS681" s="27"/>
      <c r="CT681" s="27"/>
    </row>
    <row r="682" spans="2:98">
      <c r="B682" s="86">
        <v>43343</v>
      </c>
      <c r="C682" s="53">
        <v>2901.52</v>
      </c>
      <c r="D682" s="47">
        <f t="shared" ref="D682:D743" si="213">(C682-C681)/C681</f>
        <v>1.3443037712886796E-4</v>
      </c>
      <c r="F682" s="89">
        <f t="shared" si="198"/>
        <v>2018.6658720699534</v>
      </c>
      <c r="G682" s="96">
        <v>151</v>
      </c>
      <c r="H682" s="37">
        <v>142</v>
      </c>
      <c r="I682" s="60">
        <f t="shared" si="201"/>
        <v>2690.2682793372819</v>
      </c>
      <c r="J682" s="57">
        <f t="shared" si="209"/>
        <v>2226.4856481612069</v>
      </c>
      <c r="K682" s="57">
        <f t="shared" si="210"/>
        <v>2326.8522763033038</v>
      </c>
      <c r="L682" s="60">
        <f t="shared" si="202"/>
        <v>2223.2696243449818</v>
      </c>
      <c r="M682" s="57">
        <f t="shared" si="211"/>
        <v>2193.5758321936914</v>
      </c>
      <c r="N682" s="57">
        <f t="shared" si="212"/>
        <v>1665.7528844031742</v>
      </c>
      <c r="P682" s="49">
        <v>142</v>
      </c>
      <c r="Q682" s="96">
        <v>671</v>
      </c>
      <c r="R682" s="103">
        <f t="shared" si="199"/>
        <v>2018.6658720699534</v>
      </c>
      <c r="S682" s="57">
        <f t="shared" si="203"/>
        <v>2690.2682793372819</v>
      </c>
      <c r="T682" s="57">
        <f t="shared" si="204"/>
        <v>3123.140060448241</v>
      </c>
      <c r="U682" s="60">
        <f t="shared" si="205"/>
        <v>3255.360184638289</v>
      </c>
      <c r="V682" s="57">
        <f t="shared" si="206"/>
        <v>2223.2696243449818</v>
      </c>
      <c r="W682" s="60">
        <f t="shared" si="207"/>
        <v>2903.4675296108685</v>
      </c>
      <c r="X682" s="57">
        <f t="shared" si="208"/>
        <v>2492.7240759528586</v>
      </c>
      <c r="Y682" s="17"/>
      <c r="AA682" s="22"/>
      <c r="AB682" s="22"/>
      <c r="AC682" s="22"/>
      <c r="AD682" s="22"/>
      <c r="AE682" s="22"/>
      <c r="AF682" s="22"/>
      <c r="AG682" s="22"/>
      <c r="AH682" s="33"/>
      <c r="AI682" s="6"/>
      <c r="AJ682" s="32"/>
      <c r="AK682" s="27"/>
      <c r="AL682" s="27"/>
      <c r="AM682" s="27"/>
      <c r="AN682" s="27"/>
      <c r="AO682" s="27"/>
      <c r="AP682" s="27"/>
      <c r="AR682" s="2"/>
      <c r="AS682" s="8"/>
      <c r="AT682" s="8"/>
      <c r="AU682" s="8"/>
      <c r="AW682" s="44"/>
      <c r="AX682" s="31"/>
      <c r="AY682" s="29"/>
      <c r="AZ682" s="31"/>
      <c r="BA682" s="17"/>
      <c r="BC682" s="22"/>
      <c r="BD682" s="22"/>
      <c r="BE682" s="22"/>
      <c r="BF682" s="22"/>
      <c r="BG682" s="22"/>
      <c r="BH682" s="22"/>
      <c r="BI682" s="22"/>
      <c r="BJ682" s="33"/>
      <c r="BK682" s="6"/>
      <c r="BL682" s="32"/>
      <c r="BM682" s="27"/>
      <c r="BN682" s="27"/>
      <c r="BO682" s="27"/>
      <c r="BP682" s="27"/>
      <c r="BQ682" s="27"/>
      <c r="BR682" s="27"/>
      <c r="BT682" s="2"/>
      <c r="BU682" s="8"/>
      <c r="BV682" s="8"/>
      <c r="BW682" s="8"/>
      <c r="BY682" s="44"/>
      <c r="BZ682" s="31"/>
      <c r="CA682" s="29"/>
      <c r="CB682" s="31"/>
      <c r="CC682" s="17"/>
      <c r="CE682" s="22"/>
      <c r="CF682" s="22"/>
      <c r="CG682" s="22"/>
      <c r="CH682" s="22"/>
      <c r="CI682" s="22"/>
      <c r="CJ682" s="22"/>
      <c r="CK682" s="22"/>
      <c r="CL682" s="33"/>
      <c r="CM682" s="6"/>
      <c r="CN682" s="32"/>
      <c r="CO682" s="27"/>
      <c r="CP682" s="27"/>
      <c r="CQ682" s="27"/>
      <c r="CR682" s="27"/>
      <c r="CS682" s="27"/>
      <c r="CT682" s="27"/>
    </row>
    <row r="683" spans="2:98">
      <c r="B683" s="86">
        <v>43347</v>
      </c>
      <c r="C683" s="53">
        <v>2896.72</v>
      </c>
      <c r="D683" s="47">
        <f t="shared" si="213"/>
        <v>-1.6543053296203996E-3</v>
      </c>
      <c r="F683" s="89">
        <f t="shared" si="198"/>
        <v>2018.6698450536642</v>
      </c>
      <c r="G683" s="96">
        <v>152</v>
      </c>
      <c r="H683" s="37">
        <v>143</v>
      </c>
      <c r="I683" s="60">
        <f t="shared" si="201"/>
        <v>2691.0539523775301</v>
      </c>
      <c r="J683" s="57">
        <f t="shared" si="209"/>
        <v>2227.9332372661684</v>
      </c>
      <c r="K683" s="57">
        <f t="shared" si="210"/>
        <v>2329.0451024381114</v>
      </c>
      <c r="L683" s="60">
        <f t="shared" si="202"/>
        <v>2222.4290154635846</v>
      </c>
      <c r="M683" s="57">
        <f t="shared" si="211"/>
        <v>2195.2149785982183</v>
      </c>
      <c r="N683" s="57">
        <f t="shared" si="212"/>
        <v>1665.4814395758365</v>
      </c>
      <c r="P683" s="49">
        <v>143</v>
      </c>
      <c r="Q683" s="96">
        <v>672</v>
      </c>
      <c r="R683" s="103">
        <f t="shared" si="199"/>
        <v>2018.6698450536642</v>
      </c>
      <c r="S683" s="57">
        <f t="shared" si="203"/>
        <v>2691.0539523775301</v>
      </c>
      <c r="T683" s="57">
        <f t="shared" si="204"/>
        <v>3125.2337882375941</v>
      </c>
      <c r="U683" s="60">
        <f t="shared" si="205"/>
        <v>3258.4938930416811</v>
      </c>
      <c r="V683" s="57">
        <f t="shared" si="206"/>
        <v>2222.4290154635846</v>
      </c>
      <c r="W683" s="60">
        <f t="shared" si="207"/>
        <v>2905.094121167167</v>
      </c>
      <c r="X683" s="57">
        <f t="shared" si="208"/>
        <v>2492.7837352468396</v>
      </c>
      <c r="Y683" s="17"/>
      <c r="AA683" s="22"/>
      <c r="AB683" s="22"/>
      <c r="AC683" s="22"/>
      <c r="AD683" s="22"/>
      <c r="AE683" s="22"/>
      <c r="AF683" s="22"/>
      <c r="AG683" s="22"/>
      <c r="AH683" s="33"/>
      <c r="AI683" s="6"/>
      <c r="AJ683" s="32"/>
      <c r="AK683" s="27"/>
      <c r="AL683" s="27"/>
      <c r="AM683" s="27"/>
      <c r="AN683" s="27"/>
      <c r="AO683" s="27"/>
      <c r="AP683" s="27"/>
      <c r="AR683" s="2"/>
      <c r="AS683" s="8"/>
      <c r="AT683" s="8"/>
      <c r="AU683" s="8"/>
      <c r="AW683" s="44"/>
      <c r="AX683" s="31"/>
      <c r="AY683" s="29"/>
      <c r="AZ683" s="31"/>
      <c r="BA683" s="17"/>
      <c r="BC683" s="22"/>
      <c r="BD683" s="22"/>
      <c r="BE683" s="22"/>
      <c r="BF683" s="22"/>
      <c r="BG683" s="22"/>
      <c r="BH683" s="22"/>
      <c r="BI683" s="22"/>
      <c r="BJ683" s="33"/>
      <c r="BK683" s="6"/>
      <c r="BL683" s="32"/>
      <c r="BM683" s="27"/>
      <c r="BN683" s="27"/>
      <c r="BO683" s="27"/>
      <c r="BP683" s="27"/>
      <c r="BQ683" s="27"/>
      <c r="BR683" s="27"/>
      <c r="BT683" s="2"/>
      <c r="BU683" s="8"/>
      <c r="BV683" s="8"/>
      <c r="BW683" s="8"/>
      <c r="BY683" s="44"/>
      <c r="BZ683" s="31"/>
      <c r="CA683" s="29"/>
      <c r="CB683" s="31"/>
      <c r="CC683" s="17"/>
      <c r="CE683" s="22"/>
      <c r="CF683" s="22"/>
      <c r="CG683" s="22"/>
      <c r="CH683" s="22"/>
      <c r="CI683" s="22"/>
      <c r="CJ683" s="22"/>
      <c r="CK683" s="22"/>
      <c r="CL683" s="33"/>
      <c r="CM683" s="6"/>
      <c r="CN683" s="32"/>
      <c r="CO683" s="27"/>
      <c r="CP683" s="27"/>
      <c r="CQ683" s="27"/>
      <c r="CR683" s="27"/>
      <c r="CS683" s="27"/>
      <c r="CT683" s="27"/>
    </row>
    <row r="684" spans="2:98">
      <c r="B684" s="86">
        <v>43348</v>
      </c>
      <c r="C684" s="53">
        <v>2888.6</v>
      </c>
      <c r="D684" s="47">
        <f t="shared" si="213"/>
        <v>-2.8031704824766947E-3</v>
      </c>
      <c r="F684" s="89">
        <f t="shared" si="198"/>
        <v>2018.673818037375</v>
      </c>
      <c r="G684" s="96">
        <v>153</v>
      </c>
      <c r="H684" s="37">
        <v>144</v>
      </c>
      <c r="I684" s="60">
        <f t="shared" si="201"/>
        <v>2691.8398548678038</v>
      </c>
      <c r="J684" s="57">
        <f t="shared" si="209"/>
        <v>2229.3770088891547</v>
      </c>
      <c r="K684" s="57">
        <f t="shared" si="210"/>
        <v>2331.2350190167776</v>
      </c>
      <c r="L684" s="60">
        <f t="shared" si="202"/>
        <v>2221.5939211020518</v>
      </c>
      <c r="M684" s="57">
        <f t="shared" si="211"/>
        <v>2196.8520673908984</v>
      </c>
      <c r="N684" s="57">
        <f t="shared" si="212"/>
        <v>1665.2125270823415</v>
      </c>
      <c r="P684" s="49">
        <v>144</v>
      </c>
      <c r="Q684" s="41">
        <v>673</v>
      </c>
      <c r="R684" s="103">
        <f t="shared" si="199"/>
        <v>2018.673818037375</v>
      </c>
      <c r="S684" s="57">
        <f t="shared" si="203"/>
        <v>2691.8398548678038</v>
      </c>
      <c r="T684" s="57">
        <f t="shared" si="204"/>
        <v>3127.3216042864083</v>
      </c>
      <c r="U684" s="60">
        <f t="shared" si="205"/>
        <v>3261.6229885343946</v>
      </c>
      <c r="V684" s="57">
        <f t="shared" si="206"/>
        <v>2221.5939211020518</v>
      </c>
      <c r="W684" s="60">
        <f t="shared" si="207"/>
        <v>2906.7189042486752</v>
      </c>
      <c r="X684" s="57">
        <f t="shared" si="208"/>
        <v>2492.845728447779</v>
      </c>
      <c r="Y684" s="17"/>
      <c r="AA684" s="22"/>
      <c r="AB684" s="22"/>
      <c r="AC684" s="22"/>
      <c r="AD684" s="22"/>
      <c r="AE684" s="22"/>
      <c r="AF684" s="22"/>
      <c r="AG684" s="22"/>
      <c r="AH684" s="33"/>
      <c r="AI684" s="6"/>
      <c r="AJ684" s="32"/>
      <c r="AK684" s="27"/>
      <c r="AL684" s="27"/>
      <c r="AM684" s="27"/>
      <c r="AN684" s="27"/>
      <c r="AO684" s="27"/>
      <c r="AP684" s="27"/>
      <c r="AR684" s="2"/>
      <c r="AS684" s="8"/>
      <c r="AT684" s="8"/>
      <c r="AU684" s="8"/>
      <c r="AW684" s="44"/>
      <c r="AX684" s="31"/>
      <c r="AY684" s="29"/>
      <c r="AZ684" s="31"/>
      <c r="BA684" s="17"/>
      <c r="BC684" s="22"/>
      <c r="BD684" s="22"/>
      <c r="BE684" s="22"/>
      <c r="BF684" s="22"/>
      <c r="BG684" s="22"/>
      <c r="BH684" s="22"/>
      <c r="BI684" s="22"/>
      <c r="BJ684" s="33"/>
      <c r="BK684" s="6"/>
      <c r="BL684" s="32"/>
      <c r="BM684" s="27"/>
      <c r="BN684" s="27"/>
      <c r="BO684" s="27"/>
      <c r="BP684" s="27"/>
      <c r="BQ684" s="27"/>
      <c r="BR684" s="27"/>
      <c r="BT684" s="2"/>
      <c r="BU684" s="8"/>
      <c r="BV684" s="8"/>
      <c r="BW684" s="8"/>
      <c r="BY684" s="44"/>
      <c r="BZ684" s="31"/>
      <c r="CA684" s="29"/>
      <c r="CB684" s="31"/>
      <c r="CC684" s="17"/>
      <c r="CE684" s="22"/>
      <c r="CF684" s="22"/>
      <c r="CG684" s="22"/>
      <c r="CH684" s="22"/>
      <c r="CI684" s="22"/>
      <c r="CJ684" s="22"/>
      <c r="CK684" s="22"/>
      <c r="CL684" s="33"/>
      <c r="CM684" s="6"/>
      <c r="CN684" s="32"/>
      <c r="CO684" s="27"/>
      <c r="CP684" s="27"/>
      <c r="CQ684" s="27"/>
      <c r="CR684" s="27"/>
      <c r="CS684" s="27"/>
      <c r="CT684" s="27"/>
    </row>
    <row r="685" spans="2:98">
      <c r="B685" s="86">
        <v>43349</v>
      </c>
      <c r="C685" s="53">
        <v>2878.05</v>
      </c>
      <c r="D685" s="47">
        <f t="shared" si="213"/>
        <v>-3.652288305753558E-3</v>
      </c>
      <c r="F685" s="89">
        <f t="shared" si="198"/>
        <v>2018.6777910210858</v>
      </c>
      <c r="G685" s="96">
        <v>154</v>
      </c>
      <c r="H685" s="37">
        <v>145</v>
      </c>
      <c r="I685" s="60">
        <f t="shared" si="201"/>
        <v>2692.6259868751126</v>
      </c>
      <c r="J685" s="57">
        <f t="shared" si="209"/>
        <v>2230.8170009988598</v>
      </c>
      <c r="K685" s="57">
        <f t="shared" si="210"/>
        <v>2333.4220627020882</v>
      </c>
      <c r="L685" s="60">
        <f t="shared" si="202"/>
        <v>2220.7642812630675</v>
      </c>
      <c r="M685" s="57">
        <f t="shared" si="211"/>
        <v>2198.4871242960962</v>
      </c>
      <c r="N685" s="57">
        <f t="shared" si="212"/>
        <v>1664.9461213604834</v>
      </c>
      <c r="P685" s="49">
        <v>145</v>
      </c>
      <c r="Q685" s="41">
        <v>674</v>
      </c>
      <c r="R685" s="103">
        <f t="shared" si="199"/>
        <v>2018.6777910210858</v>
      </c>
      <c r="S685" s="57">
        <f t="shared" si="203"/>
        <v>2692.6259868751126</v>
      </c>
      <c r="T685" s="57">
        <f t="shared" si="204"/>
        <v>3129.4035709958453</v>
      </c>
      <c r="U685" s="60">
        <f t="shared" si="205"/>
        <v>3264.7475314541607</v>
      </c>
      <c r="V685" s="57">
        <f t="shared" si="206"/>
        <v>2220.7642812630675</v>
      </c>
      <c r="W685" s="60">
        <f t="shared" si="207"/>
        <v>2908.3419031001913</v>
      </c>
      <c r="X685" s="57">
        <f t="shared" si="208"/>
        <v>2492.9100314741795</v>
      </c>
      <c r="Y685" s="17"/>
      <c r="AA685" s="22"/>
      <c r="AB685" s="22"/>
      <c r="AC685" s="22"/>
      <c r="AD685" s="22"/>
      <c r="AE685" s="22"/>
      <c r="AF685" s="22"/>
      <c r="AG685" s="22"/>
      <c r="AH685" s="33"/>
      <c r="AI685" s="6"/>
      <c r="AJ685" s="32"/>
      <c r="AK685" s="27"/>
      <c r="AL685" s="27"/>
      <c r="AM685" s="27"/>
      <c r="AN685" s="27"/>
      <c r="AO685" s="27"/>
      <c r="AP685" s="27"/>
      <c r="AR685" s="2"/>
      <c r="AS685" s="8"/>
      <c r="AT685" s="8"/>
      <c r="AU685" s="8"/>
      <c r="AW685" s="44"/>
      <c r="AX685" s="31"/>
      <c r="AY685" s="29"/>
      <c r="AZ685" s="31"/>
      <c r="BA685" s="17"/>
      <c r="BC685" s="22"/>
      <c r="BD685" s="22"/>
      <c r="BE685" s="22"/>
      <c r="BF685" s="22"/>
      <c r="BG685" s="22"/>
      <c r="BH685" s="22"/>
      <c r="BI685" s="22"/>
      <c r="BJ685" s="33"/>
      <c r="BK685" s="6"/>
      <c r="BL685" s="32"/>
      <c r="BM685" s="27"/>
      <c r="BN685" s="27"/>
      <c r="BO685" s="27"/>
      <c r="BP685" s="27"/>
      <c r="BQ685" s="27"/>
      <c r="BR685" s="27"/>
      <c r="BT685" s="2"/>
      <c r="BU685" s="8"/>
      <c r="BV685" s="8"/>
      <c r="BW685" s="8"/>
      <c r="BY685" s="44"/>
      <c r="BZ685" s="31"/>
      <c r="CA685" s="29"/>
      <c r="CB685" s="31"/>
      <c r="CC685" s="17"/>
      <c r="CE685" s="22"/>
      <c r="CF685" s="22"/>
      <c r="CG685" s="22"/>
      <c r="CH685" s="22"/>
      <c r="CI685" s="22"/>
      <c r="CJ685" s="22"/>
      <c r="CK685" s="22"/>
      <c r="CL685" s="33"/>
      <c r="CM685" s="6"/>
      <c r="CN685" s="32"/>
      <c r="CO685" s="27"/>
      <c r="CP685" s="27"/>
      <c r="CQ685" s="27"/>
      <c r="CR685" s="27"/>
      <c r="CS685" s="27"/>
      <c r="CT685" s="27"/>
    </row>
    <row r="686" spans="2:98">
      <c r="B686" s="86">
        <v>43350</v>
      </c>
      <c r="C686" s="53">
        <v>2871.68</v>
      </c>
      <c r="D686" s="47">
        <f t="shared" si="213"/>
        <v>-2.2133041469051423E-3</v>
      </c>
      <c r="F686" s="89">
        <f t="shared" si="198"/>
        <v>2018.6817640047966</v>
      </c>
      <c r="G686" s="96">
        <v>155</v>
      </c>
      <c r="H686" s="37">
        <v>146</v>
      </c>
      <c r="I686" s="60">
        <f t="shared" si="201"/>
        <v>2693.4123484664851</v>
      </c>
      <c r="J686" s="57">
        <f t="shared" si="209"/>
        <v>2232.2532509470238</v>
      </c>
      <c r="K686" s="57">
        <f t="shared" si="210"/>
        <v>2335.6062695558253</v>
      </c>
      <c r="L686" s="60">
        <f t="shared" si="202"/>
        <v>2219.9400369998275</v>
      </c>
      <c r="M686" s="57">
        <f t="shared" si="211"/>
        <v>2200.1201746166616</v>
      </c>
      <c r="N686" s="57">
        <f t="shared" si="212"/>
        <v>1664.6821972696266</v>
      </c>
      <c r="P686" s="49">
        <v>146</v>
      </c>
      <c r="Q686" s="96">
        <v>675</v>
      </c>
      <c r="R686" s="103">
        <f t="shared" si="199"/>
        <v>2018.6817640047966</v>
      </c>
      <c r="S686" s="57">
        <f t="shared" si="203"/>
        <v>2693.4123484664851</v>
      </c>
      <c r="T686" s="57">
        <f t="shared" si="204"/>
        <v>3131.4797496904362</v>
      </c>
      <c r="U686" s="60">
        <f t="shared" si="205"/>
        <v>3267.8675810883215</v>
      </c>
      <c r="V686" s="57">
        <f t="shared" si="206"/>
        <v>2219.9400369998275</v>
      </c>
      <c r="W686" s="60">
        <f t="shared" si="207"/>
        <v>2909.9631415451045</v>
      </c>
      <c r="X686" s="57">
        <f t="shared" si="208"/>
        <v>2492.9766206660047</v>
      </c>
      <c r="Y686" s="17"/>
      <c r="AA686" s="22"/>
      <c r="AB686" s="22"/>
      <c r="AC686" s="22"/>
      <c r="AD686" s="22"/>
      <c r="AE686" s="22"/>
      <c r="AF686" s="22"/>
      <c r="AG686" s="22"/>
      <c r="AH686" s="33"/>
      <c r="AI686" s="6"/>
      <c r="AJ686" s="32"/>
      <c r="AK686" s="27"/>
      <c r="AL686" s="27"/>
      <c r="AM686" s="27"/>
      <c r="AN686" s="27"/>
      <c r="AO686" s="27"/>
      <c r="AP686" s="27"/>
      <c r="AR686" s="2"/>
      <c r="AS686" s="8"/>
      <c r="AT686" s="8"/>
      <c r="AU686" s="8"/>
      <c r="AW686" s="44"/>
      <c r="AX686" s="31"/>
      <c r="AY686" s="29"/>
      <c r="AZ686" s="31"/>
      <c r="BA686" s="17"/>
      <c r="BC686" s="22"/>
      <c r="BD686" s="22"/>
      <c r="BE686" s="22"/>
      <c r="BF686" s="22"/>
      <c r="BG686" s="22"/>
      <c r="BH686" s="22"/>
      <c r="BI686" s="22"/>
      <c r="BJ686" s="33"/>
      <c r="BK686" s="6"/>
      <c r="BL686" s="32"/>
      <c r="BM686" s="27"/>
      <c r="BN686" s="27"/>
      <c r="BO686" s="27"/>
      <c r="BP686" s="27"/>
      <c r="BQ686" s="27"/>
      <c r="BR686" s="27"/>
      <c r="BT686" s="2"/>
      <c r="BU686" s="8"/>
      <c r="BV686" s="8"/>
      <c r="BW686" s="8"/>
      <c r="BY686" s="44"/>
      <c r="BZ686" s="31"/>
      <c r="CA686" s="29"/>
      <c r="CB686" s="31"/>
      <c r="CC686" s="17"/>
      <c r="CE686" s="22"/>
      <c r="CF686" s="22"/>
      <c r="CG686" s="22"/>
      <c r="CH686" s="22"/>
      <c r="CI686" s="22"/>
      <c r="CJ686" s="22"/>
      <c r="CK686" s="22"/>
      <c r="CL686" s="33"/>
      <c r="CM686" s="6"/>
      <c r="CN686" s="32"/>
      <c r="CO686" s="27"/>
      <c r="CP686" s="27"/>
      <c r="CQ686" s="27"/>
      <c r="CR686" s="27"/>
      <c r="CS686" s="27"/>
      <c r="CT686" s="27"/>
    </row>
    <row r="687" spans="2:98">
      <c r="B687" s="86">
        <v>43353</v>
      </c>
      <c r="C687" s="53">
        <v>2877.13</v>
      </c>
      <c r="D687" s="47">
        <f t="shared" si="213"/>
        <v>1.897843770893788E-3</v>
      </c>
      <c r="F687" s="89">
        <f t="shared" si="198"/>
        <v>2018.6857369885074</v>
      </c>
      <c r="G687" s="96">
        <v>156</v>
      </c>
      <c r="H687" s="37">
        <v>147</v>
      </c>
      <c r="I687" s="60">
        <f t="shared" si="201"/>
        <v>2694.1989397089696</v>
      </c>
      <c r="J687" s="57">
        <f t="shared" si="209"/>
        <v>2233.6857954823554</v>
      </c>
      <c r="K687" s="57">
        <f t="shared" si="210"/>
        <v>2337.7876750524351</v>
      </c>
      <c r="L687" s="60">
        <f t="shared" si="202"/>
        <v>2219.1211303907025</v>
      </c>
      <c r="M687" s="57">
        <f t="shared" si="211"/>
        <v>2201.751243243506</v>
      </c>
      <c r="N687" s="57">
        <f t="shared" si="212"/>
        <v>1664.4207300811279</v>
      </c>
      <c r="P687" s="49">
        <v>147</v>
      </c>
      <c r="Q687" s="41">
        <v>676</v>
      </c>
      <c r="R687" s="103">
        <f t="shared" si="199"/>
        <v>2018.6857369885074</v>
      </c>
      <c r="S687" s="57">
        <f t="shared" si="203"/>
        <v>2694.1989397089696</v>
      </c>
      <c r="T687" s="57">
        <f t="shared" si="204"/>
        <v>3133.550200643876</v>
      </c>
      <c r="U687" s="60">
        <f t="shared" si="205"/>
        <v>3270.9831956991707</v>
      </c>
      <c r="V687" s="57">
        <f t="shared" si="206"/>
        <v>2219.1211303907025</v>
      </c>
      <c r="W687" s="60">
        <f t="shared" si="207"/>
        <v>2911.5826429955482</v>
      </c>
      <c r="X687" s="57">
        <f t="shared" si="208"/>
        <v>2493.0454727745246</v>
      </c>
      <c r="Y687" s="17"/>
      <c r="AA687" s="22"/>
      <c r="AB687" s="22"/>
      <c r="AC687" s="22"/>
      <c r="AD687" s="22"/>
      <c r="AE687" s="22"/>
      <c r="AF687" s="22"/>
      <c r="AG687" s="22"/>
      <c r="AH687" s="33"/>
      <c r="AI687" s="6"/>
      <c r="AJ687" s="32"/>
      <c r="AK687" s="27"/>
      <c r="AL687" s="27"/>
      <c r="AM687" s="27"/>
      <c r="AN687" s="27"/>
      <c r="AO687" s="27"/>
      <c r="AP687" s="27"/>
      <c r="AR687" s="2"/>
      <c r="AS687" s="8"/>
      <c r="AT687" s="8"/>
      <c r="AU687" s="8"/>
      <c r="AW687" s="44"/>
      <c r="AX687" s="31"/>
      <c r="AY687" s="29"/>
      <c r="AZ687" s="31"/>
      <c r="BA687" s="17"/>
      <c r="BC687" s="22"/>
      <c r="BD687" s="22"/>
      <c r="BE687" s="22"/>
      <c r="BF687" s="22"/>
      <c r="BG687" s="22"/>
      <c r="BH687" s="22"/>
      <c r="BI687" s="22"/>
      <c r="BJ687" s="33"/>
      <c r="BK687" s="6"/>
      <c r="BL687" s="32"/>
      <c r="BM687" s="27"/>
      <c r="BN687" s="27"/>
      <c r="BO687" s="27"/>
      <c r="BP687" s="27"/>
      <c r="BQ687" s="27"/>
      <c r="BR687" s="27"/>
      <c r="BT687" s="2"/>
      <c r="BU687" s="8"/>
      <c r="BV687" s="8"/>
      <c r="BW687" s="8"/>
      <c r="BY687" s="44"/>
      <c r="BZ687" s="31"/>
      <c r="CA687" s="29"/>
      <c r="CB687" s="31"/>
      <c r="CC687" s="17"/>
      <c r="CE687" s="22"/>
      <c r="CF687" s="22"/>
      <c r="CG687" s="22"/>
      <c r="CH687" s="22"/>
      <c r="CI687" s="22"/>
      <c r="CJ687" s="22"/>
      <c r="CK687" s="22"/>
      <c r="CL687" s="33"/>
      <c r="CM687" s="6"/>
      <c r="CN687" s="32"/>
      <c r="CO687" s="27"/>
      <c r="CP687" s="27"/>
      <c r="CQ687" s="27"/>
      <c r="CR687" s="27"/>
      <c r="CS687" s="27"/>
      <c r="CT687" s="27"/>
    </row>
    <row r="688" spans="2:98">
      <c r="B688" s="86">
        <v>43354</v>
      </c>
      <c r="C688" s="53">
        <v>2887.89</v>
      </c>
      <c r="D688" s="47">
        <f t="shared" si="213"/>
        <v>3.7398379635260703E-3</v>
      </c>
      <c r="F688" s="89">
        <f t="shared" si="198"/>
        <v>2018.6897099722182</v>
      </c>
      <c r="G688" s="96">
        <v>157</v>
      </c>
      <c r="H688" s="37">
        <v>148</v>
      </c>
      <c r="I688" s="60">
        <f t="shared" si="201"/>
        <v>2694.9857606696346</v>
      </c>
      <c r="J688" s="57">
        <f t="shared" si="209"/>
        <v>2235.1146707640555</v>
      </c>
      <c r="K688" s="57">
        <f t="shared" si="210"/>
        <v>2339.966314092293</v>
      </c>
      <c r="L688" s="60">
        <f t="shared" si="202"/>
        <v>2218.3075045146784</v>
      </c>
      <c r="M688" s="57">
        <f t="shared" si="211"/>
        <v>2203.3803546649046</v>
      </c>
      <c r="N688" s="57">
        <f t="shared" si="212"/>
        <v>1664.1616954690346</v>
      </c>
      <c r="P688" s="49">
        <v>148</v>
      </c>
      <c r="Q688" s="41">
        <v>677</v>
      </c>
      <c r="R688" s="103">
        <f t="shared" si="199"/>
        <v>2018.6897099722182</v>
      </c>
      <c r="S688" s="57">
        <f t="shared" si="203"/>
        <v>2694.9857606696346</v>
      </c>
      <c r="T688" s="57">
        <f t="shared" si="204"/>
        <v>3135.6149831040257</v>
      </c>
      <c r="U688" s="60">
        <f t="shared" si="205"/>
        <v>3274.0944325485102</v>
      </c>
      <c r="V688" s="57">
        <f t="shared" si="206"/>
        <v>2218.3075045146784</v>
      </c>
      <c r="W688" s="60">
        <f t="shared" si="207"/>
        <v>2913.2004304622451</v>
      </c>
      <c r="X688" s="57">
        <f t="shared" si="208"/>
        <v>2493.1165649524692</v>
      </c>
      <c r="Y688" s="17"/>
      <c r="AA688" s="22"/>
      <c r="AB688" s="22"/>
      <c r="AC688" s="22"/>
      <c r="AD688" s="22"/>
      <c r="AE688" s="22"/>
      <c r="AF688" s="22"/>
      <c r="AG688" s="22"/>
      <c r="AH688" s="33"/>
      <c r="AI688" s="6"/>
      <c r="AJ688" s="32"/>
      <c r="AK688" s="27"/>
      <c r="AL688" s="27"/>
      <c r="AM688" s="27"/>
      <c r="AN688" s="27"/>
      <c r="AO688" s="27"/>
      <c r="AP688" s="27"/>
      <c r="AR688" s="2"/>
      <c r="AS688" s="8"/>
      <c r="AT688" s="8"/>
      <c r="AU688" s="8"/>
      <c r="AW688" s="44"/>
      <c r="AX688" s="31"/>
      <c r="AY688" s="29"/>
      <c r="AZ688" s="31"/>
      <c r="BA688" s="17"/>
      <c r="BC688" s="22"/>
      <c r="BD688" s="22"/>
      <c r="BE688" s="22"/>
      <c r="BF688" s="22"/>
      <c r="BG688" s="22"/>
      <c r="BH688" s="22"/>
      <c r="BI688" s="22"/>
      <c r="BJ688" s="33"/>
      <c r="BK688" s="6"/>
      <c r="BL688" s="32"/>
      <c r="BM688" s="27"/>
      <c r="BN688" s="27"/>
      <c r="BO688" s="27"/>
      <c r="BP688" s="27"/>
      <c r="BQ688" s="27"/>
      <c r="BR688" s="27"/>
      <c r="BT688" s="2"/>
      <c r="BU688" s="8"/>
      <c r="BV688" s="8"/>
      <c r="BW688" s="8"/>
      <c r="BY688" s="44"/>
      <c r="BZ688" s="31"/>
      <c r="CA688" s="29"/>
      <c r="CB688" s="31"/>
      <c r="CC688" s="17"/>
      <c r="CE688" s="22"/>
      <c r="CF688" s="22"/>
      <c r="CG688" s="22"/>
      <c r="CH688" s="22"/>
      <c r="CI688" s="22"/>
      <c r="CJ688" s="22"/>
      <c r="CK688" s="22"/>
      <c r="CL688" s="33"/>
      <c r="CM688" s="6"/>
      <c r="CN688" s="32"/>
      <c r="CO688" s="27"/>
      <c r="CP688" s="27"/>
      <c r="CQ688" s="27"/>
      <c r="CR688" s="27"/>
      <c r="CS688" s="27"/>
      <c r="CT688" s="27"/>
    </row>
    <row r="689" spans="2:98">
      <c r="B689" s="86">
        <v>43355</v>
      </c>
      <c r="C689" s="53">
        <v>2888.92</v>
      </c>
      <c r="D689" s="47">
        <f t="shared" si="213"/>
        <v>3.5666178420930164E-4</v>
      </c>
      <c r="F689" s="89">
        <f t="shared" si="198"/>
        <v>2018.693682955929</v>
      </c>
      <c r="G689" s="96">
        <v>158</v>
      </c>
      <c r="H689" s="37">
        <v>149</v>
      </c>
      <c r="I689" s="60">
        <f t="shared" si="201"/>
        <v>2695.7728114155666</v>
      </c>
      <c r="J689" s="57">
        <f t="shared" si="209"/>
        <v>2236.5399123749535</v>
      </c>
      <c r="K689" s="57">
        <f t="shared" si="210"/>
        <v>2342.1422210145929</v>
      </c>
      <c r="L689" s="60">
        <f t="shared" si="202"/>
        <v>2217.4991034275445</v>
      </c>
      <c r="M689" s="57">
        <f t="shared" si="211"/>
        <v>2205.0075329755309</v>
      </c>
      <c r="N689" s="57">
        <f t="shared" si="212"/>
        <v>1663.9050695010519</v>
      </c>
      <c r="P689" s="49">
        <v>149</v>
      </c>
      <c r="Q689" s="96">
        <v>678</v>
      </c>
      <c r="R689" s="103">
        <f t="shared" si="199"/>
        <v>2018.693682955929</v>
      </c>
      <c r="S689" s="57">
        <f t="shared" si="203"/>
        <v>2695.7728114155666</v>
      </c>
      <c r="T689" s="57">
        <f t="shared" si="204"/>
        <v>3137.6741553171587</v>
      </c>
      <c r="U689" s="60">
        <f t="shared" si="205"/>
        <v>3277.2013479214647</v>
      </c>
      <c r="V689" s="57">
        <f t="shared" si="206"/>
        <v>2217.4991034275445</v>
      </c>
      <c r="W689" s="60">
        <f t="shared" si="207"/>
        <v>2914.8165265640559</v>
      </c>
      <c r="X689" s="57">
        <f t="shared" si="208"/>
        <v>2493.1898747444829</v>
      </c>
      <c r="Y689" s="17"/>
      <c r="AA689" s="22"/>
      <c r="AB689" s="22"/>
      <c r="AC689" s="22"/>
      <c r="AD689" s="22"/>
      <c r="AE689" s="22"/>
      <c r="AF689" s="22"/>
      <c r="AG689" s="22"/>
      <c r="AH689" s="33"/>
      <c r="AI689" s="6"/>
      <c r="AJ689" s="32"/>
      <c r="AK689" s="27"/>
      <c r="AL689" s="27"/>
      <c r="AM689" s="27"/>
      <c r="AN689" s="27"/>
      <c r="AO689" s="27"/>
      <c r="AP689" s="27"/>
      <c r="AR689" s="2"/>
      <c r="AS689" s="8"/>
      <c r="AT689" s="8"/>
      <c r="AU689" s="8"/>
      <c r="AW689" s="44"/>
      <c r="AX689" s="31"/>
      <c r="AY689" s="29"/>
      <c r="AZ689" s="31"/>
      <c r="BA689" s="17"/>
      <c r="BC689" s="22"/>
      <c r="BD689" s="22"/>
      <c r="BE689" s="22"/>
      <c r="BF689" s="22"/>
      <c r="BG689" s="22"/>
      <c r="BH689" s="22"/>
      <c r="BI689" s="22"/>
      <c r="BJ689" s="33"/>
      <c r="BK689" s="6"/>
      <c r="BL689" s="32"/>
      <c r="BM689" s="27"/>
      <c r="BN689" s="27"/>
      <c r="BO689" s="27"/>
      <c r="BP689" s="27"/>
      <c r="BQ689" s="27"/>
      <c r="BR689" s="27"/>
      <c r="BT689" s="2"/>
      <c r="BU689" s="8"/>
      <c r="BV689" s="8"/>
      <c r="BW689" s="8"/>
      <c r="BY689" s="44"/>
      <c r="BZ689" s="31"/>
      <c r="CA689" s="29"/>
      <c r="CB689" s="31"/>
      <c r="CC689" s="17"/>
      <c r="CE689" s="22"/>
      <c r="CF689" s="22"/>
      <c r="CG689" s="22"/>
      <c r="CH689" s="22"/>
      <c r="CI689" s="22"/>
      <c r="CJ689" s="22"/>
      <c r="CK689" s="22"/>
      <c r="CL689" s="33"/>
      <c r="CM689" s="6"/>
      <c r="CN689" s="32"/>
      <c r="CO689" s="27"/>
      <c r="CP689" s="27"/>
      <c r="CQ689" s="27"/>
      <c r="CR689" s="27"/>
      <c r="CS689" s="27"/>
      <c r="CT689" s="27"/>
    </row>
    <row r="690" spans="2:98">
      <c r="B690" s="86">
        <v>43356</v>
      </c>
      <c r="C690" s="53">
        <v>2904.18</v>
      </c>
      <c r="D690" s="47">
        <f t="shared" si="213"/>
        <v>5.2822508065296942E-3</v>
      </c>
      <c r="F690" s="89">
        <f t="shared" si="198"/>
        <v>2018.6976559396398</v>
      </c>
      <c r="G690" s="96">
        <v>159</v>
      </c>
      <c r="H690" s="37">
        <v>150</v>
      </c>
      <c r="I690" s="60">
        <f t="shared" si="201"/>
        <v>2696.5600920138731</v>
      </c>
      <c r="J690" s="57">
        <f t="shared" si="209"/>
        <v>2237.9615553342692</v>
      </c>
      <c r="K690" s="57">
        <f t="shared" si="210"/>
        <v>2344.3154296098651</v>
      </c>
      <c r="L690" s="60">
        <f t="shared" si="202"/>
        <v>2216.6958721388041</v>
      </c>
      <c r="M690" s="57">
        <f t="shared" si="211"/>
        <v>2206.6328018852309</v>
      </c>
      <c r="N690" s="57">
        <f t="shared" si="212"/>
        <v>1663.6508286297669</v>
      </c>
      <c r="P690" s="49">
        <v>150</v>
      </c>
      <c r="Q690" s="96">
        <v>679</v>
      </c>
      <c r="R690" s="103">
        <f t="shared" si="199"/>
        <v>2018.6976559396398</v>
      </c>
      <c r="S690" s="57">
        <f t="shared" si="203"/>
        <v>2696.5600920138731</v>
      </c>
      <c r="T690" s="57">
        <f t="shared" si="204"/>
        <v>3139.7277745514743</v>
      </c>
      <c r="U690" s="60">
        <f t="shared" si="205"/>
        <v>3280.3039971495682</v>
      </c>
      <c r="V690" s="57">
        <f t="shared" si="206"/>
        <v>2216.6958721388041</v>
      </c>
      <c r="W690" s="60">
        <f t="shared" si="207"/>
        <v>2916.4309535372327</v>
      </c>
      <c r="X690" s="57">
        <f t="shared" si="208"/>
        <v>2493.265380077868</v>
      </c>
      <c r="Y690" s="17"/>
      <c r="AA690" s="22"/>
      <c r="AB690" s="22"/>
      <c r="AC690" s="22"/>
      <c r="AD690" s="22"/>
      <c r="AE690" s="22"/>
      <c r="AF690" s="22"/>
      <c r="AG690" s="22"/>
      <c r="AH690" s="33"/>
      <c r="AI690" s="6"/>
      <c r="AJ690" s="32"/>
      <c r="AK690" s="27"/>
      <c r="AL690" s="27"/>
      <c r="AM690" s="27"/>
      <c r="AN690" s="27"/>
      <c r="AO690" s="27"/>
      <c r="AP690" s="27"/>
      <c r="AR690" s="2"/>
      <c r="AS690" s="8"/>
      <c r="AT690" s="8"/>
      <c r="AU690" s="8"/>
      <c r="AW690" s="44"/>
      <c r="AX690" s="31"/>
      <c r="AY690" s="29"/>
      <c r="AZ690" s="31"/>
      <c r="BA690" s="17"/>
      <c r="BC690" s="22"/>
      <c r="BD690" s="22"/>
      <c r="BE690" s="22"/>
      <c r="BF690" s="22"/>
      <c r="BG690" s="22"/>
      <c r="BH690" s="22"/>
      <c r="BI690" s="22"/>
      <c r="BJ690" s="33"/>
      <c r="BK690" s="6"/>
      <c r="BL690" s="32"/>
      <c r="BM690" s="27"/>
      <c r="BN690" s="27"/>
      <c r="BO690" s="27"/>
      <c r="BP690" s="27"/>
      <c r="BQ690" s="27"/>
      <c r="BR690" s="27"/>
      <c r="BT690" s="2"/>
      <c r="BU690" s="8"/>
      <c r="BV690" s="8"/>
      <c r="BW690" s="8"/>
      <c r="BY690" s="44"/>
      <c r="BZ690" s="31"/>
      <c r="CA690" s="29"/>
      <c r="CB690" s="31"/>
      <c r="CC690" s="17"/>
      <c r="CE690" s="22"/>
      <c r="CF690" s="22"/>
      <c r="CG690" s="22"/>
      <c r="CH690" s="22"/>
      <c r="CI690" s="22"/>
      <c r="CJ690" s="22"/>
      <c r="CK690" s="22"/>
      <c r="CL690" s="33"/>
      <c r="CM690" s="6"/>
      <c r="CN690" s="32"/>
      <c r="CO690" s="27"/>
      <c r="CP690" s="27"/>
      <c r="CQ690" s="27"/>
      <c r="CR690" s="27"/>
      <c r="CS690" s="27"/>
      <c r="CT690" s="27"/>
    </row>
    <row r="691" spans="2:98">
      <c r="B691" s="86">
        <v>43357</v>
      </c>
      <c r="C691" s="53">
        <v>2904.98</v>
      </c>
      <c r="D691" s="47">
        <f t="shared" si="213"/>
        <v>2.7546501938591341E-4</v>
      </c>
      <c r="F691" s="89">
        <f t="shared" si="198"/>
        <v>2018.7016289233507</v>
      </c>
      <c r="G691" s="96">
        <v>160</v>
      </c>
      <c r="H691" s="37">
        <v>151</v>
      </c>
      <c r="I691" s="60">
        <f t="shared" si="201"/>
        <v>2697.3476025316813</v>
      </c>
      <c r="J691" s="57">
        <f t="shared" si="209"/>
        <v>2239.3796341100137</v>
      </c>
      <c r="K691" s="57">
        <f t="shared" si="210"/>
        <v>2346.485973132139</v>
      </c>
      <c r="L691" s="60">
        <f t="shared" si="202"/>
        <v>2215.8977565892801</v>
      </c>
      <c r="M691" s="57">
        <f t="shared" si="211"/>
        <v>2208.2561847275488</v>
      </c>
      <c r="N691" s="57">
        <f t="shared" si="212"/>
        <v>1663.398949684122</v>
      </c>
      <c r="P691" s="49">
        <v>151</v>
      </c>
      <c r="Q691" s="41">
        <v>680</v>
      </c>
      <c r="R691" s="103">
        <f t="shared" si="199"/>
        <v>2018.7016289233507</v>
      </c>
      <c r="S691" s="57">
        <f t="shared" si="203"/>
        <v>2697.3476025316813</v>
      </c>
      <c r="T691" s="57">
        <f t="shared" si="204"/>
        <v>3141.7758971199046</v>
      </c>
      <c r="U691" s="60">
        <f t="shared" si="205"/>
        <v>3283.4024346331639</v>
      </c>
      <c r="V691" s="57">
        <f t="shared" si="206"/>
        <v>2215.8977565892801</v>
      </c>
      <c r="W691" s="60">
        <f t="shared" si="207"/>
        <v>2918.0437332443989</v>
      </c>
      <c r="X691" s="57">
        <f t="shared" si="208"/>
        <v>2493.3430592536083</v>
      </c>
      <c r="Y691" s="17"/>
      <c r="AA691" s="22"/>
      <c r="AB691" s="22"/>
      <c r="AC691" s="22"/>
      <c r="AD691" s="22"/>
      <c r="AE691" s="22"/>
      <c r="AF691" s="22"/>
      <c r="AG691" s="22"/>
      <c r="AH691" s="33"/>
      <c r="AI691" s="6"/>
      <c r="AJ691" s="32"/>
      <c r="AK691" s="27"/>
      <c r="AL691" s="27"/>
      <c r="AM691" s="27"/>
      <c r="AN691" s="27"/>
      <c r="AO691" s="27"/>
      <c r="AP691" s="27"/>
      <c r="AR691" s="2"/>
      <c r="AS691" s="8"/>
      <c r="AT691" s="8"/>
      <c r="AU691" s="8"/>
      <c r="AW691" s="44"/>
      <c r="AX691" s="31"/>
      <c r="AY691" s="29"/>
      <c r="AZ691" s="31"/>
      <c r="BA691" s="17"/>
      <c r="BC691" s="22"/>
      <c r="BD691" s="22"/>
      <c r="BE691" s="22"/>
      <c r="BF691" s="22"/>
      <c r="BG691" s="22"/>
      <c r="BH691" s="22"/>
      <c r="BI691" s="22"/>
      <c r="BJ691" s="33"/>
      <c r="BK691" s="6"/>
      <c r="BL691" s="32"/>
      <c r="BM691" s="27"/>
      <c r="BN691" s="27"/>
      <c r="BO691" s="27"/>
      <c r="BP691" s="27"/>
      <c r="BQ691" s="27"/>
      <c r="BR691" s="27"/>
      <c r="BT691" s="2"/>
      <c r="BU691" s="8"/>
      <c r="BV691" s="8"/>
      <c r="BW691" s="8"/>
      <c r="BY691" s="44"/>
      <c r="BZ691" s="31"/>
      <c r="CA691" s="29"/>
      <c r="CB691" s="31"/>
      <c r="CC691" s="17"/>
      <c r="CE691" s="22"/>
      <c r="CF691" s="22"/>
      <c r="CG691" s="22"/>
      <c r="CH691" s="22"/>
      <c r="CI691" s="22"/>
      <c r="CJ691" s="22"/>
      <c r="CK691" s="22"/>
      <c r="CL691" s="33"/>
      <c r="CM691" s="6"/>
      <c r="CN691" s="32"/>
      <c r="CO691" s="27"/>
      <c r="CP691" s="27"/>
      <c r="CQ691" s="27"/>
      <c r="CR691" s="27"/>
      <c r="CS691" s="27"/>
      <c r="CT691" s="27"/>
    </row>
    <row r="692" spans="2:98">
      <c r="B692" s="86">
        <v>43360</v>
      </c>
      <c r="C692" s="53">
        <v>2888.8</v>
      </c>
      <c r="D692" s="47">
        <f t="shared" si="213"/>
        <v>-5.5697457469586148E-3</v>
      </c>
      <c r="F692" s="89">
        <f t="shared" si="198"/>
        <v>2018.7056019070615</v>
      </c>
      <c r="G692" s="96">
        <v>161</v>
      </c>
      <c r="H692" s="37">
        <v>152</v>
      </c>
      <c r="I692" s="60">
        <f t="shared" si="201"/>
        <v>2698.1353430361373</v>
      </c>
      <c r="J692" s="57">
        <f t="shared" si="209"/>
        <v>2240.7941826310444</v>
      </c>
      <c r="K692" s="57">
        <f t="shared" si="210"/>
        <v>2348.6538843107646</v>
      </c>
      <c r="L692" s="60">
        <f t="shared" si="202"/>
        <v>2215.1047036293871</v>
      </c>
      <c r="M692" s="57">
        <f t="shared" si="211"/>
        <v>2209.8777044680155</v>
      </c>
      <c r="N692" s="57">
        <f t="shared" si="212"/>
        <v>1663.149409861129</v>
      </c>
      <c r="P692" s="49">
        <v>152</v>
      </c>
      <c r="Q692" s="41">
        <v>681</v>
      </c>
      <c r="R692" s="103">
        <f t="shared" si="199"/>
        <v>2018.7056019070615</v>
      </c>
      <c r="S692" s="57">
        <f t="shared" si="203"/>
        <v>2698.1353430361373</v>
      </c>
      <c r="T692" s="57">
        <f t="shared" si="204"/>
        <v>3143.8185784022467</v>
      </c>
      <c r="U692" s="60">
        <f t="shared" si="205"/>
        <v>3286.4967138631259</v>
      </c>
      <c r="V692" s="57">
        <f t="shared" si="206"/>
        <v>2215.1047036293871</v>
      </c>
      <c r="W692" s="60">
        <f t="shared" si="207"/>
        <v>2919.6548871832565</v>
      </c>
      <c r="X692" s="57">
        <f t="shared" si="208"/>
        <v>2493.4228909376566</v>
      </c>
      <c r="Y692" s="17"/>
      <c r="AA692" s="22"/>
      <c r="AB692" s="22"/>
      <c r="AC692" s="22"/>
      <c r="AD692" s="22"/>
      <c r="AE692" s="22"/>
      <c r="AF692" s="22"/>
      <c r="AG692" s="22"/>
      <c r="AH692" s="33"/>
      <c r="AI692" s="6"/>
      <c r="AJ692" s="32"/>
      <c r="AK692" s="27"/>
      <c r="AL692" s="27"/>
      <c r="AM692" s="27"/>
      <c r="AN692" s="27"/>
      <c r="AO692" s="27"/>
      <c r="AP692" s="27"/>
      <c r="AR692" s="2"/>
      <c r="AS692" s="8"/>
      <c r="AT692" s="8"/>
      <c r="AU692" s="8"/>
      <c r="AW692" s="44"/>
      <c r="AX692" s="31"/>
      <c r="AY692" s="29"/>
      <c r="AZ692" s="31"/>
      <c r="BA692" s="17"/>
      <c r="BC692" s="22"/>
      <c r="BD692" s="22"/>
      <c r="BE692" s="22"/>
      <c r="BF692" s="22"/>
      <c r="BG692" s="22"/>
      <c r="BH692" s="22"/>
      <c r="BI692" s="22"/>
      <c r="BJ692" s="33"/>
      <c r="BK692" s="6"/>
      <c r="BL692" s="32"/>
      <c r="BM692" s="27"/>
      <c r="BN692" s="27"/>
      <c r="BO692" s="27"/>
      <c r="BP692" s="27"/>
      <c r="BQ692" s="27"/>
      <c r="BR692" s="27"/>
      <c r="BT692" s="2"/>
      <c r="BU692" s="8"/>
      <c r="BV692" s="8"/>
      <c r="BW692" s="8"/>
      <c r="BY692" s="44"/>
      <c r="BZ692" s="31"/>
      <c r="CA692" s="29"/>
      <c r="CB692" s="31"/>
      <c r="CC692" s="17"/>
      <c r="CE692" s="22"/>
      <c r="CF692" s="22"/>
      <c r="CG692" s="22"/>
      <c r="CH692" s="22"/>
      <c r="CI692" s="22"/>
      <c r="CJ692" s="22"/>
      <c r="CK692" s="22"/>
      <c r="CL692" s="33"/>
      <c r="CM692" s="6"/>
      <c r="CN692" s="32"/>
      <c r="CO692" s="27"/>
      <c r="CP692" s="27"/>
      <c r="CQ692" s="27"/>
      <c r="CR692" s="27"/>
      <c r="CS692" s="27"/>
      <c r="CT692" s="27"/>
    </row>
    <row r="693" spans="2:98">
      <c r="B693" s="86">
        <v>43361</v>
      </c>
      <c r="C693" s="53">
        <v>2904.31</v>
      </c>
      <c r="D693" s="47">
        <f t="shared" si="213"/>
        <v>5.3690113541954316E-3</v>
      </c>
      <c r="F693" s="89">
        <f t="shared" si="198"/>
        <v>2018.7095748907723</v>
      </c>
      <c r="G693" s="96">
        <v>162</v>
      </c>
      <c r="H693" s="37">
        <v>153</v>
      </c>
      <c r="I693" s="60">
        <f t="shared" si="201"/>
        <v>2698.9233135944064</v>
      </c>
      <c r="J693" s="57">
        <f t="shared" si="209"/>
        <v>2242.2052342987777</v>
      </c>
      <c r="K693" s="57">
        <f t="shared" si="210"/>
        <v>2350.819195361898</v>
      </c>
      <c r="L693" s="60">
        <f t="shared" si="202"/>
        <v>2214.3166609980517</v>
      </c>
      <c r="M693" s="57">
        <f t="shared" si="211"/>
        <v>2211.4973837122006</v>
      </c>
      <c r="N693" s="57">
        <f t="shared" si="212"/>
        <v>1662.9021867178155</v>
      </c>
      <c r="P693" s="49">
        <v>153</v>
      </c>
      <c r="Q693" s="96">
        <v>682</v>
      </c>
      <c r="R693" s="103">
        <f t="shared" si="199"/>
        <v>2018.7095748907723</v>
      </c>
      <c r="S693" s="57">
        <f t="shared" si="203"/>
        <v>2698.9233135944064</v>
      </c>
      <c r="T693" s="57">
        <f t="shared" si="204"/>
        <v>3145.8558728666367</v>
      </c>
      <c r="U693" s="60">
        <f t="shared" si="205"/>
        <v>3289.5868874419402</v>
      </c>
      <c r="V693" s="57">
        <f t="shared" si="206"/>
        <v>2214.3166609980517</v>
      </c>
      <c r="W693" s="60">
        <f t="shared" si="207"/>
        <v>2921.2644364950415</v>
      </c>
      <c r="X693" s="57">
        <f t="shared" si="208"/>
        <v>2493.5048541524848</v>
      </c>
      <c r="Y693" s="17"/>
      <c r="AA693" s="22"/>
      <c r="AB693" s="22"/>
      <c r="AC693" s="22"/>
      <c r="AD693" s="22"/>
      <c r="AE693" s="22"/>
      <c r="AF693" s="22"/>
      <c r="AG693" s="22"/>
      <c r="AH693" s="33"/>
      <c r="AI693" s="6"/>
      <c r="AJ693" s="32"/>
      <c r="AK693" s="27"/>
      <c r="AL693" s="27"/>
      <c r="AM693" s="27"/>
      <c r="AN693" s="27"/>
      <c r="AO693" s="27"/>
      <c r="AP693" s="27"/>
      <c r="AR693" s="2"/>
      <c r="AS693" s="8"/>
      <c r="AT693" s="8"/>
      <c r="AU693" s="8"/>
      <c r="AW693" s="44"/>
      <c r="AX693" s="31"/>
      <c r="AY693" s="29"/>
      <c r="AZ693" s="31"/>
      <c r="BA693" s="17"/>
      <c r="BC693" s="22"/>
      <c r="BD693" s="22"/>
      <c r="BE693" s="22"/>
      <c r="BF693" s="22"/>
      <c r="BG693" s="22"/>
      <c r="BH693" s="22"/>
      <c r="BI693" s="22"/>
      <c r="BJ693" s="33"/>
      <c r="BK693" s="6"/>
      <c r="BL693" s="32"/>
      <c r="BM693" s="27"/>
      <c r="BN693" s="27"/>
      <c r="BO693" s="27"/>
      <c r="BP693" s="27"/>
      <c r="BQ693" s="27"/>
      <c r="BR693" s="27"/>
      <c r="BT693" s="2"/>
      <c r="BU693" s="8"/>
      <c r="BV693" s="8"/>
      <c r="BW693" s="8"/>
      <c r="BY693" s="44"/>
      <c r="BZ693" s="31"/>
      <c r="CA693" s="29"/>
      <c r="CB693" s="31"/>
      <c r="CC693" s="17"/>
      <c r="CE693" s="22"/>
      <c r="CF693" s="22"/>
      <c r="CG693" s="22"/>
      <c r="CH693" s="22"/>
      <c r="CI693" s="22"/>
      <c r="CJ693" s="22"/>
      <c r="CK693" s="22"/>
      <c r="CL693" s="33"/>
      <c r="CM693" s="6"/>
      <c r="CN693" s="32"/>
      <c r="CO693" s="27"/>
      <c r="CP693" s="27"/>
      <c r="CQ693" s="27"/>
      <c r="CR693" s="27"/>
      <c r="CS693" s="27"/>
      <c r="CT693" s="27"/>
    </row>
    <row r="694" spans="2:98">
      <c r="B694" s="86">
        <v>43362</v>
      </c>
      <c r="C694" s="53">
        <v>2907.95</v>
      </c>
      <c r="D694" s="47">
        <f t="shared" si="213"/>
        <v>1.2533097362195746E-3</v>
      </c>
      <c r="F694" s="89">
        <f t="shared" si="198"/>
        <v>2018.7135478744831</v>
      </c>
      <c r="G694" s="96">
        <v>163</v>
      </c>
      <c r="H694" s="37">
        <v>154</v>
      </c>
      <c r="I694" s="60">
        <f t="shared" si="201"/>
        <v>2699.7115142736748</v>
      </c>
      <c r="J694" s="57">
        <f t="shared" si="209"/>
        <v>2243.6128219985835</v>
      </c>
      <c r="K694" s="57">
        <f t="shared" si="210"/>
        <v>2352.9819379996748</v>
      </c>
      <c r="L694" s="60">
        <f t="shared" si="202"/>
        <v>2213.5335773022543</v>
      </c>
      <c r="M694" s="57">
        <f t="shared" si="211"/>
        <v>2213.1152447135414</v>
      </c>
      <c r="N694" s="57">
        <f t="shared" si="212"/>
        <v>1662.6572581633957</v>
      </c>
      <c r="P694" s="49">
        <v>154</v>
      </c>
      <c r="Q694" s="41">
        <v>683</v>
      </c>
      <c r="R694" s="103">
        <f t="shared" si="199"/>
        <v>2018.7135478744831</v>
      </c>
      <c r="S694" s="57">
        <f t="shared" si="203"/>
        <v>2699.7115142736748</v>
      </c>
      <c r="T694" s="57">
        <f t="shared" si="204"/>
        <v>3147.8878340903939</v>
      </c>
      <c r="U694" s="60">
        <f t="shared" si="205"/>
        <v>3292.673007104167</v>
      </c>
      <c r="V694" s="57">
        <f t="shared" si="206"/>
        <v>2213.5335773022543</v>
      </c>
      <c r="W694" s="60">
        <f t="shared" si="207"/>
        <v>2922.8724019727229</v>
      </c>
      <c r="X694" s="57">
        <f t="shared" si="208"/>
        <v>2493.5889282688831</v>
      </c>
      <c r="Y694" s="17"/>
      <c r="AA694" s="22"/>
      <c r="AB694" s="22"/>
      <c r="AC694" s="22"/>
      <c r="AD694" s="22"/>
      <c r="AE694" s="22"/>
      <c r="AF694" s="22"/>
      <c r="AG694" s="22"/>
      <c r="AH694" s="33"/>
      <c r="AI694" s="6"/>
      <c r="AJ694" s="32"/>
      <c r="AK694" s="27"/>
      <c r="AL694" s="27"/>
      <c r="AM694" s="27"/>
      <c r="AN694" s="27"/>
      <c r="AO694" s="27"/>
      <c r="AP694" s="27"/>
      <c r="AR694" s="2"/>
      <c r="AS694" s="8"/>
      <c r="AT694" s="8"/>
      <c r="AU694" s="8"/>
      <c r="AW694" s="44"/>
      <c r="AX694" s="31"/>
      <c r="AY694" s="29"/>
      <c r="AZ694" s="31"/>
      <c r="BA694" s="17"/>
      <c r="BC694" s="22"/>
      <c r="BD694" s="22"/>
      <c r="BE694" s="22"/>
      <c r="BF694" s="22"/>
      <c r="BG694" s="22"/>
      <c r="BH694" s="22"/>
      <c r="BI694" s="22"/>
      <c r="BJ694" s="33"/>
      <c r="BK694" s="6"/>
      <c r="BL694" s="32"/>
      <c r="BM694" s="27"/>
      <c r="BN694" s="27"/>
      <c r="BO694" s="27"/>
      <c r="BP694" s="27"/>
      <c r="BQ694" s="27"/>
      <c r="BR694" s="27"/>
      <c r="BT694" s="2"/>
      <c r="BU694" s="8"/>
      <c r="BV694" s="8"/>
      <c r="BW694" s="8"/>
      <c r="BY694" s="44"/>
      <c r="BZ694" s="31"/>
      <c r="CA694" s="29"/>
      <c r="CB694" s="31"/>
      <c r="CC694" s="17"/>
      <c r="CE694" s="22"/>
      <c r="CF694" s="22"/>
      <c r="CG694" s="22"/>
      <c r="CH694" s="22"/>
      <c r="CI694" s="22"/>
      <c r="CJ694" s="22"/>
      <c r="CK694" s="22"/>
      <c r="CL694" s="33"/>
      <c r="CM694" s="6"/>
      <c r="CN694" s="32"/>
      <c r="CO694" s="27"/>
      <c r="CP694" s="27"/>
      <c r="CQ694" s="27"/>
      <c r="CR694" s="27"/>
      <c r="CS694" s="27"/>
      <c r="CT694" s="27"/>
    </row>
    <row r="695" spans="2:98" s="46" customFormat="1">
      <c r="B695" s="86">
        <v>43363</v>
      </c>
      <c r="C695" s="53">
        <v>2930.75</v>
      </c>
      <c r="D695" s="47">
        <f t="shared" si="213"/>
        <v>7.8405749754982667E-3</v>
      </c>
      <c r="E695" s="61"/>
      <c r="F695" s="89">
        <f t="shared" si="198"/>
        <v>2018.7175208581939</v>
      </c>
      <c r="G695" s="96">
        <v>164</v>
      </c>
      <c r="H695" s="37">
        <v>155</v>
      </c>
      <c r="I695" s="60">
        <f t="shared" si="201"/>
        <v>2700.4999451411472</v>
      </c>
      <c r="J695" s="57">
        <f t="shared" si="209"/>
        <v>2245.0169781108611</v>
      </c>
      <c r="K695" s="57">
        <f t="shared" si="210"/>
        <v>2355.1421434470653</v>
      </c>
      <c r="L695" s="60">
        <f t="shared" si="202"/>
        <v>2212.755401997169</v>
      </c>
      <c r="M695" s="57">
        <f t="shared" si="211"/>
        <v>2214.7313093809571</v>
      </c>
      <c r="N695" s="57">
        <f t="shared" si="212"/>
        <v>1662.4146024516581</v>
      </c>
      <c r="P695" s="49">
        <v>155</v>
      </c>
      <c r="Q695" s="41">
        <v>684</v>
      </c>
      <c r="R695" s="103">
        <f t="shared" si="199"/>
        <v>2018.7175208581939</v>
      </c>
      <c r="S695" s="57">
        <f t="shared" si="203"/>
        <v>2700.4999451411472</v>
      </c>
      <c r="T695" s="57">
        <f t="shared" si="204"/>
        <v>3149.9145147802546</v>
      </c>
      <c r="U695" s="60">
        <f t="shared" si="205"/>
        <v>3295.7551237362964</v>
      </c>
      <c r="V695" s="57">
        <f t="shared" si="206"/>
        <v>2212.755401997169</v>
      </c>
      <c r="W695" s="60">
        <f t="shared" si="207"/>
        <v>2924.4788040689641</v>
      </c>
      <c r="X695" s="57">
        <f t="shared" si="208"/>
        <v>2493.6750929979949</v>
      </c>
      <c r="Y695" s="56"/>
      <c r="AA695" s="62"/>
      <c r="AB695" s="62"/>
      <c r="AC695" s="62"/>
      <c r="AD695" s="62"/>
      <c r="AE695" s="62"/>
      <c r="AF695" s="62"/>
      <c r="AG695" s="62"/>
      <c r="AH695" s="65"/>
      <c r="AI695" s="72"/>
      <c r="AJ695" s="66"/>
      <c r="AK695" s="67"/>
      <c r="AL695" s="67"/>
      <c r="AM695" s="67"/>
      <c r="AN695" s="67"/>
      <c r="AO695" s="67"/>
      <c r="AP695" s="67"/>
      <c r="AR695" s="68"/>
      <c r="AS695" s="61"/>
      <c r="AT695" s="61"/>
      <c r="AU695" s="61"/>
      <c r="AW695" s="69"/>
      <c r="AX695" s="63"/>
      <c r="AY695" s="64"/>
      <c r="AZ695" s="63"/>
      <c r="BA695" s="56"/>
      <c r="BC695" s="62"/>
      <c r="BD695" s="62"/>
      <c r="BE695" s="62"/>
      <c r="BF695" s="62"/>
      <c r="BG695" s="62"/>
      <c r="BH695" s="62"/>
      <c r="BI695" s="62"/>
      <c r="BJ695" s="65"/>
      <c r="BK695" s="72"/>
      <c r="BL695" s="66"/>
      <c r="BM695" s="67"/>
      <c r="BN695" s="67"/>
      <c r="BO695" s="67"/>
      <c r="BP695" s="67"/>
      <c r="BQ695" s="67"/>
      <c r="BR695" s="67"/>
      <c r="BT695" s="68"/>
      <c r="BU695" s="61"/>
      <c r="BV695" s="61"/>
      <c r="BW695" s="61"/>
      <c r="BY695" s="69"/>
      <c r="BZ695" s="63"/>
      <c r="CA695" s="64"/>
      <c r="CB695" s="63"/>
      <c r="CC695" s="56"/>
      <c r="CE695" s="62"/>
      <c r="CF695" s="62"/>
      <c r="CG695" s="62"/>
      <c r="CH695" s="62"/>
      <c r="CI695" s="62"/>
      <c r="CJ695" s="62"/>
      <c r="CK695" s="62"/>
      <c r="CL695" s="65"/>
      <c r="CM695" s="72"/>
      <c r="CN695" s="66"/>
      <c r="CO695" s="67"/>
      <c r="CP695" s="67"/>
      <c r="CQ695" s="67"/>
      <c r="CR695" s="67"/>
      <c r="CS695" s="67"/>
      <c r="CT695" s="67"/>
    </row>
    <row r="696" spans="2:98">
      <c r="B696" s="86">
        <v>43364</v>
      </c>
      <c r="C696" s="53">
        <v>2929.67</v>
      </c>
      <c r="D696" s="47">
        <f t="shared" si="213"/>
        <v>-3.6850635502855148E-4</v>
      </c>
      <c r="F696" s="89">
        <f t="shared" si="198"/>
        <v>2018.7214938419047</v>
      </c>
      <c r="G696" s="96">
        <v>165</v>
      </c>
      <c r="H696" s="37">
        <v>156</v>
      </c>
      <c r="I696" s="60">
        <f t="shared" si="201"/>
        <v>2701.2886062640487</v>
      </c>
      <c r="J696" s="57">
        <f t="shared" si="209"/>
        <v>2246.4177345218113</v>
      </c>
      <c r="K696" s="57">
        <f t="shared" si="210"/>
        <v>2357.2998424464358</v>
      </c>
      <c r="L696" s="60">
        <f t="shared" si="202"/>
        <v>2211.9820853668834</v>
      </c>
      <c r="M696" s="57">
        <f t="shared" si="211"/>
        <v>2216.3455992862491</v>
      </c>
      <c r="N696" s="57">
        <f t="shared" si="212"/>
        <v>1662.174198173562</v>
      </c>
      <c r="P696" s="49">
        <v>156</v>
      </c>
      <c r="Q696" s="96">
        <v>685</v>
      </c>
      <c r="R696" s="103">
        <f t="shared" si="199"/>
        <v>2018.7214938419047</v>
      </c>
      <c r="S696" s="57">
        <f t="shared" si="203"/>
        <v>2701.2886062640487</v>
      </c>
      <c r="T696" s="57">
        <f t="shared" si="204"/>
        <v>3151.9359667920262</v>
      </c>
      <c r="U696" s="60">
        <f t="shared" si="205"/>
        <v>3298.8332873960321</v>
      </c>
      <c r="V696" s="57">
        <f t="shared" si="206"/>
        <v>2211.9820853668834</v>
      </c>
      <c r="W696" s="60">
        <f t="shared" si="207"/>
        <v>2926.0836629038567</v>
      </c>
      <c r="X696" s="57">
        <f t="shared" si="208"/>
        <v>2493.7633283835889</v>
      </c>
      <c r="Y696" s="17"/>
      <c r="AA696" s="22"/>
      <c r="AB696" s="22"/>
      <c r="AC696" s="22"/>
      <c r="AD696" s="22"/>
      <c r="AE696" s="22"/>
      <c r="AF696" s="22"/>
      <c r="AG696" s="22"/>
      <c r="AH696" s="33"/>
      <c r="AI696" s="6"/>
      <c r="AJ696" s="32"/>
      <c r="AK696" s="27"/>
      <c r="AL696" s="27"/>
      <c r="AM696" s="27"/>
      <c r="AN696" s="27"/>
      <c r="AO696" s="27"/>
      <c r="AP696" s="27"/>
      <c r="AR696" s="2"/>
      <c r="AS696" s="8"/>
      <c r="AT696" s="8"/>
      <c r="AU696" s="8"/>
      <c r="AW696" s="44"/>
      <c r="AX696" s="31"/>
      <c r="AY696" s="29"/>
      <c r="AZ696" s="31"/>
      <c r="BA696" s="17"/>
      <c r="BC696" s="22"/>
      <c r="BD696" s="22"/>
      <c r="BE696" s="22"/>
      <c r="BF696" s="22"/>
      <c r="BG696" s="22"/>
      <c r="BH696" s="22"/>
      <c r="BI696" s="22"/>
      <c r="BJ696" s="33"/>
      <c r="BK696" s="6"/>
      <c r="BL696" s="32"/>
      <c r="BM696" s="27"/>
      <c r="BN696" s="27"/>
      <c r="BO696" s="27"/>
      <c r="BP696" s="27"/>
      <c r="BQ696" s="27"/>
      <c r="BR696" s="27"/>
      <c r="BT696" s="2"/>
      <c r="BU696" s="8"/>
      <c r="BV696" s="8"/>
      <c r="BW696" s="8"/>
      <c r="BY696" s="44"/>
      <c r="BZ696" s="31"/>
      <c r="CA696" s="29"/>
      <c r="CB696" s="31"/>
      <c r="CC696" s="17"/>
      <c r="CE696" s="22"/>
      <c r="CF696" s="22"/>
      <c r="CG696" s="22"/>
      <c r="CH696" s="22"/>
      <c r="CI696" s="22"/>
      <c r="CJ696" s="22"/>
      <c r="CK696" s="22"/>
      <c r="CL696" s="33"/>
      <c r="CM696" s="6"/>
      <c r="CN696" s="32"/>
      <c r="CO696" s="27"/>
      <c r="CP696" s="27"/>
      <c r="CQ696" s="27"/>
      <c r="CR696" s="27"/>
      <c r="CS696" s="27"/>
      <c r="CT696" s="27"/>
    </row>
    <row r="697" spans="2:98">
      <c r="B697" s="86">
        <v>43367</v>
      </c>
      <c r="C697" s="53">
        <v>2919.37</v>
      </c>
      <c r="D697" s="47">
        <f t="shared" si="213"/>
        <v>-3.5157543341059511E-3</v>
      </c>
      <c r="F697" s="89">
        <f t="shared" si="198"/>
        <v>2018.7254668256155</v>
      </c>
      <c r="G697" s="96">
        <v>166</v>
      </c>
      <c r="H697" s="37">
        <v>157</v>
      </c>
      <c r="I697" s="60">
        <f t="shared" si="201"/>
        <v>2702.0774977096235</v>
      </c>
      <c r="J697" s="57">
        <f t="shared" si="209"/>
        <v>2247.8151226339182</v>
      </c>
      <c r="K697" s="57">
        <f t="shared" si="210"/>
        <v>2359.4550652698181</v>
      </c>
      <c r="L697" s="60">
        <f t="shared" si="202"/>
        <v>2211.2135785056739</v>
      </c>
      <c r="M697" s="57">
        <f t="shared" si="211"/>
        <v>2217.9581356713043</v>
      </c>
      <c r="N697" s="57">
        <f t="shared" si="212"/>
        <v>1661.9360242500375</v>
      </c>
      <c r="P697" s="49">
        <v>157</v>
      </c>
      <c r="Q697" s="96">
        <v>686</v>
      </c>
      <c r="R697" s="103">
        <f t="shared" si="199"/>
        <v>2018.7254668256155</v>
      </c>
      <c r="S697" s="57">
        <f t="shared" si="203"/>
        <v>2702.0774977096235</v>
      </c>
      <c r="T697" s="57">
        <f t="shared" si="204"/>
        <v>3153.9522411496641</v>
      </c>
      <c r="U697" s="60">
        <f t="shared" si="205"/>
        <v>3301.9075473310127</v>
      </c>
      <c r="V697" s="57">
        <f t="shared" si="206"/>
        <v>2211.2135785056739</v>
      </c>
      <c r="W697" s="60">
        <f t="shared" si="207"/>
        <v>2927.6869982724234</v>
      </c>
      <c r="X697" s="57">
        <f t="shared" si="208"/>
        <v>2493.8536147945538</v>
      </c>
      <c r="Y697" s="17"/>
      <c r="AA697" s="22"/>
      <c r="AB697" s="22"/>
      <c r="AC697" s="22"/>
      <c r="AD697" s="22"/>
      <c r="AE697" s="22"/>
      <c r="AF697" s="22"/>
      <c r="AG697" s="22"/>
      <c r="AH697" s="33"/>
      <c r="AI697" s="6"/>
      <c r="AJ697" s="32"/>
      <c r="AK697" s="27"/>
      <c r="AL697" s="27"/>
      <c r="AM697" s="27"/>
      <c r="AN697" s="27"/>
      <c r="AO697" s="27"/>
      <c r="AP697" s="27"/>
      <c r="AR697" s="2"/>
      <c r="AS697" s="8"/>
      <c r="AT697" s="8"/>
      <c r="AU697" s="8"/>
      <c r="AW697" s="44"/>
      <c r="AX697" s="31"/>
      <c r="AY697" s="29"/>
      <c r="AZ697" s="31"/>
      <c r="BA697" s="17"/>
      <c r="BC697" s="22"/>
      <c r="BD697" s="22"/>
      <c r="BE697" s="22"/>
      <c r="BF697" s="22"/>
      <c r="BG697" s="22"/>
      <c r="BH697" s="22"/>
      <c r="BI697" s="22"/>
      <c r="BJ697" s="33"/>
      <c r="BK697" s="6"/>
      <c r="BL697" s="32"/>
      <c r="BM697" s="27"/>
      <c r="BN697" s="27"/>
      <c r="BO697" s="27"/>
      <c r="BP697" s="27"/>
      <c r="BQ697" s="27"/>
      <c r="BR697" s="27"/>
      <c r="BT697" s="2"/>
      <c r="BU697" s="8"/>
      <c r="BV697" s="8"/>
      <c r="BW697" s="8"/>
      <c r="BY697" s="44"/>
      <c r="BZ697" s="31"/>
      <c r="CA697" s="29"/>
      <c r="CB697" s="31"/>
      <c r="CC697" s="17"/>
      <c r="CE697" s="22"/>
      <c r="CF697" s="22"/>
      <c r="CG697" s="22"/>
      <c r="CH697" s="22"/>
      <c r="CI697" s="22"/>
      <c r="CJ697" s="22"/>
      <c r="CK697" s="22"/>
      <c r="CL697" s="33"/>
      <c r="CM697" s="6"/>
      <c r="CN697" s="32"/>
      <c r="CO697" s="27"/>
      <c r="CP697" s="27"/>
      <c r="CQ697" s="27"/>
      <c r="CR697" s="27"/>
      <c r="CS697" s="27"/>
      <c r="CT697" s="27"/>
    </row>
    <row r="698" spans="2:98">
      <c r="B698" s="86">
        <v>43368</v>
      </c>
      <c r="C698" s="53">
        <v>2915.56</v>
      </c>
      <c r="D698" s="47">
        <f t="shared" si="213"/>
        <v>-1.3050760951849015E-3</v>
      </c>
      <c r="F698" s="89">
        <f t="shared" si="198"/>
        <v>2018.7294398093263</v>
      </c>
      <c r="G698" s="96">
        <v>167</v>
      </c>
      <c r="H698" s="37">
        <v>158</v>
      </c>
      <c r="I698" s="60">
        <f t="shared" si="201"/>
        <v>2702.8666195451356</v>
      </c>
      <c r="J698" s="57">
        <f t="shared" si="209"/>
        <v>2249.2091733761426</v>
      </c>
      <c r="K698" s="57">
        <f t="shared" si="210"/>
        <v>2361.6078417289045</v>
      </c>
      <c r="L698" s="60">
        <f t="shared" si="202"/>
        <v>2210.4498332998228</v>
      </c>
      <c r="M698" s="57">
        <f t="shared" si="211"/>
        <v>2219.5689394550973</v>
      </c>
      <c r="N698" s="57">
        <f t="shared" si="212"/>
        <v>1661.7000599249816</v>
      </c>
      <c r="P698" s="49">
        <v>158</v>
      </c>
      <c r="Q698" s="41">
        <v>687</v>
      </c>
      <c r="R698" s="103">
        <f t="shared" si="199"/>
        <v>2018.7294398093263</v>
      </c>
      <c r="S698" s="57">
        <f t="shared" si="203"/>
        <v>2702.8666195451356</v>
      </c>
      <c r="T698" s="57">
        <f t="shared" si="204"/>
        <v>3155.9633880638107</v>
      </c>
      <c r="U698" s="60">
        <f t="shared" si="205"/>
        <v>3304.9779519969957</v>
      </c>
      <c r="V698" s="57">
        <f t="shared" si="206"/>
        <v>2210.4498332998228</v>
      </c>
      <c r="W698" s="60">
        <f t="shared" si="207"/>
        <v>2929.28882965191</v>
      </c>
      <c r="X698" s="57">
        <f t="shared" si="208"/>
        <v>2493.9459329176038</v>
      </c>
      <c r="Y698" s="17"/>
      <c r="AA698" s="22"/>
      <c r="AB698" s="22"/>
      <c r="AC698" s="22"/>
      <c r="AD698" s="22"/>
      <c r="AE698" s="22"/>
      <c r="AF698" s="22"/>
      <c r="AG698" s="22"/>
      <c r="AH698" s="33"/>
      <c r="AI698" s="6"/>
      <c r="AJ698" s="32"/>
      <c r="AK698" s="27"/>
      <c r="AL698" s="27"/>
      <c r="AM698" s="27"/>
      <c r="AN698" s="27"/>
      <c r="AO698" s="27"/>
      <c r="AP698" s="27"/>
      <c r="AR698" s="2"/>
      <c r="AS698" s="8"/>
      <c r="AT698" s="8"/>
      <c r="AU698" s="8"/>
      <c r="AW698" s="44"/>
      <c r="AX698" s="31"/>
      <c r="AY698" s="29"/>
      <c r="AZ698" s="31"/>
      <c r="BA698" s="17"/>
      <c r="BC698" s="22"/>
      <c r="BD698" s="22"/>
      <c r="BE698" s="22"/>
      <c r="BF698" s="22"/>
      <c r="BG698" s="22"/>
      <c r="BH698" s="22"/>
      <c r="BI698" s="22"/>
      <c r="BJ698" s="33"/>
      <c r="BK698" s="6"/>
      <c r="BL698" s="32"/>
      <c r="BM698" s="27"/>
      <c r="BN698" s="27"/>
      <c r="BO698" s="27"/>
      <c r="BP698" s="27"/>
      <c r="BQ698" s="27"/>
      <c r="BR698" s="27"/>
      <c r="BT698" s="2"/>
      <c r="BU698" s="8"/>
      <c r="BV698" s="8"/>
      <c r="BW698" s="8"/>
      <c r="BY698" s="44"/>
      <c r="BZ698" s="31"/>
      <c r="CA698" s="29"/>
      <c r="CB698" s="31"/>
      <c r="CC698" s="17"/>
      <c r="CE698" s="22"/>
      <c r="CF698" s="22"/>
      <c r="CG698" s="22"/>
      <c r="CH698" s="22"/>
      <c r="CI698" s="22"/>
      <c r="CJ698" s="22"/>
      <c r="CK698" s="22"/>
      <c r="CL698" s="33"/>
      <c r="CM698" s="6"/>
      <c r="CN698" s="32"/>
      <c r="CO698" s="27"/>
      <c r="CP698" s="27"/>
      <c r="CQ698" s="27"/>
      <c r="CR698" s="27"/>
      <c r="CS698" s="27"/>
      <c r="CT698" s="27"/>
    </row>
    <row r="699" spans="2:98">
      <c r="B699" s="86">
        <v>43369</v>
      </c>
      <c r="C699" s="53">
        <v>2905.97</v>
      </c>
      <c r="D699" s="47">
        <f t="shared" si="213"/>
        <v>-3.2892480346829239E-3</v>
      </c>
      <c r="F699" s="89">
        <f t="shared" si="198"/>
        <v>2018.7334127930371</v>
      </c>
      <c r="G699" s="96">
        <v>168</v>
      </c>
      <c r="H699" s="37">
        <v>159</v>
      </c>
      <c r="I699" s="60">
        <f t="shared" si="201"/>
        <v>2703.6559718378689</v>
      </c>
      <c r="J699" s="57">
        <f t="shared" si="209"/>
        <v>2250.5999172138459</v>
      </c>
      <c r="K699" s="57">
        <f t="shared" si="210"/>
        <v>2363.7582011847662</v>
      </c>
      <c r="L699" s="60">
        <f t="shared" si="202"/>
        <v>2209.6908024099534</v>
      </c>
      <c r="M699" s="57">
        <f t="shared" si="211"/>
        <v>2221.1780312405076</v>
      </c>
      <c r="N699" s="57">
        <f t="shared" si="212"/>
        <v>1661.4662847584409</v>
      </c>
      <c r="P699" s="49">
        <v>159</v>
      </c>
      <c r="Q699" s="41">
        <v>688</v>
      </c>
      <c r="R699" s="103">
        <f t="shared" si="199"/>
        <v>2018.7334127930371</v>
      </c>
      <c r="S699" s="57">
        <f t="shared" si="203"/>
        <v>2703.6559718378689</v>
      </c>
      <c r="T699" s="57">
        <f t="shared" si="204"/>
        <v>3157.9694569498051</v>
      </c>
      <c r="U699" s="60">
        <f t="shared" si="205"/>
        <v>3308.0445490755255</v>
      </c>
      <c r="V699" s="57">
        <f t="shared" si="206"/>
        <v>2209.6908024099534</v>
      </c>
      <c r="W699" s="60">
        <f t="shared" si="207"/>
        <v>2930.8891762088688</v>
      </c>
      <c r="X699" s="57">
        <f t="shared" si="208"/>
        <v>2494.0402637501993</v>
      </c>
      <c r="Y699" s="17"/>
      <c r="AA699" s="22"/>
      <c r="AB699" s="22"/>
      <c r="AC699" s="22"/>
      <c r="AD699" s="22"/>
      <c r="AE699" s="22"/>
      <c r="AF699" s="22"/>
      <c r="AG699" s="22"/>
      <c r="AH699" s="33"/>
      <c r="AI699" s="6"/>
      <c r="AJ699" s="32"/>
      <c r="AK699" s="27"/>
      <c r="AL699" s="27"/>
      <c r="AM699" s="27"/>
      <c r="AN699" s="27"/>
      <c r="AO699" s="27"/>
      <c r="AP699" s="27"/>
      <c r="AR699" s="2"/>
      <c r="AS699" s="8"/>
      <c r="AT699" s="8"/>
      <c r="AU699" s="8"/>
      <c r="AW699" s="44"/>
      <c r="AX699" s="31"/>
      <c r="AY699" s="29"/>
      <c r="AZ699" s="31"/>
      <c r="BA699" s="17"/>
      <c r="BC699" s="22"/>
      <c r="BD699" s="22"/>
      <c r="BE699" s="22"/>
      <c r="BF699" s="22"/>
      <c r="BG699" s="22"/>
      <c r="BH699" s="22"/>
      <c r="BI699" s="22"/>
      <c r="BJ699" s="33"/>
      <c r="BK699" s="6"/>
      <c r="BL699" s="32"/>
      <c r="BM699" s="27"/>
      <c r="BN699" s="27"/>
      <c r="BO699" s="27"/>
      <c r="BP699" s="27"/>
      <c r="BQ699" s="27"/>
      <c r="BR699" s="27"/>
      <c r="BT699" s="2"/>
      <c r="BU699" s="8"/>
      <c r="BV699" s="8"/>
      <c r="BW699" s="8"/>
      <c r="BY699" s="44"/>
      <c r="BZ699" s="31"/>
      <c r="CA699" s="29"/>
      <c r="CB699" s="31"/>
      <c r="CC699" s="17"/>
      <c r="CE699" s="22"/>
      <c r="CF699" s="22"/>
      <c r="CG699" s="22"/>
      <c r="CH699" s="22"/>
      <c r="CI699" s="22"/>
      <c r="CJ699" s="22"/>
      <c r="CK699" s="22"/>
      <c r="CL699" s="33"/>
      <c r="CM699" s="6"/>
      <c r="CN699" s="32"/>
      <c r="CO699" s="27"/>
      <c r="CP699" s="27"/>
      <c r="CQ699" s="27"/>
      <c r="CR699" s="27"/>
      <c r="CS699" s="27"/>
      <c r="CT699" s="27"/>
    </row>
    <row r="700" spans="2:98">
      <c r="B700" s="86">
        <v>43370</v>
      </c>
      <c r="C700" s="53">
        <v>2914</v>
      </c>
      <c r="D700" s="47">
        <f t="shared" si="213"/>
        <v>2.7632769780831187E-3</v>
      </c>
      <c r="F700" s="89">
        <f t="shared" si="198"/>
        <v>2018.7373857767479</v>
      </c>
      <c r="G700" s="96">
        <v>169</v>
      </c>
      <c r="H700" s="37">
        <v>160</v>
      </c>
      <c r="I700" s="60">
        <f t="shared" ref="I700:I731" si="214">$C$540*EXP($J$4*H700)</f>
        <v>2704.4455546551271</v>
      </c>
      <c r="J700" s="57">
        <f t="shared" si="209"/>
        <v>2251.9873841584431</v>
      </c>
      <c r="K700" s="57">
        <f t="shared" si="210"/>
        <v>2365.9061725573142</v>
      </c>
      <c r="L700" s="60">
        <f t="shared" si="202"/>
        <v>2208.9364392538655</v>
      </c>
      <c r="M700" s="57">
        <f t="shared" si="211"/>
        <v>2222.78543132095</v>
      </c>
      <c r="N700" s="57">
        <f t="shared" si="212"/>
        <v>1661.2346786199821</v>
      </c>
      <c r="P700" s="49">
        <v>160</v>
      </c>
      <c r="Q700" s="96">
        <v>689</v>
      </c>
      <c r="R700" s="103">
        <f t="shared" si="199"/>
        <v>2018.7373857767479</v>
      </c>
      <c r="S700" s="57">
        <f t="shared" si="203"/>
        <v>2704.4455546551271</v>
      </c>
      <c r="T700" s="57">
        <f t="shared" si="204"/>
        <v>3159.970496445178</v>
      </c>
      <c r="U700" s="60">
        <f t="shared" si="205"/>
        <v>3311.1073854910946</v>
      </c>
      <c r="V700" s="57">
        <f t="shared" si="206"/>
        <v>2208.9364392538655</v>
      </c>
      <c r="W700" s="60">
        <f t="shared" si="207"/>
        <v>2932.4880568060403</v>
      </c>
      <c r="X700" s="57">
        <f t="shared" si="208"/>
        <v>2494.136588593663</v>
      </c>
      <c r="Y700" s="17"/>
      <c r="AA700" s="22"/>
      <c r="AB700" s="22"/>
      <c r="AC700" s="22"/>
      <c r="AD700" s="22"/>
      <c r="AE700" s="22"/>
      <c r="AF700" s="22"/>
      <c r="AG700" s="22"/>
      <c r="AH700" s="33"/>
      <c r="AI700" s="6"/>
      <c r="AJ700" s="32"/>
      <c r="AK700" s="27"/>
      <c r="AL700" s="27"/>
      <c r="AM700" s="27"/>
      <c r="AN700" s="27"/>
      <c r="AO700" s="27"/>
      <c r="AP700" s="27"/>
      <c r="AR700" s="2"/>
      <c r="AS700" s="8"/>
      <c r="AT700" s="8"/>
      <c r="AU700" s="8"/>
      <c r="AW700" s="44"/>
      <c r="AX700" s="31"/>
      <c r="AY700" s="29"/>
      <c r="AZ700" s="31"/>
      <c r="BA700" s="17"/>
      <c r="BC700" s="22"/>
      <c r="BD700" s="22"/>
      <c r="BE700" s="22"/>
      <c r="BF700" s="22"/>
      <c r="BG700" s="22"/>
      <c r="BH700" s="22"/>
      <c r="BI700" s="22"/>
      <c r="BJ700" s="33"/>
      <c r="BK700" s="6"/>
      <c r="BL700" s="32"/>
      <c r="BM700" s="27"/>
      <c r="BN700" s="27"/>
      <c r="BO700" s="27"/>
      <c r="BP700" s="27"/>
      <c r="BQ700" s="27"/>
      <c r="BR700" s="27"/>
      <c r="BT700" s="2"/>
      <c r="BU700" s="8"/>
      <c r="BV700" s="8"/>
      <c r="BW700" s="8"/>
      <c r="BY700" s="44"/>
      <c r="BZ700" s="31"/>
      <c r="CA700" s="29"/>
      <c r="CB700" s="31"/>
      <c r="CC700" s="17"/>
      <c r="CE700" s="22"/>
      <c r="CF700" s="22"/>
      <c r="CG700" s="22"/>
      <c r="CH700" s="22"/>
      <c r="CI700" s="22"/>
      <c r="CJ700" s="22"/>
      <c r="CK700" s="22"/>
      <c r="CL700" s="33"/>
      <c r="CM700" s="6"/>
      <c r="CN700" s="32"/>
      <c r="CO700" s="27"/>
      <c r="CP700" s="27"/>
      <c r="CQ700" s="27"/>
      <c r="CR700" s="27"/>
      <c r="CS700" s="27"/>
      <c r="CT700" s="27"/>
    </row>
    <row r="701" spans="2:98">
      <c r="B701" s="86">
        <v>43371</v>
      </c>
      <c r="C701" s="53">
        <v>2913.98</v>
      </c>
      <c r="D701" s="47">
        <f t="shared" si="213"/>
        <v>-6.8634179821488707E-6</v>
      </c>
      <c r="F701" s="89">
        <f t="shared" si="198"/>
        <v>2018.7413587604588</v>
      </c>
      <c r="G701" s="96">
        <v>170</v>
      </c>
      <c r="H701" s="37">
        <v>161</v>
      </c>
      <c r="I701" s="60">
        <f t="shared" si="214"/>
        <v>2705.2353680642318</v>
      </c>
      <c r="J701" s="57">
        <f t="shared" si="209"/>
        <v>2253.371603776804</v>
      </c>
      <c r="K701" s="57">
        <f t="shared" si="210"/>
        <v>2368.0517843345087</v>
      </c>
      <c r="L701" s="60">
        <f t="shared" si="202"/>
        <v>2208.1866979898564</v>
      </c>
      <c r="M701" s="57">
        <f t="shared" si="211"/>
        <v>2224.3911596868306</v>
      </c>
      <c r="N701" s="57">
        <f t="shared" si="212"/>
        <v>1661.0052216822357</v>
      </c>
      <c r="P701" s="49">
        <v>161</v>
      </c>
      <c r="Q701" s="41">
        <v>690</v>
      </c>
      <c r="R701" s="103">
        <f t="shared" si="199"/>
        <v>2018.7413587604588</v>
      </c>
      <c r="S701" s="57">
        <f t="shared" si="203"/>
        <v>2705.2353680642318</v>
      </c>
      <c r="T701" s="57">
        <f t="shared" si="204"/>
        <v>3161.9665544266654</v>
      </c>
      <c r="U701" s="60">
        <f t="shared" si="205"/>
        <v>3314.1665074278235</v>
      </c>
      <c r="V701" s="57">
        <f t="shared" si="206"/>
        <v>2208.1866979898564</v>
      </c>
      <c r="W701" s="60">
        <f t="shared" si="207"/>
        <v>2934.0854900090371</v>
      </c>
      <c r="X701" s="57">
        <f t="shared" si="208"/>
        <v>2494.2348890464946</v>
      </c>
      <c r="Y701" s="17"/>
      <c r="AA701" s="22"/>
      <c r="AB701" s="22"/>
      <c r="AC701" s="22"/>
      <c r="AD701" s="22"/>
      <c r="AE701" s="22"/>
      <c r="AF701" s="22"/>
      <c r="AG701" s="22"/>
      <c r="AH701" s="33"/>
      <c r="AI701" s="6"/>
      <c r="AJ701" s="32"/>
      <c r="AK701" s="27"/>
      <c r="AL701" s="27"/>
      <c r="AM701" s="27"/>
      <c r="AN701" s="27"/>
      <c r="AO701" s="27"/>
      <c r="AP701" s="27"/>
      <c r="AR701" s="2"/>
      <c r="AS701" s="8"/>
      <c r="AT701" s="8"/>
      <c r="AU701" s="8"/>
      <c r="AW701" s="44"/>
      <c r="AX701" s="31"/>
      <c r="AY701" s="29"/>
      <c r="AZ701" s="31"/>
      <c r="BA701" s="17"/>
      <c r="BC701" s="22"/>
      <c r="BD701" s="22"/>
      <c r="BE701" s="22"/>
      <c r="BF701" s="22"/>
      <c r="BG701" s="22"/>
      <c r="BH701" s="22"/>
      <c r="BI701" s="22"/>
      <c r="BJ701" s="33"/>
      <c r="BK701" s="6"/>
      <c r="BL701" s="32"/>
      <c r="BM701" s="27"/>
      <c r="BN701" s="27"/>
      <c r="BO701" s="27"/>
      <c r="BP701" s="27"/>
      <c r="BQ701" s="27"/>
      <c r="BR701" s="27"/>
      <c r="BT701" s="2"/>
      <c r="BU701" s="8"/>
      <c r="BV701" s="8"/>
      <c r="BW701" s="8"/>
      <c r="BY701" s="44"/>
      <c r="BZ701" s="31"/>
      <c r="CA701" s="29"/>
      <c r="CB701" s="31"/>
      <c r="CC701" s="17"/>
      <c r="CE701" s="22"/>
      <c r="CF701" s="22"/>
      <c r="CG701" s="22"/>
      <c r="CH701" s="22"/>
      <c r="CI701" s="22"/>
      <c r="CJ701" s="22"/>
      <c r="CK701" s="22"/>
      <c r="CL701" s="33"/>
      <c r="CM701" s="6"/>
      <c r="CN701" s="32"/>
      <c r="CO701" s="27"/>
      <c r="CP701" s="27"/>
      <c r="CQ701" s="27"/>
      <c r="CR701" s="27"/>
      <c r="CS701" s="27"/>
      <c r="CT701" s="27"/>
    </row>
    <row r="702" spans="2:98">
      <c r="B702" s="86">
        <v>43374</v>
      </c>
      <c r="C702" s="53">
        <v>2924.59</v>
      </c>
      <c r="D702" s="47">
        <f t="shared" si="213"/>
        <v>3.6410682297064933E-3</v>
      </c>
      <c r="F702" s="89">
        <f t="shared" si="198"/>
        <v>2018.7453317441696</v>
      </c>
      <c r="G702" s="96">
        <v>171</v>
      </c>
      <c r="H702" s="37">
        <v>162</v>
      </c>
      <c r="I702" s="60">
        <f t="shared" si="214"/>
        <v>2706.025412132527</v>
      </c>
      <c r="J702" s="57">
        <f t="shared" si="209"/>
        <v>2254.7526052004023</v>
      </c>
      <c r="K702" s="57">
        <f t="shared" si="210"/>
        <v>2370.1950645813167</v>
      </c>
      <c r="L702" s="60">
        <f t="shared" si="202"/>
        <v>2207.4415335005096</v>
      </c>
      <c r="M702" s="57">
        <f t="shared" si="211"/>
        <v>2225.9952360318293</v>
      </c>
      <c r="N702" s="57">
        <f t="shared" si="212"/>
        <v>1660.7778944146128</v>
      </c>
      <c r="P702" s="49">
        <v>162</v>
      </c>
      <c r="Q702" s="41">
        <v>691</v>
      </c>
      <c r="R702" s="103">
        <f t="shared" si="199"/>
        <v>2018.7453317441696</v>
      </c>
      <c r="S702" s="57">
        <f t="shared" si="203"/>
        <v>2706.025412132527</v>
      </c>
      <c r="T702" s="57">
        <f t="shared" si="204"/>
        <v>3163.9576780267375</v>
      </c>
      <c r="U702" s="60">
        <f t="shared" si="205"/>
        <v>3317.2219603456706</v>
      </c>
      <c r="V702" s="57">
        <f t="shared" si="206"/>
        <v>2207.4415335005096</v>
      </c>
      <c r="W702" s="60">
        <f t="shared" si="207"/>
        <v>2935.6814940928502</v>
      </c>
      <c r="X702" s="57">
        <f t="shared" si="208"/>
        <v>2494.3351469978688</v>
      </c>
      <c r="Y702" s="17"/>
      <c r="AA702" s="22"/>
      <c r="AB702" s="22"/>
      <c r="AC702" s="22"/>
      <c r="AD702" s="22"/>
      <c r="AE702" s="22"/>
      <c r="AF702" s="22"/>
      <c r="AG702" s="22"/>
      <c r="AH702" s="33"/>
      <c r="AI702" s="6"/>
      <c r="AJ702" s="32"/>
      <c r="AK702" s="27"/>
      <c r="AL702" s="27"/>
      <c r="AM702" s="27"/>
      <c r="AN702" s="27"/>
      <c r="AO702" s="27"/>
      <c r="AP702" s="27"/>
      <c r="AR702" s="2"/>
      <c r="AS702" s="8"/>
      <c r="AT702" s="8"/>
      <c r="AU702" s="8"/>
      <c r="AW702" s="44"/>
      <c r="AX702" s="31"/>
      <c r="AY702" s="29"/>
      <c r="AZ702" s="31"/>
      <c r="BA702" s="17"/>
      <c r="BC702" s="22"/>
      <c r="BD702" s="22"/>
      <c r="BE702" s="22"/>
      <c r="BF702" s="22"/>
      <c r="BG702" s="22"/>
      <c r="BH702" s="22"/>
      <c r="BI702" s="22"/>
      <c r="BJ702" s="33"/>
      <c r="BK702" s="6"/>
      <c r="BL702" s="32"/>
      <c r="BM702" s="27"/>
      <c r="BN702" s="27"/>
      <c r="BO702" s="27"/>
      <c r="BP702" s="27"/>
      <c r="BQ702" s="27"/>
      <c r="BR702" s="27"/>
      <c r="BT702" s="2"/>
      <c r="BU702" s="8"/>
      <c r="BV702" s="8"/>
      <c r="BW702" s="8"/>
      <c r="BY702" s="44"/>
      <c r="BZ702" s="31"/>
      <c r="CA702" s="29"/>
      <c r="CB702" s="31"/>
      <c r="CC702" s="17"/>
      <c r="CE702" s="22"/>
      <c r="CF702" s="22"/>
      <c r="CG702" s="22"/>
      <c r="CH702" s="22"/>
      <c r="CI702" s="22"/>
      <c r="CJ702" s="22"/>
      <c r="CK702" s="22"/>
      <c r="CL702" s="33"/>
      <c r="CM702" s="6"/>
      <c r="CN702" s="32"/>
      <c r="CO702" s="27"/>
      <c r="CP702" s="27"/>
      <c r="CQ702" s="27"/>
      <c r="CR702" s="27"/>
      <c r="CS702" s="27"/>
      <c r="CT702" s="27"/>
    </row>
    <row r="703" spans="2:98">
      <c r="B703" s="86">
        <v>43375</v>
      </c>
      <c r="C703" s="53">
        <v>2923.43</v>
      </c>
      <c r="D703" s="47">
        <f t="shared" si="213"/>
        <v>-3.9663679353355827E-4</v>
      </c>
      <c r="F703" s="89">
        <f t="shared" si="198"/>
        <v>2018.7493047278804</v>
      </c>
      <c r="G703" s="96">
        <v>172</v>
      </c>
      <c r="H703" s="37">
        <v>163</v>
      </c>
      <c r="I703" s="60">
        <f t="shared" si="214"/>
        <v>2706.8156869273744</v>
      </c>
      <c r="J703" s="57">
        <f t="shared" si="209"/>
        <v>2256.1304171342263</v>
      </c>
      <c r="K703" s="57">
        <f t="shared" si="210"/>
        <v>2372.3360409484444</v>
      </c>
      <c r="L703" s="60">
        <f t="shared" si="202"/>
        <v>2206.7009013769348</v>
      </c>
      <c r="M703" s="57">
        <f t="shared" si="211"/>
        <v>2227.5976797590188</v>
      </c>
      <c r="N703" s="57">
        <f t="shared" si="212"/>
        <v>1660.5526775771873</v>
      </c>
      <c r="P703" s="49">
        <v>163</v>
      </c>
      <c r="Q703" s="96">
        <v>692</v>
      </c>
      <c r="R703" s="103">
        <f t="shared" si="199"/>
        <v>2018.7493047278804</v>
      </c>
      <c r="S703" s="57">
        <f t="shared" si="203"/>
        <v>2706.8156869273744</v>
      </c>
      <c r="T703" s="57">
        <f t="shared" si="204"/>
        <v>3165.9439136496735</v>
      </c>
      <c r="U703" s="60">
        <f t="shared" si="205"/>
        <v>3320.2737889961954</v>
      </c>
      <c r="V703" s="57">
        <f t="shared" si="206"/>
        <v>2206.7009013769348</v>
      </c>
      <c r="W703" s="60">
        <f t="shared" si="207"/>
        <v>2937.2760870481638</v>
      </c>
      <c r="X703" s="57">
        <f t="shared" si="208"/>
        <v>2494.4373446213176</v>
      </c>
      <c r="Y703" s="17"/>
      <c r="AA703" s="22"/>
      <c r="AB703" s="22"/>
      <c r="AC703" s="22"/>
      <c r="AD703" s="22"/>
      <c r="AE703" s="22"/>
      <c r="AF703" s="22"/>
      <c r="AG703" s="22"/>
      <c r="AH703" s="33"/>
      <c r="AI703" s="6"/>
      <c r="AJ703" s="32"/>
      <c r="AK703" s="27"/>
      <c r="AL703" s="27"/>
      <c r="AM703" s="27"/>
      <c r="AN703" s="27"/>
      <c r="AO703" s="27"/>
      <c r="AP703" s="27"/>
      <c r="AR703" s="2"/>
      <c r="AS703" s="8"/>
      <c r="AT703" s="8"/>
      <c r="AU703" s="8"/>
      <c r="AW703" s="44"/>
      <c r="AX703" s="31"/>
      <c r="AY703" s="29"/>
      <c r="AZ703" s="31"/>
      <c r="BA703" s="17"/>
      <c r="BC703" s="22"/>
      <c r="BD703" s="22"/>
      <c r="BE703" s="22"/>
      <c r="BF703" s="22"/>
      <c r="BG703" s="22"/>
      <c r="BH703" s="22"/>
      <c r="BI703" s="22"/>
      <c r="BJ703" s="33"/>
      <c r="BK703" s="6"/>
      <c r="BL703" s="32"/>
      <c r="BM703" s="27"/>
      <c r="BN703" s="27"/>
      <c r="BO703" s="27"/>
      <c r="BP703" s="27"/>
      <c r="BQ703" s="27"/>
      <c r="BR703" s="27"/>
      <c r="BT703" s="2"/>
      <c r="BU703" s="8"/>
      <c r="BV703" s="8"/>
      <c r="BW703" s="8"/>
      <c r="BY703" s="44"/>
      <c r="BZ703" s="31"/>
      <c r="CA703" s="29"/>
      <c r="CB703" s="31"/>
      <c r="CC703" s="17"/>
      <c r="CE703" s="22"/>
      <c r="CF703" s="22"/>
      <c r="CG703" s="22"/>
      <c r="CH703" s="22"/>
      <c r="CI703" s="22"/>
      <c r="CJ703" s="22"/>
      <c r="CK703" s="22"/>
      <c r="CL703" s="33"/>
      <c r="CM703" s="6"/>
      <c r="CN703" s="32"/>
      <c r="CO703" s="27"/>
      <c r="CP703" s="27"/>
      <c r="CQ703" s="27"/>
      <c r="CR703" s="27"/>
      <c r="CS703" s="27"/>
      <c r="CT703" s="27"/>
    </row>
    <row r="704" spans="2:98">
      <c r="B704" s="87">
        <v>43376</v>
      </c>
      <c r="C704" s="70">
        <v>2925.51</v>
      </c>
      <c r="D704" s="58">
        <f t="shared" si="213"/>
        <v>7.1149300650276632E-4</v>
      </c>
      <c r="E704" s="59"/>
      <c r="F704" s="91">
        <f t="shared" si="198"/>
        <v>2018.7532777115912</v>
      </c>
      <c r="G704" s="97">
        <v>0</v>
      </c>
      <c r="H704" s="90">
        <v>693</v>
      </c>
      <c r="I704" s="60">
        <f t="shared" ref="I704:I735" si="215">$C$704*EXP($J$4*G704)</f>
        <v>2925.51</v>
      </c>
      <c r="J704" s="60">
        <f t="shared" si="209"/>
        <v>1829.08</v>
      </c>
      <c r="K704" s="60">
        <f t="shared" ref="K704:K735" si="216">$C$704*EXP($J$4*G704+$J$3*SQRT(G704))</f>
        <v>2925.51</v>
      </c>
      <c r="L704" s="60">
        <f t="shared" ref="L704:L735" si="217">$C$704*EXP($J$4*G704+2*$J$3*SQRT(G704))</f>
        <v>2925.51</v>
      </c>
      <c r="M704" s="60">
        <f t="shared" si="211"/>
        <v>1829.08</v>
      </c>
      <c r="N704" s="60">
        <f t="shared" ref="N704:N735" si="218">$C$704*EXP($J$4*G704-2*$J$3*SQRT(G704))</f>
        <v>2925.51</v>
      </c>
      <c r="O704" s="85"/>
      <c r="P704" s="104"/>
      <c r="Q704" s="97">
        <v>693</v>
      </c>
      <c r="R704" s="105">
        <f t="shared" si="199"/>
        <v>2018.7532777115912</v>
      </c>
      <c r="S704" s="60">
        <f t="shared" ref="S704:S767" si="219">$C$38*EXP($J$4*Q704)</f>
        <v>2239.3129682090585</v>
      </c>
      <c r="T704" s="60">
        <f t="shared" ref="T704:T767" si="220">$C$38*EXP($J$3*SQRT(Q704))</f>
        <v>2787.1272302780903</v>
      </c>
      <c r="U704" s="60">
        <f t="shared" ref="U704:U767" si="221">$C$38*EXP($J$4*Q704+$J$3*SQRT(Q704))</f>
        <v>3412.2346484627915</v>
      </c>
      <c r="V704" s="60">
        <f t="shared" ref="V704:V767" si="222">$C$38*EXP($J$4*Q704-$J$3*SQRT(Q704))</f>
        <v>1469.5714352025298</v>
      </c>
      <c r="W704" s="60">
        <f t="shared" ref="W704:W767" si="223">$C$38*EXP($J$4*Q704+2*$J$3*SQRT(Q704))</f>
        <v>5199.5167542311083</v>
      </c>
      <c r="X704" s="60">
        <f t="shared" ref="X704:X767" si="224">$C$38*EXP($J$4*Q704-2*$J$3*SQRT(Q704))</f>
        <v>964.42088882754263</v>
      </c>
      <c r="Y704" s="17"/>
      <c r="AA704" s="22"/>
      <c r="AB704" s="22"/>
      <c r="AC704" s="22"/>
      <c r="AD704" s="22"/>
      <c r="AE704" s="22"/>
      <c r="AF704" s="22"/>
      <c r="AG704" s="22"/>
      <c r="AH704" s="33"/>
      <c r="AI704" s="6"/>
      <c r="AJ704" s="32"/>
      <c r="AK704" s="27"/>
      <c r="AL704" s="27"/>
      <c r="AM704" s="27"/>
      <c r="AN704" s="27"/>
      <c r="AO704" s="27"/>
      <c r="AP704" s="27"/>
      <c r="AR704" s="2"/>
      <c r="AS704" s="8"/>
      <c r="AT704" s="8"/>
      <c r="AU704" s="8"/>
      <c r="AW704" s="44"/>
      <c r="AX704" s="31"/>
      <c r="AY704" s="29"/>
      <c r="AZ704" s="31"/>
      <c r="BA704" s="17"/>
      <c r="BC704" s="22"/>
      <c r="BD704" s="22"/>
      <c r="BE704" s="22"/>
      <c r="BF704" s="22"/>
      <c r="BG704" s="22"/>
      <c r="BH704" s="22"/>
      <c r="BI704" s="22"/>
      <c r="BJ704" s="33"/>
      <c r="BK704" s="6"/>
      <c r="BL704" s="32"/>
      <c r="BM704" s="27"/>
      <c r="BN704" s="27"/>
      <c r="BO704" s="27"/>
      <c r="BP704" s="27"/>
      <c r="BQ704" s="27"/>
      <c r="BR704" s="27"/>
      <c r="BT704" s="2"/>
      <c r="BU704" s="8"/>
      <c r="BV704" s="8"/>
      <c r="BW704" s="8"/>
      <c r="BY704" s="44"/>
      <c r="BZ704" s="31"/>
      <c r="CA704" s="29"/>
      <c r="CB704" s="31"/>
      <c r="CC704" s="17"/>
      <c r="CE704" s="22"/>
      <c r="CF704" s="22"/>
      <c r="CG704" s="22"/>
      <c r="CH704" s="22"/>
      <c r="CI704" s="22"/>
      <c r="CJ704" s="22"/>
      <c r="CK704" s="22"/>
      <c r="CL704" s="33"/>
      <c r="CM704" s="6"/>
      <c r="CN704" s="32"/>
      <c r="CO704" s="27"/>
      <c r="CP704" s="27"/>
      <c r="CQ704" s="27"/>
      <c r="CR704" s="27"/>
      <c r="CS704" s="27"/>
      <c r="CT704" s="27"/>
    </row>
    <row r="705" spans="2:98">
      <c r="B705" s="86">
        <v>43377</v>
      </c>
      <c r="C705" s="53">
        <v>2901.61</v>
      </c>
      <c r="D705" s="47">
        <f t="shared" si="213"/>
        <v>-8.1695157425543206E-3</v>
      </c>
      <c r="F705" s="89">
        <f t="shared" si="198"/>
        <v>2018.757250695302</v>
      </c>
      <c r="G705" s="41">
        <v>1</v>
      </c>
      <c r="H705" s="37">
        <v>694</v>
      </c>
      <c r="I705" s="60">
        <f t="shared" si="215"/>
        <v>2926.3643736524832</v>
      </c>
      <c r="J705" s="57">
        <f t="shared" ref="J705:J736" si="225">$C$704*EXP($J$3*SQRT(G705))</f>
        <v>2972.694630442385</v>
      </c>
      <c r="K705" s="60">
        <f t="shared" si="216"/>
        <v>2973.5627840187276</v>
      </c>
      <c r="L705" s="60">
        <f t="shared" si="217"/>
        <v>3021.5224426974373</v>
      </c>
      <c r="M705" s="57">
        <f t="shared" ref="M705:M736" si="226">$C$704*EXP($J$4*G705+2*$J$3*SQRT(G705))</f>
        <v>3021.5224426974373</v>
      </c>
      <c r="N705" s="60">
        <f t="shared" si="218"/>
        <v>2834.2031574444982</v>
      </c>
      <c r="P705" s="49"/>
      <c r="Q705" s="41">
        <v>694</v>
      </c>
      <c r="R705" s="103">
        <f t="shared" si="199"/>
        <v>2018.757250695302</v>
      </c>
      <c r="S705" s="57">
        <f t="shared" si="219"/>
        <v>2239.9669430714589</v>
      </c>
      <c r="T705" s="57">
        <f t="shared" si="220"/>
        <v>2787.9740472327212</v>
      </c>
      <c r="U705" s="57">
        <f t="shared" si="221"/>
        <v>3414.268213496644</v>
      </c>
      <c r="V705" s="57">
        <f t="shared" si="222"/>
        <v>1469.5541159358386</v>
      </c>
      <c r="W705" s="57">
        <f t="shared" si="223"/>
        <v>5204.1961912657016</v>
      </c>
      <c r="X705" s="57">
        <f t="shared" si="224"/>
        <v>964.11659392737295</v>
      </c>
      <c r="Y705" s="17"/>
      <c r="AA705" s="22"/>
      <c r="AB705" s="22"/>
      <c r="AC705" s="22"/>
      <c r="AD705" s="22"/>
      <c r="AE705" s="22"/>
      <c r="AF705" s="22"/>
      <c r="AG705" s="22"/>
      <c r="AH705" s="33"/>
      <c r="AI705" s="6"/>
      <c r="AJ705" s="32"/>
      <c r="AK705" s="27"/>
      <c r="AL705" s="27"/>
      <c r="AM705" s="27"/>
      <c r="AN705" s="27"/>
      <c r="AO705" s="27"/>
      <c r="AP705" s="27"/>
      <c r="AR705" s="2"/>
      <c r="AS705" s="8"/>
      <c r="AT705" s="8"/>
      <c r="AU705" s="8"/>
      <c r="AW705" s="44"/>
      <c r="AX705" s="31"/>
      <c r="AY705" s="29"/>
      <c r="AZ705" s="31"/>
      <c r="BA705" s="17"/>
      <c r="BC705" s="22"/>
      <c r="BD705" s="22"/>
      <c r="BE705" s="22"/>
      <c r="BF705" s="22"/>
      <c r="BG705" s="22"/>
      <c r="BH705" s="22"/>
      <c r="BI705" s="22"/>
      <c r="BJ705" s="33"/>
      <c r="BK705" s="6"/>
      <c r="BL705" s="32"/>
      <c r="BM705" s="27"/>
      <c r="BN705" s="27"/>
      <c r="BO705" s="27"/>
      <c r="BP705" s="27"/>
      <c r="BQ705" s="27"/>
      <c r="BR705" s="27"/>
      <c r="BT705" s="2"/>
      <c r="BU705" s="8"/>
      <c r="BV705" s="8"/>
      <c r="BW705" s="8"/>
      <c r="BY705" s="44"/>
      <c r="BZ705" s="31"/>
      <c r="CA705" s="29"/>
      <c r="CB705" s="31"/>
      <c r="CC705" s="17"/>
      <c r="CE705" s="22"/>
      <c r="CF705" s="22"/>
      <c r="CG705" s="22"/>
      <c r="CH705" s="22"/>
      <c r="CI705" s="22"/>
      <c r="CJ705" s="22"/>
      <c r="CK705" s="22"/>
      <c r="CL705" s="33"/>
      <c r="CM705" s="6"/>
      <c r="CN705" s="32"/>
      <c r="CO705" s="27"/>
      <c r="CP705" s="27"/>
      <c r="CQ705" s="27"/>
      <c r="CR705" s="27"/>
      <c r="CS705" s="27"/>
      <c r="CT705" s="27"/>
    </row>
    <row r="706" spans="2:98">
      <c r="B706" s="86">
        <v>43378</v>
      </c>
      <c r="C706" s="53">
        <v>2885.57</v>
      </c>
      <c r="D706" s="47">
        <f t="shared" si="213"/>
        <v>-5.5279655088037206E-3</v>
      </c>
      <c r="F706" s="89">
        <f t="shared" si="198"/>
        <v>2018.7612236790128</v>
      </c>
      <c r="G706" s="41">
        <v>2</v>
      </c>
      <c r="H706" s="37">
        <v>695</v>
      </c>
      <c r="I706" s="60">
        <f t="shared" si="215"/>
        <v>2927.2189968184989</v>
      </c>
      <c r="J706" s="57">
        <f t="shared" si="225"/>
        <v>2992.461346149285</v>
      </c>
      <c r="K706" s="60">
        <f t="shared" si="216"/>
        <v>2994.2094539732366</v>
      </c>
      <c r="L706" s="60">
        <f t="shared" si="217"/>
        <v>3062.7330117790289</v>
      </c>
      <c r="M706" s="57">
        <f t="shared" si="226"/>
        <v>3062.7330117790289</v>
      </c>
      <c r="N706" s="60">
        <f t="shared" si="218"/>
        <v>2797.7009495704988</v>
      </c>
      <c r="P706" s="49"/>
      <c r="Q706" s="41">
        <v>695</v>
      </c>
      <c r="R706" s="103">
        <f t="shared" si="199"/>
        <v>2018.7612236790128</v>
      </c>
      <c r="S706" s="57">
        <f t="shared" si="219"/>
        <v>2240.6211089224016</v>
      </c>
      <c r="T706" s="57">
        <f t="shared" si="220"/>
        <v>2788.820511319876</v>
      </c>
      <c r="U706" s="57">
        <f t="shared" si="221"/>
        <v>3416.3022430178453</v>
      </c>
      <c r="V706" s="57">
        <f t="shared" si="222"/>
        <v>1469.5371183885118</v>
      </c>
      <c r="W706" s="57">
        <f t="shared" si="223"/>
        <v>5208.8775604108432</v>
      </c>
      <c r="X706" s="57">
        <f t="shared" si="224"/>
        <v>963.81281677749359</v>
      </c>
      <c r="Y706" s="17"/>
      <c r="AA706" s="22"/>
      <c r="AB706" s="22"/>
      <c r="AC706" s="22"/>
      <c r="AD706" s="22"/>
      <c r="AE706" s="22"/>
      <c r="AF706" s="22"/>
      <c r="AG706" s="22"/>
      <c r="AH706" s="33"/>
      <c r="AI706" s="6"/>
      <c r="AJ706" s="32"/>
      <c r="AK706" s="27"/>
      <c r="AL706" s="27"/>
      <c r="AM706" s="27"/>
      <c r="AN706" s="27"/>
      <c r="AO706" s="27"/>
      <c r="AP706" s="27"/>
      <c r="AR706" s="2"/>
      <c r="AS706" s="8"/>
      <c r="AT706" s="8"/>
      <c r="AU706" s="8"/>
      <c r="AW706" s="44"/>
      <c r="AX706" s="31"/>
      <c r="AY706" s="29"/>
      <c r="AZ706" s="31"/>
      <c r="BA706" s="17"/>
      <c r="BC706" s="22"/>
      <c r="BD706" s="22"/>
      <c r="BE706" s="22"/>
      <c r="BF706" s="22"/>
      <c r="BG706" s="22"/>
      <c r="BH706" s="22"/>
      <c r="BI706" s="22"/>
      <c r="BJ706" s="33"/>
      <c r="BK706" s="6"/>
      <c r="BL706" s="32"/>
      <c r="BM706" s="27"/>
      <c r="BN706" s="27"/>
      <c r="BO706" s="27"/>
      <c r="BP706" s="27"/>
      <c r="BQ706" s="27"/>
      <c r="BR706" s="27"/>
      <c r="BT706" s="2"/>
      <c r="BU706" s="8"/>
      <c r="BV706" s="8"/>
      <c r="BW706" s="8"/>
      <c r="BY706" s="44"/>
      <c r="BZ706" s="31"/>
      <c r="CA706" s="29"/>
      <c r="CB706" s="31"/>
      <c r="CC706" s="17"/>
      <c r="CE706" s="22"/>
      <c r="CF706" s="22"/>
      <c r="CG706" s="22"/>
      <c r="CH706" s="22"/>
      <c r="CI706" s="22"/>
      <c r="CJ706" s="22"/>
      <c r="CK706" s="22"/>
      <c r="CL706" s="33"/>
      <c r="CM706" s="6"/>
      <c r="CN706" s="32"/>
      <c r="CO706" s="27"/>
      <c r="CP706" s="27"/>
      <c r="CQ706" s="27"/>
      <c r="CR706" s="27"/>
      <c r="CS706" s="27"/>
      <c r="CT706" s="27"/>
    </row>
    <row r="707" spans="2:98">
      <c r="B707" s="86">
        <v>43381</v>
      </c>
      <c r="C707" s="53">
        <v>2884.43</v>
      </c>
      <c r="D707" s="47">
        <f t="shared" si="213"/>
        <v>-3.9506925841352919E-4</v>
      </c>
      <c r="F707" s="89">
        <f t="shared" si="198"/>
        <v>2018.7651966627236</v>
      </c>
      <c r="G707" s="41">
        <v>3</v>
      </c>
      <c r="H707" s="37">
        <v>696</v>
      </c>
      <c r="I707" s="60">
        <f t="shared" si="215"/>
        <v>2928.0738695709179</v>
      </c>
      <c r="J707" s="57">
        <f t="shared" si="225"/>
        <v>3007.7179569527407</v>
      </c>
      <c r="K707" s="60">
        <f t="shared" si="216"/>
        <v>3010.3538722453677</v>
      </c>
      <c r="L707" s="60">
        <f t="shared" si="217"/>
        <v>3094.9459746624038</v>
      </c>
      <c r="M707" s="57">
        <f t="shared" si="226"/>
        <v>3094.9459746624038</v>
      </c>
      <c r="N707" s="60">
        <f t="shared" si="218"/>
        <v>2770.1991103735559</v>
      </c>
      <c r="P707" s="49"/>
      <c r="Q707" s="96">
        <v>696</v>
      </c>
      <c r="R707" s="103">
        <f t="shared" si="199"/>
        <v>2018.7651966627236</v>
      </c>
      <c r="S707" s="57">
        <f t="shared" si="219"/>
        <v>2241.2754658176646</v>
      </c>
      <c r="T707" s="57">
        <f t="shared" si="220"/>
        <v>2789.6666233787851</v>
      </c>
      <c r="U707" s="57">
        <f t="shared" si="221"/>
        <v>3418.336738026373</v>
      </c>
      <c r="V707" s="57">
        <f t="shared" si="222"/>
        <v>1469.5204418557294</v>
      </c>
      <c r="W707" s="57">
        <f t="shared" si="223"/>
        <v>5213.5608642277448</v>
      </c>
      <c r="X707" s="57">
        <f t="shared" si="224"/>
        <v>963.50955603934688</v>
      </c>
      <c r="Y707" s="17"/>
      <c r="AA707" s="22"/>
      <c r="AB707" s="22"/>
      <c r="AC707" s="22"/>
      <c r="AD707" s="22"/>
      <c r="AE707" s="22"/>
      <c r="AF707" s="22"/>
      <c r="AG707" s="22"/>
      <c r="AH707" s="33"/>
      <c r="AI707" s="6"/>
      <c r="AJ707" s="32"/>
      <c r="AK707" s="27"/>
      <c r="AL707" s="27"/>
      <c r="AM707" s="27"/>
      <c r="AN707" s="27"/>
      <c r="AO707" s="27"/>
      <c r="AP707" s="27"/>
      <c r="AR707" s="2"/>
      <c r="AS707" s="8"/>
      <c r="AT707" s="8"/>
      <c r="AU707" s="8"/>
      <c r="AW707" s="44"/>
      <c r="AX707" s="31"/>
      <c r="AY707" s="29"/>
      <c r="AZ707" s="31"/>
      <c r="BA707" s="17"/>
      <c r="BC707" s="22"/>
      <c r="BD707" s="22"/>
      <c r="BE707" s="22"/>
      <c r="BF707" s="22"/>
      <c r="BG707" s="22"/>
      <c r="BH707" s="22"/>
      <c r="BI707" s="22"/>
      <c r="BJ707" s="33"/>
      <c r="BK707" s="6"/>
      <c r="BL707" s="32"/>
      <c r="BM707" s="27"/>
      <c r="BN707" s="27"/>
      <c r="BO707" s="27"/>
      <c r="BP707" s="27"/>
      <c r="BQ707" s="27"/>
      <c r="BR707" s="27"/>
      <c r="BT707" s="2"/>
      <c r="BU707" s="8"/>
      <c r="BV707" s="8"/>
      <c r="BW707" s="8"/>
      <c r="BY707" s="44"/>
      <c r="BZ707" s="31"/>
      <c r="CA707" s="29"/>
      <c r="CB707" s="31"/>
      <c r="CC707" s="17"/>
      <c r="CE707" s="22"/>
      <c r="CF707" s="22"/>
      <c r="CG707" s="22"/>
      <c r="CH707" s="22"/>
      <c r="CI707" s="22"/>
      <c r="CJ707" s="22"/>
      <c r="CK707" s="22"/>
      <c r="CL707" s="33"/>
      <c r="CM707" s="6"/>
      <c r="CN707" s="32"/>
      <c r="CO707" s="27"/>
      <c r="CP707" s="27"/>
      <c r="CQ707" s="27"/>
      <c r="CR707" s="27"/>
      <c r="CS707" s="27"/>
      <c r="CT707" s="27"/>
    </row>
    <row r="708" spans="2:98">
      <c r="B708" s="86">
        <v>43382</v>
      </c>
      <c r="C708" s="53">
        <v>2880.34</v>
      </c>
      <c r="D708" s="47">
        <f t="shared" si="213"/>
        <v>-1.4179577940874595E-3</v>
      </c>
      <c r="F708" s="89">
        <f t="shared" si="198"/>
        <v>2018.7691696464344</v>
      </c>
      <c r="G708" s="41">
        <v>4</v>
      </c>
      <c r="H708" s="37">
        <v>697</v>
      </c>
      <c r="I708" s="60">
        <f t="shared" si="215"/>
        <v>2928.9289919826288</v>
      </c>
      <c r="J708" s="57">
        <f t="shared" si="225"/>
        <v>3020.6402869451767</v>
      </c>
      <c r="K708" s="60">
        <f t="shared" si="216"/>
        <v>3024.1704560177391</v>
      </c>
      <c r="L708" s="60">
        <f t="shared" si="217"/>
        <v>3122.5089348648785</v>
      </c>
      <c r="M708" s="57">
        <f t="shared" si="226"/>
        <v>3122.5089348648785</v>
      </c>
      <c r="N708" s="60">
        <f t="shared" si="218"/>
        <v>2747.3500377502055</v>
      </c>
      <c r="P708" s="49"/>
      <c r="Q708" s="41">
        <v>697</v>
      </c>
      <c r="R708" s="103">
        <f t="shared" si="199"/>
        <v>2018.7691696464344</v>
      </c>
      <c r="S708" s="57">
        <f t="shared" si="219"/>
        <v>2241.9300138130397</v>
      </c>
      <c r="T708" s="57">
        <f t="shared" si="220"/>
        <v>2790.5123842456346</v>
      </c>
      <c r="U708" s="57">
        <f t="shared" si="221"/>
        <v>3420.3716995195809</v>
      </c>
      <c r="V708" s="57">
        <f t="shared" si="222"/>
        <v>1469.5040856354046</v>
      </c>
      <c r="W708" s="57">
        <f t="shared" si="223"/>
        <v>5218.2461052729659</v>
      </c>
      <c r="X708" s="57">
        <f t="shared" si="224"/>
        <v>963.20681037959832</v>
      </c>
      <c r="Y708" s="17"/>
      <c r="AA708" s="22"/>
      <c r="AB708" s="22"/>
      <c r="AC708" s="22"/>
      <c r="AD708" s="22"/>
      <c r="AE708" s="22"/>
      <c r="AF708" s="22"/>
      <c r="AG708" s="22"/>
      <c r="AH708" s="33"/>
      <c r="AI708" s="6"/>
      <c r="AJ708" s="32"/>
      <c r="AK708" s="27"/>
      <c r="AL708" s="27"/>
      <c r="AM708" s="27"/>
      <c r="AN708" s="27"/>
      <c r="AO708" s="27"/>
      <c r="AP708" s="27"/>
      <c r="AR708" s="2"/>
      <c r="AS708" s="8"/>
      <c r="AT708" s="8"/>
      <c r="AU708" s="8"/>
      <c r="AW708" s="44"/>
      <c r="AX708" s="31"/>
      <c r="AY708" s="29"/>
      <c r="AZ708" s="31"/>
      <c r="BA708" s="17"/>
      <c r="BC708" s="22"/>
      <c r="BD708" s="22"/>
      <c r="BE708" s="22"/>
      <c r="BF708" s="22"/>
      <c r="BG708" s="22"/>
      <c r="BH708" s="22"/>
      <c r="BI708" s="22"/>
      <c r="BJ708" s="33"/>
      <c r="BK708" s="6"/>
      <c r="BL708" s="32"/>
      <c r="BM708" s="27"/>
      <c r="BN708" s="27"/>
      <c r="BO708" s="27"/>
      <c r="BP708" s="27"/>
      <c r="BQ708" s="27"/>
      <c r="BR708" s="27"/>
      <c r="BT708" s="2"/>
      <c r="BU708" s="8"/>
      <c r="BV708" s="8"/>
      <c r="BW708" s="8"/>
      <c r="BY708" s="44"/>
      <c r="BZ708" s="31"/>
      <c r="CA708" s="29"/>
      <c r="CB708" s="31"/>
      <c r="CC708" s="17"/>
      <c r="CE708" s="22"/>
      <c r="CF708" s="22"/>
      <c r="CG708" s="22"/>
      <c r="CH708" s="22"/>
      <c r="CI708" s="22"/>
      <c r="CJ708" s="22"/>
      <c r="CK708" s="22"/>
      <c r="CL708" s="33"/>
      <c r="CM708" s="6"/>
      <c r="CN708" s="32"/>
      <c r="CO708" s="27"/>
      <c r="CP708" s="27"/>
      <c r="CQ708" s="27"/>
      <c r="CR708" s="27"/>
      <c r="CS708" s="27"/>
      <c r="CT708" s="27"/>
    </row>
    <row r="709" spans="2:98">
      <c r="B709" s="86">
        <v>43383</v>
      </c>
      <c r="C709" s="53">
        <v>2785.68</v>
      </c>
      <c r="D709" s="47">
        <f t="shared" si="213"/>
        <v>-3.2864175757028789E-2</v>
      </c>
      <c r="F709" s="89">
        <f t="shared" si="198"/>
        <v>2018.7731426301452</v>
      </c>
      <c r="G709" s="41">
        <v>5</v>
      </c>
      <c r="H709" s="37">
        <v>698</v>
      </c>
      <c r="I709" s="60">
        <f t="shared" si="215"/>
        <v>2929.7843641265431</v>
      </c>
      <c r="J709" s="57">
        <f t="shared" si="225"/>
        <v>3032.0710840093448</v>
      </c>
      <c r="K709" s="60">
        <f t="shared" si="216"/>
        <v>3036.501140946637</v>
      </c>
      <c r="L709" s="60">
        <f t="shared" si="217"/>
        <v>3147.1050538284549</v>
      </c>
      <c r="M709" s="57">
        <f t="shared" si="226"/>
        <v>3147.1050538284549</v>
      </c>
      <c r="N709" s="60">
        <f t="shared" si="218"/>
        <v>2727.470571672965</v>
      </c>
      <c r="P709" s="49"/>
      <c r="Q709" s="41">
        <v>698</v>
      </c>
      <c r="R709" s="103">
        <f t="shared" si="199"/>
        <v>2018.7731426301452</v>
      </c>
      <c r="S709" s="57">
        <f t="shared" si="219"/>
        <v>2242.584752964337</v>
      </c>
      <c r="T709" s="57">
        <f t="shared" si="220"/>
        <v>2791.3577947535791</v>
      </c>
      <c r="U709" s="57">
        <f t="shared" si="221"/>
        <v>3422.4071284922102</v>
      </c>
      <c r="V709" s="57">
        <f t="shared" si="222"/>
        <v>1469.4880490281691</v>
      </c>
      <c r="W709" s="57">
        <f t="shared" si="223"/>
        <v>5222.933286098445</v>
      </c>
      <c r="X709" s="57">
        <f t="shared" si="224"/>
        <v>962.90457847010748</v>
      </c>
      <c r="Y709" s="17"/>
      <c r="AA709" s="22"/>
      <c r="AB709" s="22"/>
      <c r="AC709" s="22"/>
      <c r="AD709" s="22"/>
      <c r="AE709" s="22"/>
      <c r="AF709" s="22"/>
      <c r="AG709" s="22"/>
      <c r="AH709" s="33"/>
      <c r="AI709" s="6"/>
      <c r="AJ709" s="32"/>
      <c r="AK709" s="27"/>
      <c r="AL709" s="27"/>
      <c r="AM709" s="27"/>
      <c r="AN709" s="27"/>
      <c r="AO709" s="27"/>
      <c r="AP709" s="27"/>
      <c r="AR709" s="2"/>
      <c r="AS709" s="8"/>
      <c r="AT709" s="8"/>
      <c r="AU709" s="8"/>
      <c r="AW709" s="44"/>
      <c r="AX709" s="31"/>
      <c r="AY709" s="29"/>
      <c r="AZ709" s="31"/>
      <c r="BA709" s="17"/>
      <c r="BC709" s="22"/>
      <c r="BD709" s="22"/>
      <c r="BE709" s="22"/>
      <c r="BF709" s="22"/>
      <c r="BG709" s="22"/>
      <c r="BH709" s="22"/>
      <c r="BI709" s="22"/>
      <c r="BJ709" s="33"/>
      <c r="BK709" s="6"/>
      <c r="BL709" s="32"/>
      <c r="BM709" s="27"/>
      <c r="BN709" s="27"/>
      <c r="BO709" s="27"/>
      <c r="BP709" s="27"/>
      <c r="BQ709" s="27"/>
      <c r="BR709" s="27"/>
      <c r="BT709" s="2"/>
      <c r="BU709" s="8"/>
      <c r="BV709" s="8"/>
      <c r="BW709" s="8"/>
      <c r="BY709" s="44"/>
      <c r="BZ709" s="31"/>
      <c r="CA709" s="29"/>
      <c r="CB709" s="31"/>
      <c r="CC709" s="17"/>
      <c r="CE709" s="22"/>
      <c r="CF709" s="22"/>
      <c r="CG709" s="22"/>
      <c r="CH709" s="22"/>
      <c r="CI709" s="22"/>
      <c r="CJ709" s="22"/>
      <c r="CK709" s="22"/>
      <c r="CL709" s="33"/>
      <c r="CM709" s="6"/>
      <c r="CN709" s="32"/>
      <c r="CO709" s="27"/>
      <c r="CP709" s="27"/>
      <c r="CQ709" s="27"/>
      <c r="CR709" s="27"/>
      <c r="CS709" s="27"/>
      <c r="CT709" s="27"/>
    </row>
    <row r="710" spans="2:98">
      <c r="B710" s="86">
        <v>43384</v>
      </c>
      <c r="C710" s="53">
        <v>2728.37</v>
      </c>
      <c r="D710" s="47">
        <f t="shared" si="213"/>
        <v>-2.0573073719881662E-2</v>
      </c>
      <c r="F710" s="89">
        <f t="shared" si="198"/>
        <v>2018.777115613856</v>
      </c>
      <c r="G710" s="41">
        <v>6</v>
      </c>
      <c r="H710" s="37">
        <v>699</v>
      </c>
      <c r="I710" s="60">
        <f t="shared" si="215"/>
        <v>2930.6399860755932</v>
      </c>
      <c r="J710" s="57">
        <f t="shared" si="225"/>
        <v>3042.4425413005238</v>
      </c>
      <c r="K710" s="60">
        <f t="shared" si="216"/>
        <v>3047.7775727557787</v>
      </c>
      <c r="L710" s="60">
        <f t="shared" si="217"/>
        <v>3169.5971450358511</v>
      </c>
      <c r="M710" s="57">
        <f t="shared" si="226"/>
        <v>3169.5971450358511</v>
      </c>
      <c r="N710" s="60">
        <f t="shared" si="218"/>
        <v>2709.6979000743036</v>
      </c>
      <c r="P710" s="49"/>
      <c r="Q710" s="96">
        <v>699</v>
      </c>
      <c r="R710" s="103">
        <f t="shared" si="199"/>
        <v>2018.777115613856</v>
      </c>
      <c r="S710" s="57">
        <f t="shared" si="219"/>
        <v>2243.239683327382</v>
      </c>
      <c r="T710" s="57">
        <f t="shared" si="220"/>
        <v>2792.2028557327576</v>
      </c>
      <c r="U710" s="57">
        <f t="shared" si="221"/>
        <v>3424.4430259364071</v>
      </c>
      <c r="V710" s="57">
        <f t="shared" si="222"/>
        <v>1469.4723313373595</v>
      </c>
      <c r="W710" s="57">
        <f t="shared" si="223"/>
        <v>5227.6224092515158</v>
      </c>
      <c r="X710" s="57">
        <f t="shared" si="224"/>
        <v>962.6028589879021</v>
      </c>
      <c r="Y710" s="17"/>
      <c r="AA710" s="22"/>
      <c r="AB710" s="22"/>
      <c r="AC710" s="22"/>
      <c r="AD710" s="22"/>
      <c r="AE710" s="22"/>
      <c r="AF710" s="22"/>
      <c r="AG710" s="22"/>
      <c r="AH710" s="33"/>
      <c r="AI710" s="6"/>
      <c r="AJ710" s="32"/>
      <c r="AK710" s="27"/>
      <c r="AL710" s="27"/>
      <c r="AM710" s="27"/>
      <c r="AN710" s="27"/>
      <c r="AO710" s="27"/>
      <c r="AP710" s="27"/>
      <c r="AR710" s="2"/>
      <c r="AS710" s="8"/>
      <c r="AT710" s="8"/>
      <c r="AU710" s="8"/>
      <c r="AW710" s="44"/>
      <c r="AX710" s="31"/>
      <c r="AY710" s="29"/>
      <c r="AZ710" s="31"/>
      <c r="BA710" s="17"/>
      <c r="BC710" s="22"/>
      <c r="BD710" s="22"/>
      <c r="BE710" s="22"/>
      <c r="BF710" s="22"/>
      <c r="BG710" s="22"/>
      <c r="BH710" s="22"/>
      <c r="BI710" s="22"/>
      <c r="BJ710" s="33"/>
      <c r="BK710" s="6"/>
      <c r="BL710" s="32"/>
      <c r="BM710" s="27"/>
      <c r="BN710" s="27"/>
      <c r="BO710" s="27"/>
      <c r="BP710" s="27"/>
      <c r="BQ710" s="27"/>
      <c r="BR710" s="27"/>
      <c r="BT710" s="2"/>
      <c r="BU710" s="8"/>
      <c r="BV710" s="8"/>
      <c r="BW710" s="8"/>
      <c r="BY710" s="44"/>
      <c r="BZ710" s="31"/>
      <c r="CA710" s="29"/>
      <c r="CB710" s="31"/>
      <c r="CC710" s="17"/>
      <c r="CE710" s="22"/>
      <c r="CF710" s="22"/>
      <c r="CG710" s="22"/>
      <c r="CH710" s="22"/>
      <c r="CI710" s="22"/>
      <c r="CJ710" s="22"/>
      <c r="CK710" s="22"/>
      <c r="CL710" s="33"/>
      <c r="CM710" s="6"/>
      <c r="CN710" s="32"/>
      <c r="CO710" s="27"/>
      <c r="CP710" s="27"/>
      <c r="CQ710" s="27"/>
      <c r="CR710" s="27"/>
      <c r="CS710" s="27"/>
      <c r="CT710" s="27"/>
    </row>
    <row r="711" spans="2:98">
      <c r="B711" s="86">
        <v>43385</v>
      </c>
      <c r="C711" s="53">
        <v>2767.13</v>
      </c>
      <c r="D711" s="47">
        <f t="shared" si="213"/>
        <v>1.4206284338267984E-2</v>
      </c>
      <c r="F711" s="89">
        <f t="shared" si="198"/>
        <v>2018.7810885975668</v>
      </c>
      <c r="G711" s="41">
        <v>7</v>
      </c>
      <c r="H711" s="37">
        <v>700</v>
      </c>
      <c r="I711" s="60">
        <f t="shared" si="215"/>
        <v>2931.495857902733</v>
      </c>
      <c r="J711" s="57">
        <f t="shared" si="225"/>
        <v>3052.0113901287223</v>
      </c>
      <c r="K711" s="60">
        <f t="shared" si="216"/>
        <v>3058.2560813103728</v>
      </c>
      <c r="L711" s="60">
        <f t="shared" si="217"/>
        <v>3190.4975180702468</v>
      </c>
      <c r="M711" s="57">
        <f t="shared" si="226"/>
        <v>3190.4975180702468</v>
      </c>
      <c r="N711" s="60">
        <f t="shared" si="218"/>
        <v>2693.5197147868985</v>
      </c>
      <c r="P711" s="49"/>
      <c r="Q711" s="96">
        <v>700</v>
      </c>
      <c r="R711" s="103">
        <f t="shared" si="199"/>
        <v>2018.7810885975668</v>
      </c>
      <c r="S711" s="57">
        <f t="shared" si="219"/>
        <v>2243.8948049580172</v>
      </c>
      <c r="T711" s="57">
        <f t="shared" si="220"/>
        <v>2793.0475680103104</v>
      </c>
      <c r="U711" s="57">
        <f t="shared" si="221"/>
        <v>3426.4793928417344</v>
      </c>
      <c r="V711" s="57">
        <f t="shared" si="222"/>
        <v>1469.4569318690023</v>
      </c>
      <c r="W711" s="57">
        <f t="shared" si="223"/>
        <v>5232.3134772749427</v>
      </c>
      <c r="X711" s="57">
        <f t="shared" si="224"/>
        <v>962.30165061515083</v>
      </c>
      <c r="Y711" s="17"/>
      <c r="AA711" s="22"/>
      <c r="AB711" s="22"/>
      <c r="AC711" s="22"/>
      <c r="AD711" s="22"/>
      <c r="AE711" s="22"/>
      <c r="AF711" s="22"/>
      <c r="AG711" s="22"/>
      <c r="AH711" s="33"/>
      <c r="AI711" s="6"/>
      <c r="AJ711" s="32"/>
      <c r="AK711" s="27"/>
      <c r="AL711" s="27"/>
      <c r="AM711" s="27"/>
      <c r="AN711" s="27"/>
      <c r="AO711" s="27"/>
      <c r="AP711" s="27"/>
      <c r="AR711" s="2"/>
      <c r="AS711" s="8"/>
      <c r="AT711" s="8"/>
      <c r="AU711" s="8"/>
      <c r="AW711" s="44"/>
      <c r="AX711" s="31"/>
      <c r="AY711" s="29"/>
      <c r="AZ711" s="31"/>
      <c r="BA711" s="17"/>
      <c r="BC711" s="22"/>
      <c r="BD711" s="22"/>
      <c r="BE711" s="22"/>
      <c r="BF711" s="22"/>
      <c r="BG711" s="22"/>
      <c r="BH711" s="22"/>
      <c r="BI711" s="22"/>
      <c r="BJ711" s="33"/>
      <c r="BK711" s="6"/>
      <c r="BL711" s="32"/>
      <c r="BM711" s="27"/>
      <c r="BN711" s="27"/>
      <c r="BO711" s="27"/>
      <c r="BP711" s="27"/>
      <c r="BQ711" s="27"/>
      <c r="BR711" s="27"/>
      <c r="BT711" s="2"/>
      <c r="BU711" s="8"/>
      <c r="BV711" s="8"/>
      <c r="BW711" s="8"/>
      <c r="BY711" s="44"/>
      <c r="BZ711" s="31"/>
      <c r="CA711" s="29"/>
      <c r="CB711" s="31"/>
      <c r="CC711" s="17"/>
      <c r="CE711" s="22"/>
      <c r="CF711" s="22"/>
      <c r="CG711" s="22"/>
      <c r="CH711" s="22"/>
      <c r="CI711" s="22"/>
      <c r="CJ711" s="22"/>
      <c r="CK711" s="22"/>
      <c r="CL711" s="33"/>
      <c r="CM711" s="6"/>
      <c r="CN711" s="32"/>
      <c r="CO711" s="27"/>
      <c r="CP711" s="27"/>
      <c r="CQ711" s="27"/>
      <c r="CR711" s="27"/>
      <c r="CS711" s="27"/>
      <c r="CT711" s="27"/>
    </row>
    <row r="712" spans="2:98">
      <c r="B712" s="86">
        <v>43388</v>
      </c>
      <c r="C712" s="53">
        <v>2750.79</v>
      </c>
      <c r="D712" s="47">
        <f t="shared" si="213"/>
        <v>-5.9050351808553067E-3</v>
      </c>
      <c r="F712" s="89">
        <f t="shared" si="198"/>
        <v>2018.7850615812777</v>
      </c>
      <c r="G712" s="41">
        <v>8</v>
      </c>
      <c r="H712" s="37">
        <v>701</v>
      </c>
      <c r="I712" s="60">
        <f t="shared" si="215"/>
        <v>2932.3519796809364</v>
      </c>
      <c r="J712" s="57">
        <f t="shared" si="225"/>
        <v>3060.9448978802284</v>
      </c>
      <c r="K712" s="60">
        <f t="shared" si="216"/>
        <v>3068.1036232975962</v>
      </c>
      <c r="L712" s="60">
        <f t="shared" si="217"/>
        <v>3210.1398155879215</v>
      </c>
      <c r="M712" s="57">
        <f t="shared" si="226"/>
        <v>3210.1398155879215</v>
      </c>
      <c r="N712" s="60">
        <f t="shared" si="218"/>
        <v>2678.6023745709972</v>
      </c>
      <c r="P712" s="49"/>
      <c r="Q712" s="41">
        <v>701</v>
      </c>
      <c r="R712" s="103">
        <f t="shared" si="199"/>
        <v>2018.7850615812777</v>
      </c>
      <c r="S712" s="57">
        <f t="shared" si="219"/>
        <v>2244.5501179121002</v>
      </c>
      <c r="T712" s="57">
        <f t="shared" si="220"/>
        <v>2793.8919324103922</v>
      </c>
      <c r="U712" s="57">
        <f t="shared" si="221"/>
        <v>3428.5162301951859</v>
      </c>
      <c r="V712" s="57">
        <f t="shared" si="222"/>
        <v>1469.4418499318019</v>
      </c>
      <c r="W712" s="57">
        <f t="shared" si="223"/>
        <v>5237.006492706947</v>
      </c>
      <c r="X712" s="57">
        <f t="shared" si="224"/>
        <v>962.00095203913645</v>
      </c>
      <c r="Y712" s="17"/>
      <c r="AA712" s="22"/>
      <c r="AB712" s="22"/>
      <c r="AC712" s="22"/>
      <c r="AD712" s="22"/>
      <c r="AE712" s="22"/>
      <c r="AF712" s="22"/>
      <c r="AG712" s="22"/>
      <c r="AH712" s="33"/>
      <c r="AI712" s="6"/>
      <c r="AJ712" s="32"/>
      <c r="AK712" s="27"/>
      <c r="AL712" s="27"/>
      <c r="AM712" s="27"/>
      <c r="AN712" s="27"/>
      <c r="AO712" s="27"/>
      <c r="AP712" s="27"/>
      <c r="AR712" s="2"/>
      <c r="AS712" s="8"/>
      <c r="AT712" s="8"/>
      <c r="AU712" s="8"/>
      <c r="AW712" s="44"/>
      <c r="AX712" s="31"/>
      <c r="AY712" s="29"/>
      <c r="AZ712" s="31"/>
      <c r="BA712" s="17"/>
      <c r="BC712" s="22"/>
      <c r="BD712" s="22"/>
      <c r="BE712" s="22"/>
      <c r="BF712" s="22"/>
      <c r="BG712" s="22"/>
      <c r="BH712" s="22"/>
      <c r="BI712" s="22"/>
      <c r="BJ712" s="33"/>
      <c r="BK712" s="6"/>
      <c r="BL712" s="32"/>
      <c r="BM712" s="27"/>
      <c r="BN712" s="27"/>
      <c r="BO712" s="27"/>
      <c r="BP712" s="27"/>
      <c r="BQ712" s="27"/>
      <c r="BR712" s="27"/>
      <c r="BT712" s="2"/>
      <c r="BU712" s="8"/>
      <c r="BV712" s="8"/>
      <c r="BW712" s="8"/>
      <c r="BY712" s="44"/>
      <c r="BZ712" s="31"/>
      <c r="CA712" s="29"/>
      <c r="CB712" s="31"/>
      <c r="CC712" s="17"/>
      <c r="CE712" s="22"/>
      <c r="CF712" s="22"/>
      <c r="CG712" s="22"/>
      <c r="CH712" s="22"/>
      <c r="CI712" s="22"/>
      <c r="CJ712" s="22"/>
      <c r="CK712" s="22"/>
      <c r="CL712" s="33"/>
      <c r="CM712" s="6"/>
      <c r="CN712" s="32"/>
      <c r="CO712" s="27"/>
      <c r="CP712" s="27"/>
      <c r="CQ712" s="27"/>
      <c r="CR712" s="27"/>
      <c r="CS712" s="27"/>
      <c r="CT712" s="27"/>
    </row>
    <row r="713" spans="2:98">
      <c r="B713" s="86">
        <v>43389</v>
      </c>
      <c r="C713" s="53">
        <v>2809.92</v>
      </c>
      <c r="D713" s="47">
        <f t="shared" si="213"/>
        <v>2.1495643069809077E-2</v>
      </c>
      <c r="F713" s="89">
        <f t="shared" si="198"/>
        <v>2018.7890345649885</v>
      </c>
      <c r="G713" s="41">
        <v>9</v>
      </c>
      <c r="H713" s="37">
        <v>702</v>
      </c>
      <c r="I713" s="60">
        <f t="shared" si="215"/>
        <v>2933.208351483202</v>
      </c>
      <c r="J713" s="57">
        <f t="shared" si="225"/>
        <v>3069.3592438582923</v>
      </c>
      <c r="K713" s="60">
        <f t="shared" si="216"/>
        <v>3077.4361283288408</v>
      </c>
      <c r="L713" s="60">
        <f t="shared" si="217"/>
        <v>3228.7556794779716</v>
      </c>
      <c r="M713" s="57">
        <f t="shared" si="226"/>
        <v>3228.7556794779716</v>
      </c>
      <c r="N713" s="60">
        <f t="shared" si="218"/>
        <v>2664.7142389546989</v>
      </c>
      <c r="P713" s="49"/>
      <c r="Q713" s="41">
        <v>702</v>
      </c>
      <c r="R713" s="103">
        <f t="shared" si="199"/>
        <v>2018.7890345649885</v>
      </c>
      <c r="S713" s="57">
        <f t="shared" si="219"/>
        <v>2245.2056222455053</v>
      </c>
      <c r="T713" s="57">
        <f t="shared" si="220"/>
        <v>2794.7359497541879</v>
      </c>
      <c r="U713" s="57">
        <f t="shared" si="221"/>
        <v>3430.5535389812007</v>
      </c>
      <c r="V713" s="57">
        <f t="shared" si="222"/>
        <v>1469.4270848371245</v>
      </c>
      <c r="W713" s="57">
        <f t="shared" si="223"/>
        <v>5241.7014580812302</v>
      </c>
      <c r="X713" s="57">
        <f t="shared" si="224"/>
        <v>961.70076195222839</v>
      </c>
      <c r="Y713" s="17"/>
      <c r="AA713" s="22"/>
      <c r="AB713" s="22"/>
      <c r="AC713" s="22"/>
      <c r="AD713" s="22"/>
      <c r="AE713" s="22"/>
      <c r="AF713" s="22"/>
      <c r="AG713" s="22"/>
      <c r="AH713" s="33"/>
      <c r="AI713" s="6"/>
      <c r="AJ713" s="32"/>
      <c r="AK713" s="27"/>
      <c r="AL713" s="27"/>
      <c r="AM713" s="27"/>
      <c r="AN713" s="27"/>
      <c r="AO713" s="27"/>
      <c r="AP713" s="27"/>
      <c r="AR713" s="2"/>
      <c r="AS713" s="8"/>
      <c r="AT713" s="8"/>
      <c r="AU713" s="8"/>
      <c r="AW713" s="44"/>
      <c r="AX713" s="31"/>
      <c r="AY713" s="29"/>
      <c r="AZ713" s="31"/>
      <c r="BA713" s="17"/>
      <c r="BC713" s="22"/>
      <c r="BD713" s="22"/>
      <c r="BE713" s="22"/>
      <c r="BF713" s="22"/>
      <c r="BG713" s="22"/>
      <c r="BH713" s="22"/>
      <c r="BI713" s="22"/>
      <c r="BJ713" s="33"/>
      <c r="BK713" s="6"/>
      <c r="BL713" s="32"/>
      <c r="BM713" s="27"/>
      <c r="BN713" s="27"/>
      <c r="BO713" s="27"/>
      <c r="BP713" s="27"/>
      <c r="BQ713" s="27"/>
      <c r="BR713" s="27"/>
      <c r="BT713" s="2"/>
      <c r="BU713" s="8"/>
      <c r="BV713" s="8"/>
      <c r="BW713" s="8"/>
      <c r="BY713" s="44"/>
      <c r="BZ713" s="31"/>
      <c r="CA713" s="29"/>
      <c r="CB713" s="31"/>
      <c r="CC713" s="17"/>
      <c r="CE713" s="22"/>
      <c r="CF713" s="22"/>
      <c r="CG713" s="22"/>
      <c r="CH713" s="22"/>
      <c r="CI713" s="22"/>
      <c r="CJ713" s="22"/>
      <c r="CK713" s="22"/>
      <c r="CL713" s="33"/>
      <c r="CM713" s="6"/>
      <c r="CN713" s="32"/>
      <c r="CO713" s="27"/>
      <c r="CP713" s="27"/>
      <c r="CQ713" s="27"/>
      <c r="CR713" s="27"/>
      <c r="CS713" s="27"/>
      <c r="CT713" s="27"/>
    </row>
    <row r="714" spans="2:98">
      <c r="B714" s="86">
        <v>43390</v>
      </c>
      <c r="C714" s="53">
        <v>2809.21</v>
      </c>
      <c r="D714" s="47">
        <f t="shared" si="213"/>
        <v>-2.5267623277532329E-4</v>
      </c>
      <c r="F714" s="89">
        <f t="shared" si="198"/>
        <v>2018.7930075486993</v>
      </c>
      <c r="G714" s="41">
        <v>10</v>
      </c>
      <c r="H714" s="37">
        <v>703</v>
      </c>
      <c r="I714" s="60">
        <f t="shared" si="215"/>
        <v>2934.0649733825458</v>
      </c>
      <c r="J714" s="57">
        <f t="shared" si="225"/>
        <v>3077.3390138635077</v>
      </c>
      <c r="K714" s="60">
        <f t="shared" si="216"/>
        <v>3086.3379758744641</v>
      </c>
      <c r="L714" s="60">
        <f t="shared" si="217"/>
        <v>3246.5136892805076</v>
      </c>
      <c r="M714" s="57">
        <f t="shared" si="226"/>
        <v>3246.5136892805076</v>
      </c>
      <c r="N714" s="60">
        <f t="shared" si="218"/>
        <v>2651.6867298157572</v>
      </c>
      <c r="P714" s="49"/>
      <c r="Q714" s="96">
        <v>703</v>
      </c>
      <c r="R714" s="103">
        <f t="shared" si="199"/>
        <v>2018.7930075486993</v>
      </c>
      <c r="S714" s="57">
        <f t="shared" si="219"/>
        <v>2245.8613180141242</v>
      </c>
      <c r="T714" s="57">
        <f t="shared" si="220"/>
        <v>2795.5796208599272</v>
      </c>
      <c r="U714" s="57">
        <f t="shared" si="221"/>
        <v>3432.591320181677</v>
      </c>
      <c r="V714" s="57">
        <f t="shared" si="222"/>
        <v>1469.4126358989863</v>
      </c>
      <c r="W714" s="57">
        <f t="shared" si="223"/>
        <v>5246.3983759270077</v>
      </c>
      <c r="X714" s="57">
        <f t="shared" si="224"/>
        <v>961.40107905185789</v>
      </c>
      <c r="Y714" s="17"/>
      <c r="AA714" s="22"/>
      <c r="AB714" s="22"/>
      <c r="AC714" s="22"/>
      <c r="AD714" s="22"/>
      <c r="AE714" s="22"/>
      <c r="AF714" s="22"/>
      <c r="AG714" s="22"/>
      <c r="AH714" s="33"/>
      <c r="AI714" s="6"/>
      <c r="AJ714" s="32"/>
      <c r="AK714" s="27"/>
      <c r="AL714" s="27"/>
      <c r="AM714" s="27"/>
      <c r="AN714" s="27"/>
      <c r="AO714" s="27"/>
      <c r="AP714" s="27"/>
      <c r="AR714" s="2"/>
      <c r="AS714" s="8"/>
      <c r="AT714" s="8"/>
      <c r="AU714" s="8"/>
      <c r="AW714" s="44"/>
      <c r="AX714" s="31"/>
      <c r="AY714" s="29"/>
      <c r="AZ714" s="31"/>
      <c r="BA714" s="17"/>
      <c r="BC714" s="22"/>
      <c r="BD714" s="22"/>
      <c r="BE714" s="22"/>
      <c r="BF714" s="22"/>
      <c r="BG714" s="22"/>
      <c r="BH714" s="22"/>
      <c r="BI714" s="22"/>
      <c r="BJ714" s="33"/>
      <c r="BK714" s="6"/>
      <c r="BL714" s="32"/>
      <c r="BM714" s="27"/>
      <c r="BN714" s="27"/>
      <c r="BO714" s="27"/>
      <c r="BP714" s="27"/>
      <c r="BQ714" s="27"/>
      <c r="BR714" s="27"/>
      <c r="BT714" s="2"/>
      <c r="BU714" s="8"/>
      <c r="BV714" s="8"/>
      <c r="BW714" s="8"/>
      <c r="BY714" s="44"/>
      <c r="BZ714" s="31"/>
      <c r="CA714" s="29"/>
      <c r="CB714" s="31"/>
      <c r="CC714" s="17"/>
      <c r="CE714" s="22"/>
      <c r="CF714" s="22"/>
      <c r="CG714" s="22"/>
      <c r="CH714" s="22"/>
      <c r="CI714" s="22"/>
      <c r="CJ714" s="22"/>
      <c r="CK714" s="22"/>
      <c r="CL714" s="33"/>
      <c r="CM714" s="6"/>
      <c r="CN714" s="32"/>
      <c r="CO714" s="27"/>
      <c r="CP714" s="27"/>
      <c r="CQ714" s="27"/>
      <c r="CR714" s="27"/>
      <c r="CS714" s="27"/>
      <c r="CT714" s="27"/>
    </row>
    <row r="715" spans="2:98">
      <c r="B715" s="86">
        <v>43391</v>
      </c>
      <c r="C715" s="53">
        <v>2768.78</v>
      </c>
      <c r="D715" s="47">
        <f t="shared" si="213"/>
        <v>-1.4391946490294365E-2</v>
      </c>
      <c r="F715" s="89">
        <f t="shared" si="198"/>
        <v>2018.7969805324101</v>
      </c>
      <c r="G715" s="41">
        <v>11</v>
      </c>
      <c r="H715" s="37">
        <v>704</v>
      </c>
      <c r="I715" s="60">
        <f t="shared" si="215"/>
        <v>2934.9218454520073</v>
      </c>
      <c r="J715" s="57">
        <f t="shared" si="225"/>
        <v>3084.948060599057</v>
      </c>
      <c r="K715" s="60">
        <f t="shared" si="216"/>
        <v>3094.8728444397643</v>
      </c>
      <c r="L715" s="60">
        <f t="shared" si="217"/>
        <v>3263.5410507074457</v>
      </c>
      <c r="M715" s="57">
        <f t="shared" si="226"/>
        <v>3263.5410507074457</v>
      </c>
      <c r="N715" s="60">
        <f t="shared" si="218"/>
        <v>2639.3926428607938</v>
      </c>
      <c r="P715" s="49"/>
      <c r="Q715" s="41">
        <v>704</v>
      </c>
      <c r="R715" s="103">
        <f t="shared" si="199"/>
        <v>2018.7969805324101</v>
      </c>
      <c r="S715" s="57">
        <f t="shared" si="219"/>
        <v>2246.517205273864</v>
      </c>
      <c r="T715" s="57">
        <f t="shared" si="220"/>
        <v>2796.4229465428998</v>
      </c>
      <c r="U715" s="57">
        <f t="shared" si="221"/>
        <v>3434.629574775985</v>
      </c>
      <c r="V715" s="57">
        <f t="shared" si="222"/>
        <v>1469.3985024340388</v>
      </c>
      <c r="W715" s="57">
        <f t="shared" si="223"/>
        <v>5251.0972487690242</v>
      </c>
      <c r="X715" s="57">
        <f t="shared" si="224"/>
        <v>961.10190204048956</v>
      </c>
      <c r="Y715" s="17"/>
      <c r="AA715" s="22"/>
      <c r="AB715" s="22"/>
      <c r="AC715" s="22"/>
      <c r="AD715" s="22"/>
      <c r="AE715" s="22"/>
      <c r="AF715" s="22"/>
      <c r="AG715" s="22"/>
      <c r="AH715" s="33"/>
      <c r="AI715" s="6"/>
      <c r="AJ715" s="32"/>
      <c r="AK715" s="27"/>
      <c r="AL715" s="27"/>
      <c r="AM715" s="27"/>
      <c r="AN715" s="27"/>
      <c r="AO715" s="27"/>
      <c r="AP715" s="27"/>
      <c r="AR715" s="2"/>
      <c r="AS715" s="8"/>
      <c r="AT715" s="8"/>
      <c r="AU715" s="8"/>
      <c r="AW715" s="44"/>
      <c r="AX715" s="31"/>
      <c r="AY715" s="29"/>
      <c r="AZ715" s="31"/>
      <c r="BA715" s="17"/>
      <c r="BC715" s="22"/>
      <c r="BD715" s="22"/>
      <c r="BE715" s="22"/>
      <c r="BF715" s="22"/>
      <c r="BG715" s="22"/>
      <c r="BH715" s="22"/>
      <c r="BI715" s="22"/>
      <c r="BJ715" s="33"/>
      <c r="BK715" s="6"/>
      <c r="BL715" s="32"/>
      <c r="BM715" s="27"/>
      <c r="BN715" s="27"/>
      <c r="BO715" s="27"/>
      <c r="BP715" s="27"/>
      <c r="BQ715" s="27"/>
      <c r="BR715" s="27"/>
      <c r="BT715" s="2"/>
      <c r="BU715" s="8"/>
      <c r="BV715" s="8"/>
      <c r="BW715" s="8"/>
      <c r="BY715" s="44"/>
      <c r="BZ715" s="31"/>
      <c r="CA715" s="29"/>
      <c r="CB715" s="31"/>
      <c r="CC715" s="17"/>
      <c r="CE715" s="22"/>
      <c r="CF715" s="22"/>
      <c r="CG715" s="22"/>
      <c r="CH715" s="22"/>
      <c r="CI715" s="22"/>
      <c r="CJ715" s="22"/>
      <c r="CK715" s="22"/>
      <c r="CL715" s="33"/>
      <c r="CM715" s="6"/>
      <c r="CN715" s="32"/>
      <c r="CO715" s="27"/>
      <c r="CP715" s="27"/>
      <c r="CQ715" s="27"/>
      <c r="CR715" s="27"/>
      <c r="CS715" s="27"/>
      <c r="CT715" s="27"/>
    </row>
    <row r="716" spans="2:98">
      <c r="B716" s="86">
        <v>43392</v>
      </c>
      <c r="C716" s="53">
        <v>2767.78</v>
      </c>
      <c r="D716" s="47">
        <f t="shared" si="213"/>
        <v>-3.6116990154508479E-4</v>
      </c>
      <c r="F716" s="89">
        <f t="shared" ref="F716:F779" si="227">F715+1/$F$10</f>
        <v>2018.8009535161209</v>
      </c>
      <c r="G716" s="41">
        <v>12</v>
      </c>
      <c r="H716" s="37">
        <v>705</v>
      </c>
      <c r="I716" s="60">
        <f t="shared" si="215"/>
        <v>2935.7789677646469</v>
      </c>
      <c r="J716" s="57">
        <f t="shared" si="225"/>
        <v>3092.2359891355586</v>
      </c>
      <c r="K716" s="60">
        <f t="shared" si="216"/>
        <v>3103.0901894948511</v>
      </c>
      <c r="L716" s="60">
        <f t="shared" si="217"/>
        <v>3279.9365449065144</v>
      </c>
      <c r="M716" s="57">
        <f t="shared" si="226"/>
        <v>3279.9365449065144</v>
      </c>
      <c r="N716" s="60">
        <f t="shared" si="218"/>
        <v>2627.7331983612844</v>
      </c>
      <c r="P716" s="49"/>
      <c r="Q716" s="41">
        <v>705</v>
      </c>
      <c r="R716" s="103">
        <f t="shared" ref="R716:R779" si="228">R715+1/$F$10</f>
        <v>2018.8009535161209</v>
      </c>
      <c r="S716" s="57">
        <f t="shared" si="219"/>
        <v>2247.173284080648</v>
      </c>
      <c r="T716" s="57">
        <f t="shared" si="220"/>
        <v>2797.2659276154695</v>
      </c>
      <c r="U716" s="57">
        <f t="shared" si="221"/>
        <v>3436.6683037409825</v>
      </c>
      <c r="V716" s="57">
        <f t="shared" si="222"/>
        <v>1469.3846837615556</v>
      </c>
      <c r="W716" s="57">
        <f t="shared" si="223"/>
        <v>5255.7980791275941</v>
      </c>
      <c r="X716" s="57">
        <f t="shared" si="224"/>
        <v>960.80322962559762</v>
      </c>
      <c r="Y716" s="17"/>
      <c r="AA716" s="22"/>
      <c r="AB716" s="22"/>
      <c r="AC716" s="22"/>
      <c r="AD716" s="22"/>
      <c r="AE716" s="22"/>
      <c r="AF716" s="22"/>
      <c r="AG716" s="22"/>
      <c r="AH716" s="33"/>
      <c r="AI716" s="6"/>
      <c r="AJ716" s="32"/>
      <c r="AK716" s="27"/>
      <c r="AL716" s="27"/>
      <c r="AM716" s="27"/>
      <c r="AN716" s="27"/>
      <c r="AO716" s="27"/>
      <c r="AP716" s="27"/>
      <c r="AR716" s="2"/>
      <c r="AS716" s="8"/>
      <c r="AT716" s="8"/>
      <c r="AU716" s="8"/>
      <c r="AW716" s="44"/>
      <c r="AX716" s="31"/>
      <c r="AY716" s="29"/>
      <c r="AZ716" s="31"/>
      <c r="BA716" s="17"/>
      <c r="BC716" s="22"/>
      <c r="BD716" s="22"/>
      <c r="BE716" s="22"/>
      <c r="BF716" s="22"/>
      <c r="BG716" s="22"/>
      <c r="BH716" s="22"/>
      <c r="BI716" s="22"/>
      <c r="BJ716" s="33"/>
      <c r="BK716" s="6"/>
      <c r="BL716" s="32"/>
      <c r="BM716" s="27"/>
      <c r="BN716" s="27"/>
      <c r="BO716" s="27"/>
      <c r="BP716" s="27"/>
      <c r="BQ716" s="27"/>
      <c r="BR716" s="27"/>
      <c r="BT716" s="2"/>
      <c r="BU716" s="8"/>
      <c r="BV716" s="8"/>
      <c r="BW716" s="8"/>
      <c r="BY716" s="44"/>
      <c r="BZ716" s="31"/>
      <c r="CA716" s="29"/>
      <c r="CB716" s="31"/>
      <c r="CC716" s="17"/>
      <c r="CE716" s="22"/>
      <c r="CF716" s="22"/>
      <c r="CG716" s="22"/>
      <c r="CH716" s="22"/>
      <c r="CI716" s="22"/>
      <c r="CJ716" s="22"/>
      <c r="CK716" s="22"/>
      <c r="CL716" s="33"/>
      <c r="CM716" s="6"/>
      <c r="CN716" s="32"/>
      <c r="CO716" s="27"/>
      <c r="CP716" s="27"/>
      <c r="CQ716" s="27"/>
      <c r="CR716" s="27"/>
      <c r="CS716" s="27"/>
      <c r="CT716" s="27"/>
    </row>
    <row r="717" spans="2:98">
      <c r="B717" s="86">
        <v>43395</v>
      </c>
      <c r="C717" s="53">
        <v>2755.88</v>
      </c>
      <c r="D717" s="47">
        <f t="shared" si="213"/>
        <v>-4.2994746692295235E-3</v>
      </c>
      <c r="F717" s="89">
        <f t="shared" si="227"/>
        <v>2018.8049264998317</v>
      </c>
      <c r="G717" s="41">
        <v>13</v>
      </c>
      <c r="H717" s="37">
        <v>706</v>
      </c>
      <c r="I717" s="60">
        <f t="shared" si="215"/>
        <v>2936.6363403935461</v>
      </c>
      <c r="J717" s="57">
        <f t="shared" si="225"/>
        <v>3099.2422460913467</v>
      </c>
      <c r="K717" s="60">
        <f t="shared" si="216"/>
        <v>3111.0293273838629</v>
      </c>
      <c r="L717" s="60">
        <f t="shared" si="217"/>
        <v>3295.7786916664836</v>
      </c>
      <c r="M717" s="57">
        <f t="shared" si="226"/>
        <v>3295.7786916664836</v>
      </c>
      <c r="N717" s="60">
        <f t="shared" si="218"/>
        <v>2616.6298779483363</v>
      </c>
      <c r="P717" s="49"/>
      <c r="Q717" s="96">
        <v>706</v>
      </c>
      <c r="R717" s="103">
        <f t="shared" si="228"/>
        <v>2018.8049264998317</v>
      </c>
      <c r="S717" s="57">
        <f t="shared" si="219"/>
        <v>2247.8295544904163</v>
      </c>
      <c r="T717" s="57">
        <f t="shared" si="220"/>
        <v>2798.1085648870899</v>
      </c>
      <c r="U717" s="57">
        <f t="shared" si="221"/>
        <v>3438.7075080510231</v>
      </c>
      <c r="V717" s="57">
        <f t="shared" si="222"/>
        <v>1469.3711792034194</v>
      </c>
      <c r="W717" s="57">
        <f t="shared" si="223"/>
        <v>5260.5008695186152</v>
      </c>
      <c r="X717" s="57">
        <f t="shared" si="224"/>
        <v>960.50506051963748</v>
      </c>
      <c r="Y717" s="17"/>
      <c r="AA717" s="22"/>
      <c r="AB717" s="22"/>
      <c r="AC717" s="22"/>
      <c r="AD717" s="22"/>
      <c r="AE717" s="22"/>
      <c r="AF717" s="22"/>
      <c r="AG717" s="22"/>
      <c r="AH717" s="33"/>
      <c r="AI717" s="6"/>
      <c r="AJ717" s="32"/>
      <c r="AK717" s="27"/>
      <c r="AL717" s="27"/>
      <c r="AM717" s="27"/>
      <c r="AN717" s="27"/>
      <c r="AO717" s="27"/>
      <c r="AP717" s="27"/>
      <c r="AR717" s="2"/>
      <c r="AS717" s="8"/>
      <c r="AT717" s="8"/>
      <c r="AU717" s="8"/>
      <c r="AW717" s="44"/>
      <c r="AX717" s="31"/>
      <c r="AY717" s="29"/>
      <c r="AZ717" s="31"/>
      <c r="BA717" s="17"/>
      <c r="BC717" s="22"/>
      <c r="BD717" s="22"/>
      <c r="BE717" s="22"/>
      <c r="BF717" s="22"/>
      <c r="BG717" s="22"/>
      <c r="BH717" s="22"/>
      <c r="BI717" s="22"/>
      <c r="BJ717" s="33"/>
      <c r="BK717" s="6"/>
      <c r="BL717" s="32"/>
      <c r="BM717" s="27"/>
      <c r="BN717" s="27"/>
      <c r="BO717" s="27"/>
      <c r="BP717" s="27"/>
      <c r="BQ717" s="27"/>
      <c r="BR717" s="27"/>
      <c r="BT717" s="2"/>
      <c r="BU717" s="8"/>
      <c r="BV717" s="8"/>
      <c r="BW717" s="8"/>
      <c r="BY717" s="44"/>
      <c r="BZ717" s="31"/>
      <c r="CA717" s="29"/>
      <c r="CB717" s="31"/>
      <c r="CC717" s="17"/>
      <c r="CE717" s="22"/>
      <c r="CF717" s="22"/>
      <c r="CG717" s="22"/>
      <c r="CH717" s="22"/>
      <c r="CI717" s="22"/>
      <c r="CJ717" s="22"/>
      <c r="CK717" s="22"/>
      <c r="CL717" s="33"/>
      <c r="CM717" s="6"/>
      <c r="CN717" s="32"/>
      <c r="CO717" s="27"/>
      <c r="CP717" s="27"/>
      <c r="CQ717" s="27"/>
      <c r="CR717" s="27"/>
      <c r="CS717" s="27"/>
      <c r="CT717" s="27"/>
    </row>
    <row r="718" spans="2:98">
      <c r="B718" s="86">
        <v>43396</v>
      </c>
      <c r="C718" s="53">
        <v>2740.69</v>
      </c>
      <c r="D718" s="47">
        <f t="shared" si="213"/>
        <v>-5.5118510239923557E-3</v>
      </c>
      <c r="F718" s="89">
        <f t="shared" si="227"/>
        <v>2018.8088994835425</v>
      </c>
      <c r="G718" s="41">
        <v>14</v>
      </c>
      <c r="H718" s="37">
        <v>707</v>
      </c>
      <c r="I718" s="60">
        <f t="shared" si="215"/>
        <v>2937.4939634118082</v>
      </c>
      <c r="J718" s="57">
        <f t="shared" si="225"/>
        <v>3105.9988132638073</v>
      </c>
      <c r="K718" s="60">
        <f t="shared" si="216"/>
        <v>3118.7221251428541</v>
      </c>
      <c r="L718" s="60">
        <f t="shared" si="217"/>
        <v>3311.131125715955</v>
      </c>
      <c r="M718" s="57">
        <f t="shared" si="226"/>
        <v>3311.131125715955</v>
      </c>
      <c r="N718" s="60">
        <f t="shared" si="218"/>
        <v>2606.0190483138958</v>
      </c>
      <c r="P718" s="49"/>
      <c r="Q718" s="96">
        <v>707</v>
      </c>
      <c r="R718" s="103">
        <f t="shared" si="228"/>
        <v>2018.8088994835425</v>
      </c>
      <c r="S718" s="57">
        <f t="shared" si="219"/>
        <v>2248.4860165591249</v>
      </c>
      <c r="T718" s="57">
        <f t="shared" si="220"/>
        <v>2798.9508591643171</v>
      </c>
      <c r="U718" s="57">
        <f t="shared" si="221"/>
        <v>3440.7471886779786</v>
      </c>
      <c r="V718" s="57">
        <f t="shared" si="222"/>
        <v>1469.3579880841075</v>
      </c>
      <c r="W718" s="57">
        <f t="shared" si="223"/>
        <v>5265.2056224536027</v>
      </c>
      <c r="X718" s="57">
        <f t="shared" si="224"/>
        <v>960.2073934400222</v>
      </c>
      <c r="Y718" s="17"/>
      <c r="AA718" s="22"/>
      <c r="AB718" s="22"/>
      <c r="AC718" s="22"/>
      <c r="AD718" s="22"/>
      <c r="AE718" s="22"/>
      <c r="AF718" s="22"/>
      <c r="AG718" s="22"/>
      <c r="AH718" s="33"/>
      <c r="AI718" s="6"/>
      <c r="AJ718" s="32"/>
      <c r="AK718" s="27"/>
      <c r="AL718" s="27"/>
      <c r="AM718" s="27"/>
      <c r="AN718" s="27"/>
      <c r="AO718" s="27"/>
      <c r="AP718" s="27"/>
      <c r="AR718" s="2"/>
      <c r="AS718" s="8"/>
      <c r="AT718" s="8"/>
      <c r="AU718" s="8"/>
      <c r="AW718" s="44"/>
      <c r="AX718" s="31"/>
      <c r="AY718" s="29"/>
      <c r="AZ718" s="31"/>
      <c r="BA718" s="17"/>
      <c r="BC718" s="22"/>
      <c r="BD718" s="22"/>
      <c r="BE718" s="22"/>
      <c r="BF718" s="22"/>
      <c r="BG718" s="22"/>
      <c r="BH718" s="22"/>
      <c r="BI718" s="22"/>
      <c r="BJ718" s="33"/>
      <c r="BK718" s="6"/>
      <c r="BL718" s="32"/>
      <c r="BM718" s="27"/>
      <c r="BN718" s="27"/>
      <c r="BO718" s="27"/>
      <c r="BP718" s="27"/>
      <c r="BQ718" s="27"/>
      <c r="BR718" s="27"/>
      <c r="BT718" s="2"/>
      <c r="BU718" s="8"/>
      <c r="BV718" s="8"/>
      <c r="BW718" s="8"/>
      <c r="BY718" s="44"/>
      <c r="BZ718" s="31"/>
      <c r="CA718" s="29"/>
      <c r="CB718" s="31"/>
      <c r="CC718" s="17"/>
      <c r="CE718" s="22"/>
      <c r="CF718" s="22"/>
      <c r="CG718" s="22"/>
      <c r="CH718" s="22"/>
      <c r="CI718" s="22"/>
      <c r="CJ718" s="22"/>
      <c r="CK718" s="22"/>
      <c r="CL718" s="33"/>
      <c r="CM718" s="6"/>
      <c r="CN718" s="32"/>
      <c r="CO718" s="27"/>
      <c r="CP718" s="27"/>
      <c r="CQ718" s="27"/>
      <c r="CR718" s="27"/>
      <c r="CS718" s="27"/>
      <c r="CT718" s="27"/>
    </row>
    <row r="719" spans="2:98">
      <c r="B719" s="86">
        <v>43397</v>
      </c>
      <c r="C719" s="53">
        <v>2656.1</v>
      </c>
      <c r="D719" s="47">
        <f t="shared" si="213"/>
        <v>-3.0864490329077766E-2</v>
      </c>
      <c r="F719" s="89">
        <f t="shared" si="227"/>
        <v>2018.8128724672533</v>
      </c>
      <c r="G719" s="41">
        <v>15</v>
      </c>
      <c r="H719" s="37">
        <v>708</v>
      </c>
      <c r="I719" s="60">
        <f t="shared" si="215"/>
        <v>2938.3518368925565</v>
      </c>
      <c r="J719" s="57">
        <f t="shared" si="225"/>
        <v>3112.5320471121081</v>
      </c>
      <c r="K719" s="60">
        <f t="shared" si="216"/>
        <v>3126.194837145938</v>
      </c>
      <c r="L719" s="60">
        <f t="shared" si="217"/>
        <v>3326.0462675339172</v>
      </c>
      <c r="M719" s="57">
        <f t="shared" si="226"/>
        <v>3326.0462675339172</v>
      </c>
      <c r="N719" s="60">
        <f t="shared" si="218"/>
        <v>2595.848290400193</v>
      </c>
      <c r="P719" s="49"/>
      <c r="Q719" s="41">
        <v>708</v>
      </c>
      <c r="R719" s="103">
        <f t="shared" si="228"/>
        <v>2018.8128724672533</v>
      </c>
      <c r="S719" s="57">
        <f t="shared" si="219"/>
        <v>2249.1426703427474</v>
      </c>
      <c r="T719" s="57">
        <f t="shared" si="220"/>
        <v>2799.7928112508253</v>
      </c>
      <c r="U719" s="57">
        <f t="shared" si="221"/>
        <v>3442.7873465912417</v>
      </c>
      <c r="V719" s="57">
        <f t="shared" si="222"/>
        <v>1469.3451097306797</v>
      </c>
      <c r="W719" s="57">
        <f t="shared" si="223"/>
        <v>5269.9123404397087</v>
      </c>
      <c r="X719" s="57">
        <f t="shared" si="224"/>
        <v>959.91022710909488</v>
      </c>
      <c r="Y719" s="17"/>
      <c r="AA719" s="22"/>
      <c r="AB719" s="22"/>
      <c r="AC719" s="22"/>
      <c r="AD719" s="22"/>
      <c r="AE719" s="22"/>
      <c r="AF719" s="22"/>
      <c r="AG719" s="22"/>
      <c r="AH719" s="33"/>
      <c r="AI719" s="6"/>
      <c r="AJ719" s="32"/>
      <c r="AK719" s="27"/>
      <c r="AL719" s="27"/>
      <c r="AM719" s="27"/>
      <c r="AN719" s="27"/>
      <c r="AO719" s="27"/>
      <c r="AP719" s="27"/>
      <c r="AR719" s="2"/>
      <c r="AS719" s="8"/>
      <c r="AT719" s="8"/>
      <c r="AU719" s="8"/>
      <c r="AW719" s="44"/>
      <c r="AX719" s="31"/>
      <c r="AY719" s="29"/>
      <c r="AZ719" s="31"/>
      <c r="BA719" s="17"/>
      <c r="BC719" s="22"/>
      <c r="BD719" s="22"/>
      <c r="BE719" s="22"/>
      <c r="BF719" s="22"/>
      <c r="BG719" s="22"/>
      <c r="BH719" s="22"/>
      <c r="BI719" s="22"/>
      <c r="BJ719" s="33"/>
      <c r="BK719" s="6"/>
      <c r="BL719" s="32"/>
      <c r="BM719" s="27"/>
      <c r="BN719" s="27"/>
      <c r="BO719" s="27"/>
      <c r="BP719" s="27"/>
      <c r="BQ719" s="27"/>
      <c r="BR719" s="27"/>
      <c r="BT719" s="2"/>
      <c r="BU719" s="8"/>
      <c r="BV719" s="8"/>
      <c r="BW719" s="8"/>
      <c r="BY719" s="44"/>
      <c r="BZ719" s="31"/>
      <c r="CA719" s="29"/>
      <c r="CB719" s="31"/>
      <c r="CC719" s="17"/>
      <c r="CE719" s="22"/>
      <c r="CF719" s="22"/>
      <c r="CG719" s="22"/>
      <c r="CH719" s="22"/>
      <c r="CI719" s="22"/>
      <c r="CJ719" s="22"/>
      <c r="CK719" s="22"/>
      <c r="CL719" s="33"/>
      <c r="CM719" s="6"/>
      <c r="CN719" s="32"/>
      <c r="CO719" s="27"/>
      <c r="CP719" s="27"/>
      <c r="CQ719" s="27"/>
      <c r="CR719" s="27"/>
      <c r="CS719" s="27"/>
      <c r="CT719" s="27"/>
    </row>
    <row r="720" spans="2:98">
      <c r="B720" s="86">
        <v>43398</v>
      </c>
      <c r="C720" s="53">
        <v>2705.57</v>
      </c>
      <c r="D720" s="47">
        <f t="shared" si="213"/>
        <v>1.8625051767629328E-2</v>
      </c>
      <c r="F720" s="89">
        <f t="shared" si="227"/>
        <v>2018.8168454509641</v>
      </c>
      <c r="G720" s="41">
        <v>16</v>
      </c>
      <c r="H720" s="37">
        <v>709</v>
      </c>
      <c r="I720" s="60">
        <f t="shared" si="215"/>
        <v>2939.2099609089387</v>
      </c>
      <c r="J720" s="57">
        <f t="shared" si="225"/>
        <v>3118.8639735007714</v>
      </c>
      <c r="K720" s="60">
        <f t="shared" si="216"/>
        <v>3133.4693976891203</v>
      </c>
      <c r="L720" s="60">
        <f t="shared" si="217"/>
        <v>3340.5679066281637</v>
      </c>
      <c r="M720" s="57">
        <f t="shared" si="226"/>
        <v>3340.5679066281637</v>
      </c>
      <c r="N720" s="60">
        <f t="shared" si="218"/>
        <v>2586.0738161213262</v>
      </c>
      <c r="P720" s="49"/>
      <c r="Q720" s="41">
        <v>709</v>
      </c>
      <c r="R720" s="103">
        <f t="shared" si="228"/>
        <v>2018.8168454509641</v>
      </c>
      <c r="S720" s="57">
        <f t="shared" si="219"/>
        <v>2249.7995158972712</v>
      </c>
      <c r="T720" s="57">
        <f t="shared" si="220"/>
        <v>2800.6344219474222</v>
      </c>
      <c r="U720" s="57">
        <f t="shared" si="221"/>
        <v>3444.8279827577494</v>
      </c>
      <c r="V720" s="57">
        <f t="shared" si="222"/>
        <v>1469.3325434727642</v>
      </c>
      <c r="W720" s="57">
        <f t="shared" si="223"/>
        <v>5274.6210259797563</v>
      </c>
      <c r="X720" s="57">
        <f t="shared" si="224"/>
        <v>959.6135602541051</v>
      </c>
      <c r="Y720" s="17"/>
      <c r="AA720" s="22"/>
      <c r="AB720" s="22"/>
      <c r="AC720" s="22"/>
      <c r="AD720" s="22"/>
      <c r="AE720" s="22"/>
      <c r="AF720" s="22"/>
      <c r="AG720" s="22"/>
      <c r="AH720" s="33"/>
      <c r="AI720" s="6"/>
      <c r="AJ720" s="32"/>
      <c r="AK720" s="27"/>
      <c r="AL720" s="27"/>
      <c r="AM720" s="27"/>
      <c r="AN720" s="27"/>
      <c r="AO720" s="27"/>
      <c r="AP720" s="27"/>
      <c r="AR720" s="2"/>
      <c r="AS720" s="8"/>
      <c r="AT720" s="8"/>
      <c r="AU720" s="8"/>
      <c r="AW720" s="44"/>
      <c r="AX720" s="31"/>
      <c r="AY720" s="29"/>
      <c r="AZ720" s="31"/>
      <c r="BA720" s="17"/>
      <c r="BC720" s="22"/>
      <c r="BD720" s="22"/>
      <c r="BE720" s="22"/>
      <c r="BF720" s="22"/>
      <c r="BG720" s="22"/>
      <c r="BH720" s="22"/>
      <c r="BI720" s="22"/>
      <c r="BJ720" s="33"/>
      <c r="BK720" s="6"/>
      <c r="BL720" s="32"/>
      <c r="BM720" s="27"/>
      <c r="BN720" s="27"/>
      <c r="BO720" s="27"/>
      <c r="BP720" s="27"/>
      <c r="BQ720" s="27"/>
      <c r="BR720" s="27"/>
      <c r="BT720" s="2"/>
      <c r="BU720" s="8"/>
      <c r="BV720" s="8"/>
      <c r="BW720" s="8"/>
      <c r="BY720" s="44"/>
      <c r="BZ720" s="31"/>
      <c r="CA720" s="29"/>
      <c r="CB720" s="31"/>
      <c r="CC720" s="17"/>
      <c r="CE720" s="22"/>
      <c r="CF720" s="22"/>
      <c r="CG720" s="22"/>
      <c r="CH720" s="22"/>
      <c r="CI720" s="22"/>
      <c r="CJ720" s="22"/>
      <c r="CK720" s="22"/>
      <c r="CL720" s="33"/>
      <c r="CM720" s="6"/>
      <c r="CN720" s="32"/>
      <c r="CO720" s="27"/>
      <c r="CP720" s="27"/>
      <c r="CQ720" s="27"/>
      <c r="CR720" s="27"/>
      <c r="CS720" s="27"/>
      <c r="CT720" s="27"/>
    </row>
    <row r="721" spans="2:98">
      <c r="B721" s="86">
        <v>43399</v>
      </c>
      <c r="C721" s="53">
        <v>2658.69</v>
      </c>
      <c r="D721" s="47">
        <f t="shared" si="213"/>
        <v>-1.7327217554896052E-2</v>
      </c>
      <c r="F721" s="89">
        <f t="shared" si="227"/>
        <v>2018.8208184346749</v>
      </c>
      <c r="G721" s="41">
        <v>17</v>
      </c>
      <c r="H721" s="37">
        <v>710</v>
      </c>
      <c r="I721" s="60">
        <f t="shared" si="215"/>
        <v>2940.0683355341203</v>
      </c>
      <c r="J721" s="57">
        <f t="shared" si="225"/>
        <v>3125.0132227809036</v>
      </c>
      <c r="K721" s="60">
        <f t="shared" si="216"/>
        <v>3140.5643543941287</v>
      </c>
      <c r="L721" s="60">
        <f t="shared" si="217"/>
        <v>3354.7330668758691</v>
      </c>
      <c r="M721" s="57">
        <f t="shared" si="226"/>
        <v>3354.7330668758691</v>
      </c>
      <c r="N721" s="60">
        <f t="shared" si="218"/>
        <v>2576.6586030226813</v>
      </c>
      <c r="P721" s="49"/>
      <c r="Q721" s="96">
        <v>710</v>
      </c>
      <c r="R721" s="103">
        <f t="shared" si="228"/>
        <v>2018.8208184346749</v>
      </c>
      <c r="S721" s="57">
        <f t="shared" si="219"/>
        <v>2250.4565532787024</v>
      </c>
      <c r="T721" s="57">
        <f t="shared" si="220"/>
        <v>2801.4756920520604</v>
      </c>
      <c r="U721" s="57">
        <f t="shared" si="221"/>
        <v>3446.8690981419877</v>
      </c>
      <c r="V721" s="57">
        <f t="shared" si="222"/>
        <v>1469.3202886425458</v>
      </c>
      <c r="W721" s="57">
        <f t="shared" si="223"/>
        <v>5279.3316815722565</v>
      </c>
      <c r="X721" s="57">
        <f t="shared" si="224"/>
        <v>959.31739160718212</v>
      </c>
      <c r="Y721" s="17"/>
      <c r="AA721" s="22"/>
      <c r="AB721" s="22"/>
      <c r="AC721" s="22"/>
      <c r="AD721" s="22"/>
      <c r="AE721" s="22"/>
      <c r="AF721" s="22"/>
      <c r="AG721" s="22"/>
      <c r="AH721" s="33"/>
      <c r="AI721" s="6"/>
      <c r="AJ721" s="32"/>
      <c r="AK721" s="27"/>
      <c r="AL721" s="27"/>
      <c r="AM721" s="27"/>
      <c r="AN721" s="27"/>
      <c r="AO721" s="27"/>
      <c r="AP721" s="27"/>
      <c r="AR721" s="2"/>
      <c r="AS721" s="8"/>
      <c r="AT721" s="8"/>
      <c r="AU721" s="8"/>
      <c r="AW721" s="44"/>
      <c r="AX721" s="31"/>
      <c r="AY721" s="29"/>
      <c r="AZ721" s="31"/>
      <c r="BA721" s="17"/>
      <c r="BC721" s="22"/>
      <c r="BD721" s="22"/>
      <c r="BE721" s="22"/>
      <c r="BF721" s="22"/>
      <c r="BG721" s="22"/>
      <c r="BH721" s="22"/>
      <c r="BI721" s="22"/>
      <c r="BJ721" s="33"/>
      <c r="BK721" s="6"/>
      <c r="BL721" s="32"/>
      <c r="BM721" s="27"/>
      <c r="BN721" s="27"/>
      <c r="BO721" s="27"/>
      <c r="BP721" s="27"/>
      <c r="BQ721" s="27"/>
      <c r="BR721" s="27"/>
      <c r="BT721" s="2"/>
      <c r="BU721" s="8"/>
      <c r="BV721" s="8"/>
      <c r="BW721" s="8"/>
      <c r="BY721" s="44"/>
      <c r="BZ721" s="31"/>
      <c r="CA721" s="29"/>
      <c r="CB721" s="31"/>
      <c r="CC721" s="17"/>
      <c r="CE721" s="22"/>
      <c r="CF721" s="22"/>
      <c r="CG721" s="22"/>
      <c r="CH721" s="22"/>
      <c r="CI721" s="22"/>
      <c r="CJ721" s="22"/>
      <c r="CK721" s="22"/>
      <c r="CL721" s="33"/>
      <c r="CM721" s="6"/>
      <c r="CN721" s="32"/>
      <c r="CO721" s="27"/>
      <c r="CP721" s="27"/>
      <c r="CQ721" s="27"/>
      <c r="CR721" s="27"/>
      <c r="CS721" s="27"/>
      <c r="CT721" s="27"/>
    </row>
    <row r="722" spans="2:98">
      <c r="B722" s="86">
        <v>43402</v>
      </c>
      <c r="C722" s="53">
        <v>2641.25</v>
      </c>
      <c r="D722" s="47">
        <f t="shared" si="213"/>
        <v>-6.5596214677153238E-3</v>
      </c>
      <c r="F722" s="89">
        <f t="shared" si="227"/>
        <v>2018.8247914183858</v>
      </c>
      <c r="G722" s="41">
        <v>18</v>
      </c>
      <c r="H722" s="37">
        <v>711</v>
      </c>
      <c r="I722" s="60">
        <f t="shared" si="215"/>
        <v>2940.9269608412901</v>
      </c>
      <c r="J722" s="57">
        <f t="shared" si="225"/>
        <v>3130.99572026739</v>
      </c>
      <c r="K722" s="60">
        <f t="shared" si="216"/>
        <v>3147.4955573602761</v>
      </c>
      <c r="L722" s="60">
        <f t="shared" si="217"/>
        <v>3368.573383668368</v>
      </c>
      <c r="M722" s="57">
        <f t="shared" si="226"/>
        <v>3368.573383668368</v>
      </c>
      <c r="N722" s="60">
        <f t="shared" si="218"/>
        <v>2567.5710171361598</v>
      </c>
      <c r="P722" s="49"/>
      <c r="Q722" s="41">
        <v>711</v>
      </c>
      <c r="R722" s="103">
        <f t="shared" si="228"/>
        <v>2018.8247914183858</v>
      </c>
      <c r="S722" s="57">
        <f t="shared" si="219"/>
        <v>2251.1137825430628</v>
      </c>
      <c r="T722" s="57">
        <f t="shared" si="220"/>
        <v>2802.3166223598528</v>
      </c>
      <c r="U722" s="57">
        <f t="shared" si="221"/>
        <v>3448.9106937060092</v>
      </c>
      <c r="V722" s="57">
        <f t="shared" si="222"/>
        <v>1469.3083445747516</v>
      </c>
      <c r="W722" s="57">
        <f t="shared" si="223"/>
        <v>5284.0443097114421</v>
      </c>
      <c r="X722" s="57">
        <f t="shared" si="224"/>
        <v>959.02171990531019</v>
      </c>
      <c r="Y722" s="17"/>
      <c r="AA722" s="22"/>
      <c r="AB722" s="22"/>
      <c r="AC722" s="22"/>
      <c r="AD722" s="22"/>
      <c r="AE722" s="22"/>
      <c r="AF722" s="22"/>
      <c r="AG722" s="22"/>
      <c r="AH722" s="33"/>
      <c r="AI722" s="6"/>
      <c r="AJ722" s="32"/>
      <c r="AK722" s="27"/>
      <c r="AL722" s="27"/>
      <c r="AM722" s="27"/>
      <c r="AN722" s="27"/>
      <c r="AO722" s="27"/>
      <c r="AP722" s="27"/>
      <c r="AR722" s="2"/>
      <c r="AS722" s="8"/>
      <c r="AT722" s="8"/>
      <c r="AU722" s="8"/>
      <c r="AW722" s="44"/>
      <c r="AX722" s="31"/>
      <c r="AY722" s="29"/>
      <c r="AZ722" s="31"/>
      <c r="BA722" s="17"/>
      <c r="BC722" s="22"/>
      <c r="BD722" s="22"/>
      <c r="BE722" s="22"/>
      <c r="BF722" s="22"/>
      <c r="BG722" s="22"/>
      <c r="BH722" s="22"/>
      <c r="BI722" s="22"/>
      <c r="BJ722" s="33"/>
      <c r="BK722" s="6"/>
      <c r="BL722" s="32"/>
      <c r="BM722" s="27"/>
      <c r="BN722" s="27"/>
      <c r="BO722" s="27"/>
      <c r="BP722" s="27"/>
      <c r="BQ722" s="27"/>
      <c r="BR722" s="27"/>
      <c r="BT722" s="2"/>
      <c r="BU722" s="8"/>
      <c r="BV722" s="8"/>
      <c r="BW722" s="8"/>
      <c r="BY722" s="44"/>
      <c r="BZ722" s="31"/>
      <c r="CA722" s="29"/>
      <c r="CB722" s="31"/>
      <c r="CC722" s="17"/>
      <c r="CE722" s="22"/>
      <c r="CF722" s="22"/>
      <c r="CG722" s="22"/>
      <c r="CH722" s="22"/>
      <c r="CI722" s="22"/>
      <c r="CJ722" s="22"/>
      <c r="CK722" s="22"/>
      <c r="CL722" s="33"/>
      <c r="CM722" s="6"/>
      <c r="CN722" s="32"/>
      <c r="CO722" s="27"/>
      <c r="CP722" s="27"/>
      <c r="CQ722" s="27"/>
      <c r="CR722" s="27"/>
      <c r="CS722" s="27"/>
      <c r="CT722" s="27"/>
    </row>
    <row r="723" spans="2:98">
      <c r="B723" s="86">
        <v>43403</v>
      </c>
      <c r="C723" s="53">
        <v>2682.63</v>
      </c>
      <c r="D723" s="47">
        <f t="shared" si="213"/>
        <v>1.56668244202556E-2</v>
      </c>
      <c r="F723" s="89">
        <f t="shared" si="227"/>
        <v>2018.8287644020966</v>
      </c>
      <c r="G723" s="41">
        <v>19</v>
      </c>
      <c r="H723" s="37">
        <v>712</v>
      </c>
      <c r="I723" s="60">
        <f t="shared" si="215"/>
        <v>2941.7858369036585</v>
      </c>
      <c r="J723" s="57">
        <f t="shared" si="225"/>
        <v>3136.8252060461487</v>
      </c>
      <c r="K723" s="60">
        <f t="shared" si="216"/>
        <v>3154.2766779087951</v>
      </c>
      <c r="L723" s="60">
        <f t="shared" si="217"/>
        <v>3382.1161404704872</v>
      </c>
      <c r="M723" s="57">
        <f t="shared" si="226"/>
        <v>3382.1161404704872</v>
      </c>
      <c r="N723" s="60">
        <f t="shared" si="218"/>
        <v>2558.7837764208425</v>
      </c>
      <c r="P723" s="49"/>
      <c r="Q723" s="41">
        <v>712</v>
      </c>
      <c r="R723" s="103">
        <f t="shared" si="228"/>
        <v>2018.8287644020966</v>
      </c>
      <c r="S723" s="57">
        <f t="shared" si="219"/>
        <v>2251.7712037463893</v>
      </c>
      <c r="T723" s="57">
        <f t="shared" si="220"/>
        <v>2803.1572136630898</v>
      </c>
      <c r="U723" s="57">
        <f t="shared" si="221"/>
        <v>3450.9527704094471</v>
      </c>
      <c r="V723" s="57">
        <f t="shared" si="222"/>
        <v>1469.2967106066378</v>
      </c>
      <c r="W723" s="57">
        <f t="shared" si="223"/>
        <v>5288.7589128872796</v>
      </c>
      <c r="X723" s="57">
        <f t="shared" si="224"/>
        <v>958.72654389030424</v>
      </c>
      <c r="Y723" s="17"/>
      <c r="AA723" s="22"/>
      <c r="AB723" s="22"/>
      <c r="AC723" s="22"/>
      <c r="AD723" s="22"/>
      <c r="AE723" s="22"/>
      <c r="AF723" s="22"/>
      <c r="AG723" s="22"/>
      <c r="AH723" s="33"/>
      <c r="AI723" s="6"/>
      <c r="AJ723" s="32"/>
      <c r="AK723" s="27"/>
      <c r="AL723" s="27"/>
      <c r="AM723" s="27"/>
      <c r="AN723" s="27"/>
      <c r="AO723" s="27"/>
      <c r="AP723" s="27"/>
      <c r="AR723" s="2"/>
      <c r="AS723" s="8"/>
      <c r="AT723" s="8"/>
      <c r="AU723" s="8"/>
      <c r="AW723" s="44"/>
      <c r="AX723" s="31"/>
      <c r="AY723" s="29"/>
      <c r="AZ723" s="31"/>
      <c r="BA723" s="17"/>
      <c r="BC723" s="22"/>
      <c r="BD723" s="22"/>
      <c r="BE723" s="22"/>
      <c r="BF723" s="22"/>
      <c r="BG723" s="22"/>
      <c r="BH723" s="22"/>
      <c r="BI723" s="22"/>
      <c r="BJ723" s="33"/>
      <c r="BK723" s="6"/>
      <c r="BL723" s="32"/>
      <c r="BM723" s="27"/>
      <c r="BN723" s="27"/>
      <c r="BO723" s="27"/>
      <c r="BP723" s="27"/>
      <c r="BQ723" s="27"/>
      <c r="BR723" s="27"/>
      <c r="BT723" s="2"/>
      <c r="BU723" s="8"/>
      <c r="BV723" s="8"/>
      <c r="BW723" s="8"/>
      <c r="BY723" s="44"/>
      <c r="BZ723" s="31"/>
      <c r="CA723" s="29"/>
      <c r="CB723" s="31"/>
      <c r="CC723" s="17"/>
      <c r="CE723" s="22"/>
      <c r="CF723" s="22"/>
      <c r="CG723" s="22"/>
      <c r="CH723" s="22"/>
      <c r="CI723" s="22"/>
      <c r="CJ723" s="22"/>
      <c r="CK723" s="22"/>
      <c r="CL723" s="33"/>
      <c r="CM723" s="6"/>
      <c r="CN723" s="32"/>
      <c r="CO723" s="27"/>
      <c r="CP723" s="27"/>
      <c r="CQ723" s="27"/>
      <c r="CR723" s="27"/>
      <c r="CS723" s="27"/>
      <c r="CT723" s="27"/>
    </row>
    <row r="724" spans="2:98">
      <c r="B724" s="86">
        <v>43404</v>
      </c>
      <c r="C724" s="53">
        <v>2711.74</v>
      </c>
      <c r="D724" s="47">
        <f t="shared" si="213"/>
        <v>1.0851291456518294E-2</v>
      </c>
      <c r="F724" s="89">
        <f t="shared" si="227"/>
        <v>2018.8327373858074</v>
      </c>
      <c r="G724" s="41">
        <v>20</v>
      </c>
      <c r="H724" s="37">
        <v>713</v>
      </c>
      <c r="I724" s="60">
        <f t="shared" si="215"/>
        <v>2942.6449637944561</v>
      </c>
      <c r="J724" s="57">
        <f t="shared" si="225"/>
        <v>3142.5136330026571</v>
      </c>
      <c r="K724" s="60">
        <f t="shared" si="216"/>
        <v>3160.9196057476092</v>
      </c>
      <c r="L724" s="60">
        <f t="shared" si="217"/>
        <v>3395.385062395017</v>
      </c>
      <c r="M724" s="57">
        <f t="shared" si="226"/>
        <v>3395.385062395017</v>
      </c>
      <c r="N724" s="60">
        <f t="shared" si="218"/>
        <v>2550.2731571885183</v>
      </c>
      <c r="P724" s="49"/>
      <c r="Q724" s="96">
        <v>713</v>
      </c>
      <c r="R724" s="103">
        <f t="shared" si="228"/>
        <v>2018.8327373858074</v>
      </c>
      <c r="S724" s="57">
        <f t="shared" si="219"/>
        <v>2252.4288169447377</v>
      </c>
      <c r="T724" s="57">
        <f t="shared" si="220"/>
        <v>2803.997466751247</v>
      </c>
      <c r="U724" s="57">
        <f t="shared" si="221"/>
        <v>3452.9953292095229</v>
      </c>
      <c r="V724" s="57">
        <f t="shared" si="222"/>
        <v>1469.285386077979</v>
      </c>
      <c r="W724" s="57">
        <f t="shared" si="223"/>
        <v>5293.4754935855144</v>
      </c>
      <c r="X724" s="57">
        <f t="shared" si="224"/>
        <v>958.43186230878359</v>
      </c>
      <c r="Y724" s="17"/>
      <c r="AA724" s="22"/>
      <c r="AB724" s="22"/>
      <c r="AC724" s="22"/>
      <c r="AD724" s="22"/>
      <c r="AE724" s="22"/>
      <c r="AF724" s="22"/>
      <c r="AG724" s="22"/>
      <c r="AH724" s="33"/>
      <c r="AI724" s="6"/>
      <c r="AJ724" s="32"/>
      <c r="AK724" s="27"/>
      <c r="AL724" s="27"/>
      <c r="AM724" s="27"/>
      <c r="AN724" s="27"/>
      <c r="AO724" s="27"/>
      <c r="AP724" s="27"/>
      <c r="AR724" s="2"/>
      <c r="AS724" s="8"/>
      <c r="AT724" s="8"/>
      <c r="AU724" s="8"/>
      <c r="AW724" s="44"/>
      <c r="AX724" s="31"/>
      <c r="AY724" s="29"/>
      <c r="AZ724" s="31"/>
      <c r="BA724" s="17"/>
      <c r="BC724" s="22"/>
      <c r="BD724" s="22"/>
      <c r="BE724" s="22"/>
      <c r="BF724" s="22"/>
      <c r="BG724" s="22"/>
      <c r="BH724" s="22"/>
      <c r="BI724" s="22"/>
      <c r="BJ724" s="33"/>
      <c r="BK724" s="6"/>
      <c r="BL724" s="32"/>
      <c r="BM724" s="27"/>
      <c r="BN724" s="27"/>
      <c r="BO724" s="27"/>
      <c r="BP724" s="27"/>
      <c r="BQ724" s="27"/>
      <c r="BR724" s="27"/>
      <c r="BT724" s="2"/>
      <c r="BU724" s="8"/>
      <c r="BV724" s="8"/>
      <c r="BW724" s="8"/>
      <c r="BY724" s="44"/>
      <c r="BZ724" s="31"/>
      <c r="CA724" s="29"/>
      <c r="CB724" s="31"/>
      <c r="CC724" s="17"/>
      <c r="CE724" s="22"/>
      <c r="CF724" s="22"/>
      <c r="CG724" s="22"/>
      <c r="CH724" s="22"/>
      <c r="CI724" s="22"/>
      <c r="CJ724" s="22"/>
      <c r="CK724" s="22"/>
      <c r="CL724" s="33"/>
      <c r="CM724" s="6"/>
      <c r="CN724" s="32"/>
      <c r="CO724" s="27"/>
      <c r="CP724" s="27"/>
      <c r="CQ724" s="27"/>
      <c r="CR724" s="27"/>
      <c r="CS724" s="27"/>
      <c r="CT724" s="27"/>
    </row>
    <row r="725" spans="2:98">
      <c r="B725" s="86">
        <v>43405</v>
      </c>
      <c r="C725" s="53">
        <v>2740.37</v>
      </c>
      <c r="D725" s="47">
        <f t="shared" si="213"/>
        <v>1.0557796838930027E-2</v>
      </c>
      <c r="F725" s="89">
        <f t="shared" si="227"/>
        <v>2018.8367103695182</v>
      </c>
      <c r="G725" s="41">
        <v>21</v>
      </c>
      <c r="H725" s="37">
        <v>714</v>
      </c>
      <c r="I725" s="60">
        <f t="shared" si="215"/>
        <v>2943.5043415869354</v>
      </c>
      <c r="J725" s="57">
        <f t="shared" si="225"/>
        <v>3148.0714762255866</v>
      </c>
      <c r="K725" s="60">
        <f t="shared" si="216"/>
        <v>3167.4347576648197</v>
      </c>
      <c r="L725" s="60">
        <f t="shared" si="217"/>
        <v>3408.4009329689939</v>
      </c>
      <c r="M725" s="57">
        <f t="shared" si="226"/>
        <v>3408.4009329689939</v>
      </c>
      <c r="N725" s="60">
        <f t="shared" si="218"/>
        <v>2542.0183773374051</v>
      </c>
      <c r="P725" s="49"/>
      <c r="Q725" s="96">
        <v>714</v>
      </c>
      <c r="R725" s="103">
        <f t="shared" si="228"/>
        <v>2018.8367103695182</v>
      </c>
      <c r="S725" s="57">
        <f t="shared" si="219"/>
        <v>2253.0866221941783</v>
      </c>
      <c r="T725" s="57">
        <f t="shared" si="220"/>
        <v>2804.8373824110049</v>
      </c>
      <c r="U725" s="57">
        <f t="shared" si="221"/>
        <v>3455.038371061064</v>
      </c>
      <c r="V725" s="57">
        <f t="shared" si="222"/>
        <v>1469.274370331053</v>
      </c>
      <c r="W725" s="57">
        <f t="shared" si="223"/>
        <v>5298.1940542876728</v>
      </c>
      <c r="X725" s="57">
        <f t="shared" si="224"/>
        <v>958.13767391214947</v>
      </c>
      <c r="Y725" s="17"/>
      <c r="AA725" s="22"/>
      <c r="AB725" s="22"/>
      <c r="AC725" s="22"/>
      <c r="AD725" s="22"/>
      <c r="AE725" s="22"/>
      <c r="AF725" s="22"/>
      <c r="AG725" s="22"/>
      <c r="AH725" s="33"/>
      <c r="AI725" s="6"/>
      <c r="AJ725" s="32"/>
      <c r="AK725" s="27"/>
      <c r="AL725" s="27"/>
      <c r="AM725" s="27"/>
      <c r="AN725" s="27"/>
      <c r="AO725" s="27"/>
      <c r="AP725" s="27"/>
      <c r="AR725" s="2"/>
      <c r="AS725" s="8"/>
      <c r="AT725" s="8"/>
      <c r="AU725" s="8"/>
      <c r="AW725" s="44"/>
      <c r="AX725" s="31"/>
      <c r="AY725" s="29"/>
      <c r="AZ725" s="31"/>
      <c r="BA725" s="17"/>
      <c r="BC725" s="22"/>
      <c r="BD725" s="22"/>
      <c r="BE725" s="22"/>
      <c r="BF725" s="22"/>
      <c r="BG725" s="22"/>
      <c r="BH725" s="22"/>
      <c r="BI725" s="22"/>
      <c r="BJ725" s="33"/>
      <c r="BK725" s="6"/>
      <c r="BL725" s="32"/>
      <c r="BM725" s="27"/>
      <c r="BN725" s="27"/>
      <c r="BO725" s="27"/>
      <c r="BP725" s="27"/>
      <c r="BQ725" s="27"/>
      <c r="BR725" s="27"/>
      <c r="BT725" s="2"/>
      <c r="BU725" s="8"/>
      <c r="BV725" s="8"/>
      <c r="BW725" s="8"/>
      <c r="BY725" s="44"/>
      <c r="BZ725" s="31"/>
      <c r="CA725" s="29"/>
      <c r="CB725" s="31"/>
      <c r="CC725" s="17"/>
      <c r="CE725" s="22"/>
      <c r="CF725" s="22"/>
      <c r="CG725" s="22"/>
      <c r="CH725" s="22"/>
      <c r="CI725" s="22"/>
      <c r="CJ725" s="22"/>
      <c r="CK725" s="22"/>
      <c r="CL725" s="33"/>
      <c r="CM725" s="6"/>
      <c r="CN725" s="32"/>
      <c r="CO725" s="27"/>
      <c r="CP725" s="27"/>
      <c r="CQ725" s="27"/>
      <c r="CR725" s="27"/>
      <c r="CS725" s="27"/>
      <c r="CT725" s="27"/>
    </row>
    <row r="726" spans="2:98">
      <c r="B726" s="86">
        <v>43406</v>
      </c>
      <c r="C726" s="53">
        <v>2723.06</v>
      </c>
      <c r="D726" s="47">
        <f t="shared" si="213"/>
        <v>-6.3166652678287773E-3</v>
      </c>
      <c r="F726" s="89">
        <f t="shared" si="227"/>
        <v>2018.840683353229</v>
      </c>
      <c r="G726" s="41">
        <v>22</v>
      </c>
      <c r="H726" s="37">
        <v>715</v>
      </c>
      <c r="I726" s="60">
        <f t="shared" si="215"/>
        <v>2944.3639703543708</v>
      </c>
      <c r="J726" s="57">
        <f t="shared" si="225"/>
        <v>3153.5079767726515</v>
      </c>
      <c r="K726" s="60">
        <f t="shared" si="216"/>
        <v>3173.8313207045962</v>
      </c>
      <c r="L726" s="60">
        <f t="shared" si="217"/>
        <v>3421.1820799699281</v>
      </c>
      <c r="M726" s="57">
        <f t="shared" si="226"/>
        <v>3421.1820799699281</v>
      </c>
      <c r="N726" s="60">
        <f t="shared" si="218"/>
        <v>2534.0011105159178</v>
      </c>
      <c r="P726" s="49"/>
      <c r="Q726" s="41">
        <v>715</v>
      </c>
      <c r="R726" s="103">
        <f t="shared" si="228"/>
        <v>2018.840683353229</v>
      </c>
      <c r="S726" s="57">
        <f t="shared" si="219"/>
        <v>2253.7446195507978</v>
      </c>
      <c r="T726" s="57">
        <f t="shared" si="220"/>
        <v>2805.6769614262585</v>
      </c>
      <c r="U726" s="57">
        <f t="shared" si="221"/>
        <v>3457.0818969165161</v>
      </c>
      <c r="V726" s="57">
        <f t="shared" si="222"/>
        <v>1469.2636627106292</v>
      </c>
      <c r="W726" s="57">
        <f t="shared" si="223"/>
        <v>5302.9145974711082</v>
      </c>
      <c r="X726" s="57">
        <f t="shared" si="224"/>
        <v>957.84397745655804</v>
      </c>
      <c r="Y726" s="17"/>
      <c r="AA726" s="22"/>
      <c r="AB726" s="22"/>
      <c r="AC726" s="22"/>
      <c r="AD726" s="22"/>
      <c r="AE726" s="22"/>
      <c r="AF726" s="22"/>
      <c r="AG726" s="22"/>
      <c r="AH726" s="33"/>
      <c r="AI726" s="6"/>
      <c r="AJ726" s="32"/>
      <c r="AK726" s="27"/>
      <c r="AL726" s="27"/>
      <c r="AM726" s="27"/>
      <c r="AN726" s="27"/>
      <c r="AO726" s="27"/>
      <c r="AP726" s="27"/>
      <c r="AR726" s="2"/>
      <c r="AS726" s="8"/>
      <c r="AT726" s="8"/>
      <c r="AU726" s="8"/>
      <c r="AW726" s="44"/>
      <c r="AX726" s="31"/>
      <c r="AY726" s="29"/>
      <c r="AZ726" s="31"/>
      <c r="BA726" s="17"/>
      <c r="BC726" s="22"/>
      <c r="BD726" s="22"/>
      <c r="BE726" s="22"/>
      <c r="BF726" s="22"/>
      <c r="BG726" s="22"/>
      <c r="BH726" s="22"/>
      <c r="BI726" s="22"/>
      <c r="BJ726" s="33"/>
      <c r="BK726" s="6"/>
      <c r="BL726" s="32"/>
      <c r="BM726" s="27"/>
      <c r="BN726" s="27"/>
      <c r="BO726" s="27"/>
      <c r="BP726" s="27"/>
      <c r="BQ726" s="27"/>
      <c r="BR726" s="27"/>
      <c r="BT726" s="2"/>
      <c r="BU726" s="8"/>
      <c r="BV726" s="8"/>
      <c r="BW726" s="8"/>
      <c r="BY726" s="44"/>
      <c r="BZ726" s="31"/>
      <c r="CA726" s="29"/>
      <c r="CB726" s="31"/>
      <c r="CC726" s="17"/>
      <c r="CE726" s="22"/>
      <c r="CF726" s="22"/>
      <c r="CG726" s="22"/>
      <c r="CH726" s="22"/>
      <c r="CI726" s="22"/>
      <c r="CJ726" s="22"/>
      <c r="CK726" s="22"/>
      <c r="CL726" s="33"/>
      <c r="CM726" s="6"/>
      <c r="CN726" s="32"/>
      <c r="CO726" s="27"/>
      <c r="CP726" s="27"/>
      <c r="CQ726" s="27"/>
      <c r="CR726" s="27"/>
      <c r="CS726" s="27"/>
      <c r="CT726" s="27"/>
    </row>
    <row r="727" spans="2:98">
      <c r="B727" s="86">
        <v>43409</v>
      </c>
      <c r="C727" s="53">
        <v>2738.31</v>
      </c>
      <c r="D727" s="47">
        <f t="shared" si="213"/>
        <v>5.6003172901074524E-3</v>
      </c>
      <c r="F727" s="89">
        <f t="shared" si="227"/>
        <v>2018.8446563369398</v>
      </c>
      <c r="G727" s="41">
        <v>23</v>
      </c>
      <c r="H727" s="37">
        <v>716</v>
      </c>
      <c r="I727" s="60">
        <f t="shared" si="215"/>
        <v>2945.2238501700581</v>
      </c>
      <c r="J727" s="57">
        <f t="shared" si="225"/>
        <v>3158.8313360551842</v>
      </c>
      <c r="K727" s="60">
        <f t="shared" si="216"/>
        <v>3180.1174460570214</v>
      </c>
      <c r="L727" s="60">
        <f t="shared" si="217"/>
        <v>3433.7447627732263</v>
      </c>
      <c r="M727" s="57">
        <f t="shared" si="226"/>
        <v>3433.7447627732263</v>
      </c>
      <c r="N727" s="60">
        <f t="shared" si="218"/>
        <v>2526.2050987752509</v>
      </c>
      <c r="P727" s="49"/>
      <c r="Q727" s="41">
        <v>716</v>
      </c>
      <c r="R727" s="103">
        <f t="shared" si="228"/>
        <v>2018.8446563369398</v>
      </c>
      <c r="S727" s="57">
        <f t="shared" si="219"/>
        <v>2254.4028090706997</v>
      </c>
      <c r="T727" s="57">
        <f t="shared" si="220"/>
        <v>2806.5162045781331</v>
      </c>
      <c r="U727" s="57">
        <f t="shared" si="221"/>
        <v>3459.1259077259515</v>
      </c>
      <c r="V727" s="57">
        <f t="shared" si="222"/>
        <v>1469.2532625639567</v>
      </c>
      <c r="W727" s="57">
        <f t="shared" si="223"/>
        <v>5307.6371256090097</v>
      </c>
      <c r="X727" s="57">
        <f t="shared" si="224"/>
        <v>957.55077170289871</v>
      </c>
      <c r="Y727" s="17"/>
      <c r="AA727" s="22"/>
      <c r="AB727" s="22"/>
      <c r="AC727" s="22"/>
      <c r="AD727" s="22"/>
      <c r="AE727" s="22"/>
      <c r="AF727" s="22"/>
      <c r="AG727" s="22"/>
      <c r="AH727" s="33"/>
      <c r="AI727" s="6"/>
      <c r="AJ727" s="32"/>
      <c r="AK727" s="27"/>
      <c r="AL727" s="27"/>
      <c r="AM727" s="27"/>
      <c r="AN727" s="27"/>
      <c r="AO727" s="27"/>
      <c r="AP727" s="27"/>
      <c r="AR727" s="2"/>
      <c r="AS727" s="8"/>
      <c r="AT727" s="8"/>
      <c r="AU727" s="8"/>
      <c r="AW727" s="44"/>
      <c r="AX727" s="31"/>
      <c r="AY727" s="29"/>
      <c r="AZ727" s="31"/>
      <c r="BA727" s="17"/>
      <c r="BC727" s="22"/>
      <c r="BD727" s="22"/>
      <c r="BE727" s="22"/>
      <c r="BF727" s="22"/>
      <c r="BG727" s="22"/>
      <c r="BH727" s="22"/>
      <c r="BI727" s="22"/>
      <c r="BJ727" s="33"/>
      <c r="BK727" s="6"/>
      <c r="BL727" s="32"/>
      <c r="BM727" s="27"/>
      <c r="BN727" s="27"/>
      <c r="BO727" s="27"/>
      <c r="BP727" s="27"/>
      <c r="BQ727" s="27"/>
      <c r="BR727" s="27"/>
      <c r="BT727" s="2"/>
      <c r="BU727" s="8"/>
      <c r="BV727" s="8"/>
      <c r="BW727" s="8"/>
      <c r="BY727" s="44"/>
      <c r="BZ727" s="31"/>
      <c r="CA727" s="29"/>
      <c r="CB727" s="31"/>
      <c r="CC727" s="17"/>
      <c r="CE727" s="22"/>
      <c r="CF727" s="22"/>
      <c r="CG727" s="22"/>
      <c r="CH727" s="22"/>
      <c r="CI727" s="22"/>
      <c r="CJ727" s="22"/>
      <c r="CK727" s="22"/>
      <c r="CL727" s="33"/>
      <c r="CM727" s="6"/>
      <c r="CN727" s="32"/>
      <c r="CO727" s="27"/>
      <c r="CP727" s="27"/>
      <c r="CQ727" s="27"/>
      <c r="CR727" s="27"/>
      <c r="CS727" s="27"/>
      <c r="CT727" s="27"/>
    </row>
    <row r="728" spans="2:98">
      <c r="B728" s="86">
        <v>43410</v>
      </c>
      <c r="C728" s="53">
        <v>2755.45</v>
      </c>
      <c r="D728" s="47">
        <f t="shared" si="213"/>
        <v>6.2593351373657008E-3</v>
      </c>
      <c r="F728" s="89">
        <f t="shared" si="227"/>
        <v>2018.8486293206506</v>
      </c>
      <c r="G728" s="41">
        <v>24</v>
      </c>
      <c r="H728" s="37">
        <v>717</v>
      </c>
      <c r="I728" s="60">
        <f t="shared" si="215"/>
        <v>2946.0839811073129</v>
      </c>
      <c r="J728" s="57">
        <f t="shared" si="225"/>
        <v>3164.0488725436553</v>
      </c>
      <c r="K728" s="60">
        <f t="shared" si="216"/>
        <v>3186.3004053452269</v>
      </c>
      <c r="L728" s="60">
        <f t="shared" si="217"/>
        <v>3446.1034845609674</v>
      </c>
      <c r="M728" s="57">
        <f t="shared" si="226"/>
        <v>3446.1034845609674</v>
      </c>
      <c r="N728" s="60">
        <f t="shared" si="218"/>
        <v>2518.6158403606</v>
      </c>
      <c r="P728" s="49"/>
      <c r="Q728" s="96">
        <v>717</v>
      </c>
      <c r="R728" s="103">
        <f t="shared" si="228"/>
        <v>2018.8486293206506</v>
      </c>
      <c r="S728" s="57">
        <f t="shared" si="219"/>
        <v>2255.0611908100045</v>
      </c>
      <c r="T728" s="57">
        <f t="shared" si="220"/>
        <v>2807.3551126449997</v>
      </c>
      <c r="U728" s="57">
        <f t="shared" si="221"/>
        <v>3461.1704044370867</v>
      </c>
      <c r="V728" s="57">
        <f t="shared" si="222"/>
        <v>1469.2431692407501</v>
      </c>
      <c r="W728" s="57">
        <f t="shared" si="223"/>
        <v>5312.3616411704334</v>
      </c>
      <c r="X728" s="57">
        <f t="shared" si="224"/>
        <v>957.25805541676721</v>
      </c>
      <c r="Y728" s="17"/>
      <c r="AA728" s="22"/>
      <c r="AB728" s="22"/>
      <c r="AC728" s="22"/>
      <c r="AD728" s="22"/>
      <c r="AE728" s="22"/>
      <c r="AF728" s="22"/>
      <c r="AG728" s="22"/>
      <c r="AH728" s="33"/>
      <c r="AI728" s="6"/>
      <c r="AJ728" s="32"/>
      <c r="AK728" s="27"/>
      <c r="AL728" s="27"/>
      <c r="AM728" s="27"/>
      <c r="AN728" s="27"/>
      <c r="AO728" s="27"/>
      <c r="AP728" s="27"/>
      <c r="AR728" s="2"/>
      <c r="AS728" s="8"/>
      <c r="AT728" s="8"/>
      <c r="AU728" s="8"/>
      <c r="AW728" s="44"/>
      <c r="AX728" s="31"/>
      <c r="AY728" s="29"/>
      <c r="AZ728" s="31"/>
      <c r="BA728" s="17"/>
      <c r="BC728" s="22"/>
      <c r="BD728" s="22"/>
      <c r="BE728" s="22"/>
      <c r="BF728" s="22"/>
      <c r="BG728" s="22"/>
      <c r="BH728" s="22"/>
      <c r="BI728" s="22"/>
      <c r="BJ728" s="33"/>
      <c r="BK728" s="6"/>
      <c r="BL728" s="32"/>
      <c r="BM728" s="27"/>
      <c r="BN728" s="27"/>
      <c r="BO728" s="27"/>
      <c r="BP728" s="27"/>
      <c r="BQ728" s="27"/>
      <c r="BR728" s="27"/>
      <c r="BT728" s="2"/>
      <c r="BU728" s="8"/>
      <c r="BV728" s="8"/>
      <c r="BW728" s="8"/>
      <c r="BY728" s="44"/>
      <c r="BZ728" s="31"/>
      <c r="CA728" s="29"/>
      <c r="CB728" s="31"/>
      <c r="CC728" s="17"/>
      <c r="CE728" s="22"/>
      <c r="CF728" s="22"/>
      <c r="CG728" s="22"/>
      <c r="CH728" s="22"/>
      <c r="CI728" s="22"/>
      <c r="CJ728" s="22"/>
      <c r="CK728" s="22"/>
      <c r="CL728" s="33"/>
      <c r="CM728" s="6"/>
      <c r="CN728" s="32"/>
      <c r="CO728" s="27"/>
      <c r="CP728" s="27"/>
      <c r="CQ728" s="27"/>
      <c r="CR728" s="27"/>
      <c r="CS728" s="27"/>
      <c r="CT728" s="27"/>
    </row>
    <row r="729" spans="2:98" s="46" customFormat="1">
      <c r="B729" s="86">
        <v>43411</v>
      </c>
      <c r="C729" s="53">
        <v>2813.89</v>
      </c>
      <c r="D729" s="47">
        <f t="shared" si="213"/>
        <v>2.1208876952947816E-2</v>
      </c>
      <c r="E729" s="61"/>
      <c r="F729" s="89">
        <f t="shared" si="227"/>
        <v>2018.8526023043614</v>
      </c>
      <c r="G729" s="41">
        <v>25</v>
      </c>
      <c r="H729" s="37">
        <v>718</v>
      </c>
      <c r="I729" s="60">
        <f t="shared" si="215"/>
        <v>2946.9443632394741</v>
      </c>
      <c r="J729" s="57">
        <f t="shared" si="225"/>
        <v>3169.1671493537683</v>
      </c>
      <c r="K729" s="60">
        <f t="shared" si="216"/>
        <v>3192.3867178549376</v>
      </c>
      <c r="L729" s="60">
        <f t="shared" si="217"/>
        <v>3458.271246469561</v>
      </c>
      <c r="M729" s="57">
        <f t="shared" si="226"/>
        <v>3458.271246469561</v>
      </c>
      <c r="N729" s="60">
        <f t="shared" si="218"/>
        <v>2511.2203355635042</v>
      </c>
      <c r="P729" s="101"/>
      <c r="Q729" s="41">
        <v>718</v>
      </c>
      <c r="R729" s="103">
        <f t="shared" si="228"/>
        <v>2018.8526023043614</v>
      </c>
      <c r="S729" s="57">
        <f t="shared" si="219"/>
        <v>2255.7197648248475</v>
      </c>
      <c r="T729" s="57">
        <f t="shared" si="220"/>
        <v>2808.1936864024829</v>
      </c>
      <c r="U729" s="57">
        <f t="shared" si="221"/>
        <v>3463.215387995293</v>
      </c>
      <c r="V729" s="57">
        <f t="shared" si="222"/>
        <v>1469.233382093179</v>
      </c>
      <c r="W729" s="57">
        <f t="shared" si="223"/>
        <v>5317.0881466203273</v>
      </c>
      <c r="X729" s="57">
        <f t="shared" si="224"/>
        <v>956.9658273684438</v>
      </c>
      <c r="Y729" s="56"/>
      <c r="AA729" s="62"/>
      <c r="AB729" s="62"/>
      <c r="AC729" s="62"/>
      <c r="AD729" s="62"/>
      <c r="AE729" s="62"/>
      <c r="AF729" s="62"/>
      <c r="AG729" s="62"/>
      <c r="AH729" s="65"/>
      <c r="AI729" s="72"/>
      <c r="AJ729" s="66"/>
      <c r="AK729" s="67"/>
      <c r="AL729" s="67"/>
      <c r="AM729" s="67"/>
      <c r="AN729" s="67"/>
      <c r="AO729" s="67"/>
      <c r="AP729" s="67"/>
      <c r="AR729" s="68"/>
      <c r="AS729" s="61"/>
      <c r="AT729" s="61"/>
      <c r="AU729" s="61"/>
      <c r="AW729" s="69"/>
      <c r="AX729" s="63"/>
      <c r="AY729" s="64"/>
      <c r="AZ729" s="63"/>
      <c r="BA729" s="56"/>
      <c r="BC729" s="62"/>
      <c r="BD729" s="62"/>
      <c r="BE729" s="62"/>
      <c r="BF729" s="62"/>
      <c r="BG729" s="62"/>
      <c r="BH729" s="62"/>
      <c r="BI729" s="62"/>
      <c r="BJ729" s="65"/>
      <c r="BK729" s="72"/>
      <c r="BL729" s="66"/>
      <c r="BM729" s="67"/>
      <c r="BN729" s="67"/>
      <c r="BO729" s="67"/>
      <c r="BP729" s="67"/>
      <c r="BQ729" s="67"/>
      <c r="BR729" s="67"/>
      <c r="BT729" s="68"/>
      <c r="BU729" s="61"/>
      <c r="BV729" s="61"/>
      <c r="BW729" s="61"/>
      <c r="BY729" s="69"/>
      <c r="BZ729" s="63"/>
      <c r="CA729" s="64"/>
      <c r="CB729" s="63"/>
      <c r="CC729" s="56"/>
      <c r="CE729" s="62"/>
      <c r="CF729" s="62"/>
      <c r="CG729" s="62"/>
      <c r="CH729" s="62"/>
      <c r="CI729" s="62"/>
      <c r="CJ729" s="62"/>
      <c r="CK729" s="62"/>
      <c r="CL729" s="65"/>
      <c r="CM729" s="72"/>
      <c r="CN729" s="66"/>
      <c r="CO729" s="67"/>
      <c r="CP729" s="67"/>
      <c r="CQ729" s="67"/>
      <c r="CR729" s="67"/>
      <c r="CS729" s="67"/>
      <c r="CT729" s="67"/>
    </row>
    <row r="730" spans="2:98">
      <c r="B730" s="86">
        <v>43412</v>
      </c>
      <c r="C730" s="53">
        <v>2806.83</v>
      </c>
      <c r="D730" s="47">
        <f t="shared" si="213"/>
        <v>-2.5089822274502365E-3</v>
      </c>
      <c r="F730" s="89">
        <f t="shared" si="227"/>
        <v>2018.8565752880722</v>
      </c>
      <c r="G730" s="41">
        <v>26</v>
      </c>
      <c r="H730" s="37">
        <v>719</v>
      </c>
      <c r="I730" s="60">
        <f t="shared" si="215"/>
        <v>2947.8049966399017</v>
      </c>
      <c r="J730" s="57">
        <f t="shared" si="225"/>
        <v>3174.1920790654408</v>
      </c>
      <c r="K730" s="60">
        <f t="shared" si="216"/>
        <v>3198.3822550474624</v>
      </c>
      <c r="L730" s="60">
        <f t="shared" si="217"/>
        <v>3470.2597563485051</v>
      </c>
      <c r="M730" s="57">
        <f t="shared" si="226"/>
        <v>3470.2597563485051</v>
      </c>
      <c r="N730" s="60">
        <f t="shared" si="218"/>
        <v>2504.0068779630888</v>
      </c>
      <c r="P730" s="49"/>
      <c r="Q730" s="41">
        <v>719</v>
      </c>
      <c r="R730" s="103">
        <f t="shared" si="228"/>
        <v>2018.8565752880722</v>
      </c>
      <c r="S730" s="57">
        <f t="shared" si="219"/>
        <v>2256.3785311713823</v>
      </c>
      <c r="T730" s="57">
        <f t="shared" si="220"/>
        <v>2809.0319266234806</v>
      </c>
      <c r="U730" s="57">
        <f t="shared" si="221"/>
        <v>3465.2608593436084</v>
      </c>
      <c r="V730" s="57">
        <f t="shared" si="222"/>
        <v>1469.2239004758537</v>
      </c>
      <c r="W730" s="57">
        <f t="shared" si="223"/>
        <v>5321.8166444195513</v>
      </c>
      <c r="X730" s="57">
        <f t="shared" si="224"/>
        <v>956.67408633286811</v>
      </c>
      <c r="Y730" s="17"/>
      <c r="AA730" s="22"/>
      <c r="AB730" s="22"/>
      <c r="AC730" s="22"/>
      <c r="AD730" s="22"/>
      <c r="AE730" s="22"/>
      <c r="AF730" s="22"/>
      <c r="AG730" s="22"/>
      <c r="AH730" s="33"/>
      <c r="AI730" s="6"/>
      <c r="AJ730" s="32"/>
      <c r="AK730" s="27"/>
      <c r="AL730" s="27"/>
      <c r="AM730" s="27"/>
      <c r="AN730" s="27"/>
      <c r="AO730" s="27"/>
      <c r="AP730" s="27"/>
      <c r="AR730" s="2"/>
      <c r="AS730" s="8"/>
      <c r="AT730" s="8"/>
      <c r="AU730" s="8"/>
      <c r="AW730" s="44"/>
      <c r="AX730" s="31"/>
      <c r="AY730" s="29"/>
      <c r="AZ730" s="31"/>
      <c r="BA730" s="17"/>
      <c r="BC730" s="22"/>
      <c r="BD730" s="22"/>
      <c r="BE730" s="22"/>
      <c r="BF730" s="22"/>
      <c r="BG730" s="22"/>
      <c r="BH730" s="22"/>
      <c r="BI730" s="22"/>
      <c r="BJ730" s="33"/>
      <c r="BK730" s="6"/>
      <c r="BL730" s="32"/>
      <c r="BM730" s="27"/>
      <c r="BN730" s="27"/>
      <c r="BO730" s="27"/>
      <c r="BP730" s="27"/>
      <c r="BQ730" s="27"/>
      <c r="BR730" s="27"/>
      <c r="BT730" s="2"/>
      <c r="BU730" s="8"/>
      <c r="BV730" s="8"/>
      <c r="BW730" s="8"/>
      <c r="BY730" s="44"/>
      <c r="BZ730" s="31"/>
      <c r="CA730" s="29"/>
      <c r="CB730" s="31"/>
      <c r="CC730" s="17"/>
      <c r="CE730" s="22"/>
      <c r="CF730" s="22"/>
      <c r="CG730" s="22"/>
      <c r="CH730" s="22"/>
      <c r="CI730" s="22"/>
      <c r="CJ730" s="22"/>
      <c r="CK730" s="22"/>
      <c r="CL730" s="33"/>
      <c r="CM730" s="6"/>
      <c r="CN730" s="32"/>
      <c r="CO730" s="27"/>
      <c r="CP730" s="27"/>
      <c r="CQ730" s="27"/>
      <c r="CR730" s="27"/>
      <c r="CS730" s="27"/>
      <c r="CT730" s="27"/>
    </row>
    <row r="731" spans="2:98">
      <c r="B731" s="86">
        <v>43413</v>
      </c>
      <c r="C731" s="53">
        <v>2781.01</v>
      </c>
      <c r="D731" s="47">
        <f t="shared" si="213"/>
        <v>-9.1989896074930466E-3</v>
      </c>
      <c r="F731" s="89">
        <f t="shared" si="227"/>
        <v>2018.860548271783</v>
      </c>
      <c r="G731" s="41">
        <v>27</v>
      </c>
      <c r="H731" s="37">
        <v>720</v>
      </c>
      <c r="I731" s="60">
        <f t="shared" si="215"/>
        <v>2948.6658813819759</v>
      </c>
      <c r="J731" s="57">
        <f t="shared" si="225"/>
        <v>3179.1290105515063</v>
      </c>
      <c r="K731" s="60">
        <f t="shared" si="216"/>
        <v>3204.2923271241139</v>
      </c>
      <c r="L731" s="60">
        <f t="shared" si="217"/>
        <v>3482.0796016584691</v>
      </c>
      <c r="M731" s="57">
        <f t="shared" si="226"/>
        <v>3482.0796016584691</v>
      </c>
      <c r="N731" s="60">
        <f t="shared" si="218"/>
        <v>2496.9648815279825</v>
      </c>
      <c r="P731" s="49"/>
      <c r="Q731" s="96">
        <v>720</v>
      </c>
      <c r="R731" s="103">
        <f t="shared" si="228"/>
        <v>2018.860548271783</v>
      </c>
      <c r="S731" s="57">
        <f t="shared" si="219"/>
        <v>2257.0374899057774</v>
      </c>
      <c r="T731" s="57">
        <f t="shared" si="220"/>
        <v>2809.8698340781725</v>
      </c>
      <c r="U731" s="57">
        <f t="shared" si="221"/>
        <v>3467.3068194227494</v>
      </c>
      <c r="V731" s="57">
        <f t="shared" si="222"/>
        <v>1469.2147237458144</v>
      </c>
      <c r="W731" s="57">
        <f t="shared" si="223"/>
        <v>5326.547137024907</v>
      </c>
      <c r="X731" s="57">
        <f t="shared" si="224"/>
        <v>956.38283108961673</v>
      </c>
      <c r="Y731" s="17"/>
      <c r="AA731" s="22"/>
      <c r="AB731" s="22"/>
      <c r="AC731" s="22"/>
      <c r="AD731" s="22"/>
      <c r="AE731" s="22"/>
      <c r="AF731" s="22"/>
      <c r="AG731" s="22"/>
      <c r="AH731" s="33"/>
      <c r="AI731" s="6"/>
      <c r="AJ731" s="32"/>
      <c r="AK731" s="27"/>
      <c r="AL731" s="27"/>
      <c r="AM731" s="27"/>
      <c r="AN731" s="27"/>
      <c r="AO731" s="27"/>
      <c r="AP731" s="27"/>
      <c r="AR731" s="2"/>
      <c r="AS731" s="8"/>
      <c r="AT731" s="8"/>
      <c r="AU731" s="8"/>
      <c r="AW731" s="44"/>
      <c r="AX731" s="31"/>
      <c r="AY731" s="29"/>
      <c r="AZ731" s="31"/>
      <c r="BA731" s="17"/>
      <c r="BC731" s="22"/>
      <c r="BD731" s="22"/>
      <c r="BE731" s="22"/>
      <c r="BF731" s="22"/>
      <c r="BG731" s="22"/>
      <c r="BH731" s="22"/>
      <c r="BI731" s="22"/>
      <c r="BJ731" s="33"/>
      <c r="BK731" s="6"/>
      <c r="BL731" s="32"/>
      <c r="BM731" s="27"/>
      <c r="BN731" s="27"/>
      <c r="BO731" s="27"/>
      <c r="BP731" s="27"/>
      <c r="BQ731" s="27"/>
      <c r="BR731" s="27"/>
      <c r="BT731" s="2"/>
      <c r="BU731" s="8"/>
      <c r="BV731" s="8"/>
      <c r="BW731" s="8"/>
      <c r="BY731" s="44"/>
      <c r="BZ731" s="31"/>
      <c r="CA731" s="29"/>
      <c r="CB731" s="31"/>
      <c r="CC731" s="17"/>
      <c r="CE731" s="22"/>
      <c r="CF731" s="22"/>
      <c r="CG731" s="22"/>
      <c r="CH731" s="22"/>
      <c r="CI731" s="22"/>
      <c r="CJ731" s="22"/>
      <c r="CK731" s="22"/>
      <c r="CL731" s="33"/>
      <c r="CM731" s="6"/>
      <c r="CN731" s="32"/>
      <c r="CO731" s="27"/>
      <c r="CP731" s="27"/>
      <c r="CQ731" s="27"/>
      <c r="CR731" s="27"/>
      <c r="CS731" s="27"/>
      <c r="CT731" s="27"/>
    </row>
    <row r="732" spans="2:98">
      <c r="B732" s="86">
        <v>43416</v>
      </c>
      <c r="C732" s="53">
        <v>2726.22</v>
      </c>
      <c r="D732" s="47">
        <f t="shared" si="213"/>
        <v>-1.970147536326745E-2</v>
      </c>
      <c r="F732" s="89">
        <f t="shared" si="227"/>
        <v>2018.8645212554939</v>
      </c>
      <c r="G732" s="41">
        <v>28</v>
      </c>
      <c r="H732" s="37">
        <v>721</v>
      </c>
      <c r="I732" s="60">
        <f t="shared" si="215"/>
        <v>2949.5270175390992</v>
      </c>
      <c r="J732" s="57">
        <f t="shared" si="225"/>
        <v>3183.9828014518675</v>
      </c>
      <c r="K732" s="60">
        <f t="shared" si="216"/>
        <v>3210.121755270744</v>
      </c>
      <c r="L732" s="60">
        <f t="shared" si="217"/>
        <v>3493.7403937599011</v>
      </c>
      <c r="M732" s="57">
        <f t="shared" si="226"/>
        <v>3493.7403937599011</v>
      </c>
      <c r="N732" s="60">
        <f t="shared" si="218"/>
        <v>2490.0847363277107</v>
      </c>
      <c r="P732" s="49"/>
      <c r="Q732" s="96">
        <v>721</v>
      </c>
      <c r="R732" s="103">
        <f t="shared" si="228"/>
        <v>2018.8645212554939</v>
      </c>
      <c r="S732" s="57">
        <f t="shared" si="219"/>
        <v>2257.6966410842188</v>
      </c>
      <c r="T732" s="57">
        <f t="shared" si="220"/>
        <v>2810.7074095340372</v>
      </c>
      <c r="U732" s="57">
        <f t="shared" si="221"/>
        <v>3469.3532691711248</v>
      </c>
      <c r="V732" s="57">
        <f t="shared" si="222"/>
        <v>1469.2058512625183</v>
      </c>
      <c r="W732" s="57">
        <f t="shared" si="223"/>
        <v>5331.2796268891543</v>
      </c>
      <c r="X732" s="57">
        <f t="shared" si="224"/>
        <v>956.09206042287781</v>
      </c>
      <c r="Y732" s="17"/>
      <c r="AA732" s="22"/>
      <c r="AB732" s="22"/>
      <c r="AC732" s="22"/>
      <c r="AD732" s="22"/>
      <c r="AE732" s="22"/>
      <c r="AF732" s="22"/>
      <c r="AG732" s="22"/>
      <c r="AH732" s="33"/>
      <c r="AI732" s="6"/>
      <c r="AJ732" s="32"/>
      <c r="AK732" s="27"/>
      <c r="AL732" s="27"/>
      <c r="AM732" s="27"/>
      <c r="AN732" s="27"/>
      <c r="AO732" s="27"/>
      <c r="AP732" s="27"/>
      <c r="AR732" s="2"/>
      <c r="AS732" s="8"/>
      <c r="AT732" s="8"/>
      <c r="AU732" s="8"/>
      <c r="AW732" s="44"/>
      <c r="AX732" s="31"/>
      <c r="AY732" s="29"/>
      <c r="AZ732" s="31"/>
      <c r="BA732" s="17"/>
      <c r="BC732" s="22"/>
      <c r="BD732" s="22"/>
      <c r="BE732" s="22"/>
      <c r="BF732" s="22"/>
      <c r="BG732" s="22"/>
      <c r="BH732" s="22"/>
      <c r="BI732" s="22"/>
      <c r="BJ732" s="33"/>
      <c r="BK732" s="6"/>
      <c r="BL732" s="32"/>
      <c r="BM732" s="27"/>
      <c r="BN732" s="27"/>
      <c r="BO732" s="27"/>
      <c r="BP732" s="27"/>
      <c r="BQ732" s="27"/>
      <c r="BR732" s="27"/>
      <c r="BT732" s="2"/>
      <c r="BU732" s="8"/>
      <c r="BV732" s="8"/>
      <c r="BW732" s="8"/>
      <c r="BY732" s="44"/>
      <c r="BZ732" s="31"/>
      <c r="CA732" s="29"/>
      <c r="CB732" s="31"/>
      <c r="CC732" s="17"/>
      <c r="CE732" s="22"/>
      <c r="CF732" s="22"/>
      <c r="CG732" s="22"/>
      <c r="CH732" s="22"/>
      <c r="CI732" s="22"/>
      <c r="CJ732" s="22"/>
      <c r="CK732" s="22"/>
      <c r="CL732" s="33"/>
      <c r="CM732" s="6"/>
      <c r="CN732" s="32"/>
      <c r="CO732" s="27"/>
      <c r="CP732" s="27"/>
      <c r="CQ732" s="27"/>
      <c r="CR732" s="27"/>
      <c r="CS732" s="27"/>
      <c r="CT732" s="27"/>
    </row>
    <row r="733" spans="2:98">
      <c r="B733" s="86">
        <v>43417</v>
      </c>
      <c r="C733" s="53">
        <v>2722.18</v>
      </c>
      <c r="D733" s="47">
        <f t="shared" si="213"/>
        <v>-1.4819053487979562E-3</v>
      </c>
      <c r="F733" s="89">
        <f t="shared" si="227"/>
        <v>2018.8684942392047</v>
      </c>
      <c r="G733" s="41">
        <v>29</v>
      </c>
      <c r="H733" s="37">
        <v>722</v>
      </c>
      <c r="I733" s="60">
        <f t="shared" si="215"/>
        <v>2950.3884051846971</v>
      </c>
      <c r="J733" s="57">
        <f t="shared" si="225"/>
        <v>3188.757879091113</v>
      </c>
      <c r="K733" s="60">
        <f t="shared" si="216"/>
        <v>3215.874932374787</v>
      </c>
      <c r="L733" s="60">
        <f t="shared" si="217"/>
        <v>3505.2508891720427</v>
      </c>
      <c r="M733" s="57">
        <f t="shared" si="226"/>
        <v>3505.2508891720427</v>
      </c>
      <c r="N733" s="60">
        <f t="shared" si="218"/>
        <v>2483.3576872736812</v>
      </c>
      <c r="P733" s="49"/>
      <c r="Q733" s="41">
        <v>722</v>
      </c>
      <c r="R733" s="103">
        <f t="shared" si="228"/>
        <v>2018.8684942392047</v>
      </c>
      <c r="S733" s="57">
        <f t="shared" si="219"/>
        <v>2258.3559847629076</v>
      </c>
      <c r="T733" s="57">
        <f t="shared" si="220"/>
        <v>2811.5446537558623</v>
      </c>
      <c r="U733" s="57">
        <f t="shared" si="221"/>
        <v>3471.4002095248475</v>
      </c>
      <c r="V733" s="57">
        <f t="shared" si="222"/>
        <v>1469.1972823878275</v>
      </c>
      <c r="W733" s="57">
        <f t="shared" si="223"/>
        <v>5336.0141164610432</v>
      </c>
      <c r="X733" s="57">
        <f t="shared" si="224"/>
        <v>955.80177312142905</v>
      </c>
      <c r="Y733" s="17"/>
      <c r="AA733" s="22"/>
      <c r="AB733" s="22"/>
      <c r="AC733" s="22"/>
      <c r="AD733" s="22"/>
      <c r="AE733" s="22"/>
      <c r="AF733" s="22"/>
      <c r="AG733" s="22"/>
      <c r="AH733" s="33"/>
      <c r="AI733" s="6"/>
      <c r="AJ733" s="32"/>
      <c r="AK733" s="27"/>
      <c r="AL733" s="27"/>
      <c r="AM733" s="27"/>
      <c r="AN733" s="27"/>
      <c r="AO733" s="27"/>
      <c r="AP733" s="27"/>
      <c r="AR733" s="2"/>
      <c r="AS733" s="8"/>
      <c r="AT733" s="8"/>
      <c r="AU733" s="8"/>
      <c r="AW733" s="44"/>
      <c r="AX733" s="31"/>
      <c r="AY733" s="29"/>
      <c r="AZ733" s="31"/>
      <c r="BA733" s="17"/>
      <c r="BC733" s="22"/>
      <c r="BD733" s="22"/>
      <c r="BE733" s="22"/>
      <c r="BF733" s="22"/>
      <c r="BG733" s="22"/>
      <c r="BH733" s="22"/>
      <c r="BI733" s="22"/>
      <c r="BJ733" s="33"/>
      <c r="BK733" s="6"/>
      <c r="BL733" s="32"/>
      <c r="BM733" s="27"/>
      <c r="BN733" s="27"/>
      <c r="BO733" s="27"/>
      <c r="BP733" s="27"/>
      <c r="BQ733" s="27"/>
      <c r="BR733" s="27"/>
      <c r="BT733" s="2"/>
      <c r="BU733" s="8"/>
      <c r="BV733" s="8"/>
      <c r="BW733" s="8"/>
      <c r="BY733" s="44"/>
      <c r="BZ733" s="31"/>
      <c r="CA733" s="29"/>
      <c r="CB733" s="31"/>
      <c r="CC733" s="17"/>
      <c r="CE733" s="22"/>
      <c r="CF733" s="22"/>
      <c r="CG733" s="22"/>
      <c r="CH733" s="22"/>
      <c r="CI733" s="22"/>
      <c r="CJ733" s="22"/>
      <c r="CK733" s="22"/>
      <c r="CL733" s="33"/>
      <c r="CM733" s="6"/>
      <c r="CN733" s="32"/>
      <c r="CO733" s="27"/>
      <c r="CP733" s="27"/>
      <c r="CQ733" s="27"/>
      <c r="CR733" s="27"/>
      <c r="CS733" s="27"/>
      <c r="CT733" s="27"/>
    </row>
    <row r="734" spans="2:98">
      <c r="B734" s="86">
        <v>43418</v>
      </c>
      <c r="C734" s="53">
        <v>2701.58</v>
      </c>
      <c r="D734" s="47">
        <f t="shared" si="213"/>
        <v>-7.5674643116913319E-3</v>
      </c>
      <c r="F734" s="89">
        <f t="shared" si="227"/>
        <v>2018.8724672229155</v>
      </c>
      <c r="G734" s="41">
        <v>30</v>
      </c>
      <c r="H734" s="37">
        <v>723</v>
      </c>
      <c r="I734" s="60">
        <f t="shared" si="215"/>
        <v>2951.2500443922127</v>
      </c>
      <c r="J734" s="57">
        <f t="shared" si="225"/>
        <v>3193.4582920150624</v>
      </c>
      <c r="K734" s="60">
        <f t="shared" si="216"/>
        <v>3221.5558743857082</v>
      </c>
      <c r="L734" s="60">
        <f t="shared" si="217"/>
        <v>3516.6190921401303</v>
      </c>
      <c r="M734" s="57">
        <f t="shared" si="226"/>
        <v>3516.6190921401303</v>
      </c>
      <c r="N734" s="60">
        <f t="shared" si="218"/>
        <v>2476.7757315519821</v>
      </c>
      <c r="P734" s="49"/>
      <c r="Q734" s="41">
        <v>723</v>
      </c>
      <c r="R734" s="103">
        <f t="shared" si="228"/>
        <v>2018.8724672229155</v>
      </c>
      <c r="S734" s="57">
        <f t="shared" si="219"/>
        <v>2259.0155209980621</v>
      </c>
      <c r="T734" s="57">
        <f t="shared" si="220"/>
        <v>2812.3815675057594</v>
      </c>
      <c r="U734" s="57">
        <f t="shared" si="221"/>
        <v>3473.4476414177457</v>
      </c>
      <c r="V734" s="57">
        <f t="shared" si="222"/>
        <v>1469.1890164859979</v>
      </c>
      <c r="W734" s="57">
        <f t="shared" si="223"/>
        <v>5340.7506081853289</v>
      </c>
      <c r="X734" s="57">
        <f t="shared" si="224"/>
        <v>955.51196797861439</v>
      </c>
      <c r="Y734" s="17"/>
      <c r="AA734" s="22"/>
      <c r="AB734" s="22"/>
      <c r="AC734" s="22"/>
      <c r="AD734" s="22"/>
      <c r="AE734" s="22"/>
      <c r="AF734" s="22"/>
      <c r="AG734" s="22"/>
      <c r="AH734" s="33"/>
      <c r="AI734" s="6"/>
      <c r="AJ734" s="32"/>
      <c r="AK734" s="27"/>
      <c r="AL734" s="27"/>
      <c r="AM734" s="27"/>
      <c r="AN734" s="27"/>
      <c r="AO734" s="27"/>
      <c r="AP734" s="27"/>
      <c r="AR734" s="2"/>
      <c r="AS734" s="8"/>
      <c r="AT734" s="8"/>
      <c r="AU734" s="8"/>
      <c r="AW734" s="44"/>
      <c r="AX734" s="31"/>
      <c r="AY734" s="29"/>
      <c r="AZ734" s="31"/>
      <c r="BA734" s="17"/>
      <c r="BC734" s="22"/>
      <c r="BD734" s="22"/>
      <c r="BE734" s="22"/>
      <c r="BF734" s="22"/>
      <c r="BG734" s="22"/>
      <c r="BH734" s="22"/>
      <c r="BI734" s="22"/>
      <c r="BJ734" s="33"/>
      <c r="BK734" s="6"/>
      <c r="BL734" s="32"/>
      <c r="BM734" s="27"/>
      <c r="BN734" s="27"/>
      <c r="BO734" s="27"/>
      <c r="BP734" s="27"/>
      <c r="BQ734" s="27"/>
      <c r="BR734" s="27"/>
      <c r="BT734" s="2"/>
      <c r="BU734" s="8"/>
      <c r="BV734" s="8"/>
      <c r="BW734" s="8"/>
      <c r="BY734" s="44"/>
      <c r="BZ734" s="31"/>
      <c r="CA734" s="29"/>
      <c r="CB734" s="31"/>
      <c r="CC734" s="17"/>
      <c r="CE734" s="22"/>
      <c r="CF734" s="22"/>
      <c r="CG734" s="22"/>
      <c r="CH734" s="22"/>
      <c r="CI734" s="22"/>
      <c r="CJ734" s="22"/>
      <c r="CK734" s="22"/>
      <c r="CL734" s="33"/>
      <c r="CM734" s="6"/>
      <c r="CN734" s="32"/>
      <c r="CO734" s="27"/>
      <c r="CP734" s="27"/>
      <c r="CQ734" s="27"/>
      <c r="CR734" s="27"/>
      <c r="CS734" s="27"/>
      <c r="CT734" s="27"/>
    </row>
    <row r="735" spans="2:98">
      <c r="B735" s="86">
        <v>43419</v>
      </c>
      <c r="C735" s="53">
        <v>2730.2</v>
      </c>
      <c r="D735" s="47">
        <f t="shared" si="213"/>
        <v>1.0593800664796116E-2</v>
      </c>
      <c r="F735" s="89">
        <f t="shared" si="227"/>
        <v>2018.8764402066263</v>
      </c>
      <c r="G735" s="41">
        <v>31</v>
      </c>
      <c r="H735" s="37">
        <v>724</v>
      </c>
      <c r="I735" s="60">
        <f t="shared" si="215"/>
        <v>2952.1119352351147</v>
      </c>
      <c r="J735" s="57">
        <f t="shared" si="225"/>
        <v>3198.0877538536652</v>
      </c>
      <c r="K735" s="60">
        <f t="shared" si="216"/>
        <v>3227.1682640225672</v>
      </c>
      <c r="L735" s="60">
        <f t="shared" si="217"/>
        <v>3527.8523419150038</v>
      </c>
      <c r="M735" s="57">
        <f t="shared" si="226"/>
        <v>3527.8523419150038</v>
      </c>
      <c r="N735" s="60">
        <f t="shared" si="218"/>
        <v>2470.3315313437743</v>
      </c>
      <c r="P735" s="49"/>
      <c r="Q735" s="96">
        <v>724</v>
      </c>
      <c r="R735" s="103">
        <f t="shared" si="228"/>
        <v>2018.8764402066263</v>
      </c>
      <c r="S735" s="57">
        <f t="shared" si="219"/>
        <v>2259.6752498459177</v>
      </c>
      <c r="T735" s="57">
        <f t="shared" si="220"/>
        <v>2813.2181515431766</v>
      </c>
      <c r="U735" s="57">
        <f t="shared" si="221"/>
        <v>3475.4955657813762</v>
      </c>
      <c r="V735" s="57">
        <f t="shared" si="222"/>
        <v>1469.1810529236652</v>
      </c>
      <c r="W735" s="57">
        <f t="shared" si="223"/>
        <v>5345.4891045028053</v>
      </c>
      <c r="X735" s="57">
        <f t="shared" si="224"/>
        <v>955.22264379232024</v>
      </c>
      <c r="Y735" s="17"/>
      <c r="AA735" s="22"/>
      <c r="AB735" s="22"/>
      <c r="AC735" s="22"/>
      <c r="AD735" s="22"/>
      <c r="AE735" s="22"/>
      <c r="AF735" s="22"/>
      <c r="AG735" s="22"/>
      <c r="AH735" s="33"/>
      <c r="AI735" s="6"/>
      <c r="AJ735" s="32"/>
      <c r="AK735" s="27"/>
      <c r="AL735" s="27"/>
      <c r="AM735" s="27"/>
      <c r="AN735" s="27"/>
      <c r="AO735" s="27"/>
      <c r="AP735" s="27"/>
      <c r="AR735" s="2"/>
      <c r="AS735" s="8"/>
      <c r="AT735" s="8"/>
      <c r="AU735" s="8"/>
      <c r="AW735" s="44"/>
      <c r="AX735" s="31"/>
      <c r="AY735" s="29"/>
      <c r="AZ735" s="31"/>
      <c r="BA735" s="17"/>
      <c r="BC735" s="22"/>
      <c r="BD735" s="22"/>
      <c r="BE735" s="22"/>
      <c r="BF735" s="22"/>
      <c r="BG735" s="22"/>
      <c r="BH735" s="22"/>
      <c r="BI735" s="22"/>
      <c r="BJ735" s="33"/>
      <c r="BK735" s="6"/>
      <c r="BL735" s="32"/>
      <c r="BM735" s="27"/>
      <c r="BN735" s="27"/>
      <c r="BO735" s="27"/>
      <c r="BP735" s="27"/>
      <c r="BQ735" s="27"/>
      <c r="BR735" s="27"/>
      <c r="BT735" s="2"/>
      <c r="BU735" s="8"/>
      <c r="BV735" s="8"/>
      <c r="BW735" s="8"/>
      <c r="BY735" s="44"/>
      <c r="BZ735" s="31"/>
      <c r="CA735" s="29"/>
      <c r="CB735" s="31"/>
      <c r="CC735" s="17"/>
      <c r="CE735" s="22"/>
      <c r="CF735" s="22"/>
      <c r="CG735" s="22"/>
      <c r="CH735" s="22"/>
      <c r="CI735" s="22"/>
      <c r="CJ735" s="22"/>
      <c r="CK735" s="22"/>
      <c r="CL735" s="33"/>
      <c r="CM735" s="6"/>
      <c r="CN735" s="32"/>
      <c r="CO735" s="27"/>
      <c r="CP735" s="27"/>
      <c r="CQ735" s="27"/>
      <c r="CR735" s="27"/>
      <c r="CS735" s="27"/>
      <c r="CT735" s="27"/>
    </row>
    <row r="736" spans="2:98">
      <c r="B736" s="86">
        <v>43420</v>
      </c>
      <c r="C736" s="53">
        <v>2736.27</v>
      </c>
      <c r="D736" s="47">
        <f t="shared" si="213"/>
        <v>2.2232803457622754E-3</v>
      </c>
      <c r="F736" s="89">
        <f t="shared" si="227"/>
        <v>2018.8804131903371</v>
      </c>
      <c r="G736" s="41">
        <v>32</v>
      </c>
      <c r="H736" s="37">
        <v>725</v>
      </c>
      <c r="I736" s="60">
        <f t="shared" ref="I736:I759" si="229">$C$704*EXP($J$4*G736)</f>
        <v>2952.9740777868897</v>
      </c>
      <c r="J736" s="57">
        <f t="shared" si="225"/>
        <v>3202.6496808621414</v>
      </c>
      <c r="K736" s="60">
        <f t="shared" ref="K736:K759" si="230">$C$704*EXP($J$4*G736+$J$3*SQRT(G736))</f>
        <v>3232.7154881775677</v>
      </c>
      <c r="L736" s="60">
        <f t="shared" ref="L736:L759" si="231">$C$704*EXP($J$4*G736+2*$J$3*SQRT(G736))</f>
        <v>3538.9573874401349</v>
      </c>
      <c r="M736" s="57">
        <f t="shared" si="226"/>
        <v>3538.9573874401349</v>
      </c>
      <c r="N736" s="60">
        <f t="shared" ref="N736:N759" si="232">$C$704*EXP($J$4*G736-2*$J$3*SQRT(G736))</f>
        <v>2464.0183391382643</v>
      </c>
      <c r="P736" s="49"/>
      <c r="Q736" s="41">
        <v>725</v>
      </c>
      <c r="R736" s="103">
        <f t="shared" si="228"/>
        <v>2018.8804131903371</v>
      </c>
      <c r="S736" s="57">
        <f t="shared" si="219"/>
        <v>2260.3351713627253</v>
      </c>
      <c r="T736" s="57">
        <f t="shared" si="220"/>
        <v>2814.0544066249117</v>
      </c>
      <c r="U736" s="57">
        <f t="shared" si="221"/>
        <v>3477.5439835450347</v>
      </c>
      <c r="V736" s="57">
        <f t="shared" si="222"/>
        <v>1469.1733910698351</v>
      </c>
      <c r="W736" s="57">
        <f t="shared" si="223"/>
        <v>5350.2296078503141</v>
      </c>
      <c r="X736" s="57">
        <f t="shared" si="224"/>
        <v>954.93379936495262</v>
      </c>
      <c r="Y736" s="17"/>
      <c r="AA736" s="22"/>
      <c r="AB736" s="22"/>
      <c r="AC736" s="22"/>
      <c r="AD736" s="22"/>
      <c r="AE736" s="22"/>
      <c r="AF736" s="22"/>
      <c r="AG736" s="22"/>
      <c r="AH736" s="33"/>
      <c r="AI736" s="6"/>
      <c r="AJ736" s="32"/>
      <c r="AK736" s="27"/>
      <c r="AL736" s="27"/>
      <c r="AM736" s="27"/>
      <c r="AN736" s="27"/>
      <c r="AO736" s="27"/>
      <c r="AP736" s="27"/>
      <c r="AR736" s="2"/>
      <c r="AS736" s="8"/>
      <c r="AT736" s="8"/>
      <c r="AU736" s="8"/>
      <c r="AW736" s="44"/>
      <c r="AX736" s="31"/>
      <c r="AY736" s="29"/>
      <c r="AZ736" s="31"/>
      <c r="BA736" s="17"/>
      <c r="BC736" s="22"/>
      <c r="BD736" s="22"/>
      <c r="BE736" s="22"/>
      <c r="BF736" s="22"/>
      <c r="BG736" s="22"/>
      <c r="BH736" s="22"/>
      <c r="BI736" s="22"/>
      <c r="BJ736" s="33"/>
      <c r="BK736" s="6"/>
      <c r="BL736" s="32"/>
      <c r="BM736" s="27"/>
      <c r="BN736" s="27"/>
      <c r="BO736" s="27"/>
      <c r="BP736" s="27"/>
      <c r="BQ736" s="27"/>
      <c r="BR736" s="27"/>
      <c r="BT736" s="2"/>
      <c r="BU736" s="8"/>
      <c r="BV736" s="8"/>
      <c r="BW736" s="8"/>
      <c r="BY736" s="44"/>
      <c r="BZ736" s="31"/>
      <c r="CA736" s="29"/>
      <c r="CB736" s="31"/>
      <c r="CC736" s="17"/>
      <c r="CE736" s="22"/>
      <c r="CF736" s="22"/>
      <c r="CG736" s="22"/>
      <c r="CH736" s="22"/>
      <c r="CI736" s="22"/>
      <c r="CJ736" s="22"/>
      <c r="CK736" s="22"/>
      <c r="CL736" s="33"/>
      <c r="CM736" s="6"/>
      <c r="CN736" s="32"/>
      <c r="CO736" s="27"/>
      <c r="CP736" s="27"/>
      <c r="CQ736" s="27"/>
      <c r="CR736" s="27"/>
      <c r="CS736" s="27"/>
      <c r="CT736" s="27"/>
    </row>
    <row r="737" spans="2:98">
      <c r="B737" s="86">
        <v>43423</v>
      </c>
      <c r="C737" s="53">
        <v>2690.73</v>
      </c>
      <c r="D737" s="47">
        <f t="shared" si="213"/>
        <v>-1.6643094431470565E-2</v>
      </c>
      <c r="F737" s="89">
        <f t="shared" si="227"/>
        <v>2018.8843861740479</v>
      </c>
      <c r="G737" s="41">
        <v>33</v>
      </c>
      <c r="H737" s="37">
        <v>726</v>
      </c>
      <c r="I737" s="60">
        <f t="shared" si="229"/>
        <v>2953.8364721210492</v>
      </c>
      <c r="J737" s="57">
        <f t="shared" ref="J737:J759" si="233">$C$704*EXP($J$3*SQRT(G737))</f>
        <v>3207.1472242195023</v>
      </c>
      <c r="K737" s="60">
        <f t="shared" si="230"/>
        <v>3238.2006700921706</v>
      </c>
      <c r="L737" s="60">
        <f t="shared" si="231"/>
        <v>3549.9404515971014</v>
      </c>
      <c r="M737" s="57">
        <f t="shared" ref="M737:M759" si="234">$C$704*EXP($J$4*G737+2*$J$3*SQRT(G737))</f>
        <v>3549.9404515971014</v>
      </c>
      <c r="N737" s="60">
        <f t="shared" si="232"/>
        <v>2457.8299334872277</v>
      </c>
      <c r="P737" s="49"/>
      <c r="Q737" s="41">
        <v>726</v>
      </c>
      <c r="R737" s="103">
        <f t="shared" si="228"/>
        <v>2018.8843861740479</v>
      </c>
      <c r="S737" s="57">
        <f t="shared" si="219"/>
        <v>2260.9952856047526</v>
      </c>
      <c r="T737" s="57">
        <f t="shared" si="220"/>
        <v>2814.8903335051227</v>
      </c>
      <c r="U737" s="57">
        <f t="shared" si="221"/>
        <v>3479.5928956357689</v>
      </c>
      <c r="V737" s="57">
        <f t="shared" si="222"/>
        <v>1469.1660302958703</v>
      </c>
      <c r="W737" s="57">
        <f t="shared" si="223"/>
        <v>5354.9721206607828</v>
      </c>
      <c r="X737" s="57">
        <f t="shared" si="224"/>
        <v>954.64543350341501</v>
      </c>
      <c r="Y737" s="17"/>
      <c r="AA737" s="22"/>
      <c r="AB737" s="22"/>
      <c r="AC737" s="22"/>
      <c r="AD737" s="22"/>
      <c r="AE737" s="22"/>
      <c r="AF737" s="22"/>
      <c r="AG737" s="22"/>
      <c r="AH737" s="33"/>
      <c r="AI737" s="6"/>
      <c r="AJ737" s="32"/>
      <c r="AK737" s="27"/>
      <c r="AL737" s="27"/>
      <c r="AM737" s="27"/>
      <c r="AN737" s="27"/>
      <c r="AO737" s="27"/>
      <c r="AP737" s="27"/>
      <c r="AR737" s="2"/>
      <c r="AS737" s="8"/>
      <c r="AT737" s="8"/>
      <c r="AU737" s="8"/>
      <c r="AW737" s="44"/>
      <c r="AX737" s="31"/>
      <c r="AY737" s="29"/>
      <c r="AZ737" s="31"/>
      <c r="BA737" s="17"/>
      <c r="BC737" s="22"/>
      <c r="BD737" s="22"/>
      <c r="BE737" s="22"/>
      <c r="BF737" s="22"/>
      <c r="BG737" s="22"/>
      <c r="BH737" s="22"/>
      <c r="BI737" s="22"/>
      <c r="BJ737" s="33"/>
      <c r="BK737" s="6"/>
      <c r="BL737" s="32"/>
      <c r="BM737" s="27"/>
      <c r="BN737" s="27"/>
      <c r="BO737" s="27"/>
      <c r="BP737" s="27"/>
      <c r="BQ737" s="27"/>
      <c r="BR737" s="27"/>
      <c r="BT737" s="2"/>
      <c r="BU737" s="8"/>
      <c r="BV737" s="8"/>
      <c r="BW737" s="8"/>
      <c r="BY737" s="44"/>
      <c r="BZ737" s="31"/>
      <c r="CA737" s="29"/>
      <c r="CB737" s="31"/>
      <c r="CC737" s="17"/>
      <c r="CE737" s="22"/>
      <c r="CF737" s="22"/>
      <c r="CG737" s="22"/>
      <c r="CH737" s="22"/>
      <c r="CI737" s="22"/>
      <c r="CJ737" s="22"/>
      <c r="CK737" s="22"/>
      <c r="CL737" s="33"/>
      <c r="CM737" s="6"/>
      <c r="CN737" s="32"/>
      <c r="CO737" s="27"/>
      <c r="CP737" s="27"/>
      <c r="CQ737" s="27"/>
      <c r="CR737" s="27"/>
      <c r="CS737" s="27"/>
      <c r="CT737" s="27"/>
    </row>
    <row r="738" spans="2:98">
      <c r="B738" s="86">
        <v>43424</v>
      </c>
      <c r="C738" s="53">
        <v>2641.89</v>
      </c>
      <c r="D738" s="47">
        <f t="shared" si="213"/>
        <v>-1.8151208036480862E-2</v>
      </c>
      <c r="F738" s="89">
        <f t="shared" si="227"/>
        <v>2018.8883591577587</v>
      </c>
      <c r="G738" s="41">
        <v>34</v>
      </c>
      <c r="H738" s="37">
        <v>727</v>
      </c>
      <c r="I738" s="60">
        <f t="shared" si="229"/>
        <v>2954.6991183111222</v>
      </c>
      <c r="J738" s="57">
        <f t="shared" si="233"/>
        <v>3211.5832979524012</v>
      </c>
      <c r="K738" s="60">
        <f t="shared" si="230"/>
        <v>3243.6266971716677</v>
      </c>
      <c r="L738" s="60">
        <f t="shared" si="231"/>
        <v>3560.8072867394194</v>
      </c>
      <c r="M738" s="57">
        <f t="shared" si="234"/>
        <v>3560.8072867394194</v>
      </c>
      <c r="N738" s="60">
        <f t="shared" si="232"/>
        <v>2451.7605634711804</v>
      </c>
      <c r="P738" s="49"/>
      <c r="Q738" s="96">
        <v>727</v>
      </c>
      <c r="R738" s="103">
        <f t="shared" si="228"/>
        <v>2018.8883591577587</v>
      </c>
      <c r="S738" s="57">
        <f t="shared" si="219"/>
        <v>2261.6555926282826</v>
      </c>
      <c r="T738" s="57">
        <f t="shared" si="220"/>
        <v>2815.725932935346</v>
      </c>
      <c r="U738" s="57">
        <f t="shared" si="221"/>
        <v>3481.6423029783896</v>
      </c>
      <c r="V738" s="57">
        <f t="shared" si="222"/>
        <v>1469.1589699754795</v>
      </c>
      <c r="W738" s="57">
        <f t="shared" si="223"/>
        <v>5359.7166453632381</v>
      </c>
      <c r="X738" s="57">
        <f t="shared" si="224"/>
        <v>954.35754501908548</v>
      </c>
      <c r="Y738" s="17"/>
      <c r="AA738" s="22"/>
      <c r="AB738" s="22"/>
      <c r="AC738" s="22"/>
      <c r="AD738" s="22"/>
      <c r="AE738" s="22"/>
      <c r="AF738" s="22"/>
      <c r="AG738" s="22"/>
      <c r="AH738" s="33"/>
      <c r="AI738" s="6"/>
      <c r="AJ738" s="32"/>
      <c r="AK738" s="27"/>
      <c r="AL738" s="27"/>
      <c r="AM738" s="27"/>
      <c r="AN738" s="27"/>
      <c r="AO738" s="27"/>
      <c r="AP738" s="27"/>
      <c r="AR738" s="2"/>
      <c r="AS738" s="8"/>
      <c r="AT738" s="8"/>
      <c r="AU738" s="8"/>
      <c r="AW738" s="44"/>
      <c r="AX738" s="31"/>
      <c r="AY738" s="29"/>
      <c r="AZ738" s="31"/>
      <c r="BA738" s="17"/>
      <c r="BC738" s="22"/>
      <c r="BD738" s="22"/>
      <c r="BE738" s="22"/>
      <c r="BF738" s="22"/>
      <c r="BG738" s="22"/>
      <c r="BH738" s="22"/>
      <c r="BI738" s="22"/>
      <c r="BJ738" s="33"/>
      <c r="BK738" s="6"/>
      <c r="BL738" s="32"/>
      <c r="BM738" s="27"/>
      <c r="BN738" s="27"/>
      <c r="BO738" s="27"/>
      <c r="BP738" s="27"/>
      <c r="BQ738" s="27"/>
      <c r="BR738" s="27"/>
      <c r="BT738" s="2"/>
      <c r="BU738" s="8"/>
      <c r="BV738" s="8"/>
      <c r="BW738" s="8"/>
      <c r="BY738" s="44"/>
      <c r="BZ738" s="31"/>
      <c r="CA738" s="29"/>
      <c r="CB738" s="31"/>
      <c r="CC738" s="17"/>
      <c r="CE738" s="22"/>
      <c r="CF738" s="22"/>
      <c r="CG738" s="22"/>
      <c r="CH738" s="22"/>
      <c r="CI738" s="22"/>
      <c r="CJ738" s="22"/>
      <c r="CK738" s="22"/>
      <c r="CL738" s="33"/>
      <c r="CM738" s="6"/>
      <c r="CN738" s="32"/>
      <c r="CO738" s="27"/>
      <c r="CP738" s="27"/>
      <c r="CQ738" s="27"/>
      <c r="CR738" s="27"/>
      <c r="CS738" s="27"/>
      <c r="CT738" s="27"/>
    </row>
    <row r="739" spans="2:98">
      <c r="B739" s="86">
        <v>43425</v>
      </c>
      <c r="C739" s="53">
        <v>2649.93</v>
      </c>
      <c r="D739" s="47">
        <f t="shared" si="213"/>
        <v>3.0432758366169539E-3</v>
      </c>
      <c r="F739" s="89">
        <f t="shared" si="227"/>
        <v>2018.8923321414695</v>
      </c>
      <c r="G739" s="41">
        <v>35</v>
      </c>
      <c r="H739" s="37">
        <v>728</v>
      </c>
      <c r="I739" s="60">
        <f t="shared" si="229"/>
        <v>2955.5620164306638</v>
      </c>
      <c r="J739" s="57">
        <f t="shared" si="233"/>
        <v>3215.9606031874087</v>
      </c>
      <c r="K739" s="60">
        <f t="shared" si="230"/>
        <v>3248.9962451395309</v>
      </c>
      <c r="L739" s="60">
        <f t="shared" si="231"/>
        <v>3571.56322291585</v>
      </c>
      <c r="M739" s="57">
        <f t="shared" si="234"/>
        <v>3571.56322291585</v>
      </c>
      <c r="N739" s="60">
        <f t="shared" si="232"/>
        <v>2445.8049004760692</v>
      </c>
      <c r="P739" s="49"/>
      <c r="Q739" s="96">
        <v>728</v>
      </c>
      <c r="R739" s="103">
        <f t="shared" si="228"/>
        <v>2018.8923321414695</v>
      </c>
      <c r="S739" s="57">
        <f t="shared" si="219"/>
        <v>2262.3160924896169</v>
      </c>
      <c r="T739" s="57">
        <f t="shared" si="220"/>
        <v>2816.5612056645018</v>
      </c>
      <c r="U739" s="57">
        <f t="shared" si="221"/>
        <v>3483.6922064954838</v>
      </c>
      <c r="V739" s="57">
        <f t="shared" si="222"/>
        <v>1469.1522094847053</v>
      </c>
      <c r="W739" s="57">
        <f t="shared" si="223"/>
        <v>5364.463184382832</v>
      </c>
      <c r="X739" s="57">
        <f t="shared" si="224"/>
        <v>954.07013272779307</v>
      </c>
      <c r="Y739" s="17"/>
      <c r="AA739" s="22"/>
      <c r="AB739" s="22"/>
      <c r="AC739" s="22"/>
      <c r="AD739" s="22"/>
      <c r="AE739" s="22"/>
      <c r="AF739" s="22"/>
      <c r="AG739" s="22"/>
      <c r="AH739" s="33"/>
      <c r="AI739" s="6"/>
      <c r="AJ739" s="32"/>
      <c r="AK739" s="27"/>
      <c r="AL739" s="27"/>
      <c r="AM739" s="27"/>
      <c r="AN739" s="27"/>
      <c r="AO739" s="27"/>
      <c r="AP739" s="27"/>
      <c r="AR739" s="2"/>
      <c r="AS739" s="8"/>
      <c r="AT739" s="8"/>
      <c r="AU739" s="8"/>
      <c r="AW739" s="44"/>
      <c r="AX739" s="31"/>
      <c r="AY739" s="29"/>
      <c r="AZ739" s="31"/>
      <c r="BA739" s="17"/>
      <c r="BC739" s="22"/>
      <c r="BD739" s="22"/>
      <c r="BE739" s="22"/>
      <c r="BF739" s="22"/>
      <c r="BG739" s="22"/>
      <c r="BH739" s="22"/>
      <c r="BI739" s="22"/>
      <c r="BJ739" s="33"/>
      <c r="BK739" s="6"/>
      <c r="BL739" s="32"/>
      <c r="BM739" s="27"/>
      <c r="BN739" s="27"/>
      <c r="BO739" s="27"/>
      <c r="BP739" s="27"/>
      <c r="BQ739" s="27"/>
      <c r="BR739" s="27"/>
      <c r="BT739" s="2"/>
      <c r="BU739" s="8"/>
      <c r="BV739" s="8"/>
      <c r="BW739" s="8"/>
      <c r="BY739" s="44"/>
      <c r="BZ739" s="31"/>
      <c r="CA739" s="29"/>
      <c r="CB739" s="31"/>
      <c r="CC739" s="17"/>
      <c r="CE739" s="22"/>
      <c r="CF739" s="22"/>
      <c r="CG739" s="22"/>
      <c r="CH739" s="22"/>
      <c r="CI739" s="22"/>
      <c r="CJ739" s="22"/>
      <c r="CK739" s="22"/>
      <c r="CL739" s="33"/>
      <c r="CM739" s="6"/>
      <c r="CN739" s="32"/>
      <c r="CO739" s="27"/>
      <c r="CP739" s="27"/>
      <c r="CQ739" s="27"/>
      <c r="CR739" s="27"/>
      <c r="CS739" s="27"/>
      <c r="CT739" s="27"/>
    </row>
    <row r="740" spans="2:98">
      <c r="B740" s="86">
        <v>43427</v>
      </c>
      <c r="C740" s="53">
        <v>2632.56</v>
      </c>
      <c r="D740" s="47">
        <f t="shared" si="213"/>
        <v>-6.5548901291731824E-3</v>
      </c>
      <c r="F740" s="89">
        <f t="shared" si="227"/>
        <v>2018.8963051251803</v>
      </c>
      <c r="G740" s="41">
        <v>36</v>
      </c>
      <c r="H740" s="37">
        <v>729</v>
      </c>
      <c r="I740" s="60">
        <f t="shared" si="229"/>
        <v>2956.4251665532461</v>
      </c>
      <c r="J740" s="57">
        <f t="shared" si="233"/>
        <v>3220.2816493050254</v>
      </c>
      <c r="K740" s="60">
        <f t="shared" si="230"/>
        <v>3254.3117991033942</v>
      </c>
      <c r="L740" s="60">
        <f t="shared" si="231"/>
        <v>3582.2132099256137</v>
      </c>
      <c r="M740" s="57">
        <f t="shared" si="234"/>
        <v>3582.2132099256137</v>
      </c>
      <c r="N740" s="60">
        <f t="shared" si="232"/>
        <v>2439.95799613806</v>
      </c>
      <c r="P740" s="49"/>
      <c r="Q740" s="41">
        <v>729</v>
      </c>
      <c r="R740" s="103">
        <f t="shared" si="228"/>
        <v>2018.8963051251803</v>
      </c>
      <c r="S740" s="57">
        <f t="shared" si="219"/>
        <v>2262.9767852450714</v>
      </c>
      <c r="T740" s="57">
        <f t="shared" si="220"/>
        <v>2817.3961524389142</v>
      </c>
      <c r="U740" s="57">
        <f t="shared" si="221"/>
        <v>3485.7426071074242</v>
      </c>
      <c r="V740" s="57">
        <f t="shared" si="222"/>
        <v>1469.1457482019116</v>
      </c>
      <c r="W740" s="57">
        <f t="shared" si="223"/>
        <v>5369.2117401408614</v>
      </c>
      <c r="X740" s="57">
        <f t="shared" si="224"/>
        <v>953.78319544979752</v>
      </c>
      <c r="Y740" s="17"/>
      <c r="AA740" s="22"/>
      <c r="AB740" s="22"/>
      <c r="AC740" s="22"/>
      <c r="AD740" s="22"/>
      <c r="AE740" s="22"/>
      <c r="AF740" s="22"/>
      <c r="AG740" s="22"/>
      <c r="AH740" s="33"/>
      <c r="AI740" s="6"/>
      <c r="AJ740" s="32"/>
      <c r="AK740" s="27"/>
      <c r="AL740" s="27"/>
      <c r="AM740" s="27"/>
      <c r="AN740" s="27"/>
      <c r="AO740" s="27"/>
      <c r="AP740" s="27"/>
      <c r="AR740" s="2"/>
      <c r="AS740" s="8"/>
      <c r="AT740" s="8"/>
      <c r="AU740" s="8"/>
      <c r="AW740" s="44"/>
      <c r="AX740" s="31"/>
      <c r="AY740" s="29"/>
      <c r="AZ740" s="31"/>
      <c r="BA740" s="17"/>
      <c r="BC740" s="22"/>
      <c r="BD740" s="22"/>
      <c r="BE740" s="22"/>
      <c r="BF740" s="22"/>
      <c r="BG740" s="22"/>
      <c r="BH740" s="22"/>
      <c r="BI740" s="22"/>
      <c r="BJ740" s="33"/>
      <c r="BK740" s="6"/>
      <c r="BL740" s="32"/>
      <c r="BM740" s="27"/>
      <c r="BN740" s="27"/>
      <c r="BO740" s="27"/>
      <c r="BP740" s="27"/>
      <c r="BQ740" s="27"/>
      <c r="BR740" s="27"/>
      <c r="BT740" s="2"/>
      <c r="BU740" s="8"/>
      <c r="BV740" s="8"/>
      <c r="BW740" s="8"/>
      <c r="BY740" s="44"/>
      <c r="BZ740" s="31"/>
      <c r="CA740" s="29"/>
      <c r="CB740" s="31"/>
      <c r="CC740" s="17"/>
      <c r="CE740" s="22"/>
      <c r="CF740" s="22"/>
      <c r="CG740" s="22"/>
      <c r="CH740" s="22"/>
      <c r="CI740" s="22"/>
      <c r="CJ740" s="22"/>
      <c r="CK740" s="22"/>
      <c r="CL740" s="33"/>
      <c r="CM740" s="6"/>
      <c r="CN740" s="32"/>
      <c r="CO740" s="27"/>
      <c r="CP740" s="27"/>
      <c r="CQ740" s="27"/>
      <c r="CR740" s="27"/>
      <c r="CS740" s="27"/>
      <c r="CT740" s="27"/>
    </row>
    <row r="741" spans="2:98">
      <c r="B741" s="86">
        <v>43430</v>
      </c>
      <c r="C741" s="53">
        <v>2673.45</v>
      </c>
      <c r="D741" s="47">
        <f t="shared" si="213"/>
        <v>1.5532409517731742E-2</v>
      </c>
      <c r="F741" s="89">
        <f t="shared" si="227"/>
        <v>2018.9002781088911</v>
      </c>
      <c r="G741" s="41">
        <v>37</v>
      </c>
      <c r="H741" s="37">
        <v>730</v>
      </c>
      <c r="I741" s="60">
        <f t="shared" si="229"/>
        <v>2957.2885687524663</v>
      </c>
      <c r="J741" s="57">
        <f t="shared" si="233"/>
        <v>3224.5487724658797</v>
      </c>
      <c r="K741" s="60">
        <f t="shared" si="230"/>
        <v>3259.5756720018526</v>
      </c>
      <c r="L741" s="60">
        <f t="shared" si="231"/>
        <v>3592.7618541427705</v>
      </c>
      <c r="M741" s="57">
        <f t="shared" si="234"/>
        <v>3592.7618541427705</v>
      </c>
      <c r="N741" s="60">
        <f t="shared" si="232"/>
        <v>2434.2152455191576</v>
      </c>
      <c r="P741" s="49"/>
      <c r="Q741" s="41">
        <v>730</v>
      </c>
      <c r="R741" s="103">
        <f t="shared" si="228"/>
        <v>2018.9002781088911</v>
      </c>
      <c r="S741" s="57">
        <f t="shared" si="219"/>
        <v>2263.6376709509805</v>
      </c>
      <c r="T741" s="57">
        <f t="shared" si="220"/>
        <v>2818.230774002318</v>
      </c>
      <c r="U741" s="57">
        <f t="shared" si="221"/>
        <v>3487.7935057323821</v>
      </c>
      <c r="V741" s="57">
        <f t="shared" si="222"/>
        <v>1469.1395855077742</v>
      </c>
      <c r="W741" s="57">
        <f t="shared" si="223"/>
        <v>5373.9623150547977</v>
      </c>
      <c r="X741" s="57">
        <f t="shared" si="224"/>
        <v>953.49673200976463</v>
      </c>
      <c r="Y741" s="17"/>
      <c r="AA741" s="22"/>
      <c r="AB741" s="22"/>
      <c r="AC741" s="22"/>
      <c r="AD741" s="22"/>
      <c r="AE741" s="22"/>
      <c r="AF741" s="22"/>
      <c r="AG741" s="22"/>
      <c r="AH741" s="33"/>
      <c r="AI741" s="6"/>
      <c r="AJ741" s="32"/>
      <c r="AK741" s="27"/>
      <c r="AL741" s="27"/>
      <c r="AM741" s="27"/>
      <c r="AN741" s="27"/>
      <c r="AO741" s="27"/>
      <c r="AP741" s="27"/>
      <c r="AR741" s="2"/>
      <c r="AS741" s="8"/>
      <c r="AT741" s="8"/>
      <c r="AU741" s="8"/>
      <c r="AW741" s="44"/>
      <c r="AX741" s="31"/>
      <c r="AY741" s="29"/>
      <c r="AZ741" s="31"/>
      <c r="BA741" s="17"/>
      <c r="BC741" s="22"/>
      <c r="BD741" s="22"/>
      <c r="BE741" s="22"/>
      <c r="BF741" s="22"/>
      <c r="BG741" s="22"/>
      <c r="BH741" s="22"/>
      <c r="BI741" s="22"/>
      <c r="BJ741" s="33"/>
      <c r="BK741" s="6"/>
      <c r="BL741" s="32"/>
      <c r="BM741" s="27"/>
      <c r="BN741" s="27"/>
      <c r="BO741" s="27"/>
      <c r="BP741" s="27"/>
      <c r="BQ741" s="27"/>
      <c r="BR741" s="27"/>
      <c r="BT741" s="2"/>
      <c r="BU741" s="8"/>
      <c r="BV741" s="8"/>
      <c r="BW741" s="8"/>
      <c r="BY741" s="44"/>
      <c r="BZ741" s="31"/>
      <c r="CA741" s="29"/>
      <c r="CB741" s="31"/>
      <c r="CC741" s="17"/>
      <c r="CE741" s="22"/>
      <c r="CF741" s="22"/>
      <c r="CG741" s="22"/>
      <c r="CH741" s="22"/>
      <c r="CI741" s="22"/>
      <c r="CJ741" s="22"/>
      <c r="CK741" s="22"/>
      <c r="CL741" s="33"/>
      <c r="CM741" s="6"/>
      <c r="CN741" s="32"/>
      <c r="CO741" s="27"/>
      <c r="CP741" s="27"/>
      <c r="CQ741" s="27"/>
      <c r="CR741" s="27"/>
      <c r="CS741" s="27"/>
      <c r="CT741" s="27"/>
    </row>
    <row r="742" spans="2:98">
      <c r="B742" s="86">
        <v>43431</v>
      </c>
      <c r="C742" s="53">
        <v>2682.2</v>
      </c>
      <c r="D742" s="47">
        <f t="shared" si="213"/>
        <v>3.2729244983074309E-3</v>
      </c>
      <c r="F742" s="89">
        <f t="shared" si="227"/>
        <v>2018.904251092602</v>
      </c>
      <c r="G742" s="41">
        <v>38</v>
      </c>
      <c r="H742" s="37">
        <v>731</v>
      </c>
      <c r="I742" s="60">
        <f t="shared" si="229"/>
        <v>2958.1522231019399</v>
      </c>
      <c r="J742" s="57">
        <f t="shared" si="233"/>
        <v>3228.7641518973683</v>
      </c>
      <c r="K742" s="60">
        <f t="shared" si="230"/>
        <v>3264.7900208192923</v>
      </c>
      <c r="L742" s="60">
        <f t="shared" si="231"/>
        <v>3603.2134508832969</v>
      </c>
      <c r="M742" s="57">
        <f t="shared" si="234"/>
        <v>3603.2134508832969</v>
      </c>
      <c r="N742" s="60">
        <f t="shared" si="232"/>
        <v>2428.5723547401285</v>
      </c>
      <c r="P742" s="49"/>
      <c r="Q742" s="96">
        <v>731</v>
      </c>
      <c r="R742" s="103">
        <f t="shared" si="228"/>
        <v>2018.904251092602</v>
      </c>
      <c r="S742" s="57">
        <f t="shared" si="219"/>
        <v>2264.2987496636929</v>
      </c>
      <c r="T742" s="57">
        <f t="shared" si="220"/>
        <v>2819.0650710958735</v>
      </c>
      <c r="U742" s="57">
        <f t="shared" si="221"/>
        <v>3489.8449032863386</v>
      </c>
      <c r="V742" s="57">
        <f t="shared" si="222"/>
        <v>1469.1337207852682</v>
      </c>
      <c r="W742" s="57">
        <f t="shared" si="223"/>
        <v>5378.7149115383008</v>
      </c>
      <c r="X742" s="57">
        <f t="shared" si="224"/>
        <v>953.210741236746</v>
      </c>
      <c r="Y742" s="17"/>
      <c r="AA742" s="22"/>
      <c r="AB742" s="22"/>
      <c r="AC742" s="22"/>
      <c r="AD742" s="22"/>
      <c r="AE742" s="22"/>
      <c r="AF742" s="22"/>
      <c r="AG742" s="22"/>
      <c r="AH742" s="33"/>
      <c r="AI742" s="6"/>
      <c r="AJ742" s="32"/>
      <c r="AK742" s="27"/>
      <c r="AL742" s="27"/>
      <c r="AM742" s="27"/>
      <c r="AN742" s="27"/>
      <c r="AO742" s="27"/>
      <c r="AP742" s="27"/>
      <c r="AR742" s="2"/>
      <c r="AS742" s="8"/>
      <c r="AT742" s="8"/>
      <c r="AU742" s="8"/>
      <c r="AW742" s="44"/>
      <c r="AX742" s="31"/>
      <c r="AY742" s="29"/>
      <c r="AZ742" s="31"/>
      <c r="BA742" s="17"/>
      <c r="BC742" s="22"/>
      <c r="BD742" s="22"/>
      <c r="BE742" s="22"/>
      <c r="BF742" s="22"/>
      <c r="BG742" s="22"/>
      <c r="BH742" s="22"/>
      <c r="BI742" s="22"/>
      <c r="BJ742" s="33"/>
      <c r="BK742" s="6"/>
      <c r="BL742" s="32"/>
      <c r="BM742" s="27"/>
      <c r="BN742" s="27"/>
      <c r="BO742" s="27"/>
      <c r="BP742" s="27"/>
      <c r="BQ742" s="27"/>
      <c r="BR742" s="27"/>
      <c r="BT742" s="2"/>
      <c r="BU742" s="8"/>
      <c r="BV742" s="8"/>
      <c r="BW742" s="8"/>
      <c r="BY742" s="44"/>
      <c r="BZ742" s="31"/>
      <c r="CA742" s="29"/>
      <c r="CB742" s="31"/>
      <c r="CC742" s="17"/>
      <c r="CE742" s="22"/>
      <c r="CF742" s="22"/>
      <c r="CG742" s="22"/>
      <c r="CH742" s="22"/>
      <c r="CI742" s="22"/>
      <c r="CJ742" s="22"/>
      <c r="CK742" s="22"/>
      <c r="CL742" s="33"/>
      <c r="CM742" s="6"/>
      <c r="CN742" s="32"/>
      <c r="CO742" s="27"/>
      <c r="CP742" s="27"/>
      <c r="CQ742" s="27"/>
      <c r="CR742" s="27"/>
      <c r="CS742" s="27"/>
      <c r="CT742" s="27"/>
    </row>
    <row r="743" spans="2:98">
      <c r="B743" s="86">
        <v>43432</v>
      </c>
      <c r="C743" s="53">
        <v>2743.78</v>
      </c>
      <c r="D743" s="47">
        <f t="shared" si="213"/>
        <v>2.2958765192752362E-2</v>
      </c>
      <c r="F743" s="89">
        <f t="shared" si="227"/>
        <v>2018.9082240763128</v>
      </c>
      <c r="G743" s="41">
        <v>39</v>
      </c>
      <c r="H743" s="37">
        <v>732</v>
      </c>
      <c r="I743" s="60">
        <f t="shared" si="229"/>
        <v>2959.0161296753072</v>
      </c>
      <c r="J743" s="57">
        <f t="shared" si="233"/>
        <v>3232.9298242630102</v>
      </c>
      <c r="K743" s="60">
        <f t="shared" si="230"/>
        <v>3269.9568608901027</v>
      </c>
      <c r="L743" s="60">
        <f t="shared" si="231"/>
        <v>3613.5720129567376</v>
      </c>
      <c r="M743" s="57">
        <f t="shared" si="234"/>
        <v>3613.5720129567376</v>
      </c>
      <c r="N743" s="60">
        <f t="shared" si="232"/>
        <v>2423.0253124288465</v>
      </c>
      <c r="P743" s="49"/>
      <c r="Q743" s="41">
        <v>732</v>
      </c>
      <c r="R743" s="103">
        <f t="shared" si="228"/>
        <v>2018.9082240763128</v>
      </c>
      <c r="S743" s="57">
        <f t="shared" si="219"/>
        <v>2264.9600214395755</v>
      </c>
      <c r="T743" s="57">
        <f t="shared" si="220"/>
        <v>2819.8990444581805</v>
      </c>
      <c r="U743" s="57">
        <f t="shared" si="221"/>
        <v>3491.8968006830969</v>
      </c>
      <c r="V743" s="57">
        <f t="shared" si="222"/>
        <v>1469.128153419656</v>
      </c>
      <c r="W743" s="57">
        <f t="shared" si="223"/>
        <v>5383.4695320012479</v>
      </c>
      <c r="X743" s="57">
        <f t="shared" si="224"/>
        <v>952.92522196415644</v>
      </c>
      <c r="Y743" s="17"/>
      <c r="AA743" s="22"/>
      <c r="AB743" s="22"/>
      <c r="AC743" s="22"/>
      <c r="AD743" s="22"/>
      <c r="AE743" s="22"/>
      <c r="AF743" s="22"/>
      <c r="AG743" s="22"/>
      <c r="AH743" s="33"/>
      <c r="AI743" s="6"/>
      <c r="AJ743" s="32"/>
      <c r="AK743" s="27"/>
      <c r="AL743" s="27"/>
      <c r="AM743" s="27"/>
      <c r="AN743" s="27"/>
      <c r="AO743" s="27"/>
      <c r="AP743" s="27"/>
      <c r="AR743" s="2"/>
      <c r="AS743" s="8"/>
      <c r="AT743" s="8"/>
      <c r="AU743" s="8"/>
      <c r="AW743" s="44"/>
      <c r="AX743" s="31"/>
      <c r="AY743" s="29"/>
      <c r="AZ743" s="31"/>
      <c r="BA743" s="17"/>
      <c r="BC743" s="22"/>
      <c r="BD743" s="22"/>
      <c r="BE743" s="22"/>
      <c r="BF743" s="22"/>
      <c r="BG743" s="22"/>
      <c r="BH743" s="22"/>
      <c r="BI743" s="22"/>
      <c r="BJ743" s="33"/>
      <c r="BK743" s="6"/>
      <c r="BL743" s="32"/>
      <c r="BM743" s="27"/>
      <c r="BN743" s="27"/>
      <c r="BO743" s="27"/>
      <c r="BP743" s="27"/>
      <c r="BQ743" s="27"/>
      <c r="BR743" s="27"/>
      <c r="BT743" s="2"/>
      <c r="BU743" s="8"/>
      <c r="BV743" s="8"/>
      <c r="BW743" s="8"/>
      <c r="BY743" s="44"/>
      <c r="BZ743" s="31"/>
      <c r="CA743" s="29"/>
      <c r="CB743" s="31"/>
      <c r="CC743" s="17"/>
      <c r="CE743" s="22"/>
      <c r="CF743" s="22"/>
      <c r="CG743" s="22"/>
      <c r="CH743" s="22"/>
      <c r="CI743" s="22"/>
      <c r="CJ743" s="22"/>
      <c r="CK743" s="22"/>
      <c r="CL743" s="33"/>
      <c r="CM743" s="6"/>
      <c r="CN743" s="32"/>
      <c r="CO743" s="27"/>
      <c r="CP743" s="27"/>
      <c r="CQ743" s="27"/>
      <c r="CR743" s="27"/>
      <c r="CS743" s="27"/>
      <c r="CT743" s="27"/>
    </row>
    <row r="744" spans="2:98">
      <c r="B744" s="86">
        <v>43433</v>
      </c>
      <c r="C744" s="53">
        <v>2737.8</v>
      </c>
      <c r="D744" s="47">
        <f>(C744-C743)/C743</f>
        <v>-2.1794750307969363E-3</v>
      </c>
      <c r="F744" s="89">
        <f t="shared" si="227"/>
        <v>2018.9121970600236</v>
      </c>
      <c r="G744" s="41">
        <v>40</v>
      </c>
      <c r="H744" s="37">
        <v>733</v>
      </c>
      <c r="I744" s="60">
        <f t="shared" si="229"/>
        <v>2959.8802885462273</v>
      </c>
      <c r="J744" s="57">
        <f t="shared" si="233"/>
        <v>3237.0476963833412</v>
      </c>
      <c r="K744" s="60">
        <f t="shared" si="230"/>
        <v>3275.0780785603274</v>
      </c>
      <c r="L744" s="60">
        <f t="shared" si="231"/>
        <v>3623.8412959378998</v>
      </c>
      <c r="M744" s="57">
        <f t="shared" si="234"/>
        <v>3623.8412959378998</v>
      </c>
      <c r="N744" s="60">
        <f t="shared" si="232"/>
        <v>2417.5703644486066</v>
      </c>
      <c r="P744" s="49"/>
      <c r="Q744" s="41">
        <v>733</v>
      </c>
      <c r="R744" s="103">
        <f t="shared" si="228"/>
        <v>2018.9121970600236</v>
      </c>
      <c r="S744" s="57">
        <f t="shared" si="219"/>
        <v>2265.6214863350106</v>
      </c>
      <c r="T744" s="57">
        <f t="shared" si="220"/>
        <v>2820.7326948252858</v>
      </c>
      <c r="U744" s="57">
        <f t="shared" si="221"/>
        <v>3493.9491988342907</v>
      </c>
      <c r="V744" s="57">
        <f t="shared" si="222"/>
        <v>1469.1228827984771</v>
      </c>
      <c r="W744" s="57">
        <f t="shared" si="223"/>
        <v>5388.2261788497481</v>
      </c>
      <c r="X744" s="57">
        <f t="shared" si="224"/>
        <v>952.64017302975185</v>
      </c>
      <c r="Y744" s="17"/>
      <c r="AA744" s="22"/>
      <c r="AB744" s="22"/>
      <c r="AC744" s="22"/>
      <c r="AD744" s="22"/>
      <c r="AE744" s="22"/>
      <c r="AF744" s="22"/>
      <c r="AG744" s="22"/>
      <c r="AH744" s="33"/>
      <c r="AI744" s="6"/>
      <c r="AJ744" s="32"/>
      <c r="AK744" s="27"/>
      <c r="AL744" s="27"/>
      <c r="AM744" s="27"/>
      <c r="AN744" s="27"/>
      <c r="AO744" s="27"/>
      <c r="AP744" s="27"/>
      <c r="AR744" s="2"/>
      <c r="AS744" s="8"/>
      <c r="AT744" s="8"/>
      <c r="AU744" s="8"/>
      <c r="AW744" s="44"/>
      <c r="AX744" s="31"/>
      <c r="AY744" s="29"/>
      <c r="AZ744" s="31"/>
      <c r="BA744" s="17"/>
      <c r="BC744" s="22"/>
      <c r="BD744" s="22"/>
      <c r="BE744" s="22"/>
      <c r="BF744" s="22"/>
      <c r="BG744" s="22"/>
      <c r="BH744" s="22"/>
      <c r="BI744" s="22"/>
      <c r="BJ744" s="33"/>
      <c r="BK744" s="6"/>
      <c r="BL744" s="32"/>
      <c r="BM744" s="27"/>
      <c r="BN744" s="27"/>
      <c r="BO744" s="27"/>
      <c r="BP744" s="27"/>
      <c r="BQ744" s="27"/>
      <c r="BR744" s="27"/>
      <c r="BT744" s="2"/>
      <c r="BU744" s="8"/>
      <c r="BV744" s="8"/>
      <c r="BW744" s="8"/>
      <c r="BY744" s="44"/>
      <c r="BZ744" s="31"/>
      <c r="CA744" s="29"/>
      <c r="CB744" s="31"/>
      <c r="CC744" s="17"/>
      <c r="CE744" s="22"/>
      <c r="CF744" s="22"/>
      <c r="CG744" s="22"/>
      <c r="CH744" s="22"/>
      <c r="CI744" s="22"/>
      <c r="CJ744" s="22"/>
      <c r="CK744" s="22"/>
      <c r="CL744" s="33"/>
      <c r="CM744" s="6"/>
      <c r="CN744" s="32"/>
      <c r="CO744" s="27"/>
      <c r="CP744" s="27"/>
      <c r="CQ744" s="27"/>
      <c r="CR744" s="27"/>
      <c r="CS744" s="27"/>
      <c r="CT744" s="27"/>
    </row>
    <row r="745" spans="2:98">
      <c r="B745" s="86">
        <v>43434</v>
      </c>
      <c r="C745" s="53">
        <v>2760.16</v>
      </c>
      <c r="D745" s="47">
        <f>(C745-C744)/C744</f>
        <v>8.167141500474713E-3</v>
      </c>
      <c r="F745" s="89">
        <f t="shared" si="227"/>
        <v>2018.9161700437344</v>
      </c>
      <c r="G745" s="41">
        <v>41</v>
      </c>
      <c r="H745" s="37">
        <v>734</v>
      </c>
      <c r="I745" s="60">
        <f t="shared" si="229"/>
        <v>2960.7446997883821</v>
      </c>
      <c r="J745" s="57">
        <f t="shared" si="233"/>
        <v>3241.1195565337407</v>
      </c>
      <c r="K745" s="60">
        <f t="shared" si="230"/>
        <v>3280.1554424314891</v>
      </c>
      <c r="L745" s="60">
        <f t="shared" si="231"/>
        <v>3634.0248206074434</v>
      </c>
      <c r="M745" s="57">
        <f t="shared" si="234"/>
        <v>3634.0248206074434</v>
      </c>
      <c r="N745" s="60">
        <f t="shared" si="232"/>
        <v>2412.2039914575266</v>
      </c>
      <c r="P745" s="49"/>
      <c r="Q745" s="96">
        <v>734</v>
      </c>
      <c r="R745" s="103">
        <f t="shared" si="228"/>
        <v>2018.9161700437344</v>
      </c>
      <c r="S745" s="57">
        <f t="shared" si="219"/>
        <v>2266.2831444063977</v>
      </c>
      <c r="T745" s="57">
        <f t="shared" si="220"/>
        <v>2821.5660229307009</v>
      </c>
      <c r="U745" s="57">
        <f t="shared" si="221"/>
        <v>3496.0020986493992</v>
      </c>
      <c r="V745" s="57">
        <f t="shared" si="222"/>
        <v>1469.1179083115369</v>
      </c>
      <c r="W745" s="57">
        <f t="shared" si="223"/>
        <v>5392.9848544861734</v>
      </c>
      <c r="X745" s="57">
        <f t="shared" si="224"/>
        <v>952.35559327560816</v>
      </c>
      <c r="Y745" s="17"/>
      <c r="AA745" s="22"/>
      <c r="AB745" s="22"/>
      <c r="AC745" s="22"/>
      <c r="AD745" s="22"/>
      <c r="AE745" s="22"/>
      <c r="AF745" s="22"/>
      <c r="AG745" s="22"/>
      <c r="AH745" s="33"/>
      <c r="AI745" s="6"/>
      <c r="AJ745" s="32"/>
      <c r="AK745" s="27"/>
      <c r="AL745" s="27"/>
      <c r="AM745" s="27"/>
      <c r="AN745" s="27"/>
      <c r="AO745" s="27"/>
      <c r="AP745" s="27"/>
      <c r="AR745" s="2"/>
      <c r="AS745" s="8"/>
      <c r="AT745" s="8"/>
      <c r="AU745" s="8"/>
      <c r="AW745" s="44"/>
      <c r="AX745" s="31"/>
      <c r="AY745" s="29"/>
      <c r="AZ745" s="31"/>
      <c r="BA745" s="17"/>
      <c r="BC745" s="22"/>
      <c r="BD745" s="22"/>
      <c r="BE745" s="22"/>
      <c r="BF745" s="22"/>
      <c r="BG745" s="22"/>
      <c r="BH745" s="22"/>
      <c r="BI745" s="22"/>
      <c r="BJ745" s="33"/>
      <c r="BK745" s="6"/>
      <c r="BL745" s="32"/>
      <c r="BM745" s="27"/>
      <c r="BN745" s="27"/>
      <c r="BO745" s="27"/>
      <c r="BP745" s="27"/>
      <c r="BQ745" s="27"/>
      <c r="BR745" s="27"/>
      <c r="BT745" s="2"/>
      <c r="BU745" s="8"/>
      <c r="BV745" s="8"/>
      <c r="BW745" s="8"/>
      <c r="BY745" s="44"/>
      <c r="BZ745" s="31"/>
      <c r="CA745" s="29"/>
      <c r="CB745" s="31"/>
      <c r="CC745" s="17"/>
      <c r="CE745" s="22"/>
      <c r="CF745" s="22"/>
      <c r="CG745" s="22"/>
      <c r="CH745" s="22"/>
      <c r="CI745" s="22"/>
      <c r="CJ745" s="22"/>
      <c r="CK745" s="22"/>
      <c r="CL745" s="33"/>
      <c r="CM745" s="6"/>
      <c r="CN745" s="32"/>
      <c r="CO745" s="27"/>
      <c r="CP745" s="27"/>
      <c r="CQ745" s="27"/>
      <c r="CR745" s="27"/>
      <c r="CS745" s="27"/>
      <c r="CT745" s="27"/>
    </row>
    <row r="746" spans="2:98">
      <c r="B746" s="86">
        <v>43437</v>
      </c>
      <c r="C746" s="53">
        <v>2790.37</v>
      </c>
      <c r="D746" s="47">
        <f>(C746-C745)/C745</f>
        <v>1.0945017680134499E-2</v>
      </c>
      <c r="F746" s="89">
        <f t="shared" si="227"/>
        <v>2018.9201430274452</v>
      </c>
      <c r="G746" s="41">
        <v>42</v>
      </c>
      <c r="H746" s="37">
        <v>735</v>
      </c>
      <c r="I746" s="60">
        <f t="shared" si="229"/>
        <v>2961.6093634754752</v>
      </c>
      <c r="J746" s="57">
        <f t="shared" si="233"/>
        <v>3245.1470845090721</v>
      </c>
      <c r="K746" s="60">
        <f t="shared" si="230"/>
        <v>3285.1906133758584</v>
      </c>
      <c r="L746" s="60">
        <f t="shared" si="231"/>
        <v>3644.1258929394312</v>
      </c>
      <c r="M746" s="57">
        <f t="shared" si="234"/>
        <v>3644.1258929394312</v>
      </c>
      <c r="N746" s="60">
        <f t="shared" si="232"/>
        <v>2406.922888921004</v>
      </c>
      <c r="P746" s="49"/>
      <c r="Q746" s="96">
        <v>735</v>
      </c>
      <c r="R746" s="103">
        <f t="shared" si="228"/>
        <v>2018.9201430274452</v>
      </c>
      <c r="S746" s="57">
        <f t="shared" si="219"/>
        <v>2266.9449957101519</v>
      </c>
      <c r="T746" s="57">
        <f t="shared" si="220"/>
        <v>2822.3990295054114</v>
      </c>
      <c r="U746" s="57">
        <f t="shared" si="221"/>
        <v>3498.0555010357566</v>
      </c>
      <c r="V746" s="57">
        <f t="shared" si="222"/>
        <v>1469.1132293508942</v>
      </c>
      <c r="W746" s="57">
        <f t="shared" si="223"/>
        <v>5397.7455613091752</v>
      </c>
      <c r="X746" s="57">
        <f t="shared" si="224"/>
        <v>952.07148154809875</v>
      </c>
      <c r="Y746" s="17"/>
      <c r="AA746" s="22"/>
      <c r="AB746" s="22"/>
      <c r="AC746" s="22"/>
      <c r="AD746" s="22"/>
      <c r="AE746" s="22"/>
      <c r="AF746" s="22"/>
      <c r="AG746" s="22"/>
      <c r="AH746" s="33"/>
      <c r="AI746" s="6"/>
      <c r="AJ746" s="32"/>
      <c r="AK746" s="27"/>
      <c r="AL746" s="27"/>
      <c r="AM746" s="27"/>
      <c r="AN746" s="27"/>
      <c r="AO746" s="27"/>
      <c r="AP746" s="27"/>
      <c r="AR746" s="2"/>
      <c r="AS746" s="8"/>
      <c r="AT746" s="8"/>
      <c r="AU746" s="8"/>
      <c r="AW746" s="44"/>
      <c r="AX746" s="31"/>
      <c r="AY746" s="29"/>
      <c r="AZ746" s="31"/>
      <c r="BA746" s="17"/>
      <c r="BC746" s="22"/>
      <c r="BD746" s="22"/>
      <c r="BE746" s="22"/>
      <c r="BF746" s="22"/>
      <c r="BG746" s="22"/>
      <c r="BH746" s="22"/>
      <c r="BI746" s="22"/>
      <c r="BJ746" s="33"/>
      <c r="BK746" s="6"/>
      <c r="BL746" s="32"/>
      <c r="BM746" s="27"/>
      <c r="BN746" s="27"/>
      <c r="BO746" s="27"/>
      <c r="BP746" s="27"/>
      <c r="BQ746" s="27"/>
      <c r="BR746" s="27"/>
      <c r="BT746" s="2"/>
      <c r="BU746" s="8"/>
      <c r="BV746" s="8"/>
      <c r="BW746" s="8"/>
      <c r="BY746" s="44"/>
      <c r="BZ746" s="31"/>
      <c r="CA746" s="29"/>
      <c r="CB746" s="31"/>
      <c r="CC746" s="17"/>
      <c r="CE746" s="22"/>
      <c r="CF746" s="22"/>
      <c r="CG746" s="22"/>
      <c r="CH746" s="22"/>
      <c r="CI746" s="22"/>
      <c r="CJ746" s="22"/>
      <c r="CK746" s="22"/>
      <c r="CL746" s="33"/>
      <c r="CM746" s="6"/>
      <c r="CN746" s="32"/>
      <c r="CO746" s="27"/>
      <c r="CP746" s="27"/>
      <c r="CQ746" s="27"/>
      <c r="CR746" s="27"/>
      <c r="CS746" s="27"/>
      <c r="CT746" s="27"/>
    </row>
    <row r="747" spans="2:98">
      <c r="B747" s="86">
        <v>43438</v>
      </c>
      <c r="C747" s="53">
        <v>2700.06</v>
      </c>
      <c r="D747" s="47">
        <f>(C747-C746)/C746</f>
        <v>-3.236488351007212E-2</v>
      </c>
      <c r="F747" s="89">
        <f t="shared" si="227"/>
        <v>2018.924116011156</v>
      </c>
      <c r="G747" s="41">
        <v>43</v>
      </c>
      <c r="H747" s="37">
        <v>736</v>
      </c>
      <c r="I747" s="60">
        <f t="shared" si="229"/>
        <v>2962.4742796812302</v>
      </c>
      <c r="J747" s="57">
        <f t="shared" si="233"/>
        <v>3249.1318606157338</v>
      </c>
      <c r="K747" s="60">
        <f t="shared" si="230"/>
        <v>3290.1851534833013</v>
      </c>
      <c r="L747" s="60">
        <f t="shared" si="231"/>
        <v>3654.1476219556457</v>
      </c>
      <c r="M747" s="57">
        <f t="shared" si="234"/>
        <v>3654.1476219556457</v>
      </c>
      <c r="N747" s="60">
        <f t="shared" si="232"/>
        <v>2401.7239492573935</v>
      </c>
      <c r="P747" s="49"/>
      <c r="Q747" s="41">
        <v>736</v>
      </c>
      <c r="R747" s="103">
        <f t="shared" si="228"/>
        <v>2018.924116011156</v>
      </c>
      <c r="S747" s="57">
        <f t="shared" si="219"/>
        <v>2267.6070403027056</v>
      </c>
      <c r="T747" s="57">
        <f t="shared" si="220"/>
        <v>2823.2317152778887</v>
      </c>
      <c r="U747" s="57">
        <f t="shared" si="221"/>
        <v>3500.1094068985635</v>
      </c>
      <c r="V747" s="57">
        <f t="shared" si="222"/>
        <v>1469.1088453108514</v>
      </c>
      <c r="W747" s="57">
        <f t="shared" si="223"/>
        <v>5402.5083017137058</v>
      </c>
      <c r="X747" s="57">
        <f t="shared" si="224"/>
        <v>951.7878366978747</v>
      </c>
      <c r="Y747" s="17"/>
      <c r="AA747" s="22"/>
      <c r="AB747" s="22"/>
      <c r="AC747" s="22"/>
      <c r="AD747" s="22"/>
      <c r="AE747" s="22"/>
      <c r="AF747" s="22"/>
      <c r="AG747" s="22"/>
      <c r="AH747" s="33"/>
      <c r="AI747" s="6"/>
      <c r="AJ747" s="32"/>
      <c r="AK747" s="27"/>
      <c r="AL747" s="27"/>
      <c r="AM747" s="27"/>
      <c r="AN747" s="27"/>
      <c r="AO747" s="27"/>
      <c r="AP747" s="27"/>
      <c r="AR747" s="2"/>
      <c r="AS747" s="8"/>
      <c r="AT747" s="8"/>
      <c r="AU747" s="8"/>
      <c r="AW747" s="44"/>
      <c r="AX747" s="31"/>
      <c r="AY747" s="29"/>
      <c r="AZ747" s="31"/>
      <c r="BA747" s="17"/>
      <c r="BC747" s="22"/>
      <c r="BD747" s="22"/>
      <c r="BE747" s="22"/>
      <c r="BF747" s="22"/>
      <c r="BG747" s="22"/>
      <c r="BH747" s="22"/>
      <c r="BI747" s="22"/>
      <c r="BJ747" s="33"/>
      <c r="BK747" s="6"/>
      <c r="BL747" s="32"/>
      <c r="BM747" s="27"/>
      <c r="BN747" s="27"/>
      <c r="BO747" s="27"/>
      <c r="BP747" s="27"/>
      <c r="BQ747" s="27"/>
      <c r="BR747" s="27"/>
      <c r="BT747" s="2"/>
      <c r="BU747" s="8"/>
      <c r="BV747" s="8"/>
      <c r="BW747" s="8"/>
      <c r="BY747" s="44"/>
      <c r="BZ747" s="31"/>
      <c r="CA747" s="29"/>
      <c r="CB747" s="31"/>
      <c r="CC747" s="17"/>
      <c r="CE747" s="22"/>
      <c r="CF747" s="22"/>
      <c r="CG747" s="22"/>
      <c r="CH747" s="22"/>
      <c r="CI747" s="22"/>
      <c r="CJ747" s="22"/>
      <c r="CK747" s="22"/>
      <c r="CL747" s="33"/>
      <c r="CM747" s="6"/>
      <c r="CN747" s="32"/>
      <c r="CO747" s="27"/>
      <c r="CP747" s="27"/>
      <c r="CQ747" s="27"/>
      <c r="CR747" s="27"/>
      <c r="CS747" s="27"/>
      <c r="CT747" s="27"/>
    </row>
    <row r="748" spans="2:98">
      <c r="B748" s="86">
        <v>43440</v>
      </c>
      <c r="C748" s="53">
        <v>2695.95</v>
      </c>
      <c r="D748" s="47">
        <f t="shared" ref="D748:D754" si="235">(C748-C747)/C747</f>
        <v>-1.5221883958134736E-3</v>
      </c>
      <c r="F748" s="89">
        <f t="shared" si="227"/>
        <v>2018.9280889948668</v>
      </c>
      <c r="G748" s="41">
        <v>44</v>
      </c>
      <c r="H748" s="37">
        <v>737</v>
      </c>
      <c r="I748" s="60">
        <f t="shared" si="229"/>
        <v>2963.3394484793953</v>
      </c>
      <c r="J748" s="57">
        <f t="shared" si="233"/>
        <v>3253.0753737276182</v>
      </c>
      <c r="K748" s="60">
        <f t="shared" si="230"/>
        <v>3295.1405340757342</v>
      </c>
      <c r="L748" s="60">
        <f t="shared" si="231"/>
        <v>3664.0929357183672</v>
      </c>
      <c r="M748" s="57">
        <f t="shared" si="234"/>
        <v>3664.0929357183672</v>
      </c>
      <c r="N748" s="60">
        <f t="shared" si="232"/>
        <v>2396.604245845233</v>
      </c>
      <c r="P748" s="49"/>
      <c r="Q748" s="41">
        <v>737</v>
      </c>
      <c r="R748" s="103">
        <f t="shared" si="228"/>
        <v>2018.9280889948668</v>
      </c>
      <c r="S748" s="57">
        <f t="shared" si="219"/>
        <v>2268.2692782405079</v>
      </c>
      <c r="T748" s="57">
        <f t="shared" si="220"/>
        <v>2824.0640809741026</v>
      </c>
      <c r="U748" s="57">
        <f t="shared" si="221"/>
        <v>3502.1638171408963</v>
      </c>
      <c r="V748" s="57">
        <f t="shared" si="222"/>
        <v>1469.1047555879429</v>
      </c>
      <c r="W748" s="57">
        <f t="shared" si="223"/>
        <v>5407.2730780910388</v>
      </c>
      <c r="X748" s="57">
        <f t="shared" si="224"/>
        <v>951.50465757984205</v>
      </c>
      <c r="Y748" s="17"/>
      <c r="AA748" s="22"/>
      <c r="AB748" s="22"/>
      <c r="AC748" s="22"/>
      <c r="AD748" s="22"/>
      <c r="AE748" s="22"/>
      <c r="AF748" s="22"/>
      <c r="AG748" s="22"/>
      <c r="AH748" s="33"/>
      <c r="AI748" s="6"/>
      <c r="AJ748" s="32"/>
      <c r="AK748" s="27"/>
      <c r="AL748" s="27"/>
      <c r="AM748" s="27"/>
      <c r="AN748" s="27"/>
      <c r="AO748" s="27"/>
      <c r="AP748" s="27"/>
      <c r="AR748" s="2"/>
      <c r="AS748" s="8"/>
      <c r="AT748" s="8"/>
      <c r="AU748" s="8"/>
      <c r="AW748" s="44"/>
      <c r="AX748" s="31"/>
      <c r="AY748" s="29"/>
      <c r="AZ748" s="31"/>
      <c r="BA748" s="17"/>
      <c r="BC748" s="22"/>
      <c r="BD748" s="22"/>
      <c r="BE748" s="22"/>
      <c r="BF748" s="22"/>
      <c r="BG748" s="22"/>
      <c r="BH748" s="22"/>
      <c r="BI748" s="22"/>
      <c r="BJ748" s="33"/>
      <c r="BK748" s="6"/>
      <c r="BL748" s="32"/>
      <c r="BM748" s="27"/>
      <c r="BN748" s="27"/>
      <c r="BO748" s="27"/>
      <c r="BP748" s="27"/>
      <c r="BQ748" s="27"/>
      <c r="BR748" s="27"/>
      <c r="BT748" s="2"/>
      <c r="BU748" s="8"/>
      <c r="BV748" s="8"/>
      <c r="BW748" s="8"/>
      <c r="BY748" s="44"/>
      <c r="BZ748" s="31"/>
      <c r="CA748" s="29"/>
      <c r="CB748" s="31"/>
      <c r="CC748" s="17"/>
      <c r="CE748" s="22"/>
      <c r="CF748" s="22"/>
      <c r="CG748" s="22"/>
      <c r="CH748" s="22"/>
      <c r="CI748" s="22"/>
      <c r="CJ748" s="22"/>
      <c r="CK748" s="22"/>
      <c r="CL748" s="33"/>
      <c r="CM748" s="6"/>
      <c r="CN748" s="32"/>
      <c r="CO748" s="27"/>
      <c r="CP748" s="27"/>
      <c r="CQ748" s="27"/>
      <c r="CR748" s="27"/>
      <c r="CS748" s="27"/>
      <c r="CT748" s="27"/>
    </row>
    <row r="749" spans="2:98">
      <c r="B749" s="86">
        <v>43441</v>
      </c>
      <c r="C749" s="53">
        <v>2633.08</v>
      </c>
      <c r="D749" s="47">
        <f t="shared" si="235"/>
        <v>-2.3320165433335149E-2</v>
      </c>
      <c r="F749" s="89">
        <f t="shared" si="227"/>
        <v>2018.9320619785776</v>
      </c>
      <c r="G749" s="41">
        <v>45</v>
      </c>
      <c r="H749" s="37">
        <v>738</v>
      </c>
      <c r="I749" s="60">
        <f t="shared" si="229"/>
        <v>2964.2048699437355</v>
      </c>
      <c r="J749" s="57">
        <f t="shared" si="233"/>
        <v>3256.9790285223817</v>
      </c>
      <c r="K749" s="60">
        <f t="shared" si="230"/>
        <v>3300.0581429052231</v>
      </c>
      <c r="L749" s="60">
        <f t="shared" si="231"/>
        <v>3673.9645956933414</v>
      </c>
      <c r="M749" s="57">
        <f t="shared" si="234"/>
        <v>3673.9645956933414</v>
      </c>
      <c r="N749" s="60">
        <f t="shared" si="232"/>
        <v>2391.5610186602767</v>
      </c>
      <c r="P749" s="49"/>
      <c r="Q749" s="96">
        <v>738</v>
      </c>
      <c r="R749" s="103">
        <f t="shared" si="228"/>
        <v>2018.9320619785776</v>
      </c>
      <c r="S749" s="57">
        <f t="shared" si="219"/>
        <v>2268.9317095800229</v>
      </c>
      <c r="T749" s="57">
        <f t="shared" si="220"/>
        <v>2824.8961273175337</v>
      </c>
      <c r="U749" s="57">
        <f t="shared" si="221"/>
        <v>3504.2187326637204</v>
      </c>
      <c r="V749" s="57">
        <f t="shared" si="222"/>
        <v>1469.1009595809251</v>
      </c>
      <c r="W749" s="57">
        <f t="shared" si="223"/>
        <v>5412.0398928287987</v>
      </c>
      <c r="X749" s="57">
        <f t="shared" si="224"/>
        <v>951.22194305314133</v>
      </c>
      <c r="Y749" s="17"/>
      <c r="AA749" s="22"/>
      <c r="AB749" s="22"/>
      <c r="AC749" s="22"/>
      <c r="AD749" s="22"/>
      <c r="AE749" s="22"/>
      <c r="AF749" s="22"/>
      <c r="AG749" s="22"/>
      <c r="AH749" s="33"/>
      <c r="AI749" s="6"/>
      <c r="AJ749" s="32"/>
      <c r="AK749" s="27"/>
      <c r="AL749" s="27"/>
      <c r="AM749" s="27"/>
      <c r="AN749" s="27"/>
      <c r="AO749" s="27"/>
      <c r="AP749" s="27"/>
      <c r="AR749" s="2"/>
      <c r="AS749" s="8"/>
      <c r="AT749" s="8"/>
      <c r="AU749" s="8"/>
      <c r="AW749" s="44"/>
      <c r="AX749" s="31"/>
      <c r="AY749" s="29"/>
      <c r="AZ749" s="31"/>
      <c r="BA749" s="17"/>
      <c r="BC749" s="22"/>
      <c r="BD749" s="22"/>
      <c r="BE749" s="22"/>
      <c r="BF749" s="22"/>
      <c r="BG749" s="22"/>
      <c r="BH749" s="22"/>
      <c r="BI749" s="22"/>
      <c r="BJ749" s="33"/>
      <c r="BK749" s="6"/>
      <c r="BL749" s="32"/>
      <c r="BM749" s="27"/>
      <c r="BN749" s="27"/>
      <c r="BO749" s="27"/>
      <c r="BP749" s="27"/>
      <c r="BQ749" s="27"/>
      <c r="BR749" s="27"/>
      <c r="BT749" s="2"/>
      <c r="BU749" s="8"/>
      <c r="BV749" s="8"/>
      <c r="BW749" s="8"/>
      <c r="BY749" s="44"/>
      <c r="BZ749" s="31"/>
      <c r="CA749" s="29"/>
      <c r="CB749" s="31"/>
      <c r="CC749" s="17"/>
      <c r="CE749" s="22"/>
      <c r="CF749" s="22"/>
      <c r="CG749" s="22"/>
      <c r="CH749" s="22"/>
      <c r="CI749" s="22"/>
      <c r="CJ749" s="22"/>
      <c r="CK749" s="22"/>
      <c r="CL749" s="33"/>
      <c r="CM749" s="6"/>
      <c r="CN749" s="32"/>
      <c r="CO749" s="27"/>
      <c r="CP749" s="27"/>
      <c r="CQ749" s="27"/>
      <c r="CR749" s="27"/>
      <c r="CS749" s="27"/>
      <c r="CT749" s="27"/>
    </row>
    <row r="750" spans="2:98">
      <c r="B750" s="86">
        <v>43444</v>
      </c>
      <c r="C750" s="53">
        <v>2637.72</v>
      </c>
      <c r="D750" s="47">
        <f t="shared" si="235"/>
        <v>1.7621948440608994E-3</v>
      </c>
      <c r="F750" s="89">
        <f t="shared" si="227"/>
        <v>2018.9360349622884</v>
      </c>
      <c r="G750" s="41">
        <v>46</v>
      </c>
      <c r="H750" s="37">
        <v>739</v>
      </c>
      <c r="I750" s="60">
        <f t="shared" si="229"/>
        <v>2965.0705441480418</v>
      </c>
      <c r="J750" s="57">
        <f t="shared" si="233"/>
        <v>3260.8441519977123</v>
      </c>
      <c r="K750" s="60">
        <f t="shared" si="230"/>
        <v>3304.9392906350745</v>
      </c>
      <c r="L750" s="60">
        <f t="shared" si="231"/>
        <v>3683.7652096813367</v>
      </c>
      <c r="M750" s="57">
        <f t="shared" si="234"/>
        <v>3683.7652096813367</v>
      </c>
      <c r="N750" s="60">
        <f t="shared" si="232"/>
        <v>2386.5916613439335</v>
      </c>
      <c r="P750" s="49"/>
      <c r="Q750" s="41">
        <v>739</v>
      </c>
      <c r="R750" s="103">
        <f t="shared" si="228"/>
        <v>2018.9360349622884</v>
      </c>
      <c r="S750" s="57">
        <f t="shared" si="219"/>
        <v>2269.5943343777321</v>
      </c>
      <c r="T750" s="57">
        <f t="shared" si="220"/>
        <v>2825.7278550291853</v>
      </c>
      <c r="U750" s="57">
        <f t="shared" si="221"/>
        <v>3506.2741543659008</v>
      </c>
      <c r="V750" s="57">
        <f t="shared" si="222"/>
        <v>1469.0974566907635</v>
      </c>
      <c r="W750" s="57">
        <f t="shared" si="223"/>
        <v>5416.8087483109703</v>
      </c>
      <c r="X750" s="57">
        <f t="shared" si="224"/>
        <v>950.93969198112597</v>
      </c>
      <c r="Y750" s="17"/>
      <c r="AA750" s="22"/>
      <c r="AB750" s="22"/>
      <c r="AC750" s="22"/>
      <c r="AD750" s="22"/>
      <c r="AE750" s="22"/>
      <c r="AF750" s="22"/>
      <c r="AG750" s="22"/>
      <c r="AH750" s="33"/>
      <c r="AI750" s="6"/>
      <c r="AJ750" s="32"/>
      <c r="AK750" s="27"/>
      <c r="AL750" s="27"/>
      <c r="AM750" s="27"/>
      <c r="AN750" s="27"/>
      <c r="AO750" s="27"/>
      <c r="AP750" s="27"/>
      <c r="AR750" s="2"/>
      <c r="AS750" s="8"/>
      <c r="AT750" s="8"/>
      <c r="AU750" s="8"/>
      <c r="AW750" s="44"/>
      <c r="AX750" s="31"/>
      <c r="AY750" s="29"/>
      <c r="AZ750" s="31"/>
      <c r="BA750" s="17"/>
      <c r="BC750" s="22"/>
      <c r="BD750" s="22"/>
      <c r="BE750" s="22"/>
      <c r="BF750" s="22"/>
      <c r="BG750" s="22"/>
      <c r="BH750" s="22"/>
      <c r="BI750" s="22"/>
      <c r="BJ750" s="33"/>
      <c r="BK750" s="6"/>
      <c r="BL750" s="32"/>
      <c r="BM750" s="27"/>
      <c r="BN750" s="27"/>
      <c r="BO750" s="27"/>
      <c r="BP750" s="27"/>
      <c r="BQ750" s="27"/>
      <c r="BR750" s="27"/>
      <c r="BT750" s="2"/>
      <c r="BU750" s="8"/>
      <c r="BV750" s="8"/>
      <c r="BW750" s="8"/>
      <c r="BY750" s="44"/>
      <c r="BZ750" s="31"/>
      <c r="CA750" s="29"/>
      <c r="CB750" s="31"/>
      <c r="CC750" s="17"/>
      <c r="CE750" s="22"/>
      <c r="CF750" s="22"/>
      <c r="CG750" s="22"/>
      <c r="CH750" s="22"/>
      <c r="CI750" s="22"/>
      <c r="CJ750" s="22"/>
      <c r="CK750" s="22"/>
      <c r="CL750" s="33"/>
      <c r="CM750" s="6"/>
      <c r="CN750" s="32"/>
      <c r="CO750" s="27"/>
      <c r="CP750" s="27"/>
      <c r="CQ750" s="27"/>
      <c r="CR750" s="27"/>
      <c r="CS750" s="27"/>
      <c r="CT750" s="27"/>
    </row>
    <row r="751" spans="2:98">
      <c r="B751" s="86">
        <v>43445</v>
      </c>
      <c r="C751" s="53">
        <v>2636.78</v>
      </c>
      <c r="D751" s="47">
        <f t="shared" si="235"/>
        <v>-3.5636837875119417E-4</v>
      </c>
      <c r="F751" s="89">
        <f t="shared" si="227"/>
        <v>2018.9400079459992</v>
      </c>
      <c r="G751" s="41">
        <v>47</v>
      </c>
      <c r="H751" s="37">
        <v>740</v>
      </c>
      <c r="I751" s="60">
        <f t="shared" si="229"/>
        <v>2965.9364711661251</v>
      </c>
      <c r="J751" s="57">
        <f t="shared" si="233"/>
        <v>3264.6719993532611</v>
      </c>
      <c r="K751" s="60">
        <f t="shared" si="230"/>
        <v>3309.7852166892844</v>
      </c>
      <c r="L751" s="60">
        <f t="shared" si="231"/>
        <v>3693.4972434887832</v>
      </c>
      <c r="M751" s="57">
        <f t="shared" si="234"/>
        <v>3693.4972434887832</v>
      </c>
      <c r="N751" s="60">
        <f t="shared" si="232"/>
        <v>2381.6937095326361</v>
      </c>
      <c r="P751" s="49"/>
      <c r="Q751" s="41">
        <v>740</v>
      </c>
      <c r="R751" s="103">
        <f t="shared" si="228"/>
        <v>2018.9400079459992</v>
      </c>
      <c r="S751" s="57">
        <f t="shared" si="219"/>
        <v>2270.2571526901347</v>
      </c>
      <c r="T751" s="57">
        <f t="shared" si="220"/>
        <v>2826.5592648275951</v>
      </c>
      <c r="U751" s="57">
        <f t="shared" si="221"/>
        <v>3508.3300831442125</v>
      </c>
      <c r="V751" s="57">
        <f t="shared" si="222"/>
        <v>1469.0942463206236</v>
      </c>
      <c r="W751" s="57">
        <f t="shared" si="223"/>
        <v>5421.5796469179259</v>
      </c>
      <c r="X751" s="57">
        <f t="shared" si="224"/>
        <v>950.6579032313424</v>
      </c>
      <c r="Y751" s="17"/>
      <c r="AA751" s="22"/>
      <c r="AB751" s="22"/>
      <c r="AC751" s="22"/>
      <c r="AD751" s="22"/>
      <c r="AE751" s="22"/>
      <c r="AF751" s="22"/>
      <c r="AG751" s="22"/>
      <c r="AH751" s="33"/>
      <c r="AI751" s="6"/>
      <c r="AJ751" s="32"/>
      <c r="AK751" s="27"/>
      <c r="AL751" s="27"/>
      <c r="AM751" s="27"/>
      <c r="AN751" s="27"/>
      <c r="AO751" s="27"/>
      <c r="AP751" s="27"/>
      <c r="AR751" s="2"/>
      <c r="AS751" s="8"/>
      <c r="AT751" s="8"/>
      <c r="AU751" s="8"/>
      <c r="AW751" s="44"/>
      <c r="AX751" s="31"/>
      <c r="AY751" s="29"/>
      <c r="AZ751" s="31"/>
      <c r="BA751" s="17"/>
      <c r="BC751" s="22"/>
      <c r="BD751" s="22"/>
      <c r="BE751" s="22"/>
      <c r="BF751" s="22"/>
      <c r="BG751" s="22"/>
      <c r="BH751" s="22"/>
      <c r="BI751" s="22"/>
      <c r="BJ751" s="33"/>
      <c r="BK751" s="6"/>
      <c r="BL751" s="32"/>
      <c r="BM751" s="27"/>
      <c r="BN751" s="27"/>
      <c r="BO751" s="27"/>
      <c r="BP751" s="27"/>
      <c r="BQ751" s="27"/>
      <c r="BR751" s="27"/>
      <c r="BT751" s="2"/>
      <c r="BU751" s="8"/>
      <c r="BV751" s="8"/>
      <c r="BW751" s="8"/>
      <c r="BY751" s="44"/>
      <c r="BZ751" s="31"/>
      <c r="CA751" s="29"/>
      <c r="CB751" s="31"/>
      <c r="CC751" s="17"/>
      <c r="CE751" s="22"/>
      <c r="CF751" s="22"/>
      <c r="CG751" s="22"/>
      <c r="CH751" s="22"/>
      <c r="CI751" s="22"/>
      <c r="CJ751" s="22"/>
      <c r="CK751" s="22"/>
      <c r="CL751" s="33"/>
      <c r="CM751" s="6"/>
      <c r="CN751" s="32"/>
      <c r="CO751" s="27"/>
      <c r="CP751" s="27"/>
      <c r="CQ751" s="27"/>
      <c r="CR751" s="27"/>
      <c r="CS751" s="27"/>
      <c r="CT751" s="27"/>
    </row>
    <row r="752" spans="2:98">
      <c r="B752" s="86">
        <v>43446</v>
      </c>
      <c r="C752" s="53">
        <v>2651.07</v>
      </c>
      <c r="D752" s="47">
        <f t="shared" si="235"/>
        <v>5.4194889220943584E-3</v>
      </c>
      <c r="F752" s="89">
        <f t="shared" si="227"/>
        <v>2018.9439809297101</v>
      </c>
      <c r="G752" s="41">
        <v>48</v>
      </c>
      <c r="H752" s="37">
        <v>741</v>
      </c>
      <c r="I752" s="60">
        <f t="shared" si="229"/>
        <v>2966.8026510718173</v>
      </c>
      <c r="J752" s="57">
        <f t="shared" si="233"/>
        <v>3268.4637593121079</v>
      </c>
      <c r="K752" s="60">
        <f t="shared" si="230"/>
        <v>3314.5970945439667</v>
      </c>
      <c r="L752" s="60">
        <f t="shared" si="231"/>
        <v>3703.1630314844806</v>
      </c>
      <c r="M752" s="57">
        <f t="shared" si="234"/>
        <v>3703.1630314844806</v>
      </c>
      <c r="N752" s="60">
        <f t="shared" si="232"/>
        <v>2376.8648303011264</v>
      </c>
      <c r="P752" s="49"/>
      <c r="Q752" s="96">
        <v>741</v>
      </c>
      <c r="R752" s="103">
        <f t="shared" si="228"/>
        <v>2018.9439809297101</v>
      </c>
      <c r="S752" s="57">
        <f t="shared" si="219"/>
        <v>2270.9201645737444</v>
      </c>
      <c r="T752" s="57">
        <f t="shared" si="220"/>
        <v>2827.3903574288447</v>
      </c>
      <c r="U752" s="57">
        <f t="shared" si="221"/>
        <v>3510.3865198933504</v>
      </c>
      <c r="V752" s="57">
        <f t="shared" si="222"/>
        <v>1469.0913278758601</v>
      </c>
      <c r="W752" s="57">
        <f t="shared" si="223"/>
        <v>5426.3525910264498</v>
      </c>
      <c r="X752" s="57">
        <f t="shared" si="224"/>
        <v>950.37657567550878</v>
      </c>
      <c r="Y752" s="17"/>
      <c r="AA752" s="22"/>
      <c r="AB752" s="22"/>
      <c r="AC752" s="22"/>
      <c r="AD752" s="22"/>
      <c r="AE752" s="22"/>
      <c r="AF752" s="22"/>
      <c r="AG752" s="22"/>
      <c r="AH752" s="33"/>
      <c r="AI752" s="6"/>
      <c r="AJ752" s="32"/>
      <c r="AK752" s="27"/>
      <c r="AL752" s="27"/>
      <c r="AM752" s="27"/>
      <c r="AN752" s="27"/>
      <c r="AO752" s="27"/>
      <c r="AP752" s="27"/>
      <c r="AR752" s="2"/>
      <c r="AS752" s="8"/>
      <c r="AT752" s="8"/>
      <c r="AU752" s="8"/>
      <c r="AW752" s="44"/>
      <c r="AX752" s="31"/>
      <c r="AY752" s="29"/>
      <c r="AZ752" s="31"/>
      <c r="BA752" s="17"/>
      <c r="BC752" s="22"/>
      <c r="BD752" s="22"/>
      <c r="BE752" s="22"/>
      <c r="BF752" s="22"/>
      <c r="BG752" s="22"/>
      <c r="BH752" s="22"/>
      <c r="BI752" s="22"/>
      <c r="BJ752" s="33"/>
      <c r="BK752" s="6"/>
      <c r="BL752" s="32"/>
      <c r="BM752" s="27"/>
      <c r="BN752" s="27"/>
      <c r="BO752" s="27"/>
      <c r="BP752" s="27"/>
      <c r="BQ752" s="27"/>
      <c r="BR752" s="27"/>
      <c r="BT752" s="2"/>
      <c r="BU752" s="8"/>
      <c r="BV752" s="8"/>
      <c r="BW752" s="8"/>
      <c r="BY752" s="44"/>
      <c r="BZ752" s="31"/>
      <c r="CA752" s="29"/>
      <c r="CB752" s="31"/>
      <c r="CC752" s="17"/>
      <c r="CE752" s="22"/>
      <c r="CF752" s="22"/>
      <c r="CG752" s="22"/>
      <c r="CH752" s="22"/>
      <c r="CI752" s="22"/>
      <c r="CJ752" s="22"/>
      <c r="CK752" s="22"/>
      <c r="CL752" s="33"/>
      <c r="CM752" s="6"/>
      <c r="CN752" s="32"/>
      <c r="CO752" s="27"/>
      <c r="CP752" s="27"/>
      <c r="CQ752" s="27"/>
      <c r="CR752" s="27"/>
      <c r="CS752" s="27"/>
      <c r="CT752" s="27"/>
    </row>
    <row r="753" spans="2:98">
      <c r="B753" s="86">
        <v>43447</v>
      </c>
      <c r="C753" s="53">
        <v>2650.54</v>
      </c>
      <c r="D753" s="47">
        <f t="shared" si="235"/>
        <v>-1.9991927787655551E-4</v>
      </c>
      <c r="F753" s="89">
        <f t="shared" si="227"/>
        <v>2018.9479539134209</v>
      </c>
      <c r="G753" s="41">
        <v>49</v>
      </c>
      <c r="H753" s="37">
        <v>742</v>
      </c>
      <c r="I753" s="60">
        <f t="shared" si="229"/>
        <v>2967.669083938973</v>
      </c>
      <c r="J753" s="57">
        <f t="shared" si="233"/>
        <v>3272.2205589456862</v>
      </c>
      <c r="K753" s="60">
        <f t="shared" si="230"/>
        <v>3319.3760365244411</v>
      </c>
      <c r="L753" s="60">
        <f t="shared" si="231"/>
        <v>3712.764786169565</v>
      </c>
      <c r="M753" s="57">
        <f t="shared" si="234"/>
        <v>3712.764786169565</v>
      </c>
      <c r="N753" s="60">
        <f t="shared" si="232"/>
        <v>2372.1028125924909</v>
      </c>
      <c r="P753" s="49"/>
      <c r="Q753" s="96">
        <v>742</v>
      </c>
      <c r="R753" s="103">
        <f t="shared" si="228"/>
        <v>2018.9479539134209</v>
      </c>
      <c r="S753" s="57">
        <f t="shared" si="219"/>
        <v>2271.5833700850922</v>
      </c>
      <c r="T753" s="57">
        <f t="shared" si="220"/>
        <v>2828.2211335465754</v>
      </c>
      <c r="U753" s="57">
        <f t="shared" si="221"/>
        <v>3512.4434655059426</v>
      </c>
      <c r="V753" s="57">
        <f t="shared" si="222"/>
        <v>1469.0887007640051</v>
      </c>
      <c r="W753" s="57">
        <f t="shared" si="223"/>
        <v>5431.1275830097538</v>
      </c>
      <c r="X753" s="57">
        <f t="shared" si="224"/>
        <v>950.09570818949373</v>
      </c>
      <c r="Y753" s="17"/>
      <c r="AA753" s="22"/>
      <c r="AB753" s="22"/>
      <c r="AC753" s="22"/>
      <c r="AD753" s="22"/>
      <c r="AE753" s="22"/>
      <c r="AF753" s="22"/>
      <c r="AG753" s="22"/>
      <c r="AH753" s="33"/>
      <c r="AI753" s="6"/>
      <c r="AJ753" s="32"/>
      <c r="AK753" s="27"/>
      <c r="AL753" s="27"/>
      <c r="AM753" s="27"/>
      <c r="AN753" s="27"/>
      <c r="AO753" s="27"/>
      <c r="AP753" s="27"/>
      <c r="AR753" s="2"/>
      <c r="AS753" s="8"/>
      <c r="AT753" s="8"/>
      <c r="AU753" s="8"/>
      <c r="AW753" s="44"/>
      <c r="AX753" s="31"/>
      <c r="AY753" s="29"/>
      <c r="AZ753" s="31"/>
      <c r="BA753" s="17"/>
      <c r="BC753" s="22"/>
      <c r="BD753" s="22"/>
      <c r="BE753" s="22"/>
      <c r="BF753" s="22"/>
      <c r="BG753" s="22"/>
      <c r="BH753" s="22"/>
      <c r="BI753" s="22"/>
      <c r="BJ753" s="33"/>
      <c r="BK753" s="6"/>
      <c r="BL753" s="32"/>
      <c r="BM753" s="27"/>
      <c r="BN753" s="27"/>
      <c r="BO753" s="27"/>
      <c r="BP753" s="27"/>
      <c r="BQ753" s="27"/>
      <c r="BR753" s="27"/>
      <c r="BT753" s="2"/>
      <c r="BU753" s="8"/>
      <c r="BV753" s="8"/>
      <c r="BW753" s="8"/>
      <c r="BY753" s="44"/>
      <c r="BZ753" s="31"/>
      <c r="CA753" s="29"/>
      <c r="CB753" s="31"/>
      <c r="CC753" s="17"/>
      <c r="CE753" s="22"/>
      <c r="CF753" s="22"/>
      <c r="CG753" s="22"/>
      <c r="CH753" s="22"/>
      <c r="CI753" s="22"/>
      <c r="CJ753" s="22"/>
      <c r="CK753" s="22"/>
      <c r="CL753" s="33"/>
      <c r="CM753" s="6"/>
      <c r="CN753" s="32"/>
      <c r="CO753" s="27"/>
      <c r="CP753" s="27"/>
      <c r="CQ753" s="27"/>
      <c r="CR753" s="27"/>
      <c r="CS753" s="27"/>
      <c r="CT753" s="27"/>
    </row>
    <row r="754" spans="2:98">
      <c r="B754" s="86">
        <v>43448</v>
      </c>
      <c r="C754" s="53">
        <v>2599.9499999999998</v>
      </c>
      <c r="D754" s="47">
        <f t="shared" si="235"/>
        <v>-1.9086676677205455E-2</v>
      </c>
      <c r="F754" s="89">
        <f t="shared" si="227"/>
        <v>2018.9519268971317</v>
      </c>
      <c r="G754" s="41">
        <v>50</v>
      </c>
      <c r="H754" s="37">
        <v>743</v>
      </c>
      <c r="I754" s="60">
        <f t="shared" si="229"/>
        <v>2968.5357698414664</v>
      </c>
      <c r="J754" s="57">
        <f t="shared" si="233"/>
        <v>3275.9434680576373</v>
      </c>
      <c r="K754" s="60">
        <f t="shared" si="230"/>
        <v>3324.1230981632607</v>
      </c>
      <c r="L754" s="60">
        <f t="shared" si="231"/>
        <v>3722.3046068710928</v>
      </c>
      <c r="M754" s="57">
        <f t="shared" si="234"/>
        <v>3722.3046068710928</v>
      </c>
      <c r="N754" s="60">
        <f t="shared" si="232"/>
        <v>2367.4055585245778</v>
      </c>
      <c r="P754" s="49"/>
      <c r="Q754" s="41">
        <v>743</v>
      </c>
      <c r="R754" s="103">
        <f t="shared" si="228"/>
        <v>2018.9519268971317</v>
      </c>
      <c r="S754" s="57">
        <f t="shared" si="219"/>
        <v>2272.2467692807259</v>
      </c>
      <c r="T754" s="57">
        <f t="shared" si="220"/>
        <v>2829.0515938919966</v>
      </c>
      <c r="U754" s="57">
        <f t="shared" si="221"/>
        <v>3514.5009208725578</v>
      </c>
      <c r="V754" s="57">
        <f t="shared" si="222"/>
        <v>1469.0863643947582</v>
      </c>
      <c r="W754" s="57">
        <f t="shared" si="223"/>
        <v>5435.9046252374974</v>
      </c>
      <c r="X754" s="57">
        <f t="shared" si="224"/>
        <v>949.81529965329707</v>
      </c>
      <c r="Y754" s="17"/>
      <c r="AA754" s="22"/>
      <c r="AB754" s="22"/>
      <c r="AC754" s="22"/>
      <c r="AD754" s="22"/>
      <c r="AE754" s="22"/>
      <c r="AF754" s="22"/>
      <c r="AG754" s="22"/>
      <c r="AH754" s="33"/>
      <c r="AI754" s="6"/>
      <c r="AJ754" s="32"/>
      <c r="AK754" s="27"/>
      <c r="AL754" s="27"/>
      <c r="AM754" s="27"/>
      <c r="AN754" s="27"/>
      <c r="AO754" s="27"/>
      <c r="AP754" s="27"/>
      <c r="AR754" s="2"/>
      <c r="AS754" s="8"/>
      <c r="AT754" s="8"/>
      <c r="AU754" s="8"/>
      <c r="AW754" s="44"/>
      <c r="AX754" s="31"/>
      <c r="AY754" s="29"/>
      <c r="AZ754" s="31"/>
      <c r="BA754" s="17"/>
      <c r="BC754" s="22"/>
      <c r="BD754" s="22"/>
      <c r="BE754" s="22"/>
      <c r="BF754" s="22"/>
      <c r="BG754" s="22"/>
      <c r="BH754" s="22"/>
      <c r="BI754" s="22"/>
      <c r="BJ754" s="33"/>
      <c r="BK754" s="6"/>
      <c r="BL754" s="32"/>
      <c r="BM754" s="27"/>
      <c r="BN754" s="27"/>
      <c r="BO754" s="27"/>
      <c r="BP754" s="27"/>
      <c r="BQ754" s="27"/>
      <c r="BR754" s="27"/>
      <c r="BT754" s="2"/>
      <c r="BU754" s="8"/>
      <c r="BV754" s="8"/>
      <c r="BW754" s="8"/>
      <c r="BY754" s="44"/>
      <c r="BZ754" s="31"/>
      <c r="CA754" s="29"/>
      <c r="CB754" s="31"/>
      <c r="CC754" s="17"/>
      <c r="CE754" s="22"/>
      <c r="CF754" s="22"/>
      <c r="CG754" s="22"/>
      <c r="CH754" s="22"/>
      <c r="CI754" s="22"/>
      <c r="CJ754" s="22"/>
      <c r="CK754" s="22"/>
      <c r="CL754" s="33"/>
      <c r="CM754" s="6"/>
      <c r="CN754" s="32"/>
      <c r="CO754" s="27"/>
      <c r="CP754" s="27"/>
      <c r="CQ754" s="27"/>
      <c r="CR754" s="27"/>
      <c r="CS754" s="27"/>
      <c r="CT754" s="27"/>
    </row>
    <row r="755" spans="2:98">
      <c r="B755" s="86">
        <v>43451</v>
      </c>
      <c r="C755" s="53">
        <v>2545.94</v>
      </c>
      <c r="D755" s="47">
        <f>(C755-C754)/C754</f>
        <v>-2.0773476413007853E-2</v>
      </c>
      <c r="F755" s="89">
        <f t="shared" si="227"/>
        <v>2018.9558998808425</v>
      </c>
      <c r="G755" s="41">
        <v>51</v>
      </c>
      <c r="H755" s="37">
        <v>744</v>
      </c>
      <c r="I755" s="60">
        <f t="shared" si="229"/>
        <v>2969.4027088531957</v>
      </c>
      <c r="J755" s="57">
        <f t="shared" si="233"/>
        <v>3279.6335031748968</v>
      </c>
      <c r="K755" s="60">
        <f t="shared" si="230"/>
        <v>3328.8392821672919</v>
      </c>
      <c r="L755" s="60">
        <f t="shared" si="231"/>
        <v>3731.7844876553222</v>
      </c>
      <c r="M755" s="57">
        <f t="shared" si="234"/>
        <v>3731.7844876553222</v>
      </c>
      <c r="N755" s="60">
        <f t="shared" si="232"/>
        <v>2362.7710754767177</v>
      </c>
      <c r="P755" s="49"/>
      <c r="Q755" s="41">
        <v>744</v>
      </c>
      <c r="R755" s="103">
        <f t="shared" si="228"/>
        <v>2018.9558998808425</v>
      </c>
      <c r="S755" s="57">
        <f t="shared" si="219"/>
        <v>2272.9103622172097</v>
      </c>
      <c r="T755" s="57">
        <f t="shared" si="220"/>
        <v>2829.8817391738985</v>
      </c>
      <c r="U755" s="57">
        <f t="shared" si="221"/>
        <v>3516.5588868817185</v>
      </c>
      <c r="V755" s="57">
        <f t="shared" si="222"/>
        <v>1469.0843181799767</v>
      </c>
      <c r="W755" s="57">
        <f t="shared" si="223"/>
        <v>5440.6837200758118</v>
      </c>
      <c r="X755" s="57">
        <f t="shared" si="224"/>
        <v>949.53534895102871</v>
      </c>
      <c r="Y755" s="17"/>
      <c r="AA755" s="22"/>
      <c r="AB755" s="22"/>
      <c r="AC755" s="22"/>
      <c r="AD755" s="22"/>
      <c r="AE755" s="22"/>
      <c r="AF755" s="22"/>
      <c r="AG755" s="22"/>
      <c r="AH755" s="33"/>
      <c r="AI755" s="6"/>
      <c r="AJ755" s="32"/>
      <c r="AK755" s="27"/>
      <c r="AL755" s="27"/>
      <c r="AM755" s="27"/>
      <c r="AN755" s="27"/>
      <c r="AO755" s="27"/>
      <c r="AP755" s="27"/>
      <c r="AR755" s="2"/>
      <c r="AS755" s="8"/>
      <c r="AT755" s="8"/>
      <c r="AU755" s="8"/>
      <c r="AW755" s="44"/>
      <c r="AX755" s="31"/>
      <c r="AY755" s="29"/>
      <c r="AZ755" s="31"/>
      <c r="BA755" s="17"/>
      <c r="BC755" s="22"/>
      <c r="BD755" s="22"/>
      <c r="BE755" s="22"/>
      <c r="BF755" s="22"/>
      <c r="BG755" s="22"/>
      <c r="BH755" s="22"/>
      <c r="BI755" s="22"/>
      <c r="BJ755" s="33"/>
      <c r="BK755" s="6"/>
      <c r="BL755" s="32"/>
      <c r="BM755" s="27"/>
      <c r="BN755" s="27"/>
      <c r="BO755" s="27"/>
      <c r="BP755" s="27"/>
      <c r="BQ755" s="27"/>
      <c r="BR755" s="27"/>
      <c r="BT755" s="2"/>
      <c r="BU755" s="8"/>
      <c r="BV755" s="8"/>
      <c r="BW755" s="8"/>
      <c r="BY755" s="44"/>
      <c r="BZ755" s="31"/>
      <c r="CA755" s="29"/>
      <c r="CB755" s="31"/>
      <c r="CC755" s="17"/>
      <c r="CE755" s="22"/>
      <c r="CF755" s="22"/>
      <c r="CG755" s="22"/>
      <c r="CH755" s="22"/>
      <c r="CI755" s="22"/>
      <c r="CJ755" s="22"/>
      <c r="CK755" s="22"/>
      <c r="CL755" s="33"/>
      <c r="CM755" s="6"/>
      <c r="CN755" s="32"/>
      <c r="CO755" s="27"/>
      <c r="CP755" s="27"/>
      <c r="CQ755" s="27"/>
      <c r="CR755" s="27"/>
      <c r="CS755" s="27"/>
      <c r="CT755" s="27"/>
    </row>
    <row r="756" spans="2:98">
      <c r="B756" s="86">
        <v>43452</v>
      </c>
      <c r="C756" s="53">
        <v>2546.16</v>
      </c>
      <c r="D756" s="47">
        <f>(C756-C755)/C755</f>
        <v>8.6412091408202824E-5</v>
      </c>
      <c r="F756" s="89">
        <f t="shared" si="227"/>
        <v>2018.9598728645533</v>
      </c>
      <c r="G756" s="41">
        <v>52</v>
      </c>
      <c r="H756" s="37">
        <v>745</v>
      </c>
      <c r="I756" s="60">
        <f t="shared" si="229"/>
        <v>2970.2699010480801</v>
      </c>
      <c r="J756" s="57">
        <f t="shared" si="233"/>
        <v>3283.2916311881809</v>
      </c>
      <c r="K756" s="60">
        <f t="shared" si="230"/>
        <v>3333.5255420358521</v>
      </c>
      <c r="L756" s="60">
        <f t="shared" si="231"/>
        <v>3741.2063245445602</v>
      </c>
      <c r="M756" s="57">
        <f t="shared" si="234"/>
        <v>3741.2063245445602</v>
      </c>
      <c r="N756" s="60">
        <f t="shared" si="232"/>
        <v>2358.1974688728742</v>
      </c>
      <c r="P756" s="49"/>
      <c r="Q756" s="96">
        <v>745</v>
      </c>
      <c r="R756" s="103">
        <f t="shared" si="228"/>
        <v>2018.9598728645533</v>
      </c>
      <c r="S756" s="57">
        <f t="shared" si="219"/>
        <v>2273.5741489511238</v>
      </c>
      <c r="T756" s="57">
        <f t="shared" si="220"/>
        <v>2830.7115700986633</v>
      </c>
      <c r="U756" s="57">
        <f t="shared" si="221"/>
        <v>3518.6173644199089</v>
      </c>
      <c r="V756" s="57">
        <f t="shared" si="222"/>
        <v>1469.082561533663</v>
      </c>
      <c r="W756" s="57">
        <f t="shared" si="223"/>
        <v>5445.4648698873207</v>
      </c>
      <c r="X756" s="57">
        <f t="shared" si="224"/>
        <v>949.25585497088844</v>
      </c>
      <c r="Y756" s="17"/>
      <c r="AA756" s="22"/>
      <c r="AB756" s="22"/>
      <c r="AC756" s="22"/>
      <c r="AD756" s="22"/>
      <c r="AE756" s="22"/>
      <c r="AF756" s="22"/>
      <c r="AG756" s="22"/>
      <c r="AH756" s="33"/>
      <c r="AI756" s="6"/>
      <c r="AJ756" s="32"/>
      <c r="AK756" s="27"/>
      <c r="AL756" s="27"/>
      <c r="AM756" s="27"/>
      <c r="AN756" s="27"/>
      <c r="AO756" s="27"/>
      <c r="AP756" s="27"/>
      <c r="AR756" s="2"/>
      <c r="AS756" s="8"/>
      <c r="AT756" s="8"/>
      <c r="AU756" s="8"/>
      <c r="AW756" s="44"/>
      <c r="AX756" s="31"/>
      <c r="AY756" s="29"/>
      <c r="AZ756" s="31"/>
      <c r="BA756" s="17"/>
      <c r="BC756" s="22"/>
      <c r="BD756" s="22"/>
      <c r="BE756" s="22"/>
      <c r="BF756" s="22"/>
      <c r="BG756" s="22"/>
      <c r="BH756" s="22"/>
      <c r="BI756" s="22"/>
      <c r="BJ756" s="33"/>
      <c r="BK756" s="6"/>
      <c r="BL756" s="32"/>
      <c r="BM756" s="27"/>
      <c r="BN756" s="27"/>
      <c r="BO756" s="27"/>
      <c r="BP756" s="27"/>
      <c r="BQ756" s="27"/>
      <c r="BR756" s="27"/>
      <c r="BT756" s="2"/>
      <c r="BU756" s="8"/>
      <c r="BV756" s="8"/>
      <c r="BW756" s="8"/>
      <c r="BY756" s="44"/>
      <c r="BZ756" s="31"/>
      <c r="CA756" s="29"/>
      <c r="CB756" s="31"/>
      <c r="CC756" s="17"/>
      <c r="CE756" s="22"/>
      <c r="CF756" s="22"/>
      <c r="CG756" s="22"/>
      <c r="CH756" s="22"/>
      <c r="CI756" s="22"/>
      <c r="CJ756" s="22"/>
      <c r="CK756" s="22"/>
      <c r="CL756" s="33"/>
      <c r="CM756" s="6"/>
      <c r="CN756" s="32"/>
      <c r="CO756" s="27"/>
      <c r="CP756" s="27"/>
      <c r="CQ756" s="27"/>
      <c r="CR756" s="27"/>
      <c r="CS756" s="27"/>
      <c r="CT756" s="27"/>
    </row>
    <row r="757" spans="2:98">
      <c r="B757" s="86">
        <v>43453</v>
      </c>
      <c r="C757" s="53">
        <v>2506.96</v>
      </c>
      <c r="D757" s="47">
        <f>(C757-C756)/C756</f>
        <v>-1.5395733182517917E-2</v>
      </c>
      <c r="F757" s="89">
        <f t="shared" si="227"/>
        <v>2018.9638458482641</v>
      </c>
      <c r="G757" s="41">
        <v>53</v>
      </c>
      <c r="H757" s="37">
        <v>746</v>
      </c>
      <c r="I757" s="60">
        <f t="shared" si="229"/>
        <v>2971.1373465000584</v>
      </c>
      <c r="J757" s="57">
        <f t="shared" si="233"/>
        <v>3286.9187726787973</v>
      </c>
      <c r="K757" s="60">
        <f t="shared" si="230"/>
        <v>3338.1827853666914</v>
      </c>
      <c r="L757" s="60">
        <f t="shared" si="231"/>
        <v>3750.5719221110071</v>
      </c>
      <c r="M757" s="57">
        <f t="shared" si="234"/>
        <v>3750.5719221110071</v>
      </c>
      <c r="N757" s="60">
        <f t="shared" si="232"/>
        <v>2353.682935587799</v>
      </c>
      <c r="P757" s="49"/>
      <c r="Q757" s="41">
        <v>746</v>
      </c>
      <c r="R757" s="103">
        <f t="shared" si="228"/>
        <v>2018.9638458482641</v>
      </c>
      <c r="S757" s="57">
        <f t="shared" si="219"/>
        <v>2274.2381295390655</v>
      </c>
      <c r="T757" s="57">
        <f t="shared" si="220"/>
        <v>2831.5410873702758</v>
      </c>
      <c r="U757" s="57">
        <f t="shared" si="221"/>
        <v>3520.6763543715902</v>
      </c>
      <c r="V757" s="57">
        <f t="shared" si="222"/>
        <v>1469.0810938719565</v>
      </c>
      <c r="W757" s="57">
        <f t="shared" si="223"/>
        <v>5450.2480770311577</v>
      </c>
      <c r="X757" s="57">
        <f t="shared" si="224"/>
        <v>948.97681660514604</v>
      </c>
      <c r="Y757" s="17"/>
      <c r="AA757" s="22"/>
      <c r="AB757" s="22"/>
      <c r="AC757" s="22"/>
      <c r="AD757" s="22"/>
      <c r="AE757" s="22"/>
      <c r="AF757" s="22"/>
      <c r="AG757" s="22"/>
      <c r="AH757" s="33"/>
      <c r="AI757" s="6"/>
      <c r="AJ757" s="32"/>
      <c r="AK757" s="27"/>
      <c r="AL757" s="27"/>
      <c r="AM757" s="27"/>
      <c r="AN757" s="27"/>
      <c r="AO757" s="27"/>
      <c r="AP757" s="27"/>
      <c r="AR757" s="2"/>
      <c r="AS757" s="8"/>
      <c r="AT757" s="8"/>
      <c r="AU757" s="8"/>
      <c r="AW757" s="44"/>
      <c r="AX757" s="31"/>
      <c r="AY757" s="29"/>
      <c r="AZ757" s="31"/>
      <c r="BA757" s="17"/>
      <c r="BC757" s="22"/>
      <c r="BD757" s="22"/>
      <c r="BE757" s="22"/>
      <c r="BF757" s="22"/>
      <c r="BG757" s="22"/>
      <c r="BH757" s="22"/>
      <c r="BI757" s="22"/>
      <c r="BJ757" s="33"/>
      <c r="BK757" s="6"/>
      <c r="BL757" s="32"/>
      <c r="BM757" s="27"/>
      <c r="BN757" s="27"/>
      <c r="BO757" s="27"/>
      <c r="BP757" s="27"/>
      <c r="BQ757" s="27"/>
      <c r="BR757" s="27"/>
      <c r="BT757" s="2"/>
      <c r="BU757" s="8"/>
      <c r="BV757" s="8"/>
      <c r="BW757" s="8"/>
      <c r="BY757" s="44"/>
      <c r="BZ757" s="31"/>
      <c r="CA757" s="29"/>
      <c r="CB757" s="31"/>
      <c r="CC757" s="17"/>
      <c r="CE757" s="22"/>
      <c r="CF757" s="22"/>
      <c r="CG757" s="22"/>
      <c r="CH757" s="22"/>
      <c r="CI757" s="22"/>
      <c r="CJ757" s="22"/>
      <c r="CK757" s="22"/>
      <c r="CL757" s="33"/>
      <c r="CM757" s="6"/>
      <c r="CN757" s="32"/>
      <c r="CO757" s="27"/>
      <c r="CP757" s="27"/>
      <c r="CQ757" s="27"/>
      <c r="CR757" s="27"/>
      <c r="CS757" s="27"/>
      <c r="CT757" s="27"/>
    </row>
    <row r="758" spans="2:98">
      <c r="B758" s="86">
        <v>43454</v>
      </c>
      <c r="C758" s="53">
        <v>2467.42</v>
      </c>
      <c r="D758" s="47">
        <f>(C758-C757)/C757</f>
        <v>-1.5772090500047853E-2</v>
      </c>
      <c r="F758" s="89">
        <f t="shared" si="227"/>
        <v>2018.9678188319749</v>
      </c>
      <c r="G758" s="41">
        <v>54</v>
      </c>
      <c r="H758" s="37">
        <v>747</v>
      </c>
      <c r="I758" s="60">
        <f t="shared" si="229"/>
        <v>2972.0050452830933</v>
      </c>
      <c r="J758" s="57">
        <f t="shared" si="233"/>
        <v>3290.5158049641859</v>
      </c>
      <c r="K758" s="60">
        <f t="shared" si="230"/>
        <v>3342.8118768820882</v>
      </c>
      <c r="L758" s="60">
        <f t="shared" si="231"/>
        <v>3759.8829995120527</v>
      </c>
      <c r="M758" s="57">
        <f t="shared" si="234"/>
        <v>3759.8829995120527</v>
      </c>
      <c r="N758" s="60">
        <f t="shared" si="232"/>
        <v>2349.2257579117386</v>
      </c>
      <c r="P758" s="49"/>
      <c r="Q758" s="41">
        <v>747</v>
      </c>
      <c r="R758" s="103">
        <f t="shared" si="228"/>
        <v>2018.9678188319749</v>
      </c>
      <c r="S758" s="57">
        <f t="shared" si="219"/>
        <v>2274.9023040376487</v>
      </c>
      <c r="T758" s="57">
        <f t="shared" si="220"/>
        <v>2832.3702916903371</v>
      </c>
      <c r="U758" s="57">
        <f t="shared" si="221"/>
        <v>3522.7358576192046</v>
      </c>
      <c r="V758" s="57">
        <f t="shared" si="222"/>
        <v>1469.0799146131214</v>
      </c>
      <c r="W758" s="57">
        <f t="shared" si="223"/>
        <v>5455.0333438629896</v>
      </c>
      <c r="X758" s="57">
        <f t="shared" si="224"/>
        <v>948.69823275012129</v>
      </c>
      <c r="Y758" s="17"/>
      <c r="AA758" s="22"/>
      <c r="AB758" s="22"/>
      <c r="AC758" s="22"/>
      <c r="AD758" s="22"/>
      <c r="AE758" s="22"/>
      <c r="AF758" s="22"/>
      <c r="AG758" s="22"/>
      <c r="AH758" s="33"/>
      <c r="AI758" s="6"/>
      <c r="AJ758" s="32"/>
      <c r="AK758" s="27"/>
      <c r="AL758" s="27"/>
      <c r="AM758" s="27"/>
      <c r="AN758" s="27"/>
      <c r="AO758" s="27"/>
      <c r="AP758" s="27"/>
      <c r="AR758" s="2"/>
      <c r="AS758" s="8"/>
      <c r="AT758" s="8"/>
      <c r="AU758" s="8"/>
      <c r="AW758" s="44"/>
      <c r="AX758" s="31"/>
      <c r="AY758" s="29"/>
      <c r="AZ758" s="31"/>
      <c r="BA758" s="17"/>
      <c r="BC758" s="22"/>
      <c r="BD758" s="22"/>
      <c r="BE758" s="22"/>
      <c r="BF758" s="22"/>
      <c r="BG758" s="22"/>
      <c r="BH758" s="22"/>
      <c r="BI758" s="22"/>
      <c r="BJ758" s="33"/>
      <c r="BK758" s="6"/>
      <c r="BL758" s="32"/>
      <c r="BM758" s="27"/>
      <c r="BN758" s="27"/>
      <c r="BO758" s="27"/>
      <c r="BP758" s="27"/>
      <c r="BQ758" s="27"/>
      <c r="BR758" s="27"/>
      <c r="BT758" s="2"/>
      <c r="BU758" s="8"/>
      <c r="BV758" s="8"/>
      <c r="BW758" s="8"/>
      <c r="BY758" s="44"/>
      <c r="BZ758" s="31"/>
      <c r="CA758" s="29"/>
      <c r="CB758" s="31"/>
      <c r="CC758" s="17"/>
      <c r="CE758" s="22"/>
      <c r="CF758" s="22"/>
      <c r="CG758" s="22"/>
      <c r="CH758" s="22"/>
      <c r="CI758" s="22"/>
      <c r="CJ758" s="22"/>
      <c r="CK758" s="22"/>
      <c r="CL758" s="33"/>
      <c r="CM758" s="6"/>
      <c r="CN758" s="32"/>
      <c r="CO758" s="27"/>
      <c r="CP758" s="27"/>
      <c r="CQ758" s="27"/>
      <c r="CR758" s="27"/>
      <c r="CS758" s="27"/>
      <c r="CT758" s="27"/>
    </row>
    <row r="759" spans="2:98">
      <c r="B759" s="86">
        <v>43455</v>
      </c>
      <c r="C759" s="53">
        <v>2416.58</v>
      </c>
      <c r="D759" s="47">
        <f>(C759-C758)/C758</f>
        <v>-2.0604518079613582E-2</v>
      </c>
      <c r="F759" s="89">
        <f t="shared" si="227"/>
        <v>2018.9717918156857</v>
      </c>
      <c r="G759" s="41">
        <v>55</v>
      </c>
      <c r="H759" s="37">
        <v>748</v>
      </c>
      <c r="I759" s="60">
        <f t="shared" si="229"/>
        <v>2972.8729974711687</v>
      </c>
      <c r="J759" s="57">
        <f t="shared" si="233"/>
        <v>3294.0835648907237</v>
      </c>
      <c r="K759" s="60">
        <f t="shared" si="230"/>
        <v>3347.4136412034813</v>
      </c>
      <c r="L759" s="60">
        <f t="shared" si="231"/>
        <v>3769.1411960237369</v>
      </c>
      <c r="M759" s="57">
        <f t="shared" si="234"/>
        <v>3769.1411960237369</v>
      </c>
      <c r="N759" s="60">
        <f t="shared" si="232"/>
        <v>2344.8242980169725</v>
      </c>
      <c r="P759" s="49"/>
      <c r="Q759" s="96">
        <v>748</v>
      </c>
      <c r="R759" s="103">
        <f t="shared" si="228"/>
        <v>2018.9717918156857</v>
      </c>
      <c r="S759" s="57">
        <f t="shared" si="219"/>
        <v>2275.566672503503</v>
      </c>
      <c r="T759" s="57">
        <f t="shared" si="220"/>
        <v>2833.1991837580726</v>
      </c>
      <c r="U759" s="57">
        <f t="shared" si="221"/>
        <v>3524.7958750431899</v>
      </c>
      <c r="V759" s="57">
        <f t="shared" si="222"/>
        <v>1469.0790231775381</v>
      </c>
      <c r="W759" s="57">
        <f t="shared" si="223"/>
        <v>5459.8206727350289</v>
      </c>
      <c r="X759" s="57">
        <f t="shared" si="224"/>
        <v>948.42010230616404</v>
      </c>
      <c r="Y759" s="17"/>
      <c r="AA759" s="22"/>
      <c r="AB759" s="22"/>
      <c r="AC759" s="22"/>
      <c r="AD759" s="22"/>
      <c r="AE759" s="22"/>
      <c r="AF759" s="22"/>
      <c r="AG759" s="22"/>
      <c r="AH759" s="33"/>
      <c r="AI759" s="6"/>
      <c r="AJ759" s="32"/>
      <c r="AK759" s="27"/>
      <c r="AL759" s="27"/>
      <c r="AM759" s="27"/>
      <c r="AN759" s="27"/>
      <c r="AO759" s="27"/>
      <c r="AP759" s="27"/>
      <c r="AR759" s="2"/>
      <c r="AS759" s="8"/>
      <c r="AT759" s="8"/>
      <c r="AU759" s="8"/>
      <c r="AW759" s="44"/>
      <c r="AX759" s="31"/>
      <c r="AY759" s="29"/>
      <c r="AZ759" s="31"/>
      <c r="BA759" s="17"/>
      <c r="BC759" s="22"/>
      <c r="BD759" s="22"/>
      <c r="BE759" s="22"/>
      <c r="BF759" s="22"/>
      <c r="BG759" s="22"/>
      <c r="BH759" s="22"/>
      <c r="BI759" s="22"/>
      <c r="BJ759" s="33"/>
      <c r="BK759" s="6"/>
      <c r="BL759" s="32"/>
      <c r="BM759" s="27"/>
      <c r="BN759" s="27"/>
      <c r="BO759" s="27"/>
      <c r="BP759" s="27"/>
      <c r="BQ759" s="27"/>
      <c r="BR759" s="27"/>
      <c r="BT759" s="2"/>
      <c r="BU759" s="8"/>
      <c r="BV759" s="8"/>
      <c r="BW759" s="8"/>
      <c r="BY759" s="44"/>
      <c r="BZ759" s="31"/>
      <c r="CA759" s="29"/>
      <c r="CB759" s="31"/>
      <c r="CC759" s="17"/>
      <c r="CE759" s="22"/>
      <c r="CF759" s="22"/>
      <c r="CG759" s="22"/>
      <c r="CH759" s="22"/>
      <c r="CI759" s="22"/>
      <c r="CJ759" s="22"/>
      <c r="CK759" s="22"/>
      <c r="CL759" s="33"/>
      <c r="CM759" s="6"/>
      <c r="CN759" s="32"/>
      <c r="CO759" s="27"/>
      <c r="CP759" s="27"/>
      <c r="CQ759" s="27"/>
      <c r="CR759" s="27"/>
      <c r="CS759" s="27"/>
      <c r="CT759" s="27"/>
    </row>
    <row r="760" spans="2:98" s="46" customFormat="1">
      <c r="B760" s="87">
        <v>43458</v>
      </c>
      <c r="C760" s="70">
        <v>2351.1</v>
      </c>
      <c r="D760" s="58">
        <f t="shared" ref="D760:D823" si="236">(C760-C759)/C759</f>
        <v>-2.7096144137582875E-2</v>
      </c>
      <c r="E760" s="59"/>
      <c r="F760" s="91">
        <f t="shared" si="227"/>
        <v>2018.9757647993965</v>
      </c>
      <c r="G760" s="97">
        <v>0</v>
      </c>
      <c r="H760" s="90">
        <v>749</v>
      </c>
      <c r="I760" s="60">
        <f t="shared" ref="I760:I823" si="237">$C$760*EXP($J$4*G760)</f>
        <v>2351.1</v>
      </c>
      <c r="J760" s="60">
        <f t="shared" ref="J760:J823" si="238">$C$760*EXP($J$3*SQRT(G760))</f>
        <v>2351.1</v>
      </c>
      <c r="K760" s="60">
        <f t="shared" ref="K760:K823" si="239">$C$760*EXP($J$4*G760+$J$3*SQRT(G760))</f>
        <v>2351.1</v>
      </c>
      <c r="L760" s="60">
        <f t="shared" ref="L760:L823" si="240">$C$760*EXP($J$4*G760-$J$3*SQRT(G760))</f>
        <v>2351.1</v>
      </c>
      <c r="M760" s="60">
        <f t="shared" ref="M760:M823" si="241">$C$760*EXP($J$4*G760-$J$3*SQRT(G760))</f>
        <v>2351.1</v>
      </c>
      <c r="N760" s="60">
        <f t="shared" ref="N760:N823" si="242">$C$760*EXP($J$4*G760-2*$J$3*SQRT(G760))</f>
        <v>2351.1</v>
      </c>
      <c r="O760" s="85"/>
      <c r="P760" s="104"/>
      <c r="Q760" s="97">
        <v>749</v>
      </c>
      <c r="R760" s="105">
        <f t="shared" si="228"/>
        <v>2018.9757647993965</v>
      </c>
      <c r="S760" s="60">
        <f t="shared" si="219"/>
        <v>2276.2312349932754</v>
      </c>
      <c r="T760" s="60">
        <f t="shared" si="220"/>
        <v>2834.027764270345</v>
      </c>
      <c r="U760" s="60">
        <f t="shared" si="221"/>
        <v>3526.8564075219892</v>
      </c>
      <c r="V760" s="60">
        <f t="shared" si="222"/>
        <v>1469.0784189876913</v>
      </c>
      <c r="W760" s="60">
        <f t="shared" si="223"/>
        <v>5464.6100659960666</v>
      </c>
      <c r="X760" s="60">
        <f t="shared" si="224"/>
        <v>948.14242417763433</v>
      </c>
      <c r="Y760" s="56"/>
      <c r="AA760" s="62"/>
      <c r="AB760" s="62"/>
      <c r="AC760" s="62"/>
      <c r="AD760" s="62"/>
      <c r="AE760" s="62"/>
      <c r="AF760" s="62"/>
      <c r="AG760" s="62"/>
      <c r="AH760" s="65"/>
      <c r="AI760" s="72"/>
      <c r="AJ760" s="66"/>
      <c r="AK760" s="67"/>
      <c r="AL760" s="67"/>
      <c r="AM760" s="67"/>
      <c r="AN760" s="67"/>
      <c r="AO760" s="67"/>
      <c r="AP760" s="67"/>
      <c r="AR760" s="68"/>
      <c r="AS760" s="61"/>
      <c r="AT760" s="61"/>
      <c r="AU760" s="61"/>
      <c r="AW760" s="69"/>
      <c r="AX760" s="63"/>
      <c r="AY760" s="64"/>
      <c r="AZ760" s="63"/>
      <c r="BA760" s="56"/>
      <c r="BC760" s="62"/>
      <c r="BD760" s="62"/>
      <c r="BE760" s="62"/>
      <c r="BF760" s="62"/>
      <c r="BG760" s="62"/>
      <c r="BH760" s="62"/>
      <c r="BI760" s="62"/>
      <c r="BJ760" s="65"/>
      <c r="BK760" s="72"/>
      <c r="BL760" s="66"/>
      <c r="BM760" s="67"/>
      <c r="BN760" s="67"/>
      <c r="BO760" s="67"/>
      <c r="BP760" s="67"/>
      <c r="BQ760" s="67"/>
      <c r="BR760" s="67"/>
      <c r="BT760" s="68"/>
      <c r="BU760" s="61"/>
      <c r="BV760" s="61"/>
      <c r="BW760" s="61"/>
      <c r="BY760" s="69"/>
      <c r="BZ760" s="63"/>
      <c r="CA760" s="64"/>
      <c r="CB760" s="63"/>
      <c r="CC760" s="56"/>
      <c r="CE760" s="62"/>
      <c r="CF760" s="62"/>
      <c r="CG760" s="62"/>
      <c r="CH760" s="62"/>
      <c r="CI760" s="62"/>
      <c r="CJ760" s="62"/>
      <c r="CK760" s="62"/>
      <c r="CL760" s="65"/>
      <c r="CM760" s="72"/>
      <c r="CN760" s="66"/>
      <c r="CO760" s="67"/>
      <c r="CP760" s="67"/>
      <c r="CQ760" s="67"/>
      <c r="CR760" s="67"/>
      <c r="CS760" s="67"/>
      <c r="CT760" s="67"/>
    </row>
    <row r="761" spans="2:98">
      <c r="B761" s="86">
        <v>43460</v>
      </c>
      <c r="C761" s="53">
        <v>2467.6999999999998</v>
      </c>
      <c r="D761" s="47">
        <f t="shared" si="236"/>
        <v>4.9593807154098044E-2</v>
      </c>
      <c r="F761" s="89">
        <f t="shared" si="227"/>
        <v>2018.9797377831073</v>
      </c>
      <c r="G761" s="96">
        <v>1</v>
      </c>
      <c r="H761" s="37">
        <v>750</v>
      </c>
      <c r="I761" s="60">
        <f t="shared" si="237"/>
        <v>2351.7866214418518</v>
      </c>
      <c r="J761" s="57">
        <f t="shared" si="238"/>
        <v>2389.0201522582697</v>
      </c>
      <c r="K761" s="60">
        <f t="shared" si="239"/>
        <v>2389.7178480013499</v>
      </c>
      <c r="L761" s="57">
        <f t="shared" si="240"/>
        <v>2314.4574651014427</v>
      </c>
      <c r="M761" s="60">
        <f t="shared" si="241"/>
        <v>2314.4574651014427</v>
      </c>
      <c r="N761" s="57">
        <f t="shared" si="242"/>
        <v>2277.7208225122313</v>
      </c>
      <c r="P761" s="49"/>
      <c r="Q761" s="41">
        <v>750</v>
      </c>
      <c r="R761" s="103">
        <f t="shared" si="228"/>
        <v>2018.9797377831073</v>
      </c>
      <c r="S761" s="57">
        <f t="shared" si="219"/>
        <v>2276.8959915636292</v>
      </c>
      <c r="T761" s="57">
        <f t="shared" si="220"/>
        <v>2834.8560339216674</v>
      </c>
      <c r="U761" s="57">
        <f t="shared" si="221"/>
        <v>3528.9174559320604</v>
      </c>
      <c r="V761" s="57">
        <f t="shared" si="222"/>
        <v>1469.0781014681609</v>
      </c>
      <c r="W761" s="57">
        <f t="shared" si="223"/>
        <v>5469.4015259914831</v>
      </c>
      <c r="X761" s="57">
        <f t="shared" si="224"/>
        <v>947.86519727288305</v>
      </c>
      <c r="Y761" s="17"/>
      <c r="AA761" s="22"/>
      <c r="AB761" s="22"/>
      <c r="AC761" s="22"/>
      <c r="AD761" s="22"/>
      <c r="AE761" s="22"/>
      <c r="AF761" s="22"/>
      <c r="AG761" s="22"/>
      <c r="AH761" s="33"/>
      <c r="AI761" s="6"/>
      <c r="AJ761" s="32"/>
      <c r="AK761" s="27"/>
      <c r="AL761" s="27"/>
      <c r="AM761" s="27"/>
      <c r="AN761" s="27"/>
      <c r="AO761" s="27"/>
      <c r="AP761" s="27"/>
      <c r="AR761" s="2"/>
      <c r="AS761" s="8"/>
      <c r="AT761" s="8"/>
      <c r="AU761" s="8"/>
      <c r="AW761" s="44"/>
      <c r="AX761" s="31"/>
      <c r="AY761" s="29"/>
      <c r="AZ761" s="31"/>
      <c r="BA761" s="17"/>
      <c r="BC761" s="22"/>
      <c r="BD761" s="22"/>
      <c r="BE761" s="22"/>
      <c r="BF761" s="22"/>
      <c r="BG761" s="22"/>
      <c r="BH761" s="22"/>
      <c r="BI761" s="22"/>
      <c r="BJ761" s="33"/>
      <c r="BK761" s="6"/>
      <c r="BL761" s="32"/>
      <c r="BM761" s="27"/>
      <c r="BN761" s="27"/>
      <c r="BO761" s="27"/>
      <c r="BP761" s="27"/>
      <c r="BQ761" s="27"/>
      <c r="BR761" s="27"/>
      <c r="BT761" s="2"/>
      <c r="BU761" s="8"/>
      <c r="BV761" s="8"/>
      <c r="BW761" s="8"/>
      <c r="BY761" s="44"/>
      <c r="BZ761" s="31"/>
      <c r="CA761" s="29"/>
      <c r="CB761" s="31"/>
      <c r="CC761" s="17"/>
      <c r="CE761" s="22"/>
      <c r="CF761" s="22"/>
      <c r="CG761" s="22"/>
      <c r="CH761" s="22"/>
      <c r="CI761" s="22"/>
      <c r="CJ761" s="22"/>
      <c r="CK761" s="22"/>
      <c r="CL761" s="33"/>
      <c r="CM761" s="6"/>
      <c r="CN761" s="32"/>
      <c r="CO761" s="27"/>
      <c r="CP761" s="27"/>
      <c r="CQ761" s="27"/>
      <c r="CR761" s="27"/>
      <c r="CS761" s="27"/>
      <c r="CT761" s="27"/>
    </row>
    <row r="762" spans="2:98">
      <c r="B762" s="86">
        <v>43461</v>
      </c>
      <c r="C762" s="53">
        <v>2488.83</v>
      </c>
      <c r="D762" s="47">
        <f t="shared" si="236"/>
        <v>8.5626291688617375E-3</v>
      </c>
      <c r="F762" s="89">
        <f t="shared" si="227"/>
        <v>2018.9837107668181</v>
      </c>
      <c r="G762" s="96">
        <v>2</v>
      </c>
      <c r="H762" s="37">
        <v>751</v>
      </c>
      <c r="I762" s="60">
        <f t="shared" si="237"/>
        <v>2352.4734434064394</v>
      </c>
      <c r="J762" s="57">
        <f t="shared" si="238"/>
        <v>2404.9057671761789</v>
      </c>
      <c r="K762" s="60">
        <f t="shared" si="239"/>
        <v>2406.310642327825</v>
      </c>
      <c r="L762" s="57">
        <f t="shared" si="240"/>
        <v>2299.8407622795212</v>
      </c>
      <c r="M762" s="60">
        <f t="shared" si="241"/>
        <v>2299.8407622795212</v>
      </c>
      <c r="N762" s="57">
        <f t="shared" si="242"/>
        <v>2248.3856498645359</v>
      </c>
      <c r="P762" s="49"/>
      <c r="Q762" s="41">
        <v>751</v>
      </c>
      <c r="R762" s="103">
        <f t="shared" si="228"/>
        <v>2018.9837107668181</v>
      </c>
      <c r="S762" s="57">
        <f t="shared" si="219"/>
        <v>2277.560942271245</v>
      </c>
      <c r="T762" s="57">
        <f t="shared" si="220"/>
        <v>2835.6839934042091</v>
      </c>
      <c r="U762" s="57">
        <f t="shared" si="221"/>
        <v>3530.9790211478867</v>
      </c>
      <c r="V762" s="57">
        <f t="shared" si="222"/>
        <v>1469.0780700456116</v>
      </c>
      <c r="W762" s="57">
        <f t="shared" si="223"/>
        <v>5474.1950550632691</v>
      </c>
      <c r="X762" s="57">
        <f t="shared" si="224"/>
        <v>947.58842050423209</v>
      </c>
      <c r="Y762" s="17"/>
      <c r="AA762" s="22"/>
      <c r="AB762" s="22"/>
      <c r="AC762" s="22"/>
      <c r="AD762" s="22"/>
      <c r="AE762" s="22"/>
      <c r="AF762" s="22"/>
      <c r="AG762" s="22"/>
      <c r="AH762" s="33"/>
      <c r="AI762" s="6"/>
      <c r="AJ762" s="32"/>
      <c r="AK762" s="27"/>
      <c r="AL762" s="27"/>
      <c r="AM762" s="27"/>
      <c r="AN762" s="27"/>
      <c r="AO762" s="27"/>
      <c r="AP762" s="27"/>
      <c r="AR762" s="2"/>
      <c r="AS762" s="8"/>
      <c r="AT762" s="8"/>
      <c r="AU762" s="8"/>
      <c r="AW762" s="44"/>
      <c r="AX762" s="31"/>
      <c r="AY762" s="29"/>
      <c r="AZ762" s="31"/>
      <c r="BA762" s="17"/>
      <c r="BC762" s="22"/>
      <c r="BD762" s="22"/>
      <c r="BE762" s="22"/>
      <c r="BF762" s="22"/>
      <c r="BG762" s="22"/>
      <c r="BH762" s="22"/>
      <c r="BI762" s="22"/>
      <c r="BJ762" s="33"/>
      <c r="BK762" s="6"/>
      <c r="BL762" s="32"/>
      <c r="BM762" s="27"/>
      <c r="BN762" s="27"/>
      <c r="BO762" s="27"/>
      <c r="BP762" s="27"/>
      <c r="BQ762" s="27"/>
      <c r="BR762" s="27"/>
      <c r="BT762" s="2"/>
      <c r="BU762" s="8"/>
      <c r="BV762" s="8"/>
      <c r="BW762" s="8"/>
      <c r="BY762" s="44"/>
      <c r="BZ762" s="31"/>
      <c r="CA762" s="29"/>
      <c r="CB762" s="31"/>
      <c r="CC762" s="17"/>
      <c r="CE762" s="22"/>
      <c r="CF762" s="22"/>
      <c r="CG762" s="22"/>
      <c r="CH762" s="22"/>
      <c r="CI762" s="22"/>
      <c r="CJ762" s="22"/>
      <c r="CK762" s="22"/>
      <c r="CL762" s="33"/>
      <c r="CM762" s="6"/>
      <c r="CN762" s="32"/>
      <c r="CO762" s="27"/>
      <c r="CP762" s="27"/>
      <c r="CQ762" s="27"/>
      <c r="CR762" s="27"/>
      <c r="CS762" s="27"/>
      <c r="CT762" s="27"/>
    </row>
    <row r="763" spans="2:98">
      <c r="B763" s="86">
        <v>43462</v>
      </c>
      <c r="C763" s="53">
        <v>2485.7399999999998</v>
      </c>
      <c r="D763" s="47">
        <f t="shared" si="236"/>
        <v>-1.2415472330372687E-3</v>
      </c>
      <c r="F763" s="89">
        <f t="shared" si="227"/>
        <v>2018.987683750529</v>
      </c>
      <c r="G763" s="96">
        <v>3</v>
      </c>
      <c r="H763" s="37">
        <v>752</v>
      </c>
      <c r="I763" s="60">
        <f t="shared" si="237"/>
        <v>2353.1604659523241</v>
      </c>
      <c r="J763" s="57">
        <f t="shared" si="238"/>
        <v>2417.1668148772651</v>
      </c>
      <c r="K763" s="60">
        <f t="shared" si="239"/>
        <v>2419.2851807158695</v>
      </c>
      <c r="L763" s="57">
        <f t="shared" si="240"/>
        <v>2288.8430940921348</v>
      </c>
      <c r="M763" s="60">
        <f t="shared" si="241"/>
        <v>2288.8430940921348</v>
      </c>
      <c r="N763" s="57">
        <f t="shared" si="242"/>
        <v>2226.2836662323034</v>
      </c>
      <c r="P763" s="49"/>
      <c r="Q763" s="96">
        <v>752</v>
      </c>
      <c r="R763" s="103">
        <f t="shared" si="228"/>
        <v>2018.987683750529</v>
      </c>
      <c r="S763" s="57">
        <f t="shared" si="219"/>
        <v>2278.2260871728172</v>
      </c>
      <c r="T763" s="57">
        <f t="shared" si="220"/>
        <v>2836.5116434078109</v>
      </c>
      <c r="U763" s="57">
        <f t="shared" si="221"/>
        <v>3533.0411040419854</v>
      </c>
      <c r="V763" s="57">
        <f t="shared" si="222"/>
        <v>1469.0783241487829</v>
      </c>
      <c r="W763" s="57">
        <f t="shared" si="223"/>
        <v>5478.9906555500465</v>
      </c>
      <c r="X763" s="57">
        <f t="shared" si="224"/>
        <v>947.31209278795541</v>
      </c>
      <c r="Y763" s="17"/>
      <c r="AA763" s="22"/>
      <c r="AB763" s="22"/>
      <c r="AC763" s="22"/>
      <c r="AD763" s="22"/>
      <c r="AE763" s="22"/>
      <c r="AF763" s="22"/>
      <c r="AG763" s="22"/>
      <c r="AH763" s="33"/>
      <c r="AI763" s="6"/>
      <c r="AJ763" s="32"/>
      <c r="AK763" s="27"/>
      <c r="AL763" s="27"/>
      <c r="AM763" s="27"/>
      <c r="AN763" s="27"/>
      <c r="AO763" s="27"/>
      <c r="AP763" s="27"/>
      <c r="AR763" s="2"/>
      <c r="AS763" s="8"/>
      <c r="AT763" s="8"/>
      <c r="AU763" s="8"/>
      <c r="AW763" s="44"/>
      <c r="AX763" s="31"/>
      <c r="AY763" s="29"/>
      <c r="AZ763" s="31"/>
      <c r="BA763" s="17"/>
      <c r="BC763" s="22"/>
      <c r="BD763" s="22"/>
      <c r="BE763" s="22"/>
      <c r="BF763" s="22"/>
      <c r="BG763" s="22"/>
      <c r="BH763" s="22"/>
      <c r="BI763" s="22"/>
      <c r="BJ763" s="33"/>
      <c r="BK763" s="6"/>
      <c r="BL763" s="32"/>
      <c r="BM763" s="27"/>
      <c r="BN763" s="27"/>
      <c r="BO763" s="27"/>
      <c r="BP763" s="27"/>
      <c r="BQ763" s="27"/>
      <c r="BR763" s="27"/>
      <c r="BT763" s="2"/>
      <c r="BU763" s="8"/>
      <c r="BV763" s="8"/>
      <c r="BW763" s="8"/>
      <c r="BY763" s="44"/>
      <c r="BZ763" s="31"/>
      <c r="CA763" s="29"/>
      <c r="CB763" s="31"/>
      <c r="CC763" s="17"/>
      <c r="CE763" s="22"/>
      <c r="CF763" s="22"/>
      <c r="CG763" s="22"/>
      <c r="CH763" s="22"/>
      <c r="CI763" s="22"/>
      <c r="CJ763" s="22"/>
      <c r="CK763" s="22"/>
      <c r="CL763" s="33"/>
      <c r="CM763" s="6"/>
      <c r="CN763" s="32"/>
      <c r="CO763" s="27"/>
      <c r="CP763" s="27"/>
      <c r="CQ763" s="27"/>
      <c r="CR763" s="27"/>
      <c r="CS763" s="27"/>
      <c r="CT763" s="27"/>
    </row>
    <row r="764" spans="2:98">
      <c r="B764" s="86">
        <v>43465</v>
      </c>
      <c r="C764" s="53">
        <v>2506.85</v>
      </c>
      <c r="D764" s="47">
        <f t="shared" si="236"/>
        <v>8.4924408827955176E-3</v>
      </c>
      <c r="F764" s="89">
        <f t="shared" si="227"/>
        <v>2018.9916567342398</v>
      </c>
      <c r="G764" s="96">
        <v>4</v>
      </c>
      <c r="H764" s="37">
        <v>753</v>
      </c>
      <c r="I764" s="60">
        <f t="shared" si="237"/>
        <v>2353.8476891380847</v>
      </c>
      <c r="J764" s="57">
        <f t="shared" si="238"/>
        <v>2427.5519067228638</v>
      </c>
      <c r="K764" s="60">
        <f t="shared" si="239"/>
        <v>2430.3889438570727</v>
      </c>
      <c r="L764" s="57">
        <f t="shared" si="240"/>
        <v>2279.7169801421437</v>
      </c>
      <c r="M764" s="60">
        <f t="shared" si="241"/>
        <v>2279.7169801421437</v>
      </c>
      <c r="N764" s="57">
        <f t="shared" si="242"/>
        <v>2207.9209005453777</v>
      </c>
      <c r="P764" s="49"/>
      <c r="Q764" s="41">
        <v>753</v>
      </c>
      <c r="R764" s="103">
        <f t="shared" si="228"/>
        <v>2018.9916567342398</v>
      </c>
      <c r="S764" s="57">
        <f t="shared" si="219"/>
        <v>2278.8914263250608</v>
      </c>
      <c r="T764" s="57">
        <f t="shared" si="220"/>
        <v>2837.3389846199948</v>
      </c>
      <c r="U764" s="57">
        <f t="shared" si="221"/>
        <v>3535.1037054849212</v>
      </c>
      <c r="V764" s="57">
        <f t="shared" si="222"/>
        <v>1469.0788632084789</v>
      </c>
      <c r="W764" s="57">
        <f t="shared" si="223"/>
        <v>5483.7883297870894</v>
      </c>
      <c r="X764" s="57">
        <f t="shared" si="224"/>
        <v>947.03621304425951</v>
      </c>
      <c r="Y764" s="17"/>
      <c r="AA764" s="22"/>
      <c r="AB764" s="22"/>
      <c r="AC764" s="22"/>
      <c r="AD764" s="22"/>
      <c r="AE764" s="22"/>
      <c r="AF764" s="22"/>
      <c r="AG764" s="22"/>
      <c r="AH764" s="33"/>
      <c r="AI764" s="6"/>
      <c r="AJ764" s="32"/>
      <c r="AK764" s="27"/>
      <c r="AL764" s="27"/>
      <c r="AM764" s="27"/>
      <c r="AN764" s="27"/>
      <c r="AO764" s="27"/>
      <c r="AP764" s="27"/>
      <c r="AR764" s="2"/>
      <c r="AS764" s="8"/>
      <c r="AT764" s="8"/>
      <c r="AU764" s="8"/>
      <c r="AW764" s="44"/>
      <c r="AX764" s="31"/>
      <c r="AY764" s="29"/>
      <c r="AZ764" s="31"/>
      <c r="BA764" s="17"/>
      <c r="BC764" s="22"/>
      <c r="BD764" s="22"/>
      <c r="BE764" s="22"/>
      <c r="BF764" s="22"/>
      <c r="BG764" s="22"/>
      <c r="BH764" s="22"/>
      <c r="BI764" s="22"/>
      <c r="BJ764" s="33"/>
      <c r="BK764" s="6"/>
      <c r="BL764" s="32"/>
      <c r="BM764" s="27"/>
      <c r="BN764" s="27"/>
      <c r="BO764" s="27"/>
      <c r="BP764" s="27"/>
      <c r="BQ764" s="27"/>
      <c r="BR764" s="27"/>
      <c r="BT764" s="2"/>
      <c r="BU764" s="8"/>
      <c r="BV764" s="8"/>
      <c r="BW764" s="8"/>
      <c r="BY764" s="44"/>
      <c r="BZ764" s="31"/>
      <c r="CA764" s="29"/>
      <c r="CB764" s="31"/>
      <c r="CC764" s="17"/>
      <c r="CE764" s="22"/>
      <c r="CF764" s="22"/>
      <c r="CG764" s="22"/>
      <c r="CH764" s="22"/>
      <c r="CI764" s="22"/>
      <c r="CJ764" s="22"/>
      <c r="CK764" s="22"/>
      <c r="CL764" s="33"/>
      <c r="CM764" s="6"/>
      <c r="CN764" s="32"/>
      <c r="CO764" s="27"/>
      <c r="CP764" s="27"/>
      <c r="CQ764" s="27"/>
      <c r="CR764" s="27"/>
      <c r="CS764" s="27"/>
      <c r="CT764" s="27"/>
    </row>
    <row r="765" spans="2:98">
      <c r="B765" s="86">
        <v>43467</v>
      </c>
      <c r="C765" s="53">
        <v>2510.0300000000002</v>
      </c>
      <c r="D765" s="47">
        <f t="shared" si="236"/>
        <v>1.2685242435727271E-3</v>
      </c>
      <c r="F765" s="89">
        <f t="shared" si="227"/>
        <v>2018.9956297179506</v>
      </c>
      <c r="G765" s="96">
        <v>5</v>
      </c>
      <c r="H765" s="37">
        <v>754</v>
      </c>
      <c r="I765" s="60">
        <f t="shared" si="237"/>
        <v>2354.5351130223157</v>
      </c>
      <c r="J765" s="57">
        <f t="shared" si="238"/>
        <v>2436.7383210497896</v>
      </c>
      <c r="K765" s="60">
        <f t="shared" si="239"/>
        <v>2440.2985573385968</v>
      </c>
      <c r="L765" s="57">
        <f t="shared" si="240"/>
        <v>2271.7857951369469</v>
      </c>
      <c r="M765" s="60">
        <f t="shared" si="241"/>
        <v>2271.7857951369469</v>
      </c>
      <c r="N765" s="57">
        <f t="shared" si="242"/>
        <v>2191.9446732570755</v>
      </c>
      <c r="P765" s="49"/>
      <c r="Q765" s="41">
        <v>754</v>
      </c>
      <c r="R765" s="103">
        <f t="shared" si="228"/>
        <v>2018.9956297179506</v>
      </c>
      <c r="S765" s="57">
        <f t="shared" si="219"/>
        <v>2279.5569597847038</v>
      </c>
      <c r="T765" s="57">
        <f t="shared" si="220"/>
        <v>2838.1660177259751</v>
      </c>
      <c r="U765" s="57">
        <f t="shared" si="221"/>
        <v>3537.1668263453121</v>
      </c>
      <c r="V765" s="57">
        <f t="shared" si="222"/>
        <v>1469.0796866575586</v>
      </c>
      <c r="W765" s="57">
        <f t="shared" si="223"/>
        <v>5488.5880801063367</v>
      </c>
      <c r="X765" s="57">
        <f t="shared" si="224"/>
        <v>946.76078019726447</v>
      </c>
      <c r="Y765" s="17"/>
      <c r="AA765" s="22"/>
      <c r="AB765" s="22"/>
      <c r="AC765" s="22"/>
      <c r="AD765" s="22"/>
      <c r="AE765" s="22"/>
      <c r="AF765" s="22"/>
      <c r="AG765" s="22"/>
      <c r="AH765" s="33"/>
      <c r="AI765" s="6"/>
      <c r="AJ765" s="32"/>
      <c r="AK765" s="27"/>
      <c r="AL765" s="27"/>
      <c r="AM765" s="27"/>
      <c r="AN765" s="27"/>
      <c r="AO765" s="27"/>
      <c r="AP765" s="27"/>
      <c r="AR765" s="2"/>
      <c r="AS765" s="8"/>
      <c r="AT765" s="8"/>
      <c r="AU765" s="8"/>
      <c r="AW765" s="44"/>
      <c r="AX765" s="31"/>
      <c r="AY765" s="29"/>
      <c r="AZ765" s="31"/>
      <c r="BA765" s="17"/>
      <c r="BC765" s="22"/>
      <c r="BD765" s="22"/>
      <c r="BE765" s="22"/>
      <c r="BF765" s="22"/>
      <c r="BG765" s="22"/>
      <c r="BH765" s="22"/>
      <c r="BI765" s="22"/>
      <c r="BJ765" s="33"/>
      <c r="BK765" s="6"/>
      <c r="BL765" s="32"/>
      <c r="BM765" s="27"/>
      <c r="BN765" s="27"/>
      <c r="BO765" s="27"/>
      <c r="BP765" s="27"/>
      <c r="BQ765" s="27"/>
      <c r="BR765" s="27"/>
      <c r="BT765" s="2"/>
      <c r="BU765" s="8"/>
      <c r="BV765" s="8"/>
      <c r="BW765" s="8"/>
      <c r="BY765" s="44"/>
      <c r="BZ765" s="31"/>
      <c r="CA765" s="29"/>
      <c r="CB765" s="31"/>
      <c r="CC765" s="17"/>
      <c r="CE765" s="22"/>
      <c r="CF765" s="22"/>
      <c r="CG765" s="22"/>
      <c r="CH765" s="22"/>
      <c r="CI765" s="22"/>
      <c r="CJ765" s="22"/>
      <c r="CK765" s="22"/>
      <c r="CL765" s="33"/>
      <c r="CM765" s="6"/>
      <c r="CN765" s="32"/>
      <c r="CO765" s="27"/>
      <c r="CP765" s="27"/>
      <c r="CQ765" s="27"/>
      <c r="CR765" s="27"/>
      <c r="CS765" s="27"/>
      <c r="CT765" s="27"/>
    </row>
    <row r="766" spans="2:98">
      <c r="B766" s="86">
        <v>43468</v>
      </c>
      <c r="C766" s="53">
        <v>2447.89</v>
      </c>
      <c r="D766" s="47">
        <f t="shared" si="236"/>
        <v>-2.4756676215025447E-2</v>
      </c>
      <c r="F766" s="89">
        <f t="shared" si="227"/>
        <v>2018.9996027016614</v>
      </c>
      <c r="G766" s="96">
        <v>6</v>
      </c>
      <c r="H766" s="37">
        <v>755</v>
      </c>
      <c r="I766" s="60">
        <f t="shared" si="237"/>
        <v>2355.2227376636301</v>
      </c>
      <c r="J766" s="57">
        <f t="shared" si="238"/>
        <v>2445.0733919390673</v>
      </c>
      <c r="K766" s="60">
        <f t="shared" si="239"/>
        <v>2449.3609152954905</v>
      </c>
      <c r="L766" s="57">
        <f t="shared" si="240"/>
        <v>2264.702645236162</v>
      </c>
      <c r="M766" s="60">
        <f t="shared" si="241"/>
        <v>2264.702645236162</v>
      </c>
      <c r="N766" s="57">
        <f t="shared" si="242"/>
        <v>2177.6615813532321</v>
      </c>
      <c r="P766" s="49"/>
      <c r="Q766" s="96">
        <v>755</v>
      </c>
      <c r="R766" s="103">
        <f t="shared" si="228"/>
        <v>2018.9996027016614</v>
      </c>
      <c r="S766" s="57">
        <f t="shared" si="219"/>
        <v>2280.2226876084933</v>
      </c>
      <c r="T766" s="57">
        <f t="shared" si="220"/>
        <v>2838.9927434086671</v>
      </c>
      <c r="U766" s="57">
        <f t="shared" si="221"/>
        <v>3539.2304674898419</v>
      </c>
      <c r="V766" s="57">
        <f t="shared" si="222"/>
        <v>1469.0807939309261</v>
      </c>
      <c r="W766" s="57">
        <f t="shared" si="223"/>
        <v>5493.3899088364242</v>
      </c>
      <c r="X766" s="57">
        <f t="shared" si="224"/>
        <v>946.48579317498468</v>
      </c>
      <c r="Y766" s="17"/>
      <c r="AA766" s="22"/>
      <c r="AB766" s="22"/>
      <c r="AC766" s="22"/>
      <c r="AD766" s="22"/>
      <c r="AE766" s="22"/>
      <c r="AF766" s="22"/>
      <c r="AG766" s="22"/>
      <c r="AH766" s="33"/>
      <c r="AI766" s="6"/>
      <c r="AJ766" s="32"/>
      <c r="AK766" s="27"/>
      <c r="AL766" s="27"/>
      <c r="AM766" s="27"/>
      <c r="AN766" s="27"/>
      <c r="AO766" s="27"/>
      <c r="AP766" s="27"/>
      <c r="AR766" s="2"/>
      <c r="AS766" s="8"/>
      <c r="AT766" s="8"/>
      <c r="AU766" s="8"/>
      <c r="AW766" s="44"/>
      <c r="AX766" s="31"/>
      <c r="AY766" s="29"/>
      <c r="AZ766" s="31"/>
      <c r="BA766" s="17"/>
      <c r="BC766" s="22"/>
      <c r="BD766" s="22"/>
      <c r="BE766" s="22"/>
      <c r="BF766" s="22"/>
      <c r="BG766" s="22"/>
      <c r="BH766" s="22"/>
      <c r="BI766" s="22"/>
      <c r="BJ766" s="33"/>
      <c r="BK766" s="6"/>
      <c r="BL766" s="32"/>
      <c r="BM766" s="27"/>
      <c r="BN766" s="27"/>
      <c r="BO766" s="27"/>
      <c r="BP766" s="27"/>
      <c r="BQ766" s="27"/>
      <c r="BR766" s="27"/>
      <c r="BT766" s="2"/>
      <c r="BU766" s="8"/>
      <c r="BV766" s="8"/>
      <c r="BW766" s="8"/>
      <c r="BY766" s="44"/>
      <c r="BZ766" s="31"/>
      <c r="CA766" s="29"/>
      <c r="CB766" s="31"/>
      <c r="CC766" s="17"/>
      <c r="CE766" s="22"/>
      <c r="CF766" s="22"/>
      <c r="CG766" s="22"/>
      <c r="CH766" s="22"/>
      <c r="CI766" s="22"/>
      <c r="CJ766" s="22"/>
      <c r="CK766" s="22"/>
      <c r="CL766" s="33"/>
      <c r="CM766" s="6"/>
      <c r="CN766" s="32"/>
      <c r="CO766" s="27"/>
      <c r="CP766" s="27"/>
      <c r="CQ766" s="27"/>
      <c r="CR766" s="27"/>
      <c r="CS766" s="27"/>
      <c r="CT766" s="27"/>
    </row>
    <row r="767" spans="2:98">
      <c r="B767" s="86">
        <v>43469</v>
      </c>
      <c r="C767" s="53">
        <v>2531.94</v>
      </c>
      <c r="D767" s="47">
        <f t="shared" si="236"/>
        <v>3.4335693188828002E-2</v>
      </c>
      <c r="F767" s="89">
        <f t="shared" si="227"/>
        <v>2019.0035756853722</v>
      </c>
      <c r="G767" s="96">
        <v>7</v>
      </c>
      <c r="H767" s="37">
        <v>756</v>
      </c>
      <c r="I767" s="60">
        <f t="shared" si="237"/>
        <v>2355.9105631206576</v>
      </c>
      <c r="J767" s="57">
        <f t="shared" si="238"/>
        <v>2452.7634427267853</v>
      </c>
      <c r="K767" s="60">
        <f t="shared" si="239"/>
        <v>2457.7820184408247</v>
      </c>
      <c r="L767" s="57">
        <f t="shared" si="240"/>
        <v>2258.2615300214943</v>
      </c>
      <c r="M767" s="60">
        <f t="shared" si="241"/>
        <v>2258.2615300214943</v>
      </c>
      <c r="N767" s="57">
        <f t="shared" si="242"/>
        <v>2164.6599059430582</v>
      </c>
      <c r="P767" s="49"/>
      <c r="Q767" s="96">
        <v>756</v>
      </c>
      <c r="R767" s="103">
        <f t="shared" si="228"/>
        <v>2019.0035756853722</v>
      </c>
      <c r="S767" s="57">
        <f t="shared" si="219"/>
        <v>2280.8886098531907</v>
      </c>
      <c r="T767" s="57">
        <f t="shared" si="220"/>
        <v>2839.8191623487014</v>
      </c>
      <c r="U767" s="57">
        <f t="shared" si="221"/>
        <v>3541.29462978327</v>
      </c>
      <c r="V767" s="57">
        <f t="shared" si="222"/>
        <v>1469.08218446552</v>
      </c>
      <c r="W767" s="57">
        <f t="shared" si="223"/>
        <v>5498.1938183026887</v>
      </c>
      <c r="X767" s="57">
        <f t="shared" si="224"/>
        <v>946.21125090930991</v>
      </c>
      <c r="Y767" s="17"/>
      <c r="AA767" s="22"/>
      <c r="AB767" s="22"/>
      <c r="AC767" s="22"/>
      <c r="AD767" s="22"/>
      <c r="AE767" s="22"/>
      <c r="AF767" s="22"/>
      <c r="AG767" s="22"/>
      <c r="AH767" s="33"/>
      <c r="AI767" s="6"/>
      <c r="AJ767" s="32"/>
      <c r="AK767" s="27"/>
      <c r="AL767" s="27"/>
      <c r="AM767" s="27"/>
      <c r="AN767" s="27"/>
      <c r="AO767" s="27"/>
      <c r="AP767" s="27"/>
      <c r="AR767" s="2"/>
      <c r="AS767" s="8"/>
      <c r="AT767" s="8"/>
      <c r="AU767" s="8"/>
      <c r="AW767" s="44"/>
      <c r="AX767" s="31"/>
      <c r="AY767" s="29"/>
      <c r="AZ767" s="31"/>
      <c r="BA767" s="17"/>
      <c r="BC767" s="22"/>
      <c r="BD767" s="22"/>
      <c r="BE767" s="22"/>
      <c r="BF767" s="22"/>
      <c r="BG767" s="22"/>
      <c r="BH767" s="22"/>
      <c r="BI767" s="22"/>
      <c r="BJ767" s="33"/>
      <c r="BK767" s="6"/>
      <c r="BL767" s="32"/>
      <c r="BM767" s="27"/>
      <c r="BN767" s="27"/>
      <c r="BO767" s="27"/>
      <c r="BP767" s="27"/>
      <c r="BQ767" s="27"/>
      <c r="BR767" s="27"/>
      <c r="BT767" s="2"/>
      <c r="BU767" s="8"/>
      <c r="BV767" s="8"/>
      <c r="BW767" s="8"/>
      <c r="BY767" s="44"/>
      <c r="BZ767" s="31"/>
      <c r="CA767" s="29"/>
      <c r="CB767" s="31"/>
      <c r="CC767" s="17"/>
      <c r="CE767" s="22"/>
      <c r="CF767" s="22"/>
      <c r="CG767" s="22"/>
      <c r="CH767" s="22"/>
      <c r="CI767" s="22"/>
      <c r="CJ767" s="22"/>
      <c r="CK767" s="22"/>
      <c r="CL767" s="33"/>
      <c r="CM767" s="6"/>
      <c r="CN767" s="32"/>
      <c r="CO767" s="27"/>
      <c r="CP767" s="27"/>
      <c r="CQ767" s="27"/>
      <c r="CR767" s="27"/>
      <c r="CS767" s="27"/>
      <c r="CT767" s="27"/>
    </row>
    <row r="768" spans="2:98">
      <c r="B768" s="86">
        <v>43472</v>
      </c>
      <c r="C768" s="53">
        <v>2549.69</v>
      </c>
      <c r="D768" s="47">
        <f t="shared" si="236"/>
        <v>7.0104346864459663E-3</v>
      </c>
      <c r="F768" s="89">
        <f t="shared" si="227"/>
        <v>2019.007548669083</v>
      </c>
      <c r="G768" s="96">
        <v>8</v>
      </c>
      <c r="H768" s="37">
        <v>757</v>
      </c>
      <c r="I768" s="60">
        <f t="shared" si="237"/>
        <v>2356.5985894520441</v>
      </c>
      <c r="J768" s="57">
        <f t="shared" si="238"/>
        <v>2459.9428986420157</v>
      </c>
      <c r="K768" s="60">
        <f t="shared" si="239"/>
        <v>2465.6960423088549</v>
      </c>
      <c r="L768" s="57">
        <f t="shared" si="240"/>
        <v>2252.3282742535716</v>
      </c>
      <c r="M768" s="60">
        <f t="shared" si="241"/>
        <v>2252.3282742535716</v>
      </c>
      <c r="N768" s="57">
        <f t="shared" si="242"/>
        <v>2152.671514660306</v>
      </c>
      <c r="P768" s="49"/>
      <c r="Q768" s="41">
        <v>757</v>
      </c>
      <c r="R768" s="103">
        <f t="shared" si="228"/>
        <v>2019.007548669083</v>
      </c>
      <c r="S768" s="57">
        <f t="shared" ref="S768:S831" si="243">$C$38*EXP($J$4*Q768)</f>
        <v>2281.5547265755768</v>
      </c>
      <c r="T768" s="57">
        <f t="shared" ref="T768:T831" si="244">$C$38*EXP($J$3*SQRT(Q768))</f>
        <v>2840.6452752244322</v>
      </c>
      <c r="U768" s="57">
        <f t="shared" ref="U768:U831" si="245">$C$38*EXP($J$4*Q768+$J$3*SQRT(Q768))</f>
        <v>3543.3593140884395</v>
      </c>
      <c r="V768" s="57">
        <f t="shared" ref="V768:V831" si="246">$C$38*EXP($J$4*Q768-$J$3*SQRT(Q768))</f>
        <v>1469.0838577003058</v>
      </c>
      <c r="W768" s="57">
        <f t="shared" ref="W768:W831" si="247">$C$38*EXP($J$4*Q768+2*$J$3*SQRT(Q768))</f>
        <v>5502.9998108271966</v>
      </c>
      <c r="X768" s="57">
        <f t="shared" ref="X768:X831" si="248">$C$38*EXP($J$4*Q768-2*$J$3*SQRT(Q768))</f>
        <v>945.93715233598687</v>
      </c>
      <c r="Y768" s="17"/>
      <c r="AA768" s="22"/>
      <c r="AB768" s="22"/>
      <c r="AC768" s="22"/>
      <c r="AD768" s="22"/>
      <c r="AE768" s="22"/>
      <c r="AF768" s="22"/>
      <c r="AG768" s="22"/>
      <c r="AH768" s="33"/>
      <c r="AI768" s="6"/>
      <c r="AJ768" s="32"/>
      <c r="AK768" s="27"/>
      <c r="AL768" s="27"/>
      <c r="AM768" s="27"/>
      <c r="AN768" s="27"/>
      <c r="AO768" s="27"/>
      <c r="AP768" s="27"/>
      <c r="AR768" s="2"/>
      <c r="AS768" s="8"/>
      <c r="AT768" s="8"/>
      <c r="AU768" s="8"/>
      <c r="AW768" s="44"/>
      <c r="AX768" s="31"/>
      <c r="AY768" s="29"/>
      <c r="AZ768" s="31"/>
      <c r="BA768" s="17"/>
      <c r="BC768" s="22"/>
      <c r="BD768" s="22"/>
      <c r="BE768" s="22"/>
      <c r="BF768" s="22"/>
      <c r="BG768" s="22"/>
      <c r="BH768" s="22"/>
      <c r="BI768" s="22"/>
      <c r="BJ768" s="33"/>
      <c r="BK768" s="6"/>
      <c r="BL768" s="32"/>
      <c r="BM768" s="27"/>
      <c r="BN768" s="27"/>
      <c r="BO768" s="27"/>
      <c r="BP768" s="27"/>
      <c r="BQ768" s="27"/>
      <c r="BR768" s="27"/>
      <c r="BT768" s="2"/>
      <c r="BU768" s="8"/>
      <c r="BV768" s="8"/>
      <c r="BW768" s="8"/>
      <c r="BY768" s="44"/>
      <c r="BZ768" s="31"/>
      <c r="CA768" s="29"/>
      <c r="CB768" s="31"/>
      <c r="CC768" s="17"/>
      <c r="CE768" s="22"/>
      <c r="CF768" s="22"/>
      <c r="CG768" s="22"/>
      <c r="CH768" s="22"/>
      <c r="CI768" s="22"/>
      <c r="CJ768" s="22"/>
      <c r="CK768" s="22"/>
      <c r="CL768" s="33"/>
      <c r="CM768" s="6"/>
      <c r="CN768" s="32"/>
      <c r="CO768" s="27"/>
      <c r="CP768" s="27"/>
      <c r="CQ768" s="27"/>
      <c r="CR768" s="27"/>
      <c r="CS768" s="27"/>
      <c r="CT768" s="27"/>
    </row>
    <row r="769" spans="2:98">
      <c r="B769" s="86">
        <v>43473</v>
      </c>
      <c r="C769" s="53">
        <v>2574.41</v>
      </c>
      <c r="D769" s="47">
        <f t="shared" si="236"/>
        <v>9.695296290921562E-3</v>
      </c>
      <c r="F769" s="89">
        <f t="shared" si="227"/>
        <v>2019.0115216527938</v>
      </c>
      <c r="G769" s="96">
        <v>9</v>
      </c>
      <c r="H769" s="37">
        <v>758</v>
      </c>
      <c r="I769" s="60">
        <f t="shared" si="237"/>
        <v>2357.2868167164547</v>
      </c>
      <c r="J769" s="57">
        <f t="shared" si="238"/>
        <v>2466.7051277333626</v>
      </c>
      <c r="K769" s="60">
        <f t="shared" si="239"/>
        <v>2473.1961542821377</v>
      </c>
      <c r="L769" s="57">
        <f t="shared" si="240"/>
        <v>2246.8097108448301</v>
      </c>
      <c r="M769" s="60">
        <f t="shared" si="241"/>
        <v>2246.8097108448301</v>
      </c>
      <c r="N769" s="57">
        <f t="shared" si="242"/>
        <v>2141.5102485400466</v>
      </c>
      <c r="P769" s="49"/>
      <c r="Q769" s="41">
        <v>758</v>
      </c>
      <c r="R769" s="103">
        <f t="shared" si="228"/>
        <v>2019.0115216527938</v>
      </c>
      <c r="S769" s="57">
        <f t="shared" si="243"/>
        <v>2282.2210378324457</v>
      </c>
      <c r="T769" s="57">
        <f t="shared" si="244"/>
        <v>2841.471082711947</v>
      </c>
      <c r="U769" s="57">
        <f t="shared" si="245"/>
        <v>3545.4245212662886</v>
      </c>
      <c r="V769" s="57">
        <f t="shared" si="246"/>
        <v>1469.0858130762629</v>
      </c>
      <c r="W769" s="57">
        <f t="shared" si="247"/>
        <v>5507.8078887287647</v>
      </c>
      <c r="X769" s="57">
        <f t="shared" si="248"/>
        <v>945.66349639460043</v>
      </c>
      <c r="Y769" s="17"/>
      <c r="AA769" s="22"/>
      <c r="AB769" s="22"/>
      <c r="AC769" s="22"/>
      <c r="AD769" s="22"/>
      <c r="AE769" s="22"/>
      <c r="AF769" s="22"/>
      <c r="AG769" s="22"/>
      <c r="AH769" s="33"/>
      <c r="AI769" s="6"/>
      <c r="AJ769" s="32"/>
      <c r="AK769" s="27"/>
      <c r="AL769" s="27"/>
      <c r="AM769" s="27"/>
      <c r="AN769" s="27"/>
      <c r="AO769" s="27"/>
      <c r="AP769" s="27"/>
      <c r="AR769" s="2"/>
      <c r="AS769" s="8"/>
      <c r="AT769" s="8"/>
      <c r="AU769" s="8"/>
      <c r="AW769" s="44"/>
      <c r="AX769" s="31"/>
      <c r="AY769" s="29"/>
      <c r="AZ769" s="31"/>
      <c r="BA769" s="17"/>
      <c r="BC769" s="22"/>
      <c r="BD769" s="22"/>
      <c r="BE769" s="22"/>
      <c r="BF769" s="22"/>
      <c r="BG769" s="22"/>
      <c r="BH769" s="22"/>
      <c r="BI769" s="22"/>
      <c r="BJ769" s="33"/>
      <c r="BK769" s="6"/>
      <c r="BL769" s="32"/>
      <c r="BM769" s="27"/>
      <c r="BN769" s="27"/>
      <c r="BO769" s="27"/>
      <c r="BP769" s="27"/>
      <c r="BQ769" s="27"/>
      <c r="BR769" s="27"/>
      <c r="BT769" s="2"/>
      <c r="BU769" s="8"/>
      <c r="BV769" s="8"/>
      <c r="BW769" s="8"/>
      <c r="BY769" s="44"/>
      <c r="BZ769" s="31"/>
      <c r="CA769" s="29"/>
      <c r="CB769" s="31"/>
      <c r="CC769" s="17"/>
      <c r="CE769" s="22"/>
      <c r="CF769" s="22"/>
      <c r="CG769" s="22"/>
      <c r="CH769" s="22"/>
      <c r="CI769" s="22"/>
      <c r="CJ769" s="22"/>
      <c r="CK769" s="22"/>
      <c r="CL769" s="33"/>
      <c r="CM769" s="6"/>
      <c r="CN769" s="32"/>
      <c r="CO769" s="27"/>
      <c r="CP769" s="27"/>
      <c r="CQ769" s="27"/>
      <c r="CR769" s="27"/>
      <c r="CS769" s="27"/>
      <c r="CT769" s="27"/>
    </row>
    <row r="770" spans="2:98">
      <c r="B770" s="86">
        <v>43474</v>
      </c>
      <c r="C770" s="53">
        <v>2584.96</v>
      </c>
      <c r="D770" s="47">
        <f t="shared" si="236"/>
        <v>4.0980263439002263E-3</v>
      </c>
      <c r="F770" s="89">
        <f t="shared" si="227"/>
        <v>2019.0154946365046</v>
      </c>
      <c r="G770" s="96">
        <v>10</v>
      </c>
      <c r="H770" s="37">
        <v>759</v>
      </c>
      <c r="I770" s="60">
        <f t="shared" si="237"/>
        <v>2357.9752449725697</v>
      </c>
      <c r="J770" s="57">
        <f t="shared" si="238"/>
        <v>2473.1181077810338</v>
      </c>
      <c r="K770" s="60">
        <f t="shared" si="239"/>
        <v>2480.3501663226075</v>
      </c>
      <c r="L770" s="57">
        <f t="shared" si="240"/>
        <v>2241.6380281284373</v>
      </c>
      <c r="M770" s="60">
        <f t="shared" si="241"/>
        <v>2241.6380281284373</v>
      </c>
      <c r="N770" s="57">
        <f t="shared" si="242"/>
        <v>2131.040628974034</v>
      </c>
      <c r="P770" s="49"/>
      <c r="Q770" s="96">
        <v>759</v>
      </c>
      <c r="R770" s="103">
        <f t="shared" si="228"/>
        <v>2019.0154946365046</v>
      </c>
      <c r="S770" s="57">
        <f t="shared" si="243"/>
        <v>2282.8875436806111</v>
      </c>
      <c r="T770" s="57">
        <f t="shared" si="244"/>
        <v>2842.29658548508</v>
      </c>
      <c r="U770" s="57">
        <f t="shared" si="245"/>
        <v>3547.4902521758595</v>
      </c>
      <c r="V770" s="57">
        <f t="shared" si="246"/>
        <v>1469.088050036378</v>
      </c>
      <c r="W770" s="57">
        <f t="shared" si="247"/>
        <v>5512.6180543229657</v>
      </c>
      <c r="X770" s="57">
        <f t="shared" si="248"/>
        <v>945.39028202855491</v>
      </c>
      <c r="Y770" s="17"/>
      <c r="AA770" s="22"/>
      <c r="AB770" s="22"/>
      <c r="AC770" s="22"/>
      <c r="AD770" s="22"/>
      <c r="AE770" s="22"/>
      <c r="AF770" s="22"/>
      <c r="AG770" s="22"/>
      <c r="AH770" s="33"/>
      <c r="AI770" s="6"/>
      <c r="AJ770" s="32"/>
      <c r="AK770" s="27"/>
      <c r="AL770" s="27"/>
      <c r="AM770" s="27"/>
      <c r="AN770" s="27"/>
      <c r="AO770" s="27"/>
      <c r="AP770" s="27"/>
      <c r="AR770" s="2"/>
      <c r="AS770" s="8"/>
      <c r="AT770" s="8"/>
      <c r="AU770" s="8"/>
      <c r="AW770" s="44"/>
      <c r="AX770" s="31"/>
      <c r="AY770" s="29"/>
      <c r="AZ770" s="31"/>
      <c r="BA770" s="17"/>
      <c r="BC770" s="22"/>
      <c r="BD770" s="22"/>
      <c r="BE770" s="22"/>
      <c r="BF770" s="22"/>
      <c r="BG770" s="22"/>
      <c r="BH770" s="22"/>
      <c r="BI770" s="22"/>
      <c r="BJ770" s="33"/>
      <c r="BK770" s="6"/>
      <c r="BL770" s="32"/>
      <c r="BM770" s="27"/>
      <c r="BN770" s="27"/>
      <c r="BO770" s="27"/>
      <c r="BP770" s="27"/>
      <c r="BQ770" s="27"/>
      <c r="BR770" s="27"/>
      <c r="BT770" s="2"/>
      <c r="BU770" s="8"/>
      <c r="BV770" s="8"/>
      <c r="BW770" s="8"/>
      <c r="BY770" s="44"/>
      <c r="BZ770" s="31"/>
      <c r="CA770" s="29"/>
      <c r="CB770" s="31"/>
      <c r="CC770" s="17"/>
      <c r="CE770" s="22"/>
      <c r="CF770" s="22"/>
      <c r="CG770" s="22"/>
      <c r="CH770" s="22"/>
      <c r="CI770" s="22"/>
      <c r="CJ770" s="22"/>
      <c r="CK770" s="22"/>
      <c r="CL770" s="33"/>
      <c r="CM770" s="6"/>
      <c r="CN770" s="32"/>
      <c r="CO770" s="27"/>
      <c r="CP770" s="27"/>
      <c r="CQ770" s="27"/>
      <c r="CR770" s="27"/>
      <c r="CS770" s="27"/>
      <c r="CT770" s="27"/>
    </row>
    <row r="771" spans="2:98">
      <c r="B771" s="86">
        <v>43475</v>
      </c>
      <c r="C771" s="53">
        <v>2596.64</v>
      </c>
      <c r="D771" s="47">
        <f t="shared" si="236"/>
        <v>4.5184451596929302E-3</v>
      </c>
      <c r="F771" s="89">
        <f t="shared" si="227"/>
        <v>2019.0194676202154</v>
      </c>
      <c r="G771" s="96">
        <v>11</v>
      </c>
      <c r="H771" s="37">
        <v>760</v>
      </c>
      <c r="I771" s="60">
        <f t="shared" si="237"/>
        <v>2358.6638742790874</v>
      </c>
      <c r="J771" s="57">
        <f t="shared" si="238"/>
        <v>2479.2331543130745</v>
      </c>
      <c r="K771" s="60">
        <f t="shared" si="239"/>
        <v>2487.2092539633531</v>
      </c>
      <c r="L771" s="57">
        <f t="shared" si="240"/>
        <v>2236.7620508665113</v>
      </c>
      <c r="M771" s="60">
        <f t="shared" si="241"/>
        <v>2236.7620508665113</v>
      </c>
      <c r="N771" s="57">
        <f t="shared" si="242"/>
        <v>2121.1604276280073</v>
      </c>
      <c r="P771" s="49"/>
      <c r="Q771" s="41">
        <v>760</v>
      </c>
      <c r="R771" s="103">
        <f t="shared" si="228"/>
        <v>2019.0194676202154</v>
      </c>
      <c r="S771" s="57">
        <f t="shared" si="243"/>
        <v>2283.5542441769007</v>
      </c>
      <c r="T771" s="57">
        <f t="shared" si="244"/>
        <v>2843.1217842154197</v>
      </c>
      <c r="U771" s="57">
        <f t="shared" si="245"/>
        <v>3549.5565076743092</v>
      </c>
      <c r="V771" s="57">
        <f t="shared" si="246"/>
        <v>1469.0905680256344</v>
      </c>
      <c r="W771" s="57">
        <f t="shared" si="247"/>
        <v>5517.430309922167</v>
      </c>
      <c r="X771" s="57">
        <f t="shared" si="248"/>
        <v>945.11750818505573</v>
      </c>
      <c r="Y771" s="17"/>
      <c r="AA771" s="22"/>
      <c r="AB771" s="22"/>
      <c r="AC771" s="22"/>
      <c r="AD771" s="22"/>
      <c r="AE771" s="22"/>
      <c r="AF771" s="22"/>
      <c r="AG771" s="22"/>
      <c r="AH771" s="33"/>
      <c r="AI771" s="6"/>
      <c r="AJ771" s="32"/>
      <c r="AK771" s="27"/>
      <c r="AL771" s="27"/>
      <c r="AM771" s="27"/>
      <c r="AN771" s="27"/>
      <c r="AO771" s="27"/>
      <c r="AP771" s="27"/>
      <c r="AR771" s="2"/>
      <c r="AS771" s="8"/>
      <c r="AT771" s="8"/>
      <c r="AU771" s="8"/>
      <c r="AW771" s="44"/>
      <c r="AX771" s="31"/>
      <c r="AY771" s="29"/>
      <c r="AZ771" s="31"/>
      <c r="BA771" s="17"/>
      <c r="BC771" s="22"/>
      <c r="BD771" s="22"/>
      <c r="BE771" s="22"/>
      <c r="BF771" s="22"/>
      <c r="BG771" s="22"/>
      <c r="BH771" s="22"/>
      <c r="BI771" s="22"/>
      <c r="BJ771" s="33"/>
      <c r="BK771" s="6"/>
      <c r="BL771" s="32"/>
      <c r="BM771" s="27"/>
      <c r="BN771" s="27"/>
      <c r="BO771" s="27"/>
      <c r="BP771" s="27"/>
      <c r="BQ771" s="27"/>
      <c r="BR771" s="27"/>
      <c r="BT771" s="2"/>
      <c r="BU771" s="8"/>
      <c r="BV771" s="8"/>
      <c r="BW771" s="8"/>
      <c r="BY771" s="44"/>
      <c r="BZ771" s="31"/>
      <c r="CA771" s="29"/>
      <c r="CB771" s="31"/>
      <c r="CC771" s="17"/>
      <c r="CE771" s="22"/>
      <c r="CF771" s="22"/>
      <c r="CG771" s="22"/>
      <c r="CH771" s="22"/>
      <c r="CI771" s="22"/>
      <c r="CJ771" s="22"/>
      <c r="CK771" s="22"/>
      <c r="CL771" s="33"/>
      <c r="CM771" s="6"/>
      <c r="CN771" s="32"/>
      <c r="CO771" s="27"/>
      <c r="CP771" s="27"/>
      <c r="CQ771" s="27"/>
      <c r="CR771" s="27"/>
      <c r="CS771" s="27"/>
      <c r="CT771" s="27"/>
    </row>
    <row r="772" spans="2:98">
      <c r="B772" s="86">
        <v>43476</v>
      </c>
      <c r="C772" s="53">
        <v>2596.2600000000002</v>
      </c>
      <c r="D772" s="47">
        <f t="shared" si="236"/>
        <v>-1.463429662947711E-4</v>
      </c>
      <c r="F772" s="89">
        <f t="shared" si="227"/>
        <v>2019.0234406039262</v>
      </c>
      <c r="G772" s="96">
        <v>12</v>
      </c>
      <c r="H772" s="37">
        <v>761</v>
      </c>
      <c r="I772" s="60">
        <f t="shared" si="237"/>
        <v>2359.3527046947233</v>
      </c>
      <c r="J772" s="57">
        <f t="shared" si="238"/>
        <v>2485.0901326799808</v>
      </c>
      <c r="K772" s="60">
        <f t="shared" si="239"/>
        <v>2493.8131623277113</v>
      </c>
      <c r="L772" s="57">
        <f t="shared" si="240"/>
        <v>2232.1420342310344</v>
      </c>
      <c r="M772" s="60">
        <f t="shared" si="241"/>
        <v>2232.1420342310344</v>
      </c>
      <c r="N772" s="57">
        <f t="shared" si="242"/>
        <v>2111.7902597041934</v>
      </c>
      <c r="P772" s="49"/>
      <c r="Q772" s="41">
        <v>761</v>
      </c>
      <c r="R772" s="103">
        <f t="shared" si="228"/>
        <v>2019.0234406039262</v>
      </c>
      <c r="S772" s="57">
        <f t="shared" si="243"/>
        <v>2284.2211393781613</v>
      </c>
      <c r="T772" s="57">
        <f t="shared" si="244"/>
        <v>2843.9466795723215</v>
      </c>
      <c r="U772" s="57">
        <f t="shared" si="245"/>
        <v>3551.6232886169155</v>
      </c>
      <c r="V772" s="57">
        <f t="shared" si="246"/>
        <v>1469.0933664910012</v>
      </c>
      <c r="W772" s="57">
        <f t="shared" si="247"/>
        <v>5522.2446578355284</v>
      </c>
      <c r="X772" s="57">
        <f t="shared" si="248"/>
        <v>944.84517381509079</v>
      </c>
      <c r="Y772" s="17"/>
      <c r="AA772" s="22"/>
      <c r="AB772" s="22"/>
      <c r="AC772" s="22"/>
      <c r="AD772" s="22"/>
      <c r="AE772" s="22"/>
      <c r="AF772" s="22"/>
      <c r="AG772" s="22"/>
      <c r="AH772" s="33"/>
      <c r="AI772" s="6"/>
      <c r="AJ772" s="32"/>
      <c r="AK772" s="27"/>
      <c r="AL772" s="27"/>
      <c r="AM772" s="27"/>
      <c r="AN772" s="27"/>
      <c r="AO772" s="27"/>
      <c r="AP772" s="27"/>
      <c r="AR772" s="2"/>
      <c r="AS772" s="8"/>
      <c r="AT772" s="8"/>
      <c r="AU772" s="8"/>
      <c r="AW772" s="44"/>
      <c r="AX772" s="31"/>
      <c r="AY772" s="29"/>
      <c r="AZ772" s="31"/>
      <c r="BA772" s="17"/>
      <c r="BC772" s="22"/>
      <c r="BD772" s="22"/>
      <c r="BE772" s="22"/>
      <c r="BF772" s="22"/>
      <c r="BG772" s="22"/>
      <c r="BH772" s="22"/>
      <c r="BI772" s="22"/>
      <c r="BJ772" s="33"/>
      <c r="BK772" s="6"/>
      <c r="BL772" s="32"/>
      <c r="BM772" s="27"/>
      <c r="BN772" s="27"/>
      <c r="BO772" s="27"/>
      <c r="BP772" s="27"/>
      <c r="BQ772" s="27"/>
      <c r="BR772" s="27"/>
      <c r="BT772" s="2"/>
      <c r="BU772" s="8"/>
      <c r="BV772" s="8"/>
      <c r="BW772" s="8"/>
      <c r="BY772" s="44"/>
      <c r="BZ772" s="31"/>
      <c r="CA772" s="29"/>
      <c r="CB772" s="31"/>
      <c r="CC772" s="17"/>
      <c r="CE772" s="22"/>
      <c r="CF772" s="22"/>
      <c r="CG772" s="22"/>
      <c r="CH772" s="22"/>
      <c r="CI772" s="22"/>
      <c r="CJ772" s="22"/>
      <c r="CK772" s="22"/>
      <c r="CL772" s="33"/>
      <c r="CM772" s="6"/>
      <c r="CN772" s="32"/>
      <c r="CO772" s="27"/>
      <c r="CP772" s="27"/>
      <c r="CQ772" s="27"/>
      <c r="CR772" s="27"/>
      <c r="CS772" s="27"/>
      <c r="CT772" s="27"/>
    </row>
    <row r="773" spans="2:98">
      <c r="B773" s="86">
        <v>43479</v>
      </c>
      <c r="C773" s="53">
        <v>2582.61</v>
      </c>
      <c r="D773" s="47">
        <f t="shared" si="236"/>
        <v>-5.2575628018765802E-3</v>
      </c>
      <c r="F773" s="89">
        <f t="shared" si="227"/>
        <v>2019.0274135876371</v>
      </c>
      <c r="G773" s="96">
        <v>13</v>
      </c>
      <c r="H773" s="37">
        <v>762</v>
      </c>
      <c r="I773" s="60">
        <f t="shared" si="237"/>
        <v>2360.0417362782096</v>
      </c>
      <c r="J773" s="57">
        <f t="shared" si="238"/>
        <v>2490.720744343846</v>
      </c>
      <c r="K773" s="60">
        <f t="shared" si="239"/>
        <v>2500.1934881822995</v>
      </c>
      <c r="L773" s="57">
        <f t="shared" si="240"/>
        <v>2227.7463817508146</v>
      </c>
      <c r="M773" s="60">
        <f t="shared" si="241"/>
        <v>2227.7463817508146</v>
      </c>
      <c r="N773" s="57">
        <f t="shared" si="242"/>
        <v>2102.8670235426757</v>
      </c>
      <c r="P773" s="49"/>
      <c r="Q773" s="96">
        <v>762</v>
      </c>
      <c r="R773" s="103">
        <f t="shared" si="228"/>
        <v>2019.0274135876371</v>
      </c>
      <c r="S773" s="57">
        <f t="shared" si="243"/>
        <v>2284.8882293412548</v>
      </c>
      <c r="T773" s="57">
        <f t="shared" si="244"/>
        <v>2844.7712722229176</v>
      </c>
      <c r="U773" s="57">
        <f t="shared" si="245"/>
        <v>3553.6905958570924</v>
      </c>
      <c r="V773" s="57">
        <f t="shared" si="246"/>
        <v>1469.096444881427</v>
      </c>
      <c r="W773" s="57">
        <f t="shared" si="247"/>
        <v>5527.0611003690365</v>
      </c>
      <c r="X773" s="57">
        <f t="shared" si="248"/>
        <v>944.57327787341308</v>
      </c>
      <c r="Y773" s="17"/>
      <c r="AA773" s="22"/>
      <c r="AB773" s="22"/>
      <c r="AC773" s="22"/>
      <c r="AD773" s="22"/>
      <c r="AE773" s="22"/>
      <c r="AF773" s="22"/>
      <c r="AG773" s="22"/>
      <c r="AH773" s="33"/>
      <c r="AI773" s="6"/>
      <c r="AJ773" s="32"/>
      <c r="AK773" s="27"/>
      <c r="AL773" s="27"/>
      <c r="AM773" s="27"/>
      <c r="AN773" s="27"/>
      <c r="AO773" s="27"/>
      <c r="AP773" s="27"/>
      <c r="AR773" s="2"/>
      <c r="AS773" s="8"/>
      <c r="AT773" s="8"/>
      <c r="AU773" s="8"/>
      <c r="AW773" s="44"/>
      <c r="AX773" s="31"/>
      <c r="AY773" s="29"/>
      <c r="AZ773" s="31"/>
      <c r="BA773" s="17"/>
      <c r="BC773" s="22"/>
      <c r="BD773" s="22"/>
      <c r="BE773" s="22"/>
      <c r="BF773" s="22"/>
      <c r="BG773" s="22"/>
      <c r="BH773" s="22"/>
      <c r="BI773" s="22"/>
      <c r="BJ773" s="33"/>
      <c r="BK773" s="6"/>
      <c r="BL773" s="32"/>
      <c r="BM773" s="27"/>
      <c r="BN773" s="27"/>
      <c r="BO773" s="27"/>
      <c r="BP773" s="27"/>
      <c r="BQ773" s="27"/>
      <c r="BR773" s="27"/>
      <c r="BT773" s="2"/>
      <c r="BU773" s="8"/>
      <c r="BV773" s="8"/>
      <c r="BW773" s="8"/>
      <c r="BY773" s="44"/>
      <c r="BZ773" s="31"/>
      <c r="CA773" s="29"/>
      <c r="CB773" s="31"/>
      <c r="CC773" s="17"/>
      <c r="CE773" s="22"/>
      <c r="CF773" s="22"/>
      <c r="CG773" s="22"/>
      <c r="CH773" s="22"/>
      <c r="CI773" s="22"/>
      <c r="CJ773" s="22"/>
      <c r="CK773" s="22"/>
      <c r="CL773" s="33"/>
      <c r="CM773" s="6"/>
      <c r="CN773" s="32"/>
      <c r="CO773" s="27"/>
      <c r="CP773" s="27"/>
      <c r="CQ773" s="27"/>
      <c r="CR773" s="27"/>
      <c r="CS773" s="27"/>
      <c r="CT773" s="27"/>
    </row>
    <row r="774" spans="2:98">
      <c r="B774" s="86">
        <v>43480</v>
      </c>
      <c r="C774" s="53">
        <v>2610.3000000000002</v>
      </c>
      <c r="D774" s="47">
        <f t="shared" si="236"/>
        <v>1.0721711756711255E-2</v>
      </c>
      <c r="F774" s="89">
        <f t="shared" si="227"/>
        <v>2019.0313865713479</v>
      </c>
      <c r="G774" s="96">
        <v>14</v>
      </c>
      <c r="H774" s="37">
        <v>763</v>
      </c>
      <c r="I774" s="60">
        <f t="shared" si="237"/>
        <v>2360.7309690882962</v>
      </c>
      <c r="J774" s="57">
        <f t="shared" si="238"/>
        <v>2496.1506916279682</v>
      </c>
      <c r="K774" s="60">
        <f t="shared" si="239"/>
        <v>2506.3758416219271</v>
      </c>
      <c r="L774" s="57">
        <f t="shared" si="240"/>
        <v>2223.5494836265775</v>
      </c>
      <c r="M774" s="60">
        <f t="shared" si="241"/>
        <v>2223.5494836265775</v>
      </c>
      <c r="N774" s="57">
        <f t="shared" si="242"/>
        <v>2094.3395799333448</v>
      </c>
      <c r="P774" s="49"/>
      <c r="Q774" s="96">
        <v>763</v>
      </c>
      <c r="R774" s="103">
        <f t="shared" si="228"/>
        <v>2019.0313865713479</v>
      </c>
      <c r="S774" s="57">
        <f t="shared" si="243"/>
        <v>2285.5555141230593</v>
      </c>
      <c r="T774" s="57">
        <f t="shared" si="244"/>
        <v>2845.5955628321244</v>
      </c>
      <c r="U774" s="57">
        <f t="shared" si="245"/>
        <v>3555.7584302463929</v>
      </c>
      <c r="V774" s="57">
        <f t="shared" si="246"/>
        <v>1469.0998026478267</v>
      </c>
      <c r="W774" s="57">
        <f t="shared" si="247"/>
        <v>5531.8796398255163</v>
      </c>
      <c r="X774" s="57">
        <f t="shared" si="248"/>
        <v>944.30181931852132</v>
      </c>
      <c r="Y774" s="17"/>
      <c r="AA774" s="22"/>
      <c r="AB774" s="22"/>
      <c r="AC774" s="22"/>
      <c r="AD774" s="22"/>
      <c r="AE774" s="22"/>
      <c r="AF774" s="22"/>
      <c r="AG774" s="22"/>
      <c r="AH774" s="33"/>
      <c r="AI774" s="6"/>
      <c r="AJ774" s="32"/>
      <c r="AK774" s="27"/>
      <c r="AL774" s="27"/>
      <c r="AM774" s="27"/>
      <c r="AN774" s="27"/>
      <c r="AO774" s="27"/>
      <c r="AP774" s="27"/>
      <c r="AR774" s="2"/>
      <c r="AS774" s="8"/>
      <c r="AT774" s="8"/>
      <c r="AU774" s="8"/>
      <c r="AW774" s="44"/>
      <c r="AX774" s="31"/>
      <c r="AY774" s="29"/>
      <c r="AZ774" s="31"/>
      <c r="BA774" s="17"/>
      <c r="BC774" s="22"/>
      <c r="BD774" s="22"/>
      <c r="BE774" s="22"/>
      <c r="BF774" s="22"/>
      <c r="BG774" s="22"/>
      <c r="BH774" s="22"/>
      <c r="BI774" s="22"/>
      <c r="BJ774" s="33"/>
      <c r="BK774" s="6"/>
      <c r="BL774" s="32"/>
      <c r="BM774" s="27"/>
      <c r="BN774" s="27"/>
      <c r="BO774" s="27"/>
      <c r="BP774" s="27"/>
      <c r="BQ774" s="27"/>
      <c r="BR774" s="27"/>
      <c r="BT774" s="2"/>
      <c r="BU774" s="8"/>
      <c r="BV774" s="8"/>
      <c r="BW774" s="8"/>
      <c r="BY774" s="44"/>
      <c r="BZ774" s="31"/>
      <c r="CA774" s="29"/>
      <c r="CB774" s="31"/>
      <c r="CC774" s="17"/>
      <c r="CE774" s="22"/>
      <c r="CF774" s="22"/>
      <c r="CG774" s="22"/>
      <c r="CH774" s="22"/>
      <c r="CI774" s="22"/>
      <c r="CJ774" s="22"/>
      <c r="CK774" s="22"/>
      <c r="CL774" s="33"/>
      <c r="CM774" s="6"/>
      <c r="CN774" s="32"/>
      <c r="CO774" s="27"/>
      <c r="CP774" s="27"/>
      <c r="CQ774" s="27"/>
      <c r="CR774" s="27"/>
      <c r="CS774" s="27"/>
      <c r="CT774" s="27"/>
    </row>
    <row r="775" spans="2:98">
      <c r="B775" s="86">
        <v>43481</v>
      </c>
      <c r="C775" s="53">
        <v>2616.1</v>
      </c>
      <c r="D775" s="47">
        <f t="shared" si="236"/>
        <v>2.2219668237366307E-3</v>
      </c>
      <c r="F775" s="89">
        <f t="shared" si="227"/>
        <v>2019.0353595550587</v>
      </c>
      <c r="G775" s="96">
        <v>15</v>
      </c>
      <c r="H775" s="37">
        <v>764</v>
      </c>
      <c r="I775" s="60">
        <f t="shared" si="237"/>
        <v>2361.4204031837489</v>
      </c>
      <c r="J775" s="57">
        <f t="shared" si="238"/>
        <v>2501.4011560258818</v>
      </c>
      <c r="K775" s="60">
        <f t="shared" si="239"/>
        <v>2512.3813220989891</v>
      </c>
      <c r="L775" s="57">
        <f t="shared" si="240"/>
        <v>2219.5302407015706</v>
      </c>
      <c r="M775" s="60">
        <f t="shared" si="241"/>
        <v>2219.5302407015706</v>
      </c>
      <c r="N775" s="57">
        <f t="shared" si="242"/>
        <v>2086.1658020515715</v>
      </c>
      <c r="P775" s="49"/>
      <c r="Q775" s="41">
        <v>764</v>
      </c>
      <c r="R775" s="103">
        <f t="shared" si="228"/>
        <v>2019.0353595550587</v>
      </c>
      <c r="S775" s="57">
        <f t="shared" si="243"/>
        <v>2286.22299378047</v>
      </c>
      <c r="T775" s="57">
        <f t="shared" si="244"/>
        <v>2846.4195520626577</v>
      </c>
      <c r="U775" s="57">
        <f t="shared" si="245"/>
        <v>3557.8267926345238</v>
      </c>
      <c r="V775" s="57">
        <f t="shared" si="246"/>
        <v>1469.1034392430749</v>
      </c>
      <c r="W775" s="57">
        <f t="shared" si="247"/>
        <v>5536.7002785046479</v>
      </c>
      <c r="X775" s="57">
        <f t="shared" si="248"/>
        <v>944.0307971126432</v>
      </c>
      <c r="Y775" s="17"/>
      <c r="AA775" s="22"/>
      <c r="AB775" s="22"/>
      <c r="AC775" s="22"/>
      <c r="AD775" s="22"/>
      <c r="AE775" s="22"/>
      <c r="AF775" s="22"/>
      <c r="AG775" s="22"/>
      <c r="AH775" s="33"/>
      <c r="AI775" s="6"/>
      <c r="AJ775" s="32"/>
      <c r="AK775" s="27"/>
      <c r="AL775" s="27"/>
      <c r="AM775" s="27"/>
      <c r="AN775" s="27"/>
      <c r="AO775" s="27"/>
      <c r="AP775" s="27"/>
      <c r="AR775" s="2"/>
      <c r="AS775" s="8"/>
      <c r="AT775" s="8"/>
      <c r="AU775" s="8"/>
      <c r="AW775" s="44"/>
      <c r="AX775" s="31"/>
      <c r="AY775" s="29"/>
      <c r="AZ775" s="31"/>
      <c r="BA775" s="17"/>
      <c r="BC775" s="22"/>
      <c r="BD775" s="22"/>
      <c r="BE775" s="22"/>
      <c r="BF775" s="22"/>
      <c r="BG775" s="22"/>
      <c r="BH775" s="22"/>
      <c r="BI775" s="22"/>
      <c r="BJ775" s="33"/>
      <c r="BK775" s="6"/>
      <c r="BL775" s="32"/>
      <c r="BM775" s="27"/>
      <c r="BN775" s="27"/>
      <c r="BO775" s="27"/>
      <c r="BP775" s="27"/>
      <c r="BQ775" s="27"/>
      <c r="BR775" s="27"/>
      <c r="BT775" s="2"/>
      <c r="BU775" s="8"/>
      <c r="BV775" s="8"/>
      <c r="BW775" s="8"/>
      <c r="BY775" s="44"/>
      <c r="BZ775" s="31"/>
      <c r="CA775" s="29"/>
      <c r="CB775" s="31"/>
      <c r="CC775" s="17"/>
      <c r="CE775" s="22"/>
      <c r="CF775" s="22"/>
      <c r="CG775" s="22"/>
      <c r="CH775" s="22"/>
      <c r="CI775" s="22"/>
      <c r="CJ775" s="22"/>
      <c r="CK775" s="22"/>
      <c r="CL775" s="33"/>
      <c r="CM775" s="6"/>
      <c r="CN775" s="32"/>
      <c r="CO775" s="27"/>
      <c r="CP775" s="27"/>
      <c r="CQ775" s="27"/>
      <c r="CR775" s="27"/>
      <c r="CS775" s="27"/>
      <c r="CT775" s="27"/>
    </row>
    <row r="776" spans="2:98">
      <c r="B776" s="86">
        <v>43482</v>
      </c>
      <c r="C776" s="53">
        <v>2635.96</v>
      </c>
      <c r="D776" s="47">
        <f t="shared" si="236"/>
        <v>7.5914529261114361E-3</v>
      </c>
      <c r="F776" s="89">
        <f t="shared" si="227"/>
        <v>2019.0393325387695</v>
      </c>
      <c r="G776" s="96">
        <v>16</v>
      </c>
      <c r="H776" s="37">
        <v>765</v>
      </c>
      <c r="I776" s="60">
        <f t="shared" si="237"/>
        <v>2362.1100386233529</v>
      </c>
      <c r="J776" s="57">
        <f t="shared" si="238"/>
        <v>2506.4898387281746</v>
      </c>
      <c r="K776" s="60">
        <f t="shared" si="239"/>
        <v>2518.2275572146018</v>
      </c>
      <c r="L776" s="57">
        <f t="shared" si="240"/>
        <v>2215.6710256704291</v>
      </c>
      <c r="M776" s="60">
        <f t="shared" si="241"/>
        <v>2215.6710256704291</v>
      </c>
      <c r="N776" s="57">
        <f t="shared" si="242"/>
        <v>2078.310499394242</v>
      </c>
      <c r="P776" s="49"/>
      <c r="Q776" s="41">
        <v>765</v>
      </c>
      <c r="R776" s="103">
        <f t="shared" si="228"/>
        <v>2019.0393325387695</v>
      </c>
      <c r="S776" s="57">
        <f t="shared" si="243"/>
        <v>2286.8906683704004</v>
      </c>
      <c r="T776" s="57">
        <f t="shared" si="244"/>
        <v>2847.2432405750378</v>
      </c>
      <c r="U776" s="57">
        <f t="shared" si="245"/>
        <v>3559.8956838693512</v>
      </c>
      <c r="V776" s="57">
        <f t="shared" si="246"/>
        <v>1469.107354121996</v>
      </c>
      <c r="W776" s="57">
        <f t="shared" si="247"/>
        <v>5541.5230187029902</v>
      </c>
      <c r="X776" s="57">
        <f t="shared" si="248"/>
        <v>943.76021022171687</v>
      </c>
      <c r="Y776" s="17"/>
      <c r="AA776" s="22"/>
      <c r="AB776" s="22"/>
      <c r="AC776" s="22"/>
      <c r="AD776" s="22"/>
      <c r="AE776" s="22"/>
      <c r="AF776" s="22"/>
      <c r="AG776" s="22"/>
      <c r="AH776" s="33"/>
      <c r="AI776" s="6"/>
      <c r="AJ776" s="32"/>
      <c r="AK776" s="27"/>
      <c r="AL776" s="27"/>
      <c r="AM776" s="27"/>
      <c r="AN776" s="27"/>
      <c r="AO776" s="27"/>
      <c r="AP776" s="27"/>
      <c r="AR776" s="2"/>
      <c r="AS776" s="8"/>
      <c r="AT776" s="8"/>
      <c r="AU776" s="8"/>
      <c r="AW776" s="44"/>
      <c r="AX776" s="31"/>
      <c r="AY776" s="29"/>
      <c r="AZ776" s="31"/>
      <c r="BA776" s="17"/>
      <c r="BC776" s="22"/>
      <c r="BD776" s="22"/>
      <c r="BE776" s="22"/>
      <c r="BF776" s="22"/>
      <c r="BG776" s="22"/>
      <c r="BH776" s="22"/>
      <c r="BI776" s="22"/>
      <c r="BJ776" s="33"/>
      <c r="BK776" s="6"/>
      <c r="BL776" s="32"/>
      <c r="BM776" s="27"/>
      <c r="BN776" s="27"/>
      <c r="BO776" s="27"/>
      <c r="BP776" s="27"/>
      <c r="BQ776" s="27"/>
      <c r="BR776" s="27"/>
      <c r="BT776" s="2"/>
      <c r="BU776" s="8"/>
      <c r="BV776" s="8"/>
      <c r="BW776" s="8"/>
      <c r="BY776" s="44"/>
      <c r="BZ776" s="31"/>
      <c r="CA776" s="29"/>
      <c r="CB776" s="31"/>
      <c r="CC776" s="17"/>
      <c r="CE776" s="22"/>
      <c r="CF776" s="22"/>
      <c r="CG776" s="22"/>
      <c r="CH776" s="22"/>
      <c r="CI776" s="22"/>
      <c r="CJ776" s="22"/>
      <c r="CK776" s="22"/>
      <c r="CL776" s="33"/>
      <c r="CM776" s="6"/>
      <c r="CN776" s="32"/>
      <c r="CO776" s="27"/>
      <c r="CP776" s="27"/>
      <c r="CQ776" s="27"/>
      <c r="CR776" s="27"/>
      <c r="CS776" s="27"/>
      <c r="CT776" s="27"/>
    </row>
    <row r="777" spans="2:98">
      <c r="B777" s="86">
        <v>43483</v>
      </c>
      <c r="C777" s="53">
        <v>2670.02</v>
      </c>
      <c r="D777" s="47">
        <f t="shared" si="236"/>
        <v>1.2921288638674314E-2</v>
      </c>
      <c r="F777" s="89">
        <f t="shared" si="227"/>
        <v>2019.0433055224803</v>
      </c>
      <c r="G777" s="96">
        <v>17</v>
      </c>
      <c r="H777" s="37">
        <v>766</v>
      </c>
      <c r="I777" s="60">
        <f t="shared" si="237"/>
        <v>2362.7998754659084</v>
      </c>
      <c r="J777" s="57">
        <f t="shared" si="238"/>
        <v>2511.4317121049603</v>
      </c>
      <c r="K777" s="60">
        <f t="shared" si="239"/>
        <v>2523.929452853019</v>
      </c>
      <c r="L777" s="57">
        <f t="shared" si="240"/>
        <v>2211.9569329447609</v>
      </c>
      <c r="M777" s="60">
        <f t="shared" si="241"/>
        <v>2211.9569329447609</v>
      </c>
      <c r="N777" s="57">
        <f t="shared" si="242"/>
        <v>2070.7439186899464</v>
      </c>
      <c r="P777" s="49"/>
      <c r="Q777" s="96">
        <v>766</v>
      </c>
      <c r="R777" s="103">
        <f t="shared" si="228"/>
        <v>2019.0433055224803</v>
      </c>
      <c r="S777" s="57">
        <f t="shared" si="243"/>
        <v>2287.5585379497779</v>
      </c>
      <c r="T777" s="57">
        <f t="shared" si="244"/>
        <v>2848.0666290276049</v>
      </c>
      <c r="U777" s="57">
        <f t="shared" si="245"/>
        <v>3561.9651047969141</v>
      </c>
      <c r="V777" s="57">
        <f t="shared" si="246"/>
        <v>1469.1115467413542</v>
      </c>
      <c r="W777" s="57">
        <f t="shared" si="247"/>
        <v>5546.3478627139912</v>
      </c>
      <c r="X777" s="57">
        <f t="shared" si="248"/>
        <v>943.49005761537319</v>
      </c>
      <c r="Y777" s="17"/>
      <c r="AA777" s="22"/>
      <c r="AB777" s="22"/>
      <c r="AC777" s="22"/>
      <c r="AD777" s="22"/>
      <c r="AE777" s="22"/>
      <c r="AF777" s="22"/>
      <c r="AG777" s="22"/>
      <c r="AH777" s="33"/>
      <c r="AI777" s="6"/>
      <c r="AJ777" s="32"/>
      <c r="AK777" s="27"/>
      <c r="AL777" s="27"/>
      <c r="AM777" s="27"/>
      <c r="AN777" s="27"/>
      <c r="AO777" s="27"/>
      <c r="AP777" s="27"/>
      <c r="AR777" s="2"/>
      <c r="AS777" s="8"/>
      <c r="AT777" s="8"/>
      <c r="AU777" s="8"/>
      <c r="AW777" s="44"/>
      <c r="AX777" s="31"/>
      <c r="AY777" s="29"/>
      <c r="AZ777" s="31"/>
      <c r="BA777" s="17"/>
      <c r="BC777" s="22"/>
      <c r="BD777" s="22"/>
      <c r="BE777" s="22"/>
      <c r="BF777" s="22"/>
      <c r="BG777" s="22"/>
      <c r="BH777" s="22"/>
      <c r="BI777" s="22"/>
      <c r="BJ777" s="33"/>
      <c r="BK777" s="6"/>
      <c r="BL777" s="32"/>
      <c r="BM777" s="27"/>
      <c r="BN777" s="27"/>
      <c r="BO777" s="27"/>
      <c r="BP777" s="27"/>
      <c r="BQ777" s="27"/>
      <c r="BR777" s="27"/>
      <c r="BT777" s="2"/>
      <c r="BU777" s="8"/>
      <c r="BV777" s="8"/>
      <c r="BW777" s="8"/>
      <c r="BY777" s="44"/>
      <c r="BZ777" s="31"/>
      <c r="CA777" s="29"/>
      <c r="CB777" s="31"/>
      <c r="CC777" s="17"/>
      <c r="CE777" s="22"/>
      <c r="CF777" s="22"/>
      <c r="CG777" s="22"/>
      <c r="CH777" s="22"/>
      <c r="CI777" s="22"/>
      <c r="CJ777" s="22"/>
      <c r="CK777" s="22"/>
      <c r="CL777" s="33"/>
      <c r="CM777" s="6"/>
      <c r="CN777" s="32"/>
      <c r="CO777" s="27"/>
      <c r="CP777" s="27"/>
      <c r="CQ777" s="27"/>
      <c r="CR777" s="27"/>
      <c r="CS777" s="27"/>
      <c r="CT777" s="27"/>
    </row>
    <row r="778" spans="2:98">
      <c r="B778" s="86">
        <v>43487</v>
      </c>
      <c r="C778" s="53">
        <v>2632.9</v>
      </c>
      <c r="D778" s="47">
        <f t="shared" si="236"/>
        <v>-1.3902517584137906E-2</v>
      </c>
      <c r="F778" s="89">
        <f t="shared" si="227"/>
        <v>2019.0472785061911</v>
      </c>
      <c r="G778" s="96">
        <v>18</v>
      </c>
      <c r="H778" s="37">
        <v>767</v>
      </c>
      <c r="I778" s="60">
        <f t="shared" si="237"/>
        <v>2363.4899137702337</v>
      </c>
      <c r="J778" s="57">
        <f t="shared" si="238"/>
        <v>2516.2395746111479</v>
      </c>
      <c r="K778" s="60">
        <f t="shared" si="239"/>
        <v>2529.4997470217991</v>
      </c>
      <c r="L778" s="57">
        <f t="shared" si="240"/>
        <v>2208.375224812974</v>
      </c>
      <c r="M778" s="60">
        <f t="shared" si="241"/>
        <v>2208.375224812974</v>
      </c>
      <c r="N778" s="57">
        <f t="shared" si="242"/>
        <v>2063.440637150044</v>
      </c>
      <c r="P778" s="49"/>
      <c r="Q778" s="41">
        <v>767</v>
      </c>
      <c r="R778" s="103">
        <f t="shared" si="228"/>
        <v>2019.0472785061911</v>
      </c>
      <c r="S778" s="57">
        <f t="shared" si="243"/>
        <v>2288.2266025755475</v>
      </c>
      <c r="T778" s="57">
        <f t="shared" si="244"/>
        <v>2848.8897180765234</v>
      </c>
      <c r="U778" s="57">
        <f t="shared" si="245"/>
        <v>3564.0350562614276</v>
      </c>
      <c r="V778" s="57">
        <f t="shared" si="246"/>
        <v>1469.1160165598453</v>
      </c>
      <c r="W778" s="57">
        <f t="shared" si="247"/>
        <v>5551.1748128280151</v>
      </c>
      <c r="X778" s="57">
        <f t="shared" si="248"/>
        <v>943.22033826691745</v>
      </c>
      <c r="Y778" s="17"/>
      <c r="AA778" s="22"/>
      <c r="AB778" s="22"/>
      <c r="AC778" s="22"/>
      <c r="AD778" s="22"/>
      <c r="AE778" s="22"/>
      <c r="AF778" s="22"/>
      <c r="AG778" s="22"/>
      <c r="AH778" s="33"/>
      <c r="AI778" s="6"/>
      <c r="AJ778" s="32"/>
      <c r="AK778" s="27"/>
      <c r="AL778" s="27"/>
      <c r="AM778" s="27"/>
      <c r="AN778" s="27"/>
      <c r="AO778" s="27"/>
      <c r="AP778" s="27"/>
      <c r="AR778" s="2"/>
      <c r="AS778" s="8"/>
      <c r="AT778" s="8"/>
      <c r="AU778" s="8"/>
      <c r="AW778" s="44"/>
      <c r="AX778" s="31"/>
      <c r="AY778" s="29"/>
      <c r="AZ778" s="31"/>
      <c r="BA778" s="17"/>
      <c r="BC778" s="22"/>
      <c r="BD778" s="22"/>
      <c r="BE778" s="22"/>
      <c r="BF778" s="22"/>
      <c r="BG778" s="22"/>
      <c r="BH778" s="22"/>
      <c r="BI778" s="22"/>
      <c r="BJ778" s="33"/>
      <c r="BK778" s="6"/>
      <c r="BL778" s="32"/>
      <c r="BM778" s="27"/>
      <c r="BN778" s="27"/>
      <c r="BO778" s="27"/>
      <c r="BP778" s="27"/>
      <c r="BQ778" s="27"/>
      <c r="BR778" s="27"/>
      <c r="BT778" s="2"/>
      <c r="BU778" s="8"/>
      <c r="BV778" s="8"/>
      <c r="BW778" s="8"/>
      <c r="BY778" s="44"/>
      <c r="BZ778" s="31"/>
      <c r="CA778" s="29"/>
      <c r="CB778" s="31"/>
      <c r="CC778" s="17"/>
      <c r="CE778" s="22"/>
      <c r="CF778" s="22"/>
      <c r="CG778" s="22"/>
      <c r="CH778" s="22"/>
      <c r="CI778" s="22"/>
      <c r="CJ778" s="22"/>
      <c r="CK778" s="22"/>
      <c r="CL778" s="33"/>
      <c r="CM778" s="6"/>
      <c r="CN778" s="32"/>
      <c r="CO778" s="27"/>
      <c r="CP778" s="27"/>
      <c r="CQ778" s="27"/>
      <c r="CR778" s="27"/>
      <c r="CS778" s="27"/>
      <c r="CT778" s="27"/>
    </row>
    <row r="779" spans="2:98">
      <c r="B779" s="86">
        <v>43488</v>
      </c>
      <c r="C779" s="53">
        <v>2638.7</v>
      </c>
      <c r="D779" s="47">
        <f t="shared" si="236"/>
        <v>2.202894147138033E-3</v>
      </c>
      <c r="F779" s="89">
        <f t="shared" si="227"/>
        <v>2019.0512514899019</v>
      </c>
      <c r="G779" s="96">
        <v>19</v>
      </c>
      <c r="H779" s="37">
        <v>768</v>
      </c>
      <c r="I779" s="60">
        <f t="shared" si="237"/>
        <v>2364.1801535951649</v>
      </c>
      <c r="J779" s="57">
        <f t="shared" si="238"/>
        <v>2520.9244685320164</v>
      </c>
      <c r="K779" s="60">
        <f t="shared" si="239"/>
        <v>2534.9494267431551</v>
      </c>
      <c r="L779" s="57">
        <f t="shared" si="240"/>
        <v>2204.9149145489359</v>
      </c>
      <c r="M779" s="60">
        <f t="shared" si="241"/>
        <v>2204.9149145489359</v>
      </c>
      <c r="N779" s="57">
        <f t="shared" si="242"/>
        <v>2056.3787294328313</v>
      </c>
      <c r="P779" s="49"/>
      <c r="Q779" s="41">
        <v>768</v>
      </c>
      <c r="R779" s="103">
        <f t="shared" si="228"/>
        <v>2019.0512514899019</v>
      </c>
      <c r="S779" s="57">
        <f t="shared" si="243"/>
        <v>2288.8948623046722</v>
      </c>
      <c r="T779" s="57">
        <f t="shared" si="244"/>
        <v>2849.7125083757956</v>
      </c>
      <c r="U779" s="57">
        <f t="shared" si="245"/>
        <v>3566.1055391052982</v>
      </c>
      <c r="V779" s="57">
        <f t="shared" si="246"/>
        <v>1469.1207630380866</v>
      </c>
      <c r="W779" s="57">
        <f t="shared" si="247"/>
        <v>5556.0038713323529</v>
      </c>
      <c r="X779" s="57">
        <f t="shared" si="248"/>
        <v>942.95105115331387</v>
      </c>
      <c r="Y779" s="17"/>
      <c r="AA779" s="22"/>
      <c r="AB779" s="22"/>
      <c r="AC779" s="22"/>
      <c r="AD779" s="22"/>
      <c r="AE779" s="22"/>
      <c r="AF779" s="22"/>
      <c r="AG779" s="22"/>
      <c r="AH779" s="33"/>
      <c r="AI779" s="6"/>
      <c r="AJ779" s="32"/>
      <c r="AK779" s="27"/>
      <c r="AL779" s="27"/>
      <c r="AM779" s="27"/>
      <c r="AN779" s="27"/>
      <c r="AO779" s="27"/>
      <c r="AP779" s="27"/>
      <c r="AR779" s="2"/>
      <c r="AS779" s="8"/>
      <c r="AT779" s="8"/>
      <c r="AU779" s="8"/>
      <c r="AW779" s="44"/>
      <c r="AX779" s="31"/>
      <c r="AY779" s="29"/>
      <c r="AZ779" s="31"/>
      <c r="BA779" s="17"/>
      <c r="BC779" s="22"/>
      <c r="BD779" s="22"/>
      <c r="BE779" s="22"/>
      <c r="BF779" s="22"/>
      <c r="BG779" s="22"/>
      <c r="BH779" s="22"/>
      <c r="BI779" s="22"/>
      <c r="BJ779" s="33"/>
      <c r="BK779" s="6"/>
      <c r="BL779" s="32"/>
      <c r="BM779" s="27"/>
      <c r="BN779" s="27"/>
      <c r="BO779" s="27"/>
      <c r="BP779" s="27"/>
      <c r="BQ779" s="27"/>
      <c r="BR779" s="27"/>
      <c r="BT779" s="2"/>
      <c r="BU779" s="8"/>
      <c r="BV779" s="8"/>
      <c r="BW779" s="8"/>
      <c r="BY779" s="44"/>
      <c r="BZ779" s="31"/>
      <c r="CA779" s="29"/>
      <c r="CB779" s="31"/>
      <c r="CC779" s="17"/>
      <c r="CE779" s="22"/>
      <c r="CF779" s="22"/>
      <c r="CG779" s="22"/>
      <c r="CH779" s="22"/>
      <c r="CI779" s="22"/>
      <c r="CJ779" s="22"/>
      <c r="CK779" s="22"/>
      <c r="CL779" s="33"/>
      <c r="CM779" s="6"/>
      <c r="CN779" s="32"/>
      <c r="CO779" s="27"/>
      <c r="CP779" s="27"/>
      <c r="CQ779" s="27"/>
      <c r="CR779" s="27"/>
      <c r="CS779" s="27"/>
      <c r="CT779" s="27"/>
    </row>
    <row r="780" spans="2:98">
      <c r="B780" s="86">
        <v>43489</v>
      </c>
      <c r="C780" s="53">
        <v>2642.33</v>
      </c>
      <c r="D780" s="47">
        <f t="shared" si="236"/>
        <v>1.3756774169098834E-3</v>
      </c>
      <c r="F780" s="89">
        <f t="shared" ref="F780:F843" si="249">F779+1/$F$10</f>
        <v>2019.0552244736127</v>
      </c>
      <c r="G780" s="96">
        <v>20</v>
      </c>
      <c r="H780" s="37">
        <v>769</v>
      </c>
      <c r="I780" s="60">
        <f t="shared" si="237"/>
        <v>2364.8705949995538</v>
      </c>
      <c r="J780" s="57">
        <f t="shared" si="238"/>
        <v>2525.4959998607237</v>
      </c>
      <c r="K780" s="60">
        <f t="shared" si="239"/>
        <v>2540.2880472373031</v>
      </c>
      <c r="L780" s="57">
        <f t="shared" si="240"/>
        <v>2201.5664472286139</v>
      </c>
      <c r="M780" s="60">
        <f t="shared" si="241"/>
        <v>2201.5664472286139</v>
      </c>
      <c r="N780" s="57">
        <f t="shared" si="242"/>
        <v>2049.539129883653</v>
      </c>
      <c r="P780" s="49"/>
      <c r="Q780" s="96">
        <v>769</v>
      </c>
      <c r="R780" s="103">
        <f t="shared" ref="R780:R843" si="250">R779+1/$F$10</f>
        <v>2019.0552244736127</v>
      </c>
      <c r="S780" s="57">
        <f t="shared" si="243"/>
        <v>2289.563317194129</v>
      </c>
      <c r="T780" s="57">
        <f t="shared" si="244"/>
        <v>2850.5350005772725</v>
      </c>
      <c r="U780" s="57">
        <f t="shared" si="245"/>
        <v>3568.1765541691279</v>
      </c>
      <c r="V780" s="57">
        <f t="shared" si="246"/>
        <v>1469.1257856386087</v>
      </c>
      <c r="W780" s="57">
        <f t="shared" si="247"/>
        <v>5560.8350405112442</v>
      </c>
      <c r="X780" s="57">
        <f t="shared" si="248"/>
        <v>942.6821952551652</v>
      </c>
      <c r="Y780" s="17"/>
      <c r="AA780" s="22"/>
      <c r="AB780" s="22"/>
      <c r="AC780" s="22"/>
      <c r="AD780" s="22"/>
      <c r="AE780" s="22"/>
      <c r="AF780" s="22"/>
      <c r="AG780" s="22"/>
      <c r="AH780" s="33"/>
      <c r="AI780" s="6"/>
      <c r="AJ780" s="32"/>
      <c r="AK780" s="27"/>
      <c r="AL780" s="27"/>
      <c r="AM780" s="27"/>
      <c r="AN780" s="27"/>
      <c r="AO780" s="27"/>
      <c r="AP780" s="27"/>
      <c r="AR780" s="2"/>
      <c r="AS780" s="8"/>
      <c r="AT780" s="8"/>
      <c r="AU780" s="8"/>
      <c r="AW780" s="44"/>
      <c r="AX780" s="31"/>
      <c r="AY780" s="29"/>
      <c r="AZ780" s="31"/>
      <c r="BA780" s="17"/>
      <c r="BC780" s="22"/>
      <c r="BD780" s="22"/>
      <c r="BE780" s="22"/>
      <c r="BF780" s="22"/>
      <c r="BG780" s="22"/>
      <c r="BH780" s="22"/>
      <c r="BI780" s="22"/>
      <c r="BJ780" s="33"/>
      <c r="BK780" s="6"/>
      <c r="BL780" s="32"/>
      <c r="BM780" s="27"/>
      <c r="BN780" s="27"/>
      <c r="BO780" s="27"/>
      <c r="BP780" s="27"/>
      <c r="BQ780" s="27"/>
      <c r="BR780" s="27"/>
      <c r="BT780" s="2"/>
      <c r="BU780" s="8"/>
      <c r="BV780" s="8"/>
      <c r="BW780" s="8"/>
      <c r="BY780" s="44"/>
      <c r="BZ780" s="31"/>
      <c r="CA780" s="29"/>
      <c r="CB780" s="31"/>
      <c r="CC780" s="17"/>
      <c r="CE780" s="22"/>
      <c r="CF780" s="22"/>
      <c r="CG780" s="22"/>
      <c r="CH780" s="22"/>
      <c r="CI780" s="22"/>
      <c r="CJ780" s="22"/>
      <c r="CK780" s="22"/>
      <c r="CL780" s="33"/>
      <c r="CM780" s="6"/>
      <c r="CN780" s="32"/>
      <c r="CO780" s="27"/>
      <c r="CP780" s="27"/>
      <c r="CQ780" s="27"/>
      <c r="CR780" s="27"/>
      <c r="CS780" s="27"/>
      <c r="CT780" s="27"/>
    </row>
    <row r="781" spans="2:98">
      <c r="B781" s="86">
        <v>43490</v>
      </c>
      <c r="C781" s="53">
        <v>2664.76</v>
      </c>
      <c r="D781" s="47">
        <f t="shared" si="236"/>
        <v>8.4887201825662555E-3</v>
      </c>
      <c r="F781" s="89">
        <f t="shared" si="249"/>
        <v>2019.0591974573235</v>
      </c>
      <c r="G781" s="96">
        <v>21</v>
      </c>
      <c r="H781" s="37">
        <v>770</v>
      </c>
      <c r="I781" s="60">
        <f t="shared" si="237"/>
        <v>2365.5612380422708</v>
      </c>
      <c r="J781" s="57">
        <f t="shared" si="238"/>
        <v>2529.9625869520105</v>
      </c>
      <c r="K781" s="60">
        <f t="shared" si="239"/>
        <v>2545.5239800054542</v>
      </c>
      <c r="L781" s="57">
        <f t="shared" si="240"/>
        <v>2198.3214516470948</v>
      </c>
      <c r="M781" s="60">
        <f t="shared" si="241"/>
        <v>2198.3214516470948</v>
      </c>
      <c r="N781" s="57">
        <f t="shared" si="242"/>
        <v>2042.9051368677503</v>
      </c>
      <c r="P781" s="49"/>
      <c r="Q781" s="96">
        <v>770</v>
      </c>
      <c r="R781" s="103">
        <f t="shared" si="250"/>
        <v>2019.0591974573235</v>
      </c>
      <c r="S781" s="57">
        <f t="shared" si="243"/>
        <v>2290.2319673009142</v>
      </c>
      <c r="T781" s="57">
        <f t="shared" si="244"/>
        <v>2851.3571953306587</v>
      </c>
      <c r="U781" s="57">
        <f t="shared" si="245"/>
        <v>3570.2481022917273</v>
      </c>
      <c r="V781" s="57">
        <f t="shared" si="246"/>
        <v>1469.1310838258464</v>
      </c>
      <c r="W781" s="57">
        <f t="shared" si="247"/>
        <v>5565.6683226458899</v>
      </c>
      <c r="X781" s="57">
        <f t="shared" si="248"/>
        <v>942.41376955669773</v>
      </c>
      <c r="Y781" s="17"/>
      <c r="AA781" s="22"/>
      <c r="AB781" s="22"/>
      <c r="AC781" s="22"/>
      <c r="AD781" s="22"/>
      <c r="AE781" s="22"/>
      <c r="AF781" s="22"/>
      <c r="AG781" s="22"/>
      <c r="AH781" s="33"/>
      <c r="AI781" s="6"/>
      <c r="AJ781" s="32"/>
      <c r="AK781" s="27"/>
      <c r="AL781" s="27"/>
      <c r="AM781" s="27"/>
      <c r="AN781" s="27"/>
      <c r="AO781" s="27"/>
      <c r="AP781" s="27"/>
      <c r="AR781" s="2"/>
      <c r="AS781" s="8"/>
      <c r="AT781" s="8"/>
      <c r="AU781" s="8"/>
      <c r="AW781" s="44"/>
      <c r="AX781" s="31"/>
      <c r="AY781" s="29"/>
      <c r="AZ781" s="31"/>
      <c r="BA781" s="17"/>
      <c r="BC781" s="22"/>
      <c r="BD781" s="22"/>
      <c r="BE781" s="22"/>
      <c r="BF781" s="22"/>
      <c r="BG781" s="22"/>
      <c r="BH781" s="22"/>
      <c r="BI781" s="22"/>
      <c r="BJ781" s="33"/>
      <c r="BK781" s="6"/>
      <c r="BL781" s="32"/>
      <c r="BM781" s="27"/>
      <c r="BN781" s="27"/>
      <c r="BO781" s="27"/>
      <c r="BP781" s="27"/>
      <c r="BQ781" s="27"/>
      <c r="BR781" s="27"/>
      <c r="BT781" s="2"/>
      <c r="BU781" s="8"/>
      <c r="BV781" s="8"/>
      <c r="BW781" s="8"/>
      <c r="BY781" s="44"/>
      <c r="BZ781" s="31"/>
      <c r="CA781" s="29"/>
      <c r="CB781" s="31"/>
      <c r="CC781" s="17"/>
      <c r="CE781" s="22"/>
      <c r="CF781" s="22"/>
      <c r="CG781" s="22"/>
      <c r="CH781" s="22"/>
      <c r="CI781" s="22"/>
      <c r="CJ781" s="22"/>
      <c r="CK781" s="22"/>
      <c r="CL781" s="33"/>
      <c r="CM781" s="6"/>
      <c r="CN781" s="32"/>
      <c r="CO781" s="27"/>
      <c r="CP781" s="27"/>
      <c r="CQ781" s="27"/>
      <c r="CR781" s="27"/>
      <c r="CS781" s="27"/>
      <c r="CT781" s="27"/>
    </row>
    <row r="782" spans="2:98">
      <c r="B782" s="86">
        <v>43493</v>
      </c>
      <c r="C782" s="53">
        <v>2643.85</v>
      </c>
      <c r="D782" s="47">
        <f t="shared" si="236"/>
        <v>-7.8468605052613768E-3</v>
      </c>
      <c r="F782" s="89">
        <f t="shared" si="249"/>
        <v>2019.0631704410343</v>
      </c>
      <c r="G782" s="96">
        <v>22</v>
      </c>
      <c r="H782" s="37">
        <v>771</v>
      </c>
      <c r="I782" s="60">
        <f t="shared" si="237"/>
        <v>2366.2520827822023</v>
      </c>
      <c r="J782" s="57">
        <f t="shared" si="238"/>
        <v>2534.3316564257789</v>
      </c>
      <c r="K782" s="60">
        <f t="shared" si="239"/>
        <v>2550.6646082592697</v>
      </c>
      <c r="L782" s="57">
        <f t="shared" si="240"/>
        <v>2195.1725448891198</v>
      </c>
      <c r="M782" s="60">
        <f t="shared" si="241"/>
        <v>2195.1725448891198</v>
      </c>
      <c r="N782" s="57">
        <f t="shared" si="242"/>
        <v>2036.4620223256709</v>
      </c>
      <c r="P782" s="49"/>
      <c r="Q782" s="41">
        <v>771</v>
      </c>
      <c r="R782" s="103">
        <f t="shared" si="250"/>
        <v>2019.0631704410343</v>
      </c>
      <c r="S782" s="57">
        <f t="shared" si="243"/>
        <v>2290.9008126820395</v>
      </c>
      <c r="T782" s="57">
        <f t="shared" si="244"/>
        <v>2852.1790932835274</v>
      </c>
      <c r="U782" s="57">
        <f t="shared" si="245"/>
        <v>3572.3201843101206</v>
      </c>
      <c r="V782" s="57">
        <f t="shared" si="246"/>
        <v>1469.1366570661291</v>
      </c>
      <c r="W782" s="57">
        <f t="shared" si="247"/>
        <v>5570.5037200144798</v>
      </c>
      <c r="X782" s="57">
        <f t="shared" si="248"/>
        <v>942.145773045743</v>
      </c>
      <c r="Y782" s="17"/>
      <c r="AA782" s="22"/>
      <c r="AB782" s="22"/>
      <c r="AC782" s="22"/>
      <c r="AD782" s="22"/>
      <c r="AE782" s="22"/>
      <c r="AF782" s="22"/>
      <c r="AG782" s="22"/>
      <c r="AH782" s="33"/>
      <c r="AI782" s="6"/>
      <c r="AJ782" s="32"/>
      <c r="AK782" s="27"/>
      <c r="AL782" s="27"/>
      <c r="AM782" s="27"/>
      <c r="AN782" s="27"/>
      <c r="AO782" s="27"/>
      <c r="AP782" s="27"/>
      <c r="AR782" s="2"/>
      <c r="AS782" s="8"/>
      <c r="AT782" s="8"/>
      <c r="AU782" s="8"/>
      <c r="AW782" s="44"/>
      <c r="AX782" s="31"/>
      <c r="AY782" s="29"/>
      <c r="AZ782" s="31"/>
      <c r="BA782" s="17"/>
      <c r="BC782" s="22"/>
      <c r="BD782" s="22"/>
      <c r="BE782" s="22"/>
      <c r="BF782" s="22"/>
      <c r="BG782" s="22"/>
      <c r="BH782" s="22"/>
      <c r="BI782" s="22"/>
      <c r="BJ782" s="33"/>
      <c r="BK782" s="6"/>
      <c r="BL782" s="32"/>
      <c r="BM782" s="27"/>
      <c r="BN782" s="27"/>
      <c r="BO782" s="27"/>
      <c r="BP782" s="27"/>
      <c r="BQ782" s="27"/>
      <c r="BR782" s="27"/>
      <c r="BT782" s="2"/>
      <c r="BU782" s="8"/>
      <c r="BV782" s="8"/>
      <c r="BW782" s="8"/>
      <c r="BY782" s="44"/>
      <c r="BZ782" s="31"/>
      <c r="CA782" s="29"/>
      <c r="CB782" s="31"/>
      <c r="CC782" s="17"/>
      <c r="CE782" s="22"/>
      <c r="CF782" s="22"/>
      <c r="CG782" s="22"/>
      <c r="CH782" s="22"/>
      <c r="CI782" s="22"/>
      <c r="CJ782" s="22"/>
      <c r="CK782" s="22"/>
      <c r="CL782" s="33"/>
      <c r="CM782" s="6"/>
      <c r="CN782" s="32"/>
      <c r="CO782" s="27"/>
      <c r="CP782" s="27"/>
      <c r="CQ782" s="27"/>
      <c r="CR782" s="27"/>
      <c r="CS782" s="27"/>
      <c r="CT782" s="27"/>
    </row>
    <row r="783" spans="2:98">
      <c r="B783" s="86">
        <v>43494</v>
      </c>
      <c r="C783" s="53">
        <v>2640</v>
      </c>
      <c r="D783" s="47">
        <f t="shared" si="236"/>
        <v>-1.4562096941959299E-3</v>
      </c>
      <c r="F783" s="89">
        <f t="shared" si="249"/>
        <v>2019.0671434247452</v>
      </c>
      <c r="G783" s="96">
        <v>23</v>
      </c>
      <c r="H783" s="37">
        <v>772</v>
      </c>
      <c r="I783" s="60">
        <f t="shared" si="237"/>
        <v>2366.9431292782533</v>
      </c>
      <c r="J783" s="57">
        <f t="shared" si="238"/>
        <v>2538.6097993851818</v>
      </c>
      <c r="K783" s="60">
        <f t="shared" si="239"/>
        <v>2555.7164827413553</v>
      </c>
      <c r="L783" s="57">
        <f t="shared" si="240"/>
        <v>2192.1131765085961</v>
      </c>
      <c r="M783" s="60">
        <f t="shared" si="241"/>
        <v>2192.1131765085961</v>
      </c>
      <c r="N783" s="57">
        <f t="shared" si="242"/>
        <v>2030.1967204796742</v>
      </c>
      <c r="P783" s="49"/>
      <c r="Q783" s="41">
        <v>772</v>
      </c>
      <c r="R783" s="103">
        <f t="shared" si="250"/>
        <v>2019.0671434247452</v>
      </c>
      <c r="S783" s="57">
        <f t="shared" si="243"/>
        <v>2291.5698533945329</v>
      </c>
      <c r="T783" s="57">
        <f t="shared" si="244"/>
        <v>2853.0006950813272</v>
      </c>
      <c r="U783" s="57">
        <f t="shared" si="245"/>
        <v>3574.3928010595596</v>
      </c>
      <c r="V783" s="57">
        <f t="shared" si="246"/>
        <v>1469.1425048276724</v>
      </c>
      <c r="W783" s="57">
        <f t="shared" si="247"/>
        <v>5575.3412348921947</v>
      </c>
      <c r="X783" s="57">
        <f t="shared" si="248"/>
        <v>941.87820471372106</v>
      </c>
      <c r="Y783" s="17"/>
      <c r="AA783" s="22"/>
      <c r="AB783" s="22"/>
      <c r="AC783" s="22"/>
      <c r="AD783" s="22"/>
      <c r="AE783" s="22"/>
      <c r="AF783" s="22"/>
      <c r="AG783" s="22"/>
      <c r="AH783" s="33"/>
      <c r="AI783" s="6"/>
      <c r="AJ783" s="32"/>
      <c r="AK783" s="27"/>
      <c r="AL783" s="27"/>
      <c r="AM783" s="27"/>
      <c r="AN783" s="27"/>
      <c r="AO783" s="27"/>
      <c r="AP783" s="27"/>
      <c r="AR783" s="2"/>
      <c r="AS783" s="8"/>
      <c r="AT783" s="8"/>
      <c r="AU783" s="8"/>
      <c r="AW783" s="44"/>
      <c r="AX783" s="31"/>
      <c r="AY783" s="29"/>
      <c r="AZ783" s="31"/>
      <c r="BA783" s="17"/>
      <c r="BC783" s="22"/>
      <c r="BD783" s="22"/>
      <c r="BE783" s="22"/>
      <c r="BF783" s="22"/>
      <c r="BG783" s="22"/>
      <c r="BH783" s="22"/>
      <c r="BI783" s="22"/>
      <c r="BJ783" s="33"/>
      <c r="BK783" s="6"/>
      <c r="BL783" s="32"/>
      <c r="BM783" s="27"/>
      <c r="BN783" s="27"/>
      <c r="BO783" s="27"/>
      <c r="BP783" s="27"/>
      <c r="BQ783" s="27"/>
      <c r="BR783" s="27"/>
      <c r="BT783" s="2"/>
      <c r="BU783" s="8"/>
      <c r="BV783" s="8"/>
      <c r="BW783" s="8"/>
      <c r="BY783" s="44"/>
      <c r="BZ783" s="31"/>
      <c r="CA783" s="29"/>
      <c r="CB783" s="31"/>
      <c r="CC783" s="17"/>
      <c r="CE783" s="22"/>
      <c r="CF783" s="22"/>
      <c r="CG783" s="22"/>
      <c r="CH783" s="22"/>
      <c r="CI783" s="22"/>
      <c r="CJ783" s="22"/>
      <c r="CK783" s="22"/>
      <c r="CL783" s="33"/>
      <c r="CM783" s="6"/>
      <c r="CN783" s="32"/>
      <c r="CO783" s="27"/>
      <c r="CP783" s="27"/>
      <c r="CQ783" s="27"/>
      <c r="CR783" s="27"/>
      <c r="CS783" s="27"/>
      <c r="CT783" s="27"/>
    </row>
    <row r="784" spans="2:98">
      <c r="B784" s="86">
        <v>43495</v>
      </c>
      <c r="C784" s="53">
        <v>2681.05</v>
      </c>
      <c r="D784" s="47">
        <f t="shared" si="236"/>
        <v>1.5549242424242493E-2</v>
      </c>
      <c r="F784" s="89">
        <f t="shared" si="249"/>
        <v>2019.071116408456</v>
      </c>
      <c r="G784" s="96">
        <v>24</v>
      </c>
      <c r="H784" s="37">
        <v>773</v>
      </c>
      <c r="I784" s="60">
        <f t="shared" si="237"/>
        <v>2367.6343775893442</v>
      </c>
      <c r="J784" s="57">
        <f t="shared" si="238"/>
        <v>2542.8028973537562</v>
      </c>
      <c r="K784" s="60">
        <f t="shared" si="239"/>
        <v>2560.6854473261628</v>
      </c>
      <c r="L784" s="57">
        <f t="shared" si="240"/>
        <v>2189.1375029276942</v>
      </c>
      <c r="M784" s="60">
        <f t="shared" si="241"/>
        <v>2189.1375029276942</v>
      </c>
      <c r="N784" s="57">
        <f t="shared" si="242"/>
        <v>2024.0975769256663</v>
      </c>
      <c r="P784" s="49"/>
      <c r="Q784" s="96">
        <v>773</v>
      </c>
      <c r="R784" s="103">
        <f t="shared" si="250"/>
        <v>2019.071116408456</v>
      </c>
      <c r="S784" s="57">
        <f t="shared" si="243"/>
        <v>2292.2390894954397</v>
      </c>
      <c r="T784" s="57">
        <f t="shared" si="244"/>
        <v>2853.8220013673945</v>
      </c>
      <c r="U784" s="57">
        <f t="shared" si="245"/>
        <v>3576.4659533735266</v>
      </c>
      <c r="V784" s="57">
        <f t="shared" si="246"/>
        <v>1469.1486265805693</v>
      </c>
      <c r="W784" s="57">
        <f t="shared" si="247"/>
        <v>5580.18086955124</v>
      </c>
      <c r="X784" s="57">
        <f t="shared" si="248"/>
        <v>941.61106355562265</v>
      </c>
      <c r="Y784" s="17"/>
      <c r="AA784" s="22"/>
      <c r="AB784" s="22"/>
      <c r="AC784" s="22"/>
      <c r="AD784" s="22"/>
      <c r="AE784" s="22"/>
      <c r="AF784" s="22"/>
      <c r="AG784" s="22"/>
      <c r="AH784" s="33"/>
      <c r="AI784" s="6"/>
      <c r="AJ784" s="32"/>
      <c r="AK784" s="27"/>
      <c r="AL784" s="27"/>
      <c r="AM784" s="27"/>
      <c r="AN784" s="27"/>
      <c r="AO784" s="27"/>
      <c r="AP784" s="27"/>
      <c r="AR784" s="2"/>
      <c r="AS784" s="8"/>
      <c r="AT784" s="8"/>
      <c r="AU784" s="8"/>
      <c r="AW784" s="44"/>
      <c r="AX784" s="31"/>
      <c r="AY784" s="29"/>
      <c r="AZ784" s="31"/>
      <c r="BA784" s="17"/>
      <c r="BC784" s="22"/>
      <c r="BD784" s="22"/>
      <c r="BE784" s="22"/>
      <c r="BF784" s="22"/>
      <c r="BG784" s="22"/>
      <c r="BH784" s="22"/>
      <c r="BI784" s="22"/>
      <c r="BJ784" s="33"/>
      <c r="BK784" s="6"/>
      <c r="BL784" s="32"/>
      <c r="BM784" s="27"/>
      <c r="BN784" s="27"/>
      <c r="BO784" s="27"/>
      <c r="BP784" s="27"/>
      <c r="BQ784" s="27"/>
      <c r="BR784" s="27"/>
      <c r="BT784" s="2"/>
      <c r="BU784" s="8"/>
      <c r="BV784" s="8"/>
      <c r="BW784" s="8"/>
      <c r="BY784" s="44"/>
      <c r="BZ784" s="31"/>
      <c r="CA784" s="29"/>
      <c r="CB784" s="31"/>
      <c r="CC784" s="17"/>
      <c r="CE784" s="22"/>
      <c r="CF784" s="22"/>
      <c r="CG784" s="22"/>
      <c r="CH784" s="22"/>
      <c r="CI784" s="22"/>
      <c r="CJ784" s="22"/>
      <c r="CK784" s="22"/>
      <c r="CL784" s="33"/>
      <c r="CM784" s="6"/>
      <c r="CN784" s="32"/>
      <c r="CO784" s="27"/>
      <c r="CP784" s="27"/>
      <c r="CQ784" s="27"/>
      <c r="CR784" s="27"/>
      <c r="CS784" s="27"/>
      <c r="CT784" s="27"/>
    </row>
    <row r="785" spans="2:98">
      <c r="B785" s="86">
        <v>43496</v>
      </c>
      <c r="C785" s="53">
        <v>2704.1</v>
      </c>
      <c r="D785" s="47">
        <f t="shared" si="236"/>
        <v>8.5973778929895849E-3</v>
      </c>
      <c r="F785" s="89">
        <f t="shared" si="249"/>
        <v>2019.0750893921668</v>
      </c>
      <c r="G785" s="96">
        <v>25</v>
      </c>
      <c r="H785" s="37">
        <v>774</v>
      </c>
      <c r="I785" s="60">
        <f t="shared" si="237"/>
        <v>2368.3258277744144</v>
      </c>
      <c r="J785" s="57">
        <f t="shared" si="238"/>
        <v>2546.9162248105949</v>
      </c>
      <c r="K785" s="60">
        <f t="shared" si="239"/>
        <v>2565.5767412686141</v>
      </c>
      <c r="L785" s="57">
        <f t="shared" si="240"/>
        <v>2186.2402851882221</v>
      </c>
      <c r="M785" s="60">
        <f t="shared" si="241"/>
        <v>2186.2402851882221</v>
      </c>
      <c r="N785" s="57">
        <f t="shared" si="242"/>
        <v>2018.1541443862282</v>
      </c>
      <c r="P785" s="49"/>
      <c r="Q785" s="41">
        <v>774</v>
      </c>
      <c r="R785" s="103">
        <f t="shared" si="250"/>
        <v>2019.0750893921668</v>
      </c>
      <c r="S785" s="57">
        <f t="shared" si="243"/>
        <v>2292.9085210418216</v>
      </c>
      <c r="T785" s="57">
        <f t="shared" si="244"/>
        <v>2854.6430127829576</v>
      </c>
      <c r="U785" s="57">
        <f t="shared" si="245"/>
        <v>3578.5396420837483</v>
      </c>
      <c r="V785" s="57">
        <f t="shared" si="246"/>
        <v>1469.1550217967811</v>
      </c>
      <c r="W785" s="57">
        <f t="shared" si="247"/>
        <v>5585.0226262608503</v>
      </c>
      <c r="X785" s="57">
        <f t="shared" si="248"/>
        <v>941.34434856999326</v>
      </c>
      <c r="Y785" s="17"/>
      <c r="AA785" s="22"/>
      <c r="AB785" s="22"/>
      <c r="AC785" s="22"/>
      <c r="AD785" s="22"/>
      <c r="AE785" s="22"/>
      <c r="AF785" s="22"/>
      <c r="AG785" s="22"/>
      <c r="AH785" s="33"/>
      <c r="AI785" s="6"/>
      <c r="AJ785" s="32"/>
      <c r="AK785" s="27"/>
      <c r="AL785" s="27"/>
      <c r="AM785" s="27"/>
      <c r="AN785" s="27"/>
      <c r="AO785" s="27"/>
      <c r="AP785" s="27"/>
      <c r="AR785" s="2"/>
      <c r="AS785" s="8"/>
      <c r="AT785" s="8"/>
      <c r="AU785" s="8"/>
      <c r="AW785" s="44"/>
      <c r="AX785" s="31"/>
      <c r="AY785" s="29"/>
      <c r="AZ785" s="31"/>
      <c r="BA785" s="17"/>
      <c r="BC785" s="22"/>
      <c r="BD785" s="22"/>
      <c r="BE785" s="22"/>
      <c r="BF785" s="22"/>
      <c r="BG785" s="22"/>
      <c r="BH785" s="22"/>
      <c r="BI785" s="22"/>
      <c r="BJ785" s="33"/>
      <c r="BK785" s="6"/>
      <c r="BL785" s="32"/>
      <c r="BM785" s="27"/>
      <c r="BN785" s="27"/>
      <c r="BO785" s="27"/>
      <c r="BP785" s="27"/>
      <c r="BQ785" s="27"/>
      <c r="BR785" s="27"/>
      <c r="BT785" s="2"/>
      <c r="BU785" s="8"/>
      <c r="BV785" s="8"/>
      <c r="BW785" s="8"/>
      <c r="BY785" s="44"/>
      <c r="BZ785" s="31"/>
      <c r="CA785" s="29"/>
      <c r="CB785" s="31"/>
      <c r="CC785" s="17"/>
      <c r="CE785" s="22"/>
      <c r="CF785" s="22"/>
      <c r="CG785" s="22"/>
      <c r="CH785" s="22"/>
      <c r="CI785" s="22"/>
      <c r="CJ785" s="22"/>
      <c r="CK785" s="22"/>
      <c r="CL785" s="33"/>
      <c r="CM785" s="6"/>
      <c r="CN785" s="32"/>
      <c r="CO785" s="27"/>
      <c r="CP785" s="27"/>
      <c r="CQ785" s="27"/>
      <c r="CR785" s="27"/>
      <c r="CS785" s="27"/>
      <c r="CT785" s="27"/>
    </row>
    <row r="786" spans="2:98">
      <c r="B786" s="86">
        <v>43497</v>
      </c>
      <c r="C786" s="53">
        <v>2706.53</v>
      </c>
      <c r="D786" s="47">
        <f t="shared" si="236"/>
        <v>8.9863540549546658E-4</v>
      </c>
      <c r="F786" s="89">
        <f t="shared" si="249"/>
        <v>2019.0790623758776</v>
      </c>
      <c r="G786" s="96">
        <v>26</v>
      </c>
      <c r="H786" s="37">
        <v>775</v>
      </c>
      <c r="I786" s="60">
        <f t="shared" si="237"/>
        <v>2369.0174798924195</v>
      </c>
      <c r="J786" s="57">
        <f t="shared" si="238"/>
        <v>2550.9545334286181</v>
      </c>
      <c r="K786" s="60">
        <f t="shared" si="239"/>
        <v>2570.3950831964644</v>
      </c>
      <c r="L786" s="57">
        <f t="shared" si="240"/>
        <v>2183.4168049592654</v>
      </c>
      <c r="M786" s="60">
        <f t="shared" si="241"/>
        <v>2183.4168049592654</v>
      </c>
      <c r="N786" s="57">
        <f t="shared" si="242"/>
        <v>2012.3570149406485</v>
      </c>
      <c r="P786" s="49"/>
      <c r="Q786" s="41">
        <v>775</v>
      </c>
      <c r="R786" s="103">
        <f t="shared" si="250"/>
        <v>2019.0790623758776</v>
      </c>
      <c r="S786" s="57">
        <f t="shared" si="243"/>
        <v>2293.5781480907567</v>
      </c>
      <c r="T786" s="57">
        <f t="shared" si="244"/>
        <v>2855.4637299671535</v>
      </c>
      <c r="U786" s="57">
        <f t="shared" si="245"/>
        <v>3580.6138680202012</v>
      </c>
      <c r="V786" s="57">
        <f t="shared" si="246"/>
        <v>1469.1616899501289</v>
      </c>
      <c r="W786" s="57">
        <f t="shared" si="247"/>
        <v>5589.8665072873146</v>
      </c>
      <c r="X786" s="57">
        <f t="shared" si="248"/>
        <v>941.07805875891586</v>
      </c>
      <c r="Y786" s="17"/>
      <c r="AA786" s="22"/>
      <c r="AB786" s="22"/>
      <c r="AC786" s="22"/>
      <c r="AD786" s="22"/>
      <c r="AE786" s="22"/>
      <c r="AF786" s="22"/>
      <c r="AG786" s="22"/>
      <c r="AH786" s="33"/>
      <c r="AI786" s="6"/>
      <c r="AJ786" s="32"/>
      <c r="AK786" s="27"/>
      <c r="AL786" s="27"/>
      <c r="AM786" s="27"/>
      <c r="AN786" s="27"/>
      <c r="AO786" s="27"/>
      <c r="AP786" s="27"/>
      <c r="AR786" s="2"/>
      <c r="AS786" s="8"/>
      <c r="AT786" s="8"/>
      <c r="AU786" s="8"/>
      <c r="AW786" s="44"/>
      <c r="AX786" s="31"/>
      <c r="AY786" s="29"/>
      <c r="AZ786" s="31"/>
      <c r="BA786" s="17"/>
      <c r="BC786" s="22"/>
      <c r="BD786" s="22"/>
      <c r="BE786" s="22"/>
      <c r="BF786" s="22"/>
      <c r="BG786" s="22"/>
      <c r="BH786" s="22"/>
      <c r="BI786" s="22"/>
      <c r="BJ786" s="33"/>
      <c r="BK786" s="6"/>
      <c r="BL786" s="32"/>
      <c r="BM786" s="27"/>
      <c r="BN786" s="27"/>
      <c r="BO786" s="27"/>
      <c r="BP786" s="27"/>
      <c r="BQ786" s="27"/>
      <c r="BR786" s="27"/>
      <c r="BT786" s="2"/>
      <c r="BU786" s="8"/>
      <c r="BV786" s="8"/>
      <c r="BW786" s="8"/>
      <c r="BY786" s="44"/>
      <c r="BZ786" s="31"/>
      <c r="CA786" s="29"/>
      <c r="CB786" s="31"/>
      <c r="CC786" s="17"/>
      <c r="CE786" s="22"/>
      <c r="CF786" s="22"/>
      <c r="CG786" s="22"/>
      <c r="CH786" s="22"/>
      <c r="CI786" s="22"/>
      <c r="CJ786" s="22"/>
      <c r="CK786" s="22"/>
      <c r="CL786" s="33"/>
      <c r="CM786" s="6"/>
      <c r="CN786" s="32"/>
      <c r="CO786" s="27"/>
      <c r="CP786" s="27"/>
      <c r="CQ786" s="27"/>
      <c r="CR786" s="27"/>
      <c r="CS786" s="27"/>
      <c r="CT786" s="27"/>
    </row>
    <row r="787" spans="2:98">
      <c r="B787" s="86">
        <v>43500</v>
      </c>
      <c r="C787" s="53">
        <v>2724.78</v>
      </c>
      <c r="D787" s="47">
        <f t="shared" si="236"/>
        <v>6.7429513066546458E-3</v>
      </c>
      <c r="F787" s="89">
        <f t="shared" si="249"/>
        <v>2019.0830353595884</v>
      </c>
      <c r="G787" s="96">
        <v>27</v>
      </c>
      <c r="H787" s="37">
        <v>776</v>
      </c>
      <c r="I787" s="60">
        <f t="shared" si="237"/>
        <v>2369.7093340023321</v>
      </c>
      <c r="J787" s="57">
        <f t="shared" si="238"/>
        <v>2554.9221218548719</v>
      </c>
      <c r="K787" s="60">
        <f t="shared" si="239"/>
        <v>2575.1447406782077</v>
      </c>
      <c r="L787" s="57">
        <f t="shared" si="240"/>
        <v>2180.6627949692779</v>
      </c>
      <c r="M787" s="60">
        <f t="shared" si="241"/>
        <v>2180.6627949692779</v>
      </c>
      <c r="N787" s="57">
        <f t="shared" si="242"/>
        <v>2006.6976810745612</v>
      </c>
      <c r="P787" s="49"/>
      <c r="Q787" s="96">
        <v>776</v>
      </c>
      <c r="R787" s="103">
        <f t="shared" si="250"/>
        <v>2019.0830353595884</v>
      </c>
      <c r="S787" s="57">
        <f t="shared" si="243"/>
        <v>2294.2479706993413</v>
      </c>
      <c r="T787" s="57">
        <f t="shared" si="244"/>
        <v>2856.2841535570324</v>
      </c>
      <c r="U787" s="57">
        <f t="shared" si="245"/>
        <v>3582.6886320111239</v>
      </c>
      <c r="V787" s="57">
        <f t="shared" si="246"/>
        <v>1469.1686305162848</v>
      </c>
      <c r="W787" s="57">
        <f t="shared" si="247"/>
        <v>5594.7125148939876</v>
      </c>
      <c r="X787" s="57">
        <f t="shared" si="248"/>
        <v>940.8121931279934</v>
      </c>
      <c r="Y787" s="17"/>
      <c r="AA787" s="22"/>
      <c r="AB787" s="22"/>
      <c r="AC787" s="22"/>
      <c r="AD787" s="22"/>
      <c r="AE787" s="22"/>
      <c r="AF787" s="22"/>
      <c r="AG787" s="22"/>
      <c r="AH787" s="33"/>
      <c r="AI787" s="6"/>
      <c r="AJ787" s="32"/>
      <c r="AK787" s="27"/>
      <c r="AL787" s="27"/>
      <c r="AM787" s="27"/>
      <c r="AN787" s="27"/>
      <c r="AO787" s="27"/>
      <c r="AP787" s="27"/>
      <c r="AR787" s="2"/>
      <c r="AS787" s="8"/>
      <c r="AT787" s="8"/>
      <c r="AU787" s="8"/>
      <c r="AW787" s="44"/>
      <c r="AX787" s="31"/>
      <c r="AY787" s="29"/>
      <c r="AZ787" s="31"/>
      <c r="BA787" s="17"/>
      <c r="BC787" s="22"/>
      <c r="BD787" s="22"/>
      <c r="BE787" s="22"/>
      <c r="BF787" s="22"/>
      <c r="BG787" s="22"/>
      <c r="BH787" s="22"/>
      <c r="BI787" s="22"/>
      <c r="BJ787" s="33"/>
      <c r="BK787" s="6"/>
      <c r="BL787" s="32"/>
      <c r="BM787" s="27"/>
      <c r="BN787" s="27"/>
      <c r="BO787" s="27"/>
      <c r="BP787" s="27"/>
      <c r="BQ787" s="27"/>
      <c r="BR787" s="27"/>
      <c r="BT787" s="2"/>
      <c r="BU787" s="8"/>
      <c r="BV787" s="8"/>
      <c r="BW787" s="8"/>
      <c r="BY787" s="44"/>
      <c r="BZ787" s="31"/>
      <c r="CA787" s="29"/>
      <c r="CB787" s="31"/>
      <c r="CC787" s="17"/>
      <c r="CE787" s="22"/>
      <c r="CF787" s="22"/>
      <c r="CG787" s="22"/>
      <c r="CH787" s="22"/>
      <c r="CI787" s="22"/>
      <c r="CJ787" s="22"/>
      <c r="CK787" s="22"/>
      <c r="CL787" s="33"/>
      <c r="CM787" s="6"/>
      <c r="CN787" s="32"/>
      <c r="CO787" s="27"/>
      <c r="CP787" s="27"/>
      <c r="CQ787" s="27"/>
      <c r="CR787" s="27"/>
      <c r="CS787" s="27"/>
      <c r="CT787" s="27"/>
    </row>
    <row r="788" spans="2:98">
      <c r="B788" s="86">
        <v>43501</v>
      </c>
      <c r="C788" s="53">
        <v>2736.84</v>
      </c>
      <c r="D788" s="47">
        <f t="shared" si="236"/>
        <v>4.426045405500607E-3</v>
      </c>
      <c r="F788" s="89">
        <f t="shared" si="249"/>
        <v>2019.0870083432992</v>
      </c>
      <c r="G788" s="96">
        <v>28</v>
      </c>
      <c r="H788" s="37">
        <v>777</v>
      </c>
      <c r="I788" s="60">
        <f t="shared" si="237"/>
        <v>2370.4013901631429</v>
      </c>
      <c r="J788" s="57">
        <f t="shared" si="238"/>
        <v>2558.8228939547239</v>
      </c>
      <c r="K788" s="60">
        <f t="shared" si="239"/>
        <v>2579.8295882827424</v>
      </c>
      <c r="L788" s="57">
        <f t="shared" si="240"/>
        <v>2177.9743809464189</v>
      </c>
      <c r="M788" s="60">
        <f t="shared" si="241"/>
        <v>2177.9743809464189</v>
      </c>
      <c r="N788" s="57">
        <f t="shared" si="242"/>
        <v>2001.1684197217169</v>
      </c>
      <c r="P788" s="49"/>
      <c r="Q788" s="96">
        <v>777</v>
      </c>
      <c r="R788" s="103">
        <f t="shared" si="250"/>
        <v>2019.0870083432992</v>
      </c>
      <c r="S788" s="57">
        <f t="shared" si="243"/>
        <v>2294.9179889246857</v>
      </c>
      <c r="T788" s="57">
        <f t="shared" si="244"/>
        <v>2857.1042841875683</v>
      </c>
      <c r="U788" s="57">
        <f t="shared" si="245"/>
        <v>3584.7639348830216</v>
      </c>
      <c r="V788" s="57">
        <f t="shared" si="246"/>
        <v>1469.1758429727633</v>
      </c>
      <c r="W788" s="57">
        <f t="shared" si="247"/>
        <v>5599.5606513413104</v>
      </c>
      <c r="X788" s="57">
        <f t="shared" si="248"/>
        <v>940.54675068633412</v>
      </c>
      <c r="Y788" s="17"/>
      <c r="AA788" s="22"/>
      <c r="AB788" s="22"/>
      <c r="AC788" s="22"/>
      <c r="AD788" s="22"/>
      <c r="AE788" s="22"/>
      <c r="AF788" s="22"/>
      <c r="AG788" s="22"/>
      <c r="AH788" s="33"/>
      <c r="AI788" s="6"/>
      <c r="AJ788" s="32"/>
      <c r="AK788" s="27"/>
      <c r="AL788" s="27"/>
      <c r="AM788" s="27"/>
      <c r="AN788" s="27"/>
      <c r="AO788" s="27"/>
      <c r="AP788" s="27"/>
      <c r="AR788" s="2"/>
      <c r="AS788" s="8"/>
      <c r="AT788" s="8"/>
      <c r="AU788" s="8"/>
      <c r="AW788" s="44"/>
      <c r="AX788" s="31"/>
      <c r="AY788" s="29"/>
      <c r="AZ788" s="31"/>
      <c r="BA788" s="17"/>
      <c r="BC788" s="22"/>
      <c r="BD788" s="22"/>
      <c r="BE788" s="22"/>
      <c r="BF788" s="22"/>
      <c r="BG788" s="22"/>
      <c r="BH788" s="22"/>
      <c r="BI788" s="22"/>
      <c r="BJ788" s="33"/>
      <c r="BK788" s="6"/>
      <c r="BL788" s="32"/>
      <c r="BM788" s="27"/>
      <c r="BN788" s="27"/>
      <c r="BO788" s="27"/>
      <c r="BP788" s="27"/>
      <c r="BQ788" s="27"/>
      <c r="BR788" s="27"/>
      <c r="BT788" s="2"/>
      <c r="BU788" s="8"/>
      <c r="BV788" s="8"/>
      <c r="BW788" s="8"/>
      <c r="BY788" s="44"/>
      <c r="BZ788" s="31"/>
      <c r="CA788" s="29"/>
      <c r="CB788" s="31"/>
      <c r="CC788" s="17"/>
      <c r="CE788" s="22"/>
      <c r="CF788" s="22"/>
      <c r="CG788" s="22"/>
      <c r="CH788" s="22"/>
      <c r="CI788" s="22"/>
      <c r="CJ788" s="22"/>
      <c r="CK788" s="22"/>
      <c r="CL788" s="33"/>
      <c r="CM788" s="6"/>
      <c r="CN788" s="32"/>
      <c r="CO788" s="27"/>
      <c r="CP788" s="27"/>
      <c r="CQ788" s="27"/>
      <c r="CR788" s="27"/>
      <c r="CS788" s="27"/>
      <c r="CT788" s="27"/>
    </row>
    <row r="789" spans="2:98">
      <c r="B789" s="86">
        <v>43502</v>
      </c>
      <c r="C789" s="53">
        <v>2731.61</v>
      </c>
      <c r="D789" s="47">
        <f t="shared" si="236"/>
        <v>-1.9109630084330901E-3</v>
      </c>
      <c r="F789" s="89">
        <f t="shared" si="249"/>
        <v>2019.09098132701</v>
      </c>
      <c r="G789" s="96">
        <v>29</v>
      </c>
      <c r="H789" s="37">
        <v>778</v>
      </c>
      <c r="I789" s="60">
        <f t="shared" si="237"/>
        <v>2371.0936484338595</v>
      </c>
      <c r="J789" s="57">
        <f t="shared" si="238"/>
        <v>2562.6604077685993</v>
      </c>
      <c r="K789" s="60">
        <f t="shared" si="239"/>
        <v>2584.4531563749092</v>
      </c>
      <c r="L789" s="57">
        <f t="shared" si="240"/>
        <v>2175.3480328230144</v>
      </c>
      <c r="M789" s="60">
        <f t="shared" si="241"/>
        <v>2175.3480328230144</v>
      </c>
      <c r="N789" s="57">
        <f t="shared" si="242"/>
        <v>1995.7621948136057</v>
      </c>
      <c r="P789" s="49"/>
      <c r="Q789" s="41">
        <v>778</v>
      </c>
      <c r="R789" s="103">
        <f t="shared" si="250"/>
        <v>2019.09098132701</v>
      </c>
      <c r="S789" s="57">
        <f t="shared" si="243"/>
        <v>2295.5882028239184</v>
      </c>
      <c r="T789" s="57">
        <f t="shared" si="244"/>
        <v>2857.9241224916691</v>
      </c>
      <c r="U789" s="57">
        <f t="shared" si="245"/>
        <v>3586.8397774606774</v>
      </c>
      <c r="V789" s="57">
        <f t="shared" si="246"/>
        <v>1469.1833267989127</v>
      </c>
      <c r="W789" s="57">
        <f t="shared" si="247"/>
        <v>5604.4109188868279</v>
      </c>
      <c r="X789" s="57">
        <f t="shared" si="248"/>
        <v>940.28173044653261</v>
      </c>
      <c r="Y789" s="17"/>
      <c r="AA789" s="22"/>
      <c r="AB789" s="22"/>
      <c r="AC789" s="22"/>
      <c r="AD789" s="22"/>
      <c r="AE789" s="22"/>
      <c r="AF789" s="22"/>
      <c r="AG789" s="22"/>
      <c r="AH789" s="33"/>
      <c r="AI789" s="6"/>
      <c r="AJ789" s="32"/>
      <c r="AK789" s="27"/>
      <c r="AL789" s="27"/>
      <c r="AM789" s="27"/>
      <c r="AN789" s="27"/>
      <c r="AO789" s="27"/>
      <c r="AP789" s="27"/>
      <c r="AR789" s="2"/>
      <c r="AS789" s="8"/>
      <c r="AT789" s="8"/>
      <c r="AU789" s="8"/>
      <c r="AW789" s="44"/>
      <c r="AX789" s="31"/>
      <c r="AY789" s="29"/>
      <c r="AZ789" s="31"/>
      <c r="BA789" s="17"/>
      <c r="BC789" s="22"/>
      <c r="BD789" s="22"/>
      <c r="BE789" s="22"/>
      <c r="BF789" s="22"/>
      <c r="BG789" s="22"/>
      <c r="BH789" s="22"/>
      <c r="BI789" s="22"/>
      <c r="BJ789" s="33"/>
      <c r="BK789" s="6"/>
      <c r="BL789" s="32"/>
      <c r="BM789" s="27"/>
      <c r="BN789" s="27"/>
      <c r="BO789" s="27"/>
      <c r="BP789" s="27"/>
      <c r="BQ789" s="27"/>
      <c r="BR789" s="27"/>
      <c r="BT789" s="2"/>
      <c r="BU789" s="8"/>
      <c r="BV789" s="8"/>
      <c r="BW789" s="8"/>
      <c r="BY789" s="44"/>
      <c r="BZ789" s="31"/>
      <c r="CA789" s="29"/>
      <c r="CB789" s="31"/>
      <c r="CC789" s="17"/>
      <c r="CE789" s="22"/>
      <c r="CF789" s="22"/>
      <c r="CG789" s="22"/>
      <c r="CH789" s="22"/>
      <c r="CI789" s="22"/>
      <c r="CJ789" s="22"/>
      <c r="CK789" s="22"/>
      <c r="CL789" s="33"/>
      <c r="CM789" s="6"/>
      <c r="CN789" s="32"/>
      <c r="CO789" s="27"/>
      <c r="CP789" s="27"/>
      <c r="CQ789" s="27"/>
      <c r="CR789" s="27"/>
      <c r="CS789" s="27"/>
      <c r="CT789" s="27"/>
    </row>
    <row r="790" spans="2:98">
      <c r="B790" s="86">
        <v>43503</v>
      </c>
      <c r="C790" s="53">
        <v>2706.05</v>
      </c>
      <c r="D790" s="47">
        <f t="shared" si="236"/>
        <v>-9.3571190616522654E-3</v>
      </c>
      <c r="F790" s="89">
        <f t="shared" si="249"/>
        <v>2019.0949543107208</v>
      </c>
      <c r="G790" s="96">
        <v>30</v>
      </c>
      <c r="H790" s="37">
        <v>779</v>
      </c>
      <c r="I790" s="60">
        <f t="shared" si="237"/>
        <v>2371.7861088735062</v>
      </c>
      <c r="J790" s="57">
        <f t="shared" si="238"/>
        <v>2566.4379169295648</v>
      </c>
      <c r="K790" s="60">
        <f t="shared" si="239"/>
        <v>2589.0186723915617</v>
      </c>
      <c r="L790" s="57">
        <f t="shared" si="240"/>
        <v>2172.7805234594884</v>
      </c>
      <c r="M790" s="60">
        <f t="shared" si="241"/>
        <v>2172.7805234594884</v>
      </c>
      <c r="N790" s="57">
        <f t="shared" si="242"/>
        <v>1990.4725748508342</v>
      </c>
      <c r="P790" s="49"/>
      <c r="Q790" s="41">
        <v>779</v>
      </c>
      <c r="R790" s="103">
        <f t="shared" si="250"/>
        <v>2019.0949543107208</v>
      </c>
      <c r="S790" s="57">
        <f t="shared" si="243"/>
        <v>2296.2586124541858</v>
      </c>
      <c r="T790" s="57">
        <f t="shared" si="244"/>
        <v>2858.7436691001853</v>
      </c>
      <c r="U790" s="57">
        <f t="shared" si="245"/>
        <v>3588.9161605671593</v>
      </c>
      <c r="V790" s="57">
        <f t="shared" si="246"/>
        <v>1469.1910814759065</v>
      </c>
      <c r="W790" s="57">
        <f t="shared" si="247"/>
        <v>5609.2633197851992</v>
      </c>
      <c r="X790" s="57">
        <f t="shared" si="248"/>
        <v>940.0171314246553</v>
      </c>
      <c r="Y790" s="17"/>
      <c r="AA790" s="22"/>
      <c r="AB790" s="22"/>
      <c r="AC790" s="22"/>
      <c r="AD790" s="22"/>
      <c r="AE790" s="22"/>
      <c r="AF790" s="22"/>
      <c r="AG790" s="22"/>
      <c r="AH790" s="33"/>
      <c r="AI790" s="6"/>
      <c r="AJ790" s="32"/>
      <c r="AK790" s="27"/>
      <c r="AL790" s="27"/>
      <c r="AM790" s="27"/>
      <c r="AN790" s="27"/>
      <c r="AO790" s="27"/>
      <c r="AP790" s="27"/>
      <c r="AR790" s="2"/>
      <c r="AS790" s="8"/>
      <c r="AT790" s="8"/>
      <c r="AU790" s="8"/>
      <c r="AW790" s="44"/>
      <c r="AX790" s="31"/>
      <c r="AY790" s="29"/>
      <c r="AZ790" s="31"/>
      <c r="BA790" s="17"/>
      <c r="BC790" s="22"/>
      <c r="BD790" s="22"/>
      <c r="BE790" s="22"/>
      <c r="BF790" s="22"/>
      <c r="BG790" s="22"/>
      <c r="BH790" s="22"/>
      <c r="BI790" s="22"/>
      <c r="BJ790" s="33"/>
      <c r="BK790" s="6"/>
      <c r="BL790" s="32"/>
      <c r="BM790" s="27"/>
      <c r="BN790" s="27"/>
      <c r="BO790" s="27"/>
      <c r="BP790" s="27"/>
      <c r="BQ790" s="27"/>
      <c r="BR790" s="27"/>
      <c r="BT790" s="2"/>
      <c r="BU790" s="8"/>
      <c r="BV790" s="8"/>
      <c r="BW790" s="8"/>
      <c r="BY790" s="44"/>
      <c r="BZ790" s="31"/>
      <c r="CA790" s="29"/>
      <c r="CB790" s="31"/>
      <c r="CC790" s="17"/>
      <c r="CE790" s="22"/>
      <c r="CF790" s="22"/>
      <c r="CG790" s="22"/>
      <c r="CH790" s="22"/>
      <c r="CI790" s="22"/>
      <c r="CJ790" s="22"/>
      <c r="CK790" s="22"/>
      <c r="CL790" s="33"/>
      <c r="CM790" s="6"/>
      <c r="CN790" s="32"/>
      <c r="CO790" s="27"/>
      <c r="CP790" s="27"/>
      <c r="CQ790" s="27"/>
      <c r="CR790" s="27"/>
      <c r="CS790" s="27"/>
      <c r="CT790" s="27"/>
    </row>
    <row r="791" spans="2:98">
      <c r="B791" s="86">
        <v>43504</v>
      </c>
      <c r="C791" s="53">
        <v>2707.88</v>
      </c>
      <c r="D791" s="47">
        <f t="shared" si="236"/>
        <v>6.7626244895693983E-4</v>
      </c>
      <c r="F791" s="89">
        <f t="shared" si="249"/>
        <v>2019.0989272944316</v>
      </c>
      <c r="G791" s="96">
        <v>31</v>
      </c>
      <c r="H791" s="37">
        <v>780</v>
      </c>
      <c r="I791" s="60">
        <f t="shared" si="237"/>
        <v>2372.4787715411253</v>
      </c>
      <c r="J791" s="57">
        <f t="shared" si="238"/>
        <v>2570.1584059139605</v>
      </c>
      <c r="K791" s="60">
        <f t="shared" si="239"/>
        <v>2593.5290959673553</v>
      </c>
      <c r="L791" s="57">
        <f t="shared" si="240"/>
        <v>2170.2688935185683</v>
      </c>
      <c r="M791" s="60">
        <f t="shared" si="241"/>
        <v>2170.2688935185683</v>
      </c>
      <c r="N791" s="57">
        <f t="shared" si="242"/>
        <v>1985.2936627604579</v>
      </c>
      <c r="P791" s="49"/>
      <c r="Q791" s="96">
        <v>780</v>
      </c>
      <c r="R791" s="103">
        <f t="shared" si="250"/>
        <v>2019.0989272944316</v>
      </c>
      <c r="S791" s="57">
        <f t="shared" si="243"/>
        <v>2296.9292178726487</v>
      </c>
      <c r="T791" s="57">
        <f t="shared" si="244"/>
        <v>2859.5629246419203</v>
      </c>
      <c r="U791" s="57">
        <f t="shared" si="245"/>
        <v>3590.9930850238316</v>
      </c>
      <c r="V791" s="57">
        <f t="shared" si="246"/>
        <v>1469.199106486735</v>
      </c>
      <c r="W791" s="57">
        <f t="shared" si="247"/>
        <v>5614.1178562882224</v>
      </c>
      <c r="X791" s="57">
        <f t="shared" si="248"/>
        <v>939.75295264022338</v>
      </c>
      <c r="Y791" s="17"/>
      <c r="AA791" s="22"/>
      <c r="AB791" s="22"/>
      <c r="AC791" s="22"/>
      <c r="AD791" s="22"/>
      <c r="AE791" s="22"/>
      <c r="AF791" s="22"/>
      <c r="AG791" s="22"/>
      <c r="AH791" s="33"/>
      <c r="AI791" s="6"/>
      <c r="AJ791" s="32"/>
      <c r="AK791" s="27"/>
      <c r="AL791" s="27"/>
      <c r="AM791" s="27"/>
      <c r="AN791" s="27"/>
      <c r="AO791" s="27"/>
      <c r="AP791" s="27"/>
      <c r="AR791" s="2"/>
      <c r="AS791" s="8"/>
      <c r="AT791" s="8"/>
      <c r="AU791" s="8"/>
      <c r="AW791" s="44"/>
      <c r="AX791" s="31"/>
      <c r="AY791" s="29"/>
      <c r="AZ791" s="31"/>
      <c r="BA791" s="17"/>
      <c r="BC791" s="22"/>
      <c r="BD791" s="22"/>
      <c r="BE791" s="22"/>
      <c r="BF791" s="22"/>
      <c r="BG791" s="22"/>
      <c r="BH791" s="22"/>
      <c r="BI791" s="22"/>
      <c r="BJ791" s="33"/>
      <c r="BK791" s="6"/>
      <c r="BL791" s="32"/>
      <c r="BM791" s="27"/>
      <c r="BN791" s="27"/>
      <c r="BO791" s="27"/>
      <c r="BP791" s="27"/>
      <c r="BQ791" s="27"/>
      <c r="BR791" s="27"/>
      <c r="BT791" s="2"/>
      <c r="BU791" s="8"/>
      <c r="BV791" s="8"/>
      <c r="BW791" s="8"/>
      <c r="BY791" s="44"/>
      <c r="BZ791" s="31"/>
      <c r="CA791" s="29"/>
      <c r="CB791" s="31"/>
      <c r="CC791" s="17"/>
      <c r="CE791" s="22"/>
      <c r="CF791" s="22"/>
      <c r="CG791" s="22"/>
      <c r="CH791" s="22"/>
      <c r="CI791" s="22"/>
      <c r="CJ791" s="22"/>
      <c r="CK791" s="22"/>
      <c r="CL791" s="33"/>
      <c r="CM791" s="6"/>
      <c r="CN791" s="32"/>
      <c r="CO791" s="27"/>
      <c r="CP791" s="27"/>
      <c r="CQ791" s="27"/>
      <c r="CR791" s="27"/>
      <c r="CS791" s="27"/>
      <c r="CT791" s="27"/>
    </row>
    <row r="792" spans="2:98">
      <c r="B792" s="86">
        <v>43507</v>
      </c>
      <c r="C792" s="53">
        <v>2798.8</v>
      </c>
      <c r="D792" s="47">
        <f t="shared" si="236"/>
        <v>3.3576081657976008E-2</v>
      </c>
      <c r="F792" s="89">
        <f t="shared" si="249"/>
        <v>2019.1029002781424</v>
      </c>
      <c r="G792" s="96">
        <v>32</v>
      </c>
      <c r="H792" s="37">
        <v>781</v>
      </c>
      <c r="I792" s="60">
        <f t="shared" si="237"/>
        <v>2373.1716364957751</v>
      </c>
      <c r="J792" s="57">
        <f t="shared" si="238"/>
        <v>2573.824620211512</v>
      </c>
      <c r="K792" s="60">
        <f t="shared" si="239"/>
        <v>2597.987148994288</v>
      </c>
      <c r="L792" s="57">
        <f t="shared" si="240"/>
        <v>2167.8104214057521</v>
      </c>
      <c r="M792" s="60">
        <f t="shared" si="241"/>
        <v>2167.8104214057521</v>
      </c>
      <c r="N792" s="57">
        <f t="shared" si="242"/>
        <v>1980.2200358733937</v>
      </c>
      <c r="P792" s="49"/>
      <c r="Q792" s="41">
        <v>781</v>
      </c>
      <c r="R792" s="103">
        <f t="shared" si="250"/>
        <v>2019.1029002781424</v>
      </c>
      <c r="S792" s="57">
        <f t="shared" si="243"/>
        <v>2297.6000191364856</v>
      </c>
      <c r="T792" s="57">
        <f t="shared" si="244"/>
        <v>2860.3818897436381</v>
      </c>
      <c r="U792" s="57">
        <f t="shared" si="245"/>
        <v>3593.0705516503599</v>
      </c>
      <c r="V792" s="57">
        <f t="shared" si="246"/>
        <v>1469.2074013161969</v>
      </c>
      <c r="W792" s="57">
        <f t="shared" si="247"/>
        <v>5618.9745306448467</v>
      </c>
      <c r="X792" s="57">
        <f t="shared" si="248"/>
        <v>939.48919311619545</v>
      </c>
      <c r="Y792" s="17"/>
      <c r="AA792" s="22"/>
      <c r="AB792" s="22"/>
      <c r="AC792" s="22"/>
      <c r="AD792" s="22"/>
      <c r="AE792" s="22"/>
      <c r="AF792" s="22"/>
      <c r="AG792" s="22"/>
      <c r="AH792" s="33"/>
      <c r="AI792" s="6"/>
      <c r="AJ792" s="32"/>
      <c r="AK792" s="27"/>
      <c r="AL792" s="27"/>
      <c r="AM792" s="27"/>
      <c r="AN792" s="27"/>
      <c r="AO792" s="27"/>
      <c r="AP792" s="27"/>
      <c r="AR792" s="2"/>
      <c r="AS792" s="8"/>
      <c r="AT792" s="8"/>
      <c r="AU792" s="8"/>
      <c r="AW792" s="44"/>
      <c r="AX792" s="31"/>
      <c r="AY792" s="29"/>
      <c r="AZ792" s="31"/>
      <c r="BA792" s="17"/>
      <c r="BC792" s="22"/>
      <c r="BD792" s="22"/>
      <c r="BE792" s="22"/>
      <c r="BF792" s="22"/>
      <c r="BG792" s="22"/>
      <c r="BH792" s="22"/>
      <c r="BI792" s="22"/>
      <c r="BJ792" s="33"/>
      <c r="BK792" s="6"/>
      <c r="BL792" s="32"/>
      <c r="BM792" s="27"/>
      <c r="BN792" s="27"/>
      <c r="BO792" s="27"/>
      <c r="BP792" s="27"/>
      <c r="BQ792" s="27"/>
      <c r="BR792" s="27"/>
      <c r="BT792" s="2"/>
      <c r="BU792" s="8"/>
      <c r="BV792" s="8"/>
      <c r="BW792" s="8"/>
      <c r="BY792" s="44"/>
      <c r="BZ792" s="31"/>
      <c r="CA792" s="29"/>
      <c r="CB792" s="31"/>
      <c r="CC792" s="17"/>
      <c r="CE792" s="22"/>
      <c r="CF792" s="22"/>
      <c r="CG792" s="22"/>
      <c r="CH792" s="22"/>
      <c r="CI792" s="22"/>
      <c r="CJ792" s="22"/>
      <c r="CK792" s="22"/>
      <c r="CL792" s="33"/>
      <c r="CM792" s="6"/>
      <c r="CN792" s="32"/>
      <c r="CO792" s="27"/>
      <c r="CP792" s="27"/>
      <c r="CQ792" s="27"/>
      <c r="CR792" s="27"/>
      <c r="CS792" s="27"/>
      <c r="CT792" s="27"/>
    </row>
    <row r="793" spans="2:98">
      <c r="B793" s="86">
        <v>43508</v>
      </c>
      <c r="C793" s="53">
        <v>2744.73</v>
      </c>
      <c r="D793" s="47">
        <f t="shared" si="236"/>
        <v>-1.9318993854509133E-2</v>
      </c>
      <c r="F793" s="89">
        <f t="shared" si="249"/>
        <v>2019.1068732618533</v>
      </c>
      <c r="G793" s="96">
        <v>33</v>
      </c>
      <c r="H793" s="37">
        <v>782</v>
      </c>
      <c r="I793" s="60">
        <f t="shared" si="237"/>
        <v>2373.8647037965338</v>
      </c>
      <c r="J793" s="57">
        <f t="shared" si="238"/>
        <v>2577.4390922821904</v>
      </c>
      <c r="K793" s="60">
        <f t="shared" si="239"/>
        <v>2602.3953414801872</v>
      </c>
      <c r="L793" s="57">
        <f t="shared" si="240"/>
        <v>2165.4025974108158</v>
      </c>
      <c r="M793" s="60">
        <f t="shared" si="241"/>
        <v>2165.4025974108158</v>
      </c>
      <c r="N793" s="57">
        <f t="shared" si="242"/>
        <v>1975.246694293241</v>
      </c>
      <c r="P793" s="49"/>
      <c r="Q793" s="41">
        <v>782</v>
      </c>
      <c r="R793" s="103">
        <f t="shared" si="250"/>
        <v>2019.1068732618533</v>
      </c>
      <c r="S793" s="57">
        <f t="shared" si="243"/>
        <v>2298.2710163028923</v>
      </c>
      <c r="T793" s="57">
        <f t="shared" si="244"/>
        <v>2861.2005650300739</v>
      </c>
      <c r="U793" s="57">
        <f t="shared" si="245"/>
        <v>3595.148561264722</v>
      </c>
      <c r="V793" s="57">
        <f t="shared" si="246"/>
        <v>1469.215965450891</v>
      </c>
      <c r="W793" s="57">
        <f t="shared" si="247"/>
        <v>5623.8333451011868</v>
      </c>
      <c r="X793" s="57">
        <f t="shared" si="248"/>
        <v>939.22585187895413</v>
      </c>
      <c r="Y793" s="17"/>
      <c r="AA793" s="22"/>
      <c r="AB793" s="22"/>
      <c r="AC793" s="22"/>
      <c r="AD793" s="22"/>
      <c r="AE793" s="22"/>
      <c r="AF793" s="22"/>
      <c r="AG793" s="22"/>
      <c r="AH793" s="33"/>
      <c r="AI793" s="6"/>
      <c r="AJ793" s="32"/>
      <c r="AK793" s="27"/>
      <c r="AL793" s="27"/>
      <c r="AM793" s="27"/>
      <c r="AN793" s="27"/>
      <c r="AO793" s="27"/>
      <c r="AP793" s="27"/>
      <c r="AR793" s="2"/>
      <c r="AS793" s="8"/>
      <c r="AT793" s="8"/>
      <c r="AU793" s="8"/>
      <c r="AW793" s="44"/>
      <c r="AX793" s="31"/>
      <c r="AY793" s="29"/>
      <c r="AZ793" s="31"/>
      <c r="BA793" s="17"/>
      <c r="BC793" s="22"/>
      <c r="BD793" s="22"/>
      <c r="BE793" s="22"/>
      <c r="BF793" s="22"/>
      <c r="BG793" s="22"/>
      <c r="BH793" s="22"/>
      <c r="BI793" s="22"/>
      <c r="BJ793" s="33"/>
      <c r="BK793" s="6"/>
      <c r="BL793" s="32"/>
      <c r="BM793" s="27"/>
      <c r="BN793" s="27"/>
      <c r="BO793" s="27"/>
      <c r="BP793" s="27"/>
      <c r="BQ793" s="27"/>
      <c r="BR793" s="27"/>
      <c r="BT793" s="2"/>
      <c r="BU793" s="8"/>
      <c r="BV793" s="8"/>
      <c r="BW793" s="8"/>
      <c r="BY793" s="44"/>
      <c r="BZ793" s="31"/>
      <c r="CA793" s="29"/>
      <c r="CB793" s="31"/>
      <c r="CC793" s="17"/>
      <c r="CE793" s="22"/>
      <c r="CF793" s="22"/>
      <c r="CG793" s="22"/>
      <c r="CH793" s="22"/>
      <c r="CI793" s="22"/>
      <c r="CJ793" s="22"/>
      <c r="CK793" s="22"/>
      <c r="CL793" s="33"/>
      <c r="CM793" s="6"/>
      <c r="CN793" s="32"/>
      <c r="CO793" s="27"/>
      <c r="CP793" s="27"/>
      <c r="CQ793" s="27"/>
      <c r="CR793" s="27"/>
      <c r="CS793" s="27"/>
      <c r="CT793" s="27"/>
    </row>
    <row r="794" spans="2:98">
      <c r="B794" s="86">
        <v>43509</v>
      </c>
      <c r="C794" s="53">
        <v>2753.03</v>
      </c>
      <c r="D794" s="47">
        <f t="shared" si="236"/>
        <v>3.0239768574687425E-3</v>
      </c>
      <c r="F794" s="89">
        <f t="shared" si="249"/>
        <v>2019.1108462455641</v>
      </c>
      <c r="G794" s="96">
        <v>34</v>
      </c>
      <c r="H794" s="37">
        <v>783</v>
      </c>
      <c r="I794" s="60">
        <f t="shared" si="237"/>
        <v>2374.557973502493</v>
      </c>
      <c r="J794" s="57">
        <f t="shared" si="238"/>
        <v>2581.0041639973506</v>
      </c>
      <c r="K794" s="60">
        <f t="shared" si="239"/>
        <v>2606.755993902023</v>
      </c>
      <c r="L794" s="57">
        <f t="shared" si="240"/>
        <v>2163.0431013545012</v>
      </c>
      <c r="M794" s="60">
        <f t="shared" si="241"/>
        <v>2163.0431013545012</v>
      </c>
      <c r="N794" s="57">
        <f t="shared" si="242"/>
        <v>1970.3690162662551</v>
      </c>
      <c r="P794" s="49"/>
      <c r="Q794" s="96">
        <v>783</v>
      </c>
      <c r="R794" s="103">
        <f t="shared" si="250"/>
        <v>2019.1108462455641</v>
      </c>
      <c r="S794" s="57">
        <f t="shared" si="243"/>
        <v>2298.9422094290803</v>
      </c>
      <c r="T794" s="57">
        <f t="shared" si="244"/>
        <v>2862.018951123941</v>
      </c>
      <c r="U794" s="57">
        <f t="shared" si="245"/>
        <v>3597.2271146832131</v>
      </c>
      <c r="V794" s="57">
        <f t="shared" si="246"/>
        <v>1469.224798379207</v>
      </c>
      <c r="W794" s="57">
        <f t="shared" si="247"/>
        <v>5628.6943019005448</v>
      </c>
      <c r="X794" s="57">
        <f t="shared" si="248"/>
        <v>938.96292795828663</v>
      </c>
      <c r="Y794" s="17"/>
      <c r="AA794" s="22"/>
      <c r="AB794" s="22"/>
      <c r="AC794" s="22"/>
      <c r="AD794" s="22"/>
      <c r="AE794" s="22"/>
      <c r="AF794" s="22"/>
      <c r="AG794" s="22"/>
      <c r="AH794" s="33"/>
      <c r="AI794" s="6"/>
      <c r="AJ794" s="32"/>
      <c r="AK794" s="27"/>
      <c r="AL794" s="27"/>
      <c r="AM794" s="27"/>
      <c r="AN794" s="27"/>
      <c r="AO794" s="27"/>
      <c r="AP794" s="27"/>
      <c r="AR794" s="2"/>
      <c r="AS794" s="8"/>
      <c r="AT794" s="8"/>
      <c r="AU794" s="8"/>
      <c r="AW794" s="44"/>
      <c r="AX794" s="31"/>
      <c r="AY794" s="29"/>
      <c r="AZ794" s="31"/>
      <c r="BA794" s="17"/>
      <c r="BC794" s="22"/>
      <c r="BD794" s="22"/>
      <c r="BE794" s="22"/>
      <c r="BF794" s="22"/>
      <c r="BG794" s="22"/>
      <c r="BH794" s="22"/>
      <c r="BI794" s="22"/>
      <c r="BJ794" s="33"/>
      <c r="BK794" s="6"/>
      <c r="BL794" s="32"/>
      <c r="BM794" s="27"/>
      <c r="BN794" s="27"/>
      <c r="BO794" s="27"/>
      <c r="BP794" s="27"/>
      <c r="BQ794" s="27"/>
      <c r="BR794" s="27"/>
      <c r="BT794" s="2"/>
      <c r="BU794" s="8"/>
      <c r="BV794" s="8"/>
      <c r="BW794" s="8"/>
      <c r="BY794" s="44"/>
      <c r="BZ794" s="31"/>
      <c r="CA794" s="29"/>
      <c r="CB794" s="31"/>
      <c r="CC794" s="17"/>
      <c r="CE794" s="22"/>
      <c r="CF794" s="22"/>
      <c r="CG794" s="22"/>
      <c r="CH794" s="22"/>
      <c r="CI794" s="22"/>
      <c r="CJ794" s="22"/>
      <c r="CK794" s="22"/>
      <c r="CL794" s="33"/>
      <c r="CM794" s="6"/>
      <c r="CN794" s="32"/>
      <c r="CO794" s="27"/>
      <c r="CP794" s="27"/>
      <c r="CQ794" s="27"/>
      <c r="CR794" s="27"/>
      <c r="CS794" s="27"/>
      <c r="CT794" s="27"/>
    </row>
    <row r="795" spans="2:98">
      <c r="B795" s="86">
        <v>43510</v>
      </c>
      <c r="C795" s="53">
        <v>2745.73</v>
      </c>
      <c r="D795" s="47">
        <f t="shared" si="236"/>
        <v>-2.6516238471793554E-3</v>
      </c>
      <c r="F795" s="89">
        <f t="shared" si="249"/>
        <v>2019.1148192292749</v>
      </c>
      <c r="G795" s="96">
        <v>35</v>
      </c>
      <c r="H795" s="37">
        <v>784</v>
      </c>
      <c r="I795" s="60">
        <f t="shared" si="237"/>
        <v>2375.2514456727658</v>
      </c>
      <c r="J795" s="57">
        <f t="shared" si="238"/>
        <v>2584.5220061301843</v>
      </c>
      <c r="K795" s="60">
        <f t="shared" si="239"/>
        <v>2611.0712566176667</v>
      </c>
      <c r="L795" s="57">
        <f t="shared" si="240"/>
        <v>2160.7297831767605</v>
      </c>
      <c r="M795" s="60">
        <f t="shared" si="241"/>
        <v>2160.7297831767605</v>
      </c>
      <c r="N795" s="57">
        <f t="shared" si="242"/>
        <v>1965.5827194264539</v>
      </c>
      <c r="P795" s="49"/>
      <c r="Q795" s="96">
        <v>784</v>
      </c>
      <c r="R795" s="103">
        <f t="shared" si="250"/>
        <v>2019.1148192292749</v>
      </c>
      <c r="S795" s="57">
        <f t="shared" si="243"/>
        <v>2299.6135985722781</v>
      </c>
      <c r="T795" s="57">
        <f t="shared" si="244"/>
        <v>2862.837048645943</v>
      </c>
      <c r="U795" s="57">
        <f t="shared" si="245"/>
        <v>3599.3062127204589</v>
      </c>
      <c r="V795" s="57">
        <f t="shared" si="246"/>
        <v>1469.233899591319</v>
      </c>
      <c r="W795" s="57">
        <f t="shared" si="247"/>
        <v>5633.5574032834256</v>
      </c>
      <c r="X795" s="57">
        <f t="shared" si="248"/>
        <v>938.70042038737176</v>
      </c>
      <c r="Y795" s="17"/>
      <c r="AA795" s="22"/>
      <c r="AB795" s="22"/>
      <c r="AC795" s="22"/>
      <c r="AD795" s="22"/>
      <c r="AE795" s="22"/>
      <c r="AF795" s="22"/>
      <c r="AG795" s="22"/>
      <c r="AH795" s="33"/>
      <c r="AI795" s="6"/>
      <c r="AJ795" s="32"/>
      <c r="AK795" s="27"/>
      <c r="AL795" s="27"/>
      <c r="AM795" s="27"/>
      <c r="AN795" s="27"/>
      <c r="AO795" s="27"/>
      <c r="AP795" s="27"/>
      <c r="AR795" s="2"/>
      <c r="AS795" s="8"/>
      <c r="AT795" s="8"/>
      <c r="AU795" s="8"/>
      <c r="AW795" s="44"/>
      <c r="AX795" s="31"/>
      <c r="AY795" s="29"/>
      <c r="AZ795" s="31"/>
      <c r="BA795" s="17"/>
      <c r="BC795" s="22"/>
      <c r="BD795" s="22"/>
      <c r="BE795" s="22"/>
      <c r="BF795" s="22"/>
      <c r="BG795" s="22"/>
      <c r="BH795" s="22"/>
      <c r="BI795" s="22"/>
      <c r="BJ795" s="33"/>
      <c r="BK795" s="6"/>
      <c r="BL795" s="32"/>
      <c r="BM795" s="27"/>
      <c r="BN795" s="27"/>
      <c r="BO795" s="27"/>
      <c r="BP795" s="27"/>
      <c r="BQ795" s="27"/>
      <c r="BR795" s="27"/>
      <c r="BT795" s="2"/>
      <c r="BU795" s="8"/>
      <c r="BV795" s="8"/>
      <c r="BW795" s="8"/>
      <c r="BY795" s="44"/>
      <c r="BZ795" s="31"/>
      <c r="CA795" s="29"/>
      <c r="CB795" s="31"/>
      <c r="CC795" s="17"/>
      <c r="CE795" s="22"/>
      <c r="CF795" s="22"/>
      <c r="CG795" s="22"/>
      <c r="CH795" s="22"/>
      <c r="CI795" s="22"/>
      <c r="CJ795" s="22"/>
      <c r="CK795" s="22"/>
      <c r="CL795" s="33"/>
      <c r="CM795" s="6"/>
      <c r="CN795" s="32"/>
      <c r="CO795" s="27"/>
      <c r="CP795" s="27"/>
      <c r="CQ795" s="27"/>
      <c r="CR795" s="27"/>
      <c r="CS795" s="27"/>
      <c r="CT795" s="27"/>
    </row>
    <row r="796" spans="2:98">
      <c r="B796" s="86">
        <v>43511</v>
      </c>
      <c r="C796" s="53">
        <v>2775.6</v>
      </c>
      <c r="D796" s="47">
        <f t="shared" si="236"/>
        <v>1.0878709851296338E-2</v>
      </c>
      <c r="F796" s="89">
        <f t="shared" si="249"/>
        <v>2019.1187922129857</v>
      </c>
      <c r="G796" s="96">
        <v>36</v>
      </c>
      <c r="H796" s="37">
        <v>785</v>
      </c>
      <c r="I796" s="60">
        <f t="shared" si="237"/>
        <v>2375.9451203664785</v>
      </c>
      <c r="J796" s="57">
        <f t="shared" si="238"/>
        <v>2587.9946353562436</v>
      </c>
      <c r="K796" s="60">
        <f t="shared" si="239"/>
        <v>2615.3431267956662</v>
      </c>
      <c r="L796" s="57">
        <f t="shared" si="240"/>
        <v>2158.4606460069763</v>
      </c>
      <c r="M796" s="60">
        <f t="shared" si="241"/>
        <v>2158.4606460069763</v>
      </c>
      <c r="N796" s="57">
        <f t="shared" si="242"/>
        <v>1960.8838269977516</v>
      </c>
      <c r="P796" s="49"/>
      <c r="Q796" s="41">
        <v>785</v>
      </c>
      <c r="R796" s="103">
        <f t="shared" si="250"/>
        <v>2019.1187922129857</v>
      </c>
      <c r="S796" s="57">
        <f t="shared" si="243"/>
        <v>2300.285183789731</v>
      </c>
      <c r="T796" s="57">
        <f t="shared" si="244"/>
        <v>2863.6548582147825</v>
      </c>
      <c r="U796" s="57">
        <f t="shared" si="245"/>
        <v>3601.3858561894208</v>
      </c>
      <c r="V796" s="57">
        <f t="shared" si="246"/>
        <v>1469.243268579175</v>
      </c>
      <c r="W796" s="57">
        <f t="shared" si="247"/>
        <v>5638.4226514875445</v>
      </c>
      <c r="X796" s="57">
        <f t="shared" si="248"/>
        <v>938.4383282027618</v>
      </c>
      <c r="Y796" s="17"/>
      <c r="AA796" s="22"/>
      <c r="AB796" s="22"/>
      <c r="AC796" s="22"/>
      <c r="AD796" s="22"/>
      <c r="AE796" s="22"/>
      <c r="AF796" s="22"/>
      <c r="AG796" s="22"/>
      <c r="AH796" s="33"/>
      <c r="AI796" s="6"/>
      <c r="AJ796" s="32"/>
      <c r="AK796" s="27"/>
      <c r="AL796" s="27"/>
      <c r="AM796" s="27"/>
      <c r="AN796" s="27"/>
      <c r="AO796" s="27"/>
      <c r="AP796" s="27"/>
      <c r="AR796" s="2"/>
      <c r="AS796" s="8"/>
      <c r="AT796" s="8"/>
      <c r="AU796" s="8"/>
      <c r="AW796" s="44"/>
      <c r="AX796" s="31"/>
      <c r="AY796" s="29"/>
      <c r="AZ796" s="31"/>
      <c r="BA796" s="17"/>
      <c r="BC796" s="22"/>
      <c r="BD796" s="22"/>
      <c r="BE796" s="22"/>
      <c r="BF796" s="22"/>
      <c r="BG796" s="22"/>
      <c r="BH796" s="22"/>
      <c r="BI796" s="22"/>
      <c r="BJ796" s="33"/>
      <c r="BK796" s="6"/>
      <c r="BL796" s="32"/>
      <c r="BM796" s="27"/>
      <c r="BN796" s="27"/>
      <c r="BO796" s="27"/>
      <c r="BP796" s="27"/>
      <c r="BQ796" s="27"/>
      <c r="BR796" s="27"/>
      <c r="BT796" s="2"/>
      <c r="BU796" s="8"/>
      <c r="BV796" s="8"/>
      <c r="BW796" s="8"/>
      <c r="BY796" s="44"/>
      <c r="BZ796" s="31"/>
      <c r="CA796" s="29"/>
      <c r="CB796" s="31"/>
      <c r="CC796" s="17"/>
      <c r="CE796" s="22"/>
      <c r="CF796" s="22"/>
      <c r="CG796" s="22"/>
      <c r="CH796" s="22"/>
      <c r="CI796" s="22"/>
      <c r="CJ796" s="22"/>
      <c r="CK796" s="22"/>
      <c r="CL796" s="33"/>
      <c r="CM796" s="6"/>
      <c r="CN796" s="32"/>
      <c r="CO796" s="27"/>
      <c r="CP796" s="27"/>
      <c r="CQ796" s="27"/>
      <c r="CR796" s="27"/>
      <c r="CS796" s="27"/>
      <c r="CT796" s="27"/>
    </row>
    <row r="797" spans="2:98">
      <c r="B797" s="86">
        <v>43515</v>
      </c>
      <c r="C797" s="53">
        <v>2779.76</v>
      </c>
      <c r="D797" s="47">
        <f t="shared" si="236"/>
        <v>1.4987750396311822E-3</v>
      </c>
      <c r="F797" s="89">
        <f t="shared" si="249"/>
        <v>2019.1227651966965</v>
      </c>
      <c r="G797" s="96">
        <v>37</v>
      </c>
      <c r="H797" s="37">
        <v>786</v>
      </c>
      <c r="I797" s="60">
        <f t="shared" si="237"/>
        <v>2376.6389976427777</v>
      </c>
      <c r="J797" s="57">
        <f t="shared" si="238"/>
        <v>2591.4239291421081</v>
      </c>
      <c r="K797" s="60">
        <f t="shared" si="239"/>
        <v>2619.5734632401036</v>
      </c>
      <c r="L797" s="57">
        <f t="shared" si="240"/>
        <v>2156.2338313391087</v>
      </c>
      <c r="M797" s="60">
        <f t="shared" si="241"/>
        <v>2156.2338313391087</v>
      </c>
      <c r="N797" s="57">
        <f t="shared" si="242"/>
        <v>1956.2686381998662</v>
      </c>
      <c r="P797" s="49"/>
      <c r="Q797" s="41">
        <v>786</v>
      </c>
      <c r="R797" s="103">
        <f t="shared" si="250"/>
        <v>2019.1227651966965</v>
      </c>
      <c r="S797" s="57">
        <f t="shared" si="243"/>
        <v>2300.956965138701</v>
      </c>
      <c r="T797" s="57">
        <f t="shared" si="244"/>
        <v>2864.4723804471651</v>
      </c>
      <c r="U797" s="57">
        <f t="shared" si="245"/>
        <v>3603.4660459014049</v>
      </c>
      <c r="V797" s="57">
        <f t="shared" si="246"/>
        <v>1469.2529048364909</v>
      </c>
      <c r="W797" s="57">
        <f t="shared" si="247"/>
        <v>5643.2900487478564</v>
      </c>
      <c r="X797" s="57">
        <f t="shared" si="248"/>
        <v>938.17665044436865</v>
      </c>
      <c r="Y797" s="17"/>
      <c r="AA797" s="22"/>
      <c r="AB797" s="22"/>
      <c r="AC797" s="22"/>
      <c r="AD797" s="22"/>
      <c r="AE797" s="22"/>
      <c r="AF797" s="22"/>
      <c r="AG797" s="22"/>
      <c r="AH797" s="33"/>
      <c r="AI797" s="6"/>
      <c r="AJ797" s="32"/>
      <c r="AK797" s="27"/>
      <c r="AL797" s="27"/>
      <c r="AM797" s="27"/>
      <c r="AN797" s="27"/>
      <c r="AO797" s="27"/>
      <c r="AP797" s="27"/>
      <c r="AR797" s="2"/>
      <c r="AS797" s="8"/>
      <c r="AT797" s="8"/>
      <c r="AU797" s="8"/>
      <c r="AW797" s="44"/>
      <c r="AX797" s="31"/>
      <c r="AY797" s="29"/>
      <c r="AZ797" s="31"/>
      <c r="BA797" s="17"/>
      <c r="BC797" s="22"/>
      <c r="BD797" s="22"/>
      <c r="BE797" s="22"/>
      <c r="BF797" s="22"/>
      <c r="BG797" s="22"/>
      <c r="BH797" s="22"/>
      <c r="BI797" s="22"/>
      <c r="BJ797" s="33"/>
      <c r="BK797" s="6"/>
      <c r="BL797" s="32"/>
      <c r="BM797" s="27"/>
      <c r="BN797" s="27"/>
      <c r="BO797" s="27"/>
      <c r="BP797" s="27"/>
      <c r="BQ797" s="27"/>
      <c r="BR797" s="27"/>
      <c r="BT797" s="2"/>
      <c r="BU797" s="8"/>
      <c r="BV797" s="8"/>
      <c r="BW797" s="8"/>
      <c r="BY797" s="44"/>
      <c r="BZ797" s="31"/>
      <c r="CA797" s="29"/>
      <c r="CB797" s="31"/>
      <c r="CC797" s="17"/>
      <c r="CE797" s="22"/>
      <c r="CF797" s="22"/>
      <c r="CG797" s="22"/>
      <c r="CH797" s="22"/>
      <c r="CI797" s="22"/>
      <c r="CJ797" s="22"/>
      <c r="CK797" s="22"/>
      <c r="CL797" s="33"/>
      <c r="CM797" s="6"/>
      <c r="CN797" s="32"/>
      <c r="CO797" s="27"/>
      <c r="CP797" s="27"/>
      <c r="CQ797" s="27"/>
      <c r="CR797" s="27"/>
      <c r="CS797" s="27"/>
      <c r="CT797" s="27"/>
    </row>
    <row r="798" spans="2:98">
      <c r="B798" s="86">
        <v>43516</v>
      </c>
      <c r="C798" s="53">
        <v>2784.7</v>
      </c>
      <c r="D798" s="47">
        <f t="shared" si="236"/>
        <v>1.7771318387197453E-3</v>
      </c>
      <c r="F798" s="89">
        <f t="shared" si="249"/>
        <v>2019.1267381804073</v>
      </c>
      <c r="G798" s="96">
        <v>38</v>
      </c>
      <c r="H798" s="37">
        <v>787</v>
      </c>
      <c r="I798" s="60">
        <f t="shared" si="237"/>
        <v>2377.3330775608256</v>
      </c>
      <c r="J798" s="57">
        <f t="shared" si="238"/>
        <v>2594.811638834221</v>
      </c>
      <c r="K798" s="60">
        <f t="shared" si="239"/>
        <v>2623.7639994217207</v>
      </c>
      <c r="L798" s="57">
        <f t="shared" si="240"/>
        <v>2154.0476060005653</v>
      </c>
      <c r="M798" s="60">
        <f t="shared" si="241"/>
        <v>2154.0476060005653</v>
      </c>
      <c r="N798" s="57">
        <f t="shared" si="242"/>
        <v>1951.7337022363674</v>
      </c>
      <c r="P798" s="49"/>
      <c r="Q798" s="96">
        <v>787</v>
      </c>
      <c r="R798" s="103">
        <f t="shared" si="250"/>
        <v>2019.1267381804073</v>
      </c>
      <c r="S798" s="57">
        <f t="shared" si="243"/>
        <v>2301.6289426764674</v>
      </c>
      <c r="T798" s="57">
        <f t="shared" si="244"/>
        <v>2865.2896159578158</v>
      </c>
      <c r="U798" s="57">
        <f t="shared" si="245"/>
        <v>3605.546782666067</v>
      </c>
      <c r="V798" s="57">
        <f t="shared" si="246"/>
        <v>1469.2628078587409</v>
      </c>
      <c r="W798" s="57">
        <f t="shared" si="247"/>
        <v>5648.1595972965597</v>
      </c>
      <c r="X798" s="57">
        <f t="shared" si="248"/>
        <v>937.9153861554463</v>
      </c>
      <c r="Y798" s="17"/>
      <c r="AA798" s="22"/>
      <c r="AB798" s="22"/>
      <c r="AC798" s="22"/>
      <c r="AD798" s="22"/>
      <c r="AE798" s="22"/>
      <c r="AF798" s="22"/>
      <c r="AG798" s="22"/>
      <c r="AH798" s="33"/>
      <c r="AI798" s="6"/>
      <c r="AJ798" s="32"/>
      <c r="AK798" s="27"/>
      <c r="AL798" s="27"/>
      <c r="AM798" s="27"/>
      <c r="AN798" s="27"/>
      <c r="AO798" s="27"/>
      <c r="AP798" s="27"/>
      <c r="AR798" s="2"/>
      <c r="AS798" s="8"/>
      <c r="AT798" s="8"/>
      <c r="AU798" s="8"/>
      <c r="AW798" s="44"/>
      <c r="AX798" s="31"/>
      <c r="AY798" s="29"/>
      <c r="AZ798" s="31"/>
      <c r="BA798" s="17"/>
      <c r="BC798" s="22"/>
      <c r="BD798" s="22"/>
      <c r="BE798" s="22"/>
      <c r="BF798" s="22"/>
      <c r="BG798" s="22"/>
      <c r="BH798" s="22"/>
      <c r="BI798" s="22"/>
      <c r="BJ798" s="33"/>
      <c r="BK798" s="6"/>
      <c r="BL798" s="32"/>
      <c r="BM798" s="27"/>
      <c r="BN798" s="27"/>
      <c r="BO798" s="27"/>
      <c r="BP798" s="27"/>
      <c r="BQ798" s="27"/>
      <c r="BR798" s="27"/>
      <c r="BT798" s="2"/>
      <c r="BU798" s="8"/>
      <c r="BV798" s="8"/>
      <c r="BW798" s="8"/>
      <c r="BY798" s="44"/>
      <c r="BZ798" s="31"/>
      <c r="CA798" s="29"/>
      <c r="CB798" s="31"/>
      <c r="CC798" s="17"/>
      <c r="CE798" s="22"/>
      <c r="CF798" s="22"/>
      <c r="CG798" s="22"/>
      <c r="CH798" s="22"/>
      <c r="CI798" s="22"/>
      <c r="CJ798" s="22"/>
      <c r="CK798" s="22"/>
      <c r="CL798" s="33"/>
      <c r="CM798" s="6"/>
      <c r="CN798" s="32"/>
      <c r="CO798" s="27"/>
      <c r="CP798" s="27"/>
      <c r="CQ798" s="27"/>
      <c r="CR798" s="27"/>
      <c r="CS798" s="27"/>
      <c r="CT798" s="27"/>
    </row>
    <row r="799" spans="2:98">
      <c r="B799" s="86">
        <v>43517</v>
      </c>
      <c r="C799" s="53">
        <v>2774.88</v>
      </c>
      <c r="D799" s="47">
        <f t="shared" si="236"/>
        <v>-3.526412180845229E-3</v>
      </c>
      <c r="F799" s="89">
        <f t="shared" si="249"/>
        <v>2019.1307111641181</v>
      </c>
      <c r="G799" s="96">
        <v>39</v>
      </c>
      <c r="H799" s="37">
        <v>788</v>
      </c>
      <c r="I799" s="60">
        <f t="shared" si="237"/>
        <v>2378.0273601798026</v>
      </c>
      <c r="J799" s="57">
        <f t="shared" si="238"/>
        <v>2598.1594012068881</v>
      </c>
      <c r="K799" s="60">
        <f t="shared" si="239"/>
        <v>2627.9163549735667</v>
      </c>
      <c r="L799" s="57">
        <f t="shared" si="240"/>
        <v>2151.9003506565573</v>
      </c>
      <c r="M799" s="60">
        <f t="shared" si="241"/>
        <v>2151.9003506565573</v>
      </c>
      <c r="N799" s="57">
        <f t="shared" si="242"/>
        <v>1947.2757953490027</v>
      </c>
      <c r="P799" s="49"/>
      <c r="Q799" s="41">
        <v>788</v>
      </c>
      <c r="R799" s="103">
        <f t="shared" si="250"/>
        <v>2019.1307111641181</v>
      </c>
      <c r="S799" s="57">
        <f t="shared" si="243"/>
        <v>2302.3011164603254</v>
      </c>
      <c r="T799" s="57">
        <f t="shared" si="244"/>
        <v>2866.1065653594819</v>
      </c>
      <c r="U799" s="57">
        <f t="shared" si="245"/>
        <v>3607.6280672914277</v>
      </c>
      <c r="V799" s="57">
        <f t="shared" si="246"/>
        <v>1469.2729771431493</v>
      </c>
      <c r="W799" s="57">
        <f t="shared" si="247"/>
        <v>5653.0312993631223</v>
      </c>
      <c r="X799" s="57">
        <f t="shared" si="248"/>
        <v>937.6545343825768</v>
      </c>
      <c r="Y799" s="17"/>
      <c r="AA799" s="22"/>
      <c r="AB799" s="22"/>
      <c r="AC799" s="22"/>
      <c r="AD799" s="22"/>
      <c r="AE799" s="22"/>
      <c r="AF799" s="22"/>
      <c r="AG799" s="22"/>
      <c r="AH799" s="33"/>
      <c r="AI799" s="6"/>
      <c r="AJ799" s="32"/>
      <c r="AK799" s="27"/>
      <c r="AL799" s="27"/>
      <c r="AM799" s="27"/>
      <c r="AN799" s="27"/>
      <c r="AO799" s="27"/>
      <c r="AP799" s="27"/>
      <c r="AR799" s="2"/>
      <c r="AS799" s="8"/>
      <c r="AT799" s="8"/>
      <c r="AU799" s="8"/>
      <c r="AW799" s="44"/>
      <c r="AX799" s="31"/>
      <c r="AY799" s="29"/>
      <c r="AZ799" s="31"/>
      <c r="BA799" s="17"/>
      <c r="BC799" s="22"/>
      <c r="BD799" s="22"/>
      <c r="BE799" s="22"/>
      <c r="BF799" s="22"/>
      <c r="BG799" s="22"/>
      <c r="BH799" s="22"/>
      <c r="BI799" s="22"/>
      <c r="BJ799" s="33"/>
      <c r="BK799" s="6"/>
      <c r="BL799" s="32"/>
      <c r="BM799" s="27"/>
      <c r="BN799" s="27"/>
      <c r="BO799" s="27"/>
      <c r="BP799" s="27"/>
      <c r="BQ799" s="27"/>
      <c r="BR799" s="27"/>
      <c r="BT799" s="2"/>
      <c r="BU799" s="8"/>
      <c r="BV799" s="8"/>
      <c r="BW799" s="8"/>
      <c r="BY799" s="44"/>
      <c r="BZ799" s="31"/>
      <c r="CA799" s="29"/>
      <c r="CB799" s="31"/>
      <c r="CC799" s="17"/>
      <c r="CE799" s="22"/>
      <c r="CF799" s="22"/>
      <c r="CG799" s="22"/>
      <c r="CH799" s="22"/>
      <c r="CI799" s="22"/>
      <c r="CJ799" s="22"/>
      <c r="CK799" s="22"/>
      <c r="CL799" s="33"/>
      <c r="CM799" s="6"/>
      <c r="CN799" s="32"/>
      <c r="CO799" s="27"/>
      <c r="CP799" s="27"/>
      <c r="CQ799" s="27"/>
      <c r="CR799" s="27"/>
      <c r="CS799" s="27"/>
      <c r="CT799" s="27"/>
    </row>
    <row r="800" spans="2:98">
      <c r="B800" s="86">
        <v>43518</v>
      </c>
      <c r="C800" s="53">
        <v>2792.67</v>
      </c>
      <c r="D800" s="47">
        <f t="shared" si="236"/>
        <v>6.4110880470506703E-3</v>
      </c>
      <c r="F800" s="89">
        <f t="shared" si="249"/>
        <v>2019.1346841478289</v>
      </c>
      <c r="G800" s="96">
        <v>40</v>
      </c>
      <c r="H800" s="37">
        <v>789</v>
      </c>
      <c r="I800" s="60">
        <f t="shared" si="237"/>
        <v>2378.7218455589059</v>
      </c>
      <c r="J800" s="57">
        <f t="shared" si="238"/>
        <v>2601.4687486854846</v>
      </c>
      <c r="K800" s="60">
        <f t="shared" si="239"/>
        <v>2632.032045866596</v>
      </c>
      <c r="L800" s="57">
        <f t="shared" si="240"/>
        <v>2149.7905496345002</v>
      </c>
      <c r="M800" s="60">
        <f t="shared" si="241"/>
        <v>2149.7905496345002</v>
      </c>
      <c r="N800" s="57">
        <f t="shared" si="242"/>
        <v>1942.8919005079861</v>
      </c>
      <c r="P800" s="49"/>
      <c r="Q800" s="41">
        <v>789</v>
      </c>
      <c r="R800" s="103">
        <f t="shared" si="250"/>
        <v>2019.1346841478289</v>
      </c>
      <c r="S800" s="57">
        <f t="shared" si="243"/>
        <v>2302.9734865475875</v>
      </c>
      <c r="T800" s="57">
        <f t="shared" si="244"/>
        <v>2866.9232292629454</v>
      </c>
      <c r="U800" s="57">
        <f t="shared" si="245"/>
        <v>3609.7099005838745</v>
      </c>
      <c r="V800" s="57">
        <f t="shared" si="246"/>
        <v>1469.2834121886838</v>
      </c>
      <c r="W800" s="57">
        <f t="shared" si="247"/>
        <v>5657.9051571742884</v>
      </c>
      <c r="X800" s="57">
        <f t="shared" si="248"/>
        <v>937.39409417565332</v>
      </c>
      <c r="Y800" s="17"/>
      <c r="AA800" s="22"/>
      <c r="AB800" s="22"/>
      <c r="AC800" s="22"/>
      <c r="AD800" s="22"/>
      <c r="AE800" s="22"/>
      <c r="AF800" s="22"/>
      <c r="AG800" s="22"/>
      <c r="AH800" s="33"/>
      <c r="AI800" s="6"/>
      <c r="AJ800" s="32"/>
      <c r="AK800" s="27"/>
      <c r="AL800" s="27"/>
      <c r="AM800" s="27"/>
      <c r="AN800" s="27"/>
      <c r="AO800" s="27"/>
      <c r="AP800" s="27"/>
      <c r="AR800" s="2"/>
      <c r="AS800" s="8"/>
      <c r="AT800" s="8"/>
      <c r="AU800" s="8"/>
      <c r="AW800" s="44"/>
      <c r="AX800" s="31"/>
      <c r="AY800" s="29"/>
      <c r="AZ800" s="31"/>
      <c r="BA800" s="17"/>
      <c r="BC800" s="22"/>
      <c r="BD800" s="22"/>
      <c r="BE800" s="22"/>
      <c r="BF800" s="22"/>
      <c r="BG800" s="22"/>
      <c r="BH800" s="22"/>
      <c r="BI800" s="22"/>
      <c r="BJ800" s="33"/>
      <c r="BK800" s="6"/>
      <c r="BL800" s="32"/>
      <c r="BM800" s="27"/>
      <c r="BN800" s="27"/>
      <c r="BO800" s="27"/>
      <c r="BP800" s="27"/>
      <c r="BQ800" s="27"/>
      <c r="BR800" s="27"/>
      <c r="BT800" s="2"/>
      <c r="BU800" s="8"/>
      <c r="BV800" s="8"/>
      <c r="BW800" s="8"/>
      <c r="BY800" s="44"/>
      <c r="BZ800" s="31"/>
      <c r="CA800" s="29"/>
      <c r="CB800" s="31"/>
      <c r="CC800" s="17"/>
      <c r="CE800" s="22"/>
      <c r="CF800" s="22"/>
      <c r="CG800" s="22"/>
      <c r="CH800" s="22"/>
      <c r="CI800" s="22"/>
      <c r="CJ800" s="22"/>
      <c r="CK800" s="22"/>
      <c r="CL800" s="33"/>
      <c r="CM800" s="6"/>
      <c r="CN800" s="32"/>
      <c r="CO800" s="27"/>
      <c r="CP800" s="27"/>
      <c r="CQ800" s="27"/>
      <c r="CR800" s="27"/>
      <c r="CS800" s="27"/>
      <c r="CT800" s="27"/>
    </row>
    <row r="801" spans="2:98">
      <c r="B801" s="86">
        <v>43521</v>
      </c>
      <c r="C801" s="53">
        <v>2791.61</v>
      </c>
      <c r="D801" s="47">
        <f t="shared" si="236"/>
        <v>-3.7956507571605143E-4</v>
      </c>
      <c r="F801" s="89">
        <f t="shared" si="249"/>
        <v>2019.1386571315397</v>
      </c>
      <c r="G801" s="96">
        <v>41</v>
      </c>
      <c r="H801" s="37">
        <v>790</v>
      </c>
      <c r="I801" s="60">
        <f t="shared" si="237"/>
        <v>2379.41653375735</v>
      </c>
      <c r="J801" s="57">
        <f t="shared" si="238"/>
        <v>2604.7411184260104</v>
      </c>
      <c r="K801" s="60">
        <f t="shared" si="239"/>
        <v>2636.1124934458171</v>
      </c>
      <c r="L801" s="57">
        <f t="shared" si="240"/>
        <v>2147.7167818878638</v>
      </c>
      <c r="M801" s="60">
        <f t="shared" si="241"/>
        <v>2147.7167818878638</v>
      </c>
      <c r="N801" s="57">
        <f t="shared" si="242"/>
        <v>1938.579189377507</v>
      </c>
      <c r="P801" s="49"/>
      <c r="Q801" s="96">
        <v>790</v>
      </c>
      <c r="R801" s="103">
        <f t="shared" si="250"/>
        <v>2019.1386571315397</v>
      </c>
      <c r="S801" s="57">
        <f t="shared" si="243"/>
        <v>2303.6460529955821</v>
      </c>
      <c r="T801" s="57">
        <f t="shared" si="244"/>
        <v>2867.7396082770297</v>
      </c>
      <c r="U801" s="57">
        <f t="shared" si="245"/>
        <v>3611.7922833481725</v>
      </c>
      <c r="V801" s="57">
        <f t="shared" si="246"/>
        <v>1469.2941124960466</v>
      </c>
      <c r="W801" s="57">
        <f t="shared" si="247"/>
        <v>5662.7811729541008</v>
      </c>
      <c r="X801" s="57">
        <f t="shared" si="248"/>
        <v>937.13406458786653</v>
      </c>
      <c r="Y801" s="17"/>
      <c r="AA801" s="22"/>
      <c r="AB801" s="22"/>
      <c r="AC801" s="22"/>
      <c r="AD801" s="22"/>
      <c r="AE801" s="22"/>
      <c r="AF801" s="22"/>
      <c r="AG801" s="22"/>
      <c r="AH801" s="33"/>
      <c r="AI801" s="6"/>
      <c r="AJ801" s="32"/>
      <c r="AK801" s="27"/>
      <c r="AL801" s="27"/>
      <c r="AM801" s="27"/>
      <c r="AN801" s="27"/>
      <c r="AO801" s="27"/>
      <c r="AP801" s="27"/>
      <c r="AR801" s="2"/>
      <c r="AS801" s="8"/>
      <c r="AT801" s="8"/>
      <c r="AU801" s="8"/>
      <c r="AW801" s="44"/>
      <c r="AX801" s="31"/>
      <c r="AY801" s="29"/>
      <c r="AZ801" s="31"/>
      <c r="BA801" s="17"/>
      <c r="BC801" s="22"/>
      <c r="BD801" s="22"/>
      <c r="BE801" s="22"/>
      <c r="BF801" s="22"/>
      <c r="BG801" s="22"/>
      <c r="BH801" s="22"/>
      <c r="BI801" s="22"/>
      <c r="BJ801" s="33"/>
      <c r="BK801" s="6"/>
      <c r="BL801" s="32"/>
      <c r="BM801" s="27"/>
      <c r="BN801" s="27"/>
      <c r="BO801" s="27"/>
      <c r="BP801" s="27"/>
      <c r="BQ801" s="27"/>
      <c r="BR801" s="27"/>
      <c r="BT801" s="2"/>
      <c r="BU801" s="8"/>
      <c r="BV801" s="8"/>
      <c r="BW801" s="8"/>
      <c r="BY801" s="44"/>
      <c r="BZ801" s="31"/>
      <c r="CA801" s="29"/>
      <c r="CB801" s="31"/>
      <c r="CC801" s="17"/>
      <c r="CE801" s="22"/>
      <c r="CF801" s="22"/>
      <c r="CG801" s="22"/>
      <c r="CH801" s="22"/>
      <c r="CI801" s="22"/>
      <c r="CJ801" s="22"/>
      <c r="CK801" s="22"/>
      <c r="CL801" s="33"/>
      <c r="CM801" s="6"/>
      <c r="CN801" s="32"/>
      <c r="CO801" s="27"/>
      <c r="CP801" s="27"/>
      <c r="CQ801" s="27"/>
      <c r="CR801" s="27"/>
      <c r="CS801" s="27"/>
      <c r="CT801" s="27"/>
    </row>
    <row r="802" spans="2:98">
      <c r="B802" s="86">
        <v>43522</v>
      </c>
      <c r="C802" s="53">
        <v>2793.9</v>
      </c>
      <c r="D802" s="47">
        <f t="shared" si="236"/>
        <v>8.2031515863604284E-4</v>
      </c>
      <c r="F802" s="89">
        <f t="shared" si="249"/>
        <v>2019.1426301152505</v>
      </c>
      <c r="G802" s="96">
        <v>42</v>
      </c>
      <c r="H802" s="37">
        <v>791</v>
      </c>
      <c r="I802" s="60">
        <f t="shared" si="237"/>
        <v>2380.111424834367</v>
      </c>
      <c r="J802" s="57">
        <f t="shared" si="238"/>
        <v>2607.9778604035805</v>
      </c>
      <c r="K802" s="60">
        <f t="shared" si="239"/>
        <v>2640.1590324791164</v>
      </c>
      <c r="L802" s="57">
        <f t="shared" si="240"/>
        <v>2145.6777129473508</v>
      </c>
      <c r="M802" s="60">
        <f t="shared" si="241"/>
        <v>2145.6777129473508</v>
      </c>
      <c r="N802" s="57">
        <f t="shared" si="242"/>
        <v>1934.3350062526438</v>
      </c>
      <c r="P802" s="49"/>
      <c r="Q802" s="96">
        <v>791</v>
      </c>
      <c r="R802" s="103">
        <f t="shared" si="250"/>
        <v>2019.1426301152505</v>
      </c>
      <c r="S802" s="57">
        <f t="shared" si="243"/>
        <v>2304.3188158616545</v>
      </c>
      <c r="T802" s="57">
        <f t="shared" si="244"/>
        <v>2868.5557030086088</v>
      </c>
      <c r="U802" s="57">
        <f t="shared" si="245"/>
        <v>3613.8752163874706</v>
      </c>
      <c r="V802" s="57">
        <f t="shared" si="246"/>
        <v>1469.3050775676661</v>
      </c>
      <c r="W802" s="57">
        <f t="shared" si="247"/>
        <v>5667.6593489239121</v>
      </c>
      <c r="X802" s="57">
        <f t="shared" si="248"/>
        <v>936.87444467568753</v>
      </c>
      <c r="Y802" s="17"/>
      <c r="AA802" s="22"/>
      <c r="AB802" s="22"/>
      <c r="AC802" s="22"/>
      <c r="AD802" s="22"/>
      <c r="AE802" s="22"/>
      <c r="AF802" s="22"/>
      <c r="AG802" s="22"/>
      <c r="AH802" s="33"/>
      <c r="AI802" s="6"/>
      <c r="AJ802" s="32"/>
      <c r="AK802" s="27"/>
      <c r="AL802" s="27"/>
      <c r="AM802" s="27"/>
      <c r="AN802" s="27"/>
      <c r="AO802" s="27"/>
      <c r="AP802" s="27"/>
      <c r="AR802" s="2"/>
      <c r="AS802" s="8"/>
      <c r="AT802" s="8"/>
      <c r="AU802" s="8"/>
      <c r="AW802" s="44"/>
      <c r="AX802" s="31"/>
      <c r="AY802" s="29"/>
      <c r="AZ802" s="31"/>
      <c r="BA802" s="17"/>
      <c r="BC802" s="22"/>
      <c r="BD802" s="22"/>
      <c r="BE802" s="22"/>
      <c r="BF802" s="22"/>
      <c r="BG802" s="22"/>
      <c r="BH802" s="22"/>
      <c r="BI802" s="22"/>
      <c r="BJ802" s="33"/>
      <c r="BK802" s="6"/>
      <c r="BL802" s="32"/>
      <c r="BM802" s="27"/>
      <c r="BN802" s="27"/>
      <c r="BO802" s="27"/>
      <c r="BP802" s="27"/>
      <c r="BQ802" s="27"/>
      <c r="BR802" s="27"/>
      <c r="BT802" s="2"/>
      <c r="BU802" s="8"/>
      <c r="BV802" s="8"/>
      <c r="BW802" s="8"/>
      <c r="BY802" s="44"/>
      <c r="BZ802" s="31"/>
      <c r="CA802" s="29"/>
      <c r="CB802" s="31"/>
      <c r="CC802" s="17"/>
      <c r="CE802" s="22"/>
      <c r="CF802" s="22"/>
      <c r="CG802" s="22"/>
      <c r="CH802" s="22"/>
      <c r="CI802" s="22"/>
      <c r="CJ802" s="22"/>
      <c r="CK802" s="22"/>
      <c r="CL802" s="33"/>
      <c r="CM802" s="6"/>
      <c r="CN802" s="32"/>
      <c r="CO802" s="27"/>
      <c r="CP802" s="27"/>
      <c r="CQ802" s="27"/>
      <c r="CR802" s="27"/>
      <c r="CS802" s="27"/>
      <c r="CT802" s="27"/>
    </row>
    <row r="803" spans="2:98">
      <c r="B803" s="86">
        <v>43523</v>
      </c>
      <c r="C803" s="53">
        <v>2792.38</v>
      </c>
      <c r="D803" s="47">
        <f t="shared" si="236"/>
        <v>-5.4404237803786165E-4</v>
      </c>
      <c r="F803" s="89">
        <f t="shared" si="249"/>
        <v>2019.1466030989614</v>
      </c>
      <c r="G803" s="96">
        <v>43</v>
      </c>
      <c r="H803" s="37">
        <v>792</v>
      </c>
      <c r="I803" s="60">
        <f t="shared" si="237"/>
        <v>2380.806518849206</v>
      </c>
      <c r="J803" s="57">
        <f t="shared" si="238"/>
        <v>2611.1802446389347</v>
      </c>
      <c r="K803" s="60">
        <f t="shared" si="239"/>
        <v>2644.1729183474295</v>
      </c>
      <c r="L803" s="57">
        <f t="shared" si="240"/>
        <v>2143.6720877307239</v>
      </c>
      <c r="M803" s="60">
        <f t="shared" si="241"/>
        <v>2143.6720877307239</v>
      </c>
      <c r="N803" s="57">
        <f t="shared" si="242"/>
        <v>1930.1568537106548</v>
      </c>
      <c r="P803" s="49"/>
      <c r="Q803" s="41">
        <v>792</v>
      </c>
      <c r="R803" s="103">
        <f t="shared" si="250"/>
        <v>2019.1466030989614</v>
      </c>
      <c r="S803" s="57">
        <f t="shared" si="243"/>
        <v>2304.9917752031688</v>
      </c>
      <c r="T803" s="57">
        <f t="shared" si="244"/>
        <v>2869.3715140626177</v>
      </c>
      <c r="U803" s="57">
        <f t="shared" si="245"/>
        <v>3615.9587005033118</v>
      </c>
      <c r="V803" s="57">
        <f t="shared" si="246"/>
        <v>1469.3163069076895</v>
      </c>
      <c r="W803" s="57">
        <f t="shared" si="247"/>
        <v>5672.5396873024056</v>
      </c>
      <c r="X803" s="57">
        <f t="shared" si="248"/>
        <v>936.61523349885317</v>
      </c>
      <c r="Y803" s="17"/>
      <c r="AA803" s="22"/>
      <c r="AB803" s="22"/>
      <c r="AC803" s="22"/>
      <c r="AD803" s="22"/>
      <c r="AE803" s="22"/>
      <c r="AF803" s="22"/>
      <c r="AG803" s="22"/>
      <c r="AH803" s="33"/>
      <c r="AI803" s="6"/>
      <c r="AJ803" s="32"/>
      <c r="AK803" s="27"/>
      <c r="AL803" s="27"/>
      <c r="AM803" s="27"/>
      <c r="AN803" s="27"/>
      <c r="AO803" s="27"/>
      <c r="AP803" s="27"/>
      <c r="AR803" s="2"/>
      <c r="AS803" s="8"/>
      <c r="AT803" s="8"/>
      <c r="AU803" s="8"/>
      <c r="AW803" s="44"/>
      <c r="AX803" s="31"/>
      <c r="AY803" s="29"/>
      <c r="AZ803" s="31"/>
      <c r="BA803" s="17"/>
      <c r="BC803" s="22"/>
      <c r="BD803" s="22"/>
      <c r="BE803" s="22"/>
      <c r="BF803" s="22"/>
      <c r="BG803" s="22"/>
      <c r="BH803" s="22"/>
      <c r="BI803" s="22"/>
      <c r="BJ803" s="33"/>
      <c r="BK803" s="6"/>
      <c r="BL803" s="32"/>
      <c r="BM803" s="27"/>
      <c r="BN803" s="27"/>
      <c r="BO803" s="27"/>
      <c r="BP803" s="27"/>
      <c r="BQ803" s="27"/>
      <c r="BR803" s="27"/>
      <c r="BT803" s="2"/>
      <c r="BU803" s="8"/>
      <c r="BV803" s="8"/>
      <c r="BW803" s="8"/>
      <c r="BY803" s="44"/>
      <c r="BZ803" s="31"/>
      <c r="CA803" s="29"/>
      <c r="CB803" s="31"/>
      <c r="CC803" s="17"/>
      <c r="CE803" s="22"/>
      <c r="CF803" s="22"/>
      <c r="CG803" s="22"/>
      <c r="CH803" s="22"/>
      <c r="CI803" s="22"/>
      <c r="CJ803" s="22"/>
      <c r="CK803" s="22"/>
      <c r="CL803" s="33"/>
      <c r="CM803" s="6"/>
      <c r="CN803" s="32"/>
      <c r="CO803" s="27"/>
      <c r="CP803" s="27"/>
      <c r="CQ803" s="27"/>
      <c r="CR803" s="27"/>
      <c r="CS803" s="27"/>
      <c r="CT803" s="27"/>
    </row>
    <row r="804" spans="2:98">
      <c r="B804" s="86">
        <v>43524</v>
      </c>
      <c r="C804" s="53">
        <v>2784.49</v>
      </c>
      <c r="D804" s="47">
        <f t="shared" si="236"/>
        <v>-2.8255466662847921E-3</v>
      </c>
      <c r="F804" s="89">
        <f t="shared" si="249"/>
        <v>2019.1505760826722</v>
      </c>
      <c r="G804" s="96">
        <v>44</v>
      </c>
      <c r="H804" s="37">
        <v>793</v>
      </c>
      <c r="I804" s="60">
        <f t="shared" si="237"/>
        <v>2381.5018158611338</v>
      </c>
      <c r="J804" s="57">
        <f t="shared" si="238"/>
        <v>2614.3494676726459</v>
      </c>
      <c r="K804" s="60">
        <f t="shared" si="239"/>
        <v>2648.1553334855998</v>
      </c>
      <c r="L804" s="57">
        <f t="shared" si="240"/>
        <v>2141.6987241019474</v>
      </c>
      <c r="M804" s="60">
        <f t="shared" si="241"/>
        <v>2141.6987241019474</v>
      </c>
      <c r="N804" s="57">
        <f t="shared" si="242"/>
        <v>1926.0423797583078</v>
      </c>
      <c r="P804" s="49"/>
      <c r="Q804" s="41">
        <v>793</v>
      </c>
      <c r="R804" s="103">
        <f t="shared" si="250"/>
        <v>2019.1505760826722</v>
      </c>
      <c r="S804" s="57">
        <f t="shared" si="243"/>
        <v>2305.6649310775024</v>
      </c>
      <c r="T804" s="57">
        <f t="shared" si="244"/>
        <v>2870.1870420420578</v>
      </c>
      <c r="U804" s="57">
        <f t="shared" si="245"/>
        <v>3618.0427364956386</v>
      </c>
      <c r="V804" s="57">
        <f t="shared" si="246"/>
        <v>1469.3278000219755</v>
      </c>
      <c r="W804" s="57">
        <f t="shared" si="247"/>
        <v>5677.4221903056014</v>
      </c>
      <c r="X804" s="57">
        <f t="shared" si="248"/>
        <v>936.35643012035212</v>
      </c>
      <c r="Y804" s="17"/>
      <c r="AA804" s="22"/>
      <c r="AB804" s="22"/>
      <c r="AC804" s="22"/>
      <c r="AD804" s="22"/>
      <c r="AE804" s="22"/>
      <c r="AF804" s="22"/>
      <c r="AG804" s="22"/>
      <c r="AH804" s="33"/>
      <c r="AI804" s="6"/>
      <c r="AJ804" s="32"/>
      <c r="AK804" s="27"/>
      <c r="AL804" s="27"/>
      <c r="AM804" s="27"/>
      <c r="AN804" s="27"/>
      <c r="AO804" s="27"/>
      <c r="AP804" s="27"/>
      <c r="AR804" s="2"/>
      <c r="AS804" s="8"/>
      <c r="AT804" s="8"/>
      <c r="AU804" s="8"/>
      <c r="AW804" s="44"/>
      <c r="AX804" s="31"/>
      <c r="AY804" s="29"/>
      <c r="AZ804" s="31"/>
      <c r="BA804" s="17"/>
      <c r="BC804" s="22"/>
      <c r="BD804" s="22"/>
      <c r="BE804" s="22"/>
      <c r="BF804" s="22"/>
      <c r="BG804" s="22"/>
      <c r="BH804" s="22"/>
      <c r="BI804" s="22"/>
      <c r="BJ804" s="33"/>
      <c r="BK804" s="6"/>
      <c r="BL804" s="32"/>
      <c r="BM804" s="27"/>
      <c r="BN804" s="27"/>
      <c r="BO804" s="27"/>
      <c r="BP804" s="27"/>
      <c r="BQ804" s="27"/>
      <c r="BR804" s="27"/>
      <c r="BT804" s="2"/>
      <c r="BU804" s="8"/>
      <c r="BV804" s="8"/>
      <c r="BW804" s="8"/>
      <c r="BY804" s="44"/>
      <c r="BZ804" s="31"/>
      <c r="CA804" s="29"/>
      <c r="CB804" s="31"/>
      <c r="CC804" s="17"/>
      <c r="CE804" s="22"/>
      <c r="CF804" s="22"/>
      <c r="CG804" s="22"/>
      <c r="CH804" s="22"/>
      <c r="CI804" s="22"/>
      <c r="CJ804" s="22"/>
      <c r="CK804" s="22"/>
      <c r="CL804" s="33"/>
      <c r="CM804" s="6"/>
      <c r="CN804" s="32"/>
      <c r="CO804" s="27"/>
      <c r="CP804" s="27"/>
      <c r="CQ804" s="27"/>
      <c r="CR804" s="27"/>
      <c r="CS804" s="27"/>
      <c r="CT804" s="27"/>
    </row>
    <row r="805" spans="2:98">
      <c r="B805" s="86">
        <v>43525</v>
      </c>
      <c r="C805" s="53">
        <v>2803.69</v>
      </c>
      <c r="D805" s="47">
        <f t="shared" si="236"/>
        <v>6.8953381050031693E-3</v>
      </c>
      <c r="F805" s="89">
        <f t="shared" si="249"/>
        <v>2019.154549066383</v>
      </c>
      <c r="G805" s="96">
        <v>45</v>
      </c>
      <c r="H805" s="37">
        <v>794</v>
      </c>
      <c r="I805" s="60">
        <f t="shared" si="237"/>
        <v>2382.197315929433</v>
      </c>
      <c r="J805" s="57">
        <f t="shared" si="238"/>
        <v>2617.4866583805797</v>
      </c>
      <c r="K805" s="60">
        <f t="shared" si="239"/>
        <v>2652.107393167164</v>
      </c>
      <c r="L805" s="57">
        <f t="shared" si="240"/>
        <v>2139.756507086403</v>
      </c>
      <c r="M805" s="60">
        <f t="shared" si="241"/>
        <v>2139.756507086403</v>
      </c>
      <c r="N805" s="57">
        <f t="shared" si="242"/>
        <v>1921.9893662890149</v>
      </c>
      <c r="P805" s="49"/>
      <c r="Q805" s="96">
        <v>794</v>
      </c>
      <c r="R805" s="103">
        <f t="shared" si="250"/>
        <v>2019.154549066383</v>
      </c>
      <c r="S805" s="57">
        <f t="shared" si="243"/>
        <v>2306.3382835420525</v>
      </c>
      <c r="T805" s="57">
        <f t="shared" si="244"/>
        <v>2871.002287548009</v>
      </c>
      <c r="U805" s="57">
        <f t="shared" si="245"/>
        <v>3620.127325162804</v>
      </c>
      <c r="V805" s="57">
        <f t="shared" si="246"/>
        <v>1469.3395564180846</v>
      </c>
      <c r="W805" s="57">
        <f t="shared" si="247"/>
        <v>5682.3068601468849</v>
      </c>
      <c r="X805" s="57">
        <f t="shared" si="248"/>
        <v>936.09803360640797</v>
      </c>
      <c r="Y805" s="17"/>
      <c r="AA805" s="22"/>
      <c r="AB805" s="22"/>
      <c r="AC805" s="22"/>
      <c r="AD805" s="22"/>
      <c r="AE805" s="22"/>
      <c r="AF805" s="22"/>
      <c r="AG805" s="22"/>
      <c r="AH805" s="33"/>
      <c r="AI805" s="6"/>
      <c r="AJ805" s="32"/>
      <c r="AK805" s="27"/>
      <c r="AL805" s="27"/>
      <c r="AM805" s="27"/>
      <c r="AN805" s="27"/>
      <c r="AO805" s="27"/>
      <c r="AP805" s="27"/>
      <c r="AR805" s="2"/>
      <c r="AS805" s="8"/>
      <c r="AT805" s="8"/>
      <c r="AU805" s="8"/>
      <c r="AW805" s="44"/>
      <c r="AX805" s="31"/>
      <c r="AY805" s="29"/>
      <c r="AZ805" s="31"/>
      <c r="BA805" s="17"/>
      <c r="BC805" s="22"/>
      <c r="BD805" s="22"/>
      <c r="BE805" s="22"/>
      <c r="BF805" s="22"/>
      <c r="BG805" s="22"/>
      <c r="BH805" s="22"/>
      <c r="BI805" s="22"/>
      <c r="BJ805" s="33"/>
      <c r="BK805" s="6"/>
      <c r="BL805" s="32"/>
      <c r="BM805" s="27"/>
      <c r="BN805" s="27"/>
      <c r="BO805" s="27"/>
      <c r="BP805" s="27"/>
      <c r="BQ805" s="27"/>
      <c r="BR805" s="27"/>
      <c r="BT805" s="2"/>
      <c r="BU805" s="8"/>
      <c r="BV805" s="8"/>
      <c r="BW805" s="8"/>
      <c r="BY805" s="44"/>
      <c r="BZ805" s="31"/>
      <c r="CA805" s="29"/>
      <c r="CB805" s="31"/>
      <c r="CC805" s="17"/>
      <c r="CE805" s="22"/>
      <c r="CF805" s="22"/>
      <c r="CG805" s="22"/>
      <c r="CH805" s="22"/>
      <c r="CI805" s="22"/>
      <c r="CJ805" s="22"/>
      <c r="CK805" s="22"/>
      <c r="CL805" s="33"/>
      <c r="CM805" s="6"/>
      <c r="CN805" s="32"/>
      <c r="CO805" s="27"/>
      <c r="CP805" s="27"/>
      <c r="CQ805" s="27"/>
      <c r="CR805" s="27"/>
      <c r="CS805" s="27"/>
      <c r="CT805" s="27"/>
    </row>
    <row r="806" spans="2:98">
      <c r="B806" s="86">
        <v>43528</v>
      </c>
      <c r="C806" s="53">
        <v>2792.81</v>
      </c>
      <c r="D806" s="47">
        <f t="shared" si="236"/>
        <v>-3.8806002090103074E-3</v>
      </c>
      <c r="F806" s="89">
        <f t="shared" si="249"/>
        <v>2019.1585220500938</v>
      </c>
      <c r="G806" s="96">
        <v>46</v>
      </c>
      <c r="H806" s="37">
        <v>795</v>
      </c>
      <c r="I806" s="60">
        <f t="shared" si="237"/>
        <v>2382.8930191134059</v>
      </c>
      <c r="J806" s="57">
        <f t="shared" si="238"/>
        <v>2620.5928832107293</v>
      </c>
      <c r="K806" s="60">
        <f t="shared" si="239"/>
        <v>2656.0301507129093</v>
      </c>
      <c r="L806" s="57">
        <f t="shared" si="240"/>
        <v>2137.8443836623296</v>
      </c>
      <c r="M806" s="60">
        <f t="shared" si="241"/>
        <v>2137.8443836623296</v>
      </c>
      <c r="N806" s="57">
        <f t="shared" si="242"/>
        <v>1917.9957186903212</v>
      </c>
      <c r="P806" s="49"/>
      <c r="Q806" s="41">
        <v>795</v>
      </c>
      <c r="R806" s="103">
        <f t="shared" si="250"/>
        <v>2019.1585220500938</v>
      </c>
      <c r="S806" s="57">
        <f t="shared" si="243"/>
        <v>2307.0118326542315</v>
      </c>
      <c r="T806" s="57">
        <f t="shared" si="244"/>
        <v>2871.8172511796342</v>
      </c>
      <c r="U806" s="57">
        <f t="shared" si="245"/>
        <v>3622.2124673015755</v>
      </c>
      <c r="V806" s="57">
        <f t="shared" si="246"/>
        <v>1469.3515756052736</v>
      </c>
      <c r="W806" s="57">
        <f t="shared" si="247"/>
        <v>5687.1936990370086</v>
      </c>
      <c r="X806" s="57">
        <f t="shared" si="248"/>
        <v>935.8400430264652</v>
      </c>
      <c r="Y806" s="17"/>
      <c r="AA806" s="22"/>
      <c r="AB806" s="22"/>
      <c r="AC806" s="22"/>
      <c r="AD806" s="22"/>
      <c r="AE806" s="22"/>
      <c r="AF806" s="22"/>
      <c r="AG806" s="22"/>
      <c r="AH806" s="33"/>
      <c r="AI806" s="6"/>
      <c r="AJ806" s="32"/>
      <c r="AK806" s="27"/>
      <c r="AL806" s="27"/>
      <c r="AM806" s="27"/>
      <c r="AN806" s="27"/>
      <c r="AO806" s="27"/>
      <c r="AP806" s="27"/>
      <c r="AR806" s="2"/>
      <c r="AS806" s="8"/>
      <c r="AT806" s="8"/>
      <c r="AU806" s="8"/>
      <c r="AW806" s="44"/>
      <c r="AX806" s="31"/>
      <c r="AY806" s="29"/>
      <c r="AZ806" s="31"/>
      <c r="BA806" s="17"/>
      <c r="BC806" s="22"/>
      <c r="BD806" s="22"/>
      <c r="BE806" s="22"/>
      <c r="BF806" s="22"/>
      <c r="BG806" s="22"/>
      <c r="BH806" s="22"/>
      <c r="BI806" s="22"/>
      <c r="BJ806" s="33"/>
      <c r="BK806" s="6"/>
      <c r="BL806" s="32"/>
      <c r="BM806" s="27"/>
      <c r="BN806" s="27"/>
      <c r="BO806" s="27"/>
      <c r="BP806" s="27"/>
      <c r="BQ806" s="27"/>
      <c r="BR806" s="27"/>
      <c r="BT806" s="2"/>
      <c r="BU806" s="8"/>
      <c r="BV806" s="8"/>
      <c r="BW806" s="8"/>
      <c r="BY806" s="44"/>
      <c r="BZ806" s="31"/>
      <c r="CA806" s="29"/>
      <c r="CB806" s="31"/>
      <c r="CC806" s="17"/>
      <c r="CE806" s="22"/>
      <c r="CF806" s="22"/>
      <c r="CG806" s="22"/>
      <c r="CH806" s="22"/>
      <c r="CI806" s="22"/>
      <c r="CJ806" s="22"/>
      <c r="CK806" s="22"/>
      <c r="CL806" s="33"/>
      <c r="CM806" s="6"/>
      <c r="CN806" s="32"/>
      <c r="CO806" s="27"/>
      <c r="CP806" s="27"/>
      <c r="CQ806" s="27"/>
      <c r="CR806" s="27"/>
      <c r="CS806" s="27"/>
      <c r="CT806" s="27"/>
    </row>
    <row r="807" spans="2:98">
      <c r="B807" s="86">
        <v>43529</v>
      </c>
      <c r="C807" s="53">
        <v>2789.65</v>
      </c>
      <c r="D807" s="47">
        <f t="shared" si="236"/>
        <v>-1.131476899610018E-3</v>
      </c>
      <c r="F807" s="89">
        <f t="shared" si="249"/>
        <v>2019.1624950338046</v>
      </c>
      <c r="G807" s="96">
        <v>47</v>
      </c>
      <c r="H807" s="37">
        <v>796</v>
      </c>
      <c r="I807" s="60">
        <f t="shared" si="237"/>
        <v>2383.5889254723706</v>
      </c>
      <c r="J807" s="57">
        <f t="shared" si="238"/>
        <v>2623.669150910252</v>
      </c>
      <c r="K807" s="60">
        <f t="shared" si="239"/>
        <v>2659.9246021918148</v>
      </c>
      <c r="L807" s="57">
        <f t="shared" si="240"/>
        <v>2135.9613580598866</v>
      </c>
      <c r="M807" s="60">
        <f t="shared" si="241"/>
        <v>2135.9613580598866</v>
      </c>
      <c r="N807" s="57">
        <f t="shared" si="242"/>
        <v>1914.0594564647465</v>
      </c>
      <c r="P807" s="49"/>
      <c r="Q807" s="41">
        <v>796</v>
      </c>
      <c r="R807" s="103">
        <f t="shared" si="250"/>
        <v>2019.1624950338046</v>
      </c>
      <c r="S807" s="57">
        <f t="shared" si="243"/>
        <v>2307.6855784714689</v>
      </c>
      <c r="T807" s="57">
        <f t="shared" si="244"/>
        <v>2872.6319335341927</v>
      </c>
      <c r="U807" s="57">
        <f t="shared" si="245"/>
        <v>3624.2981637071462</v>
      </c>
      <c r="V807" s="57">
        <f t="shared" si="246"/>
        <v>1469.3638570944863</v>
      </c>
      <c r="W807" s="57">
        <f t="shared" si="247"/>
        <v>5692.0827091841156</v>
      </c>
      <c r="X807" s="57">
        <f t="shared" si="248"/>
        <v>935.58245745317402</v>
      </c>
      <c r="Y807" s="17"/>
      <c r="AA807" s="22"/>
      <c r="AB807" s="22"/>
      <c r="AC807" s="22"/>
      <c r="AD807" s="22"/>
      <c r="AE807" s="22"/>
      <c r="AF807" s="22"/>
      <c r="AG807" s="22"/>
      <c r="AH807" s="33"/>
      <c r="AI807" s="6"/>
      <c r="AJ807" s="32"/>
      <c r="AK807" s="27"/>
      <c r="AL807" s="27"/>
      <c r="AM807" s="27"/>
      <c r="AN807" s="27"/>
      <c r="AO807" s="27"/>
      <c r="AP807" s="27"/>
      <c r="AR807" s="2"/>
      <c r="AS807" s="8"/>
      <c r="AT807" s="8"/>
      <c r="AU807" s="8"/>
      <c r="AW807" s="44"/>
      <c r="AX807" s="31"/>
      <c r="AY807" s="29"/>
      <c r="AZ807" s="31"/>
      <c r="BA807" s="17"/>
      <c r="BC807" s="22"/>
      <c r="BD807" s="22"/>
      <c r="BE807" s="22"/>
      <c r="BF807" s="22"/>
      <c r="BG807" s="22"/>
      <c r="BH807" s="22"/>
      <c r="BI807" s="22"/>
      <c r="BJ807" s="33"/>
      <c r="BK807" s="6"/>
      <c r="BL807" s="32"/>
      <c r="BM807" s="27"/>
      <c r="BN807" s="27"/>
      <c r="BO807" s="27"/>
      <c r="BP807" s="27"/>
      <c r="BQ807" s="27"/>
      <c r="BR807" s="27"/>
      <c r="BT807" s="2"/>
      <c r="BU807" s="8"/>
      <c r="BV807" s="8"/>
      <c r="BW807" s="8"/>
      <c r="BY807" s="44"/>
      <c r="BZ807" s="31"/>
      <c r="CA807" s="29"/>
      <c r="CB807" s="31"/>
      <c r="CC807" s="17"/>
      <c r="CE807" s="22"/>
      <c r="CF807" s="22"/>
      <c r="CG807" s="22"/>
      <c r="CH807" s="22"/>
      <c r="CI807" s="22"/>
      <c r="CJ807" s="22"/>
      <c r="CK807" s="22"/>
      <c r="CL807" s="33"/>
      <c r="CM807" s="6"/>
      <c r="CN807" s="32"/>
      <c r="CO807" s="27"/>
      <c r="CP807" s="27"/>
      <c r="CQ807" s="27"/>
      <c r="CR807" s="27"/>
      <c r="CS807" s="27"/>
      <c r="CT807" s="27"/>
    </row>
    <row r="808" spans="2:98">
      <c r="B808" s="86">
        <v>43530</v>
      </c>
      <c r="C808" s="53">
        <v>2771.45</v>
      </c>
      <c r="D808" s="47">
        <f t="shared" si="236"/>
        <v>-6.5241159285215969E-3</v>
      </c>
      <c r="F808" s="89">
        <f t="shared" si="249"/>
        <v>2019.1664680175154</v>
      </c>
      <c r="G808" s="96">
        <v>48</v>
      </c>
      <c r="H808" s="37">
        <v>797</v>
      </c>
      <c r="I808" s="60">
        <f t="shared" si="237"/>
        <v>2384.2850350656636</v>
      </c>
      <c r="J808" s="57">
        <f t="shared" si="238"/>
        <v>2626.716416802095</v>
      </c>
      <c r="K808" s="60">
        <f t="shared" si="239"/>
        <v>2663.7916906735304</v>
      </c>
      <c r="L808" s="57">
        <f t="shared" si="240"/>
        <v>2134.1064875086713</v>
      </c>
      <c r="M808" s="60">
        <f t="shared" si="241"/>
        <v>2134.1064875086713</v>
      </c>
      <c r="N808" s="57">
        <f t="shared" si="242"/>
        <v>1910.1787047458315</v>
      </c>
      <c r="P808" s="49"/>
      <c r="Q808" s="96">
        <v>797</v>
      </c>
      <c r="R808" s="103">
        <f t="shared" si="250"/>
        <v>2019.1664680175154</v>
      </c>
      <c r="S808" s="57">
        <f t="shared" si="243"/>
        <v>2308.3595210512103</v>
      </c>
      <c r="T808" s="57">
        <f t="shared" si="244"/>
        <v>2873.4463352070438</v>
      </c>
      <c r="U808" s="57">
        <f t="shared" si="245"/>
        <v>3626.38441517314</v>
      </c>
      <c r="V808" s="57">
        <f t="shared" si="246"/>
        <v>1469.376400398347</v>
      </c>
      <c r="W808" s="57">
        <f t="shared" si="247"/>
        <v>5696.9738927937524</v>
      </c>
      <c r="X808" s="57">
        <f t="shared" si="248"/>
        <v>935.32527596237685</v>
      </c>
      <c r="Y808" s="17"/>
      <c r="AA808" s="22"/>
      <c r="AB808" s="22"/>
      <c r="AC808" s="22"/>
      <c r="AD808" s="22"/>
      <c r="AE808" s="22"/>
      <c r="AF808" s="22"/>
      <c r="AG808" s="22"/>
      <c r="AH808" s="33"/>
      <c r="AI808" s="6"/>
      <c r="AJ808" s="32"/>
      <c r="AK808" s="27"/>
      <c r="AL808" s="27"/>
      <c r="AM808" s="27"/>
      <c r="AN808" s="27"/>
      <c r="AO808" s="27"/>
      <c r="AP808" s="27"/>
      <c r="AR808" s="2"/>
      <c r="AS808" s="8"/>
      <c r="AT808" s="8"/>
      <c r="AU808" s="8"/>
      <c r="AW808" s="44"/>
      <c r="AX808" s="31"/>
      <c r="AY808" s="29"/>
      <c r="AZ808" s="31"/>
      <c r="BA808" s="17"/>
      <c r="BC808" s="22"/>
      <c r="BD808" s="22"/>
      <c r="BE808" s="22"/>
      <c r="BF808" s="22"/>
      <c r="BG808" s="22"/>
      <c r="BH808" s="22"/>
      <c r="BI808" s="22"/>
      <c r="BJ808" s="33"/>
      <c r="BK808" s="6"/>
      <c r="BL808" s="32"/>
      <c r="BM808" s="27"/>
      <c r="BN808" s="27"/>
      <c r="BO808" s="27"/>
      <c r="BP808" s="27"/>
      <c r="BQ808" s="27"/>
      <c r="BR808" s="27"/>
      <c r="BT808" s="2"/>
      <c r="BU808" s="8"/>
      <c r="BV808" s="8"/>
      <c r="BW808" s="8"/>
      <c r="BY808" s="44"/>
      <c r="BZ808" s="31"/>
      <c r="CA808" s="29"/>
      <c r="CB808" s="31"/>
      <c r="CC808" s="17"/>
      <c r="CE808" s="22"/>
      <c r="CF808" s="22"/>
      <c r="CG808" s="22"/>
      <c r="CH808" s="22"/>
      <c r="CI808" s="22"/>
      <c r="CJ808" s="22"/>
      <c r="CK808" s="22"/>
      <c r="CL808" s="33"/>
      <c r="CM808" s="6"/>
      <c r="CN808" s="32"/>
      <c r="CO808" s="27"/>
      <c r="CP808" s="27"/>
      <c r="CQ808" s="27"/>
      <c r="CR808" s="27"/>
      <c r="CS808" s="27"/>
      <c r="CT808" s="27"/>
    </row>
    <row r="809" spans="2:98">
      <c r="B809" s="86">
        <v>43531</v>
      </c>
      <c r="C809" s="53">
        <v>2748.91</v>
      </c>
      <c r="D809" s="47">
        <f t="shared" si="236"/>
        <v>-8.1329268072669412E-3</v>
      </c>
      <c r="F809" s="89">
        <f t="shared" si="249"/>
        <v>2019.1704410012262</v>
      </c>
      <c r="G809" s="96">
        <v>49</v>
      </c>
      <c r="H809" s="37">
        <v>798</v>
      </c>
      <c r="I809" s="60">
        <f t="shared" si="237"/>
        <v>2384.981347952637</v>
      </c>
      <c r="J809" s="57">
        <f t="shared" si="238"/>
        <v>2629.7355866625658</v>
      </c>
      <c r="K809" s="60">
        <f t="shared" si="239"/>
        <v>2667.6323100835793</v>
      </c>
      <c r="L809" s="57">
        <f t="shared" si="240"/>
        <v>2132.2788783825163</v>
      </c>
      <c r="M809" s="60">
        <f t="shared" si="241"/>
        <v>2132.2788783825163</v>
      </c>
      <c r="N809" s="57">
        <f t="shared" si="242"/>
        <v>1906.3516866071914</v>
      </c>
      <c r="P809" s="49"/>
      <c r="Q809" s="96">
        <v>798</v>
      </c>
      <c r="R809" s="103">
        <f t="shared" si="250"/>
        <v>2019.1704410012262</v>
      </c>
      <c r="S809" s="57">
        <f t="shared" si="243"/>
        <v>2309.0336604509193</v>
      </c>
      <c r="T809" s="57">
        <f t="shared" si="244"/>
        <v>2874.2604567916583</v>
      </c>
      <c r="U809" s="57">
        <f t="shared" si="245"/>
        <v>3628.4712224916216</v>
      </c>
      <c r="V809" s="57">
        <f t="shared" si="246"/>
        <v>1469.3892050311513</v>
      </c>
      <c r="W809" s="57">
        <f t="shared" si="247"/>
        <v>5701.8672520688851</v>
      </c>
      <c r="X809" s="57">
        <f t="shared" si="248"/>
        <v>935.06849763309094</v>
      </c>
      <c r="Y809" s="17"/>
      <c r="AA809" s="22"/>
      <c r="AB809" s="22"/>
      <c r="AC809" s="22"/>
      <c r="AD809" s="22"/>
      <c r="AE809" s="22"/>
      <c r="AF809" s="22"/>
      <c r="AG809" s="22"/>
      <c r="AH809" s="33"/>
      <c r="AI809" s="6"/>
      <c r="AJ809" s="32"/>
      <c r="AK809" s="27"/>
      <c r="AL809" s="27"/>
      <c r="AM809" s="27"/>
      <c r="AN809" s="27"/>
      <c r="AO809" s="27"/>
      <c r="AP809" s="27"/>
      <c r="AR809" s="2"/>
      <c r="AS809" s="8"/>
      <c r="AT809" s="8"/>
      <c r="AU809" s="8"/>
      <c r="AW809" s="44"/>
      <c r="AX809" s="31"/>
      <c r="AY809" s="29"/>
      <c r="AZ809" s="31"/>
      <c r="BA809" s="17"/>
      <c r="BC809" s="22"/>
      <c r="BD809" s="22"/>
      <c r="BE809" s="22"/>
      <c r="BF809" s="22"/>
      <c r="BG809" s="22"/>
      <c r="BH809" s="22"/>
      <c r="BI809" s="22"/>
      <c r="BJ809" s="33"/>
      <c r="BK809" s="6"/>
      <c r="BL809" s="32"/>
      <c r="BM809" s="27"/>
      <c r="BN809" s="27"/>
      <c r="BO809" s="27"/>
      <c r="BP809" s="27"/>
      <c r="BQ809" s="27"/>
      <c r="BR809" s="27"/>
      <c r="BT809" s="2"/>
      <c r="BU809" s="8"/>
      <c r="BV809" s="8"/>
      <c r="BW809" s="8"/>
      <c r="BY809" s="44"/>
      <c r="BZ809" s="31"/>
      <c r="CA809" s="29"/>
      <c r="CB809" s="31"/>
      <c r="CC809" s="17"/>
      <c r="CE809" s="22"/>
      <c r="CF809" s="22"/>
      <c r="CG809" s="22"/>
      <c r="CH809" s="22"/>
      <c r="CI809" s="22"/>
      <c r="CJ809" s="22"/>
      <c r="CK809" s="22"/>
      <c r="CL809" s="33"/>
      <c r="CM809" s="6"/>
      <c r="CN809" s="32"/>
      <c r="CO809" s="27"/>
      <c r="CP809" s="27"/>
      <c r="CQ809" s="27"/>
      <c r="CR809" s="27"/>
      <c r="CS809" s="27"/>
      <c r="CT809" s="27"/>
    </row>
    <row r="810" spans="2:98">
      <c r="B810" s="86">
        <v>43532</v>
      </c>
      <c r="C810" s="53">
        <v>2743.07</v>
      </c>
      <c r="D810" s="47">
        <f t="shared" si="236"/>
        <v>-2.1244784296319962E-3</v>
      </c>
      <c r="F810" s="89">
        <f t="shared" si="249"/>
        <v>2019.174413984937</v>
      </c>
      <c r="G810" s="96">
        <v>50</v>
      </c>
      <c r="H810" s="37">
        <v>799</v>
      </c>
      <c r="I810" s="60">
        <f t="shared" si="237"/>
        <v>2385.6778641926608</v>
      </c>
      <c r="J810" s="57">
        <f t="shared" si="238"/>
        <v>2632.7275202444398</v>
      </c>
      <c r="K810" s="60">
        <f t="shared" si="239"/>
        <v>2671.4473087057099</v>
      </c>
      <c r="L810" s="57">
        <f t="shared" si="240"/>
        <v>2130.4776826971411</v>
      </c>
      <c r="M810" s="60">
        <f t="shared" si="241"/>
        <v>2130.4776826971411</v>
      </c>
      <c r="N810" s="57">
        <f t="shared" si="242"/>
        <v>1902.5767160758755</v>
      </c>
      <c r="P810" s="49"/>
      <c r="Q810" s="41">
        <v>799</v>
      </c>
      <c r="R810" s="103">
        <f t="shared" si="250"/>
        <v>2019.174413984937</v>
      </c>
      <c r="S810" s="57">
        <f t="shared" si="243"/>
        <v>2309.7079967280761</v>
      </c>
      <c r="T810" s="57">
        <f t="shared" si="244"/>
        <v>2875.0742988796255</v>
      </c>
      <c r="U810" s="57">
        <f t="shared" si="245"/>
        <v>3630.5585864531017</v>
      </c>
      <c r="V810" s="57">
        <f t="shared" si="246"/>
        <v>1469.4022705088596</v>
      </c>
      <c r="W810" s="57">
        <f t="shared" si="247"/>
        <v>5706.7627892099072</v>
      </c>
      <c r="X810" s="57">
        <f t="shared" si="248"/>
        <v>934.81212154749676</v>
      </c>
      <c r="Y810" s="17"/>
      <c r="AA810" s="22"/>
      <c r="AB810" s="22"/>
      <c r="AC810" s="22"/>
      <c r="AD810" s="22"/>
      <c r="AE810" s="22"/>
      <c r="AF810" s="22"/>
      <c r="AG810" s="22"/>
      <c r="AH810" s="33"/>
      <c r="AI810" s="6"/>
      <c r="AJ810" s="32"/>
      <c r="AK810" s="27"/>
      <c r="AL810" s="27"/>
      <c r="AM810" s="27"/>
      <c r="AN810" s="27"/>
      <c r="AO810" s="27"/>
      <c r="AP810" s="27"/>
      <c r="AR810" s="2"/>
      <c r="AS810" s="8"/>
      <c r="AT810" s="8"/>
      <c r="AU810" s="8"/>
      <c r="AW810" s="44"/>
      <c r="AX810" s="31"/>
      <c r="AY810" s="29"/>
      <c r="AZ810" s="31"/>
      <c r="BA810" s="17"/>
      <c r="BC810" s="22"/>
      <c r="BD810" s="22"/>
      <c r="BE810" s="22"/>
      <c r="BF810" s="22"/>
      <c r="BG810" s="22"/>
      <c r="BH810" s="22"/>
      <c r="BI810" s="22"/>
      <c r="BJ810" s="33"/>
      <c r="BK810" s="6"/>
      <c r="BL810" s="32"/>
      <c r="BM810" s="27"/>
      <c r="BN810" s="27"/>
      <c r="BO810" s="27"/>
      <c r="BP810" s="27"/>
      <c r="BQ810" s="27"/>
      <c r="BR810" s="27"/>
      <c r="BT810" s="2"/>
      <c r="BU810" s="8"/>
      <c r="BV810" s="8"/>
      <c r="BW810" s="8"/>
      <c r="BY810" s="44"/>
      <c r="BZ810" s="31"/>
      <c r="CA810" s="29"/>
      <c r="CB810" s="31"/>
      <c r="CC810" s="17"/>
      <c r="CE810" s="22"/>
      <c r="CF810" s="22"/>
      <c r="CG810" s="22"/>
      <c r="CH810" s="22"/>
      <c r="CI810" s="22"/>
      <c r="CJ810" s="22"/>
      <c r="CK810" s="22"/>
      <c r="CL810" s="33"/>
      <c r="CM810" s="6"/>
      <c r="CN810" s="32"/>
      <c r="CO810" s="27"/>
      <c r="CP810" s="27"/>
      <c r="CQ810" s="27"/>
      <c r="CR810" s="27"/>
      <c r="CS810" s="27"/>
      <c r="CT810" s="27"/>
    </row>
    <row r="811" spans="2:98">
      <c r="B811" s="86">
        <v>43535</v>
      </c>
      <c r="C811" s="53">
        <v>2783.3</v>
      </c>
      <c r="D811" s="47">
        <f t="shared" si="236"/>
        <v>1.4666049353461639E-2</v>
      </c>
      <c r="F811" s="89">
        <f t="shared" si="249"/>
        <v>2019.1783869686478</v>
      </c>
      <c r="G811" s="96">
        <v>51</v>
      </c>
      <c r="H811" s="37">
        <v>800</v>
      </c>
      <c r="I811" s="60">
        <f t="shared" si="237"/>
        <v>2386.3745838451237</v>
      </c>
      <c r="J811" s="57">
        <f t="shared" si="238"/>
        <v>2635.6930344844145</v>
      </c>
      <c r="K811" s="60">
        <f t="shared" si="239"/>
        <v>2675.237492370055</v>
      </c>
      <c r="L811" s="57">
        <f t="shared" si="240"/>
        <v>2128.7020949219905</v>
      </c>
      <c r="M811" s="60">
        <f t="shared" si="241"/>
        <v>2128.7020949219905</v>
      </c>
      <c r="N811" s="57">
        <f t="shared" si="242"/>
        <v>1898.8521917728226</v>
      </c>
      <c r="P811" s="49"/>
      <c r="Q811" s="41">
        <v>800</v>
      </c>
      <c r="R811" s="103">
        <f t="shared" si="250"/>
        <v>2019.1783869686478</v>
      </c>
      <c r="S811" s="57">
        <f t="shared" si="243"/>
        <v>2310.3825299401769</v>
      </c>
      <c r="T811" s="57">
        <f t="shared" si="244"/>
        <v>2875.8878620606633</v>
      </c>
      <c r="U811" s="57">
        <f t="shared" si="245"/>
        <v>3632.6465078465471</v>
      </c>
      <c r="V811" s="57">
        <f t="shared" si="246"/>
        <v>1469.41559634909</v>
      </c>
      <c r="W811" s="57">
        <f t="shared" si="247"/>
        <v>5711.6605064146679</v>
      </c>
      <c r="X811" s="57">
        <f t="shared" si="248"/>
        <v>934.55614679092105</v>
      </c>
      <c r="Y811" s="17"/>
      <c r="AA811" s="22"/>
      <c r="AB811" s="22"/>
      <c r="AC811" s="22"/>
      <c r="AD811" s="22"/>
      <c r="AE811" s="22"/>
      <c r="AF811" s="22"/>
      <c r="AG811" s="22"/>
      <c r="AH811" s="33"/>
      <c r="AI811" s="6"/>
      <c r="AJ811" s="32"/>
      <c r="AK811" s="27"/>
      <c r="AL811" s="27"/>
      <c r="AM811" s="27"/>
      <c r="AN811" s="27"/>
      <c r="AO811" s="27"/>
      <c r="AP811" s="27"/>
      <c r="AR811" s="2"/>
      <c r="AS811" s="8"/>
      <c r="AT811" s="8"/>
      <c r="AU811" s="8"/>
      <c r="AW811" s="44"/>
      <c r="AX811" s="31"/>
      <c r="AY811" s="29"/>
      <c r="AZ811" s="31"/>
      <c r="BA811" s="17"/>
      <c r="BC811" s="22"/>
      <c r="BD811" s="22"/>
      <c r="BE811" s="22"/>
      <c r="BF811" s="22"/>
      <c r="BG811" s="22"/>
      <c r="BH811" s="22"/>
      <c r="BI811" s="22"/>
      <c r="BJ811" s="33"/>
      <c r="BK811" s="6"/>
      <c r="BL811" s="32"/>
      <c r="BM811" s="27"/>
      <c r="BN811" s="27"/>
      <c r="BO811" s="27"/>
      <c r="BP811" s="27"/>
      <c r="BQ811" s="27"/>
      <c r="BR811" s="27"/>
      <c r="BT811" s="2"/>
      <c r="BU811" s="8"/>
      <c r="BV811" s="8"/>
      <c r="BW811" s="8"/>
      <c r="BY811" s="44"/>
      <c r="BZ811" s="31"/>
      <c r="CA811" s="29"/>
      <c r="CB811" s="31"/>
      <c r="CC811" s="17"/>
      <c r="CE811" s="22"/>
      <c r="CF811" s="22"/>
      <c r="CG811" s="22"/>
      <c r="CH811" s="22"/>
      <c r="CI811" s="22"/>
      <c r="CJ811" s="22"/>
      <c r="CK811" s="22"/>
      <c r="CL811" s="33"/>
      <c r="CM811" s="6"/>
      <c r="CN811" s="32"/>
      <c r="CO811" s="27"/>
      <c r="CP811" s="27"/>
      <c r="CQ811" s="27"/>
      <c r="CR811" s="27"/>
      <c r="CS811" s="27"/>
      <c r="CT811" s="27"/>
    </row>
    <row r="812" spans="2:98">
      <c r="B812" s="86">
        <v>43536</v>
      </c>
      <c r="C812" s="53">
        <v>2791.52</v>
      </c>
      <c r="D812" s="47">
        <f t="shared" si="236"/>
        <v>2.9533287823805552E-3</v>
      </c>
      <c r="F812" s="89">
        <f t="shared" si="249"/>
        <v>2019.1823599523586</v>
      </c>
      <c r="G812" s="96">
        <v>52</v>
      </c>
      <c r="H812" s="37">
        <v>801</v>
      </c>
      <c r="I812" s="60">
        <f t="shared" si="237"/>
        <v>2387.0715069694311</v>
      </c>
      <c r="J812" s="57">
        <f t="shared" si="238"/>
        <v>2638.6329064288043</v>
      </c>
      <c r="K812" s="60">
        <f t="shared" si="239"/>
        <v>2679.0036273608671</v>
      </c>
      <c r="L812" s="57">
        <f t="shared" si="240"/>
        <v>2126.9513490724971</v>
      </c>
      <c r="M812" s="60">
        <f t="shared" si="241"/>
        <v>2126.9513490724971</v>
      </c>
      <c r="N812" s="57">
        <f t="shared" si="242"/>
        <v>1895.1765911130074</v>
      </c>
      <c r="P812" s="49"/>
      <c r="Q812" s="96">
        <v>801</v>
      </c>
      <c r="R812" s="103">
        <f t="shared" si="250"/>
        <v>2019.1823599523586</v>
      </c>
      <c r="S812" s="57">
        <f t="shared" si="243"/>
        <v>2311.0572601447352</v>
      </c>
      <c r="T812" s="57">
        <f t="shared" si="244"/>
        <v>2876.7011469226227</v>
      </c>
      <c r="U812" s="57">
        <f t="shared" si="245"/>
        <v>3634.7349874593865</v>
      </c>
      <c r="V812" s="57">
        <f t="shared" si="246"/>
        <v>1469.4291820711096</v>
      </c>
      <c r="W812" s="57">
        <f t="shared" si="247"/>
        <v>5716.5604058784756</v>
      </c>
      <c r="X812" s="57">
        <f t="shared" si="248"/>
        <v>934.30057245182411</v>
      </c>
      <c r="Y812" s="17"/>
      <c r="AA812" s="22"/>
      <c r="AB812" s="22"/>
      <c r="AC812" s="22"/>
      <c r="AD812" s="22"/>
      <c r="AE812" s="22"/>
      <c r="AF812" s="22"/>
      <c r="AG812" s="22"/>
      <c r="AH812" s="33"/>
      <c r="AI812" s="6"/>
      <c r="AJ812" s="32"/>
      <c r="AK812" s="27"/>
      <c r="AL812" s="27"/>
      <c r="AM812" s="27"/>
      <c r="AN812" s="27"/>
      <c r="AO812" s="27"/>
      <c r="AP812" s="27"/>
      <c r="AR812" s="2"/>
      <c r="AS812" s="8"/>
      <c r="AT812" s="8"/>
      <c r="AU812" s="8"/>
      <c r="AW812" s="44"/>
      <c r="AX812" s="31"/>
      <c r="AY812" s="29"/>
      <c r="AZ812" s="31"/>
      <c r="BA812" s="17"/>
      <c r="BC812" s="22"/>
      <c r="BD812" s="22"/>
      <c r="BE812" s="22"/>
      <c r="BF812" s="22"/>
      <c r="BG812" s="22"/>
      <c r="BH812" s="22"/>
      <c r="BI812" s="22"/>
      <c r="BJ812" s="33"/>
      <c r="BK812" s="6"/>
      <c r="BL812" s="32"/>
      <c r="BM812" s="27"/>
      <c r="BN812" s="27"/>
      <c r="BO812" s="27"/>
      <c r="BP812" s="27"/>
      <c r="BQ812" s="27"/>
      <c r="BR812" s="27"/>
      <c r="BT812" s="2"/>
      <c r="BU812" s="8"/>
      <c r="BV812" s="8"/>
      <c r="BW812" s="8"/>
      <c r="BY812" s="44"/>
      <c r="BZ812" s="31"/>
      <c r="CA812" s="29"/>
      <c r="CB812" s="31"/>
      <c r="CC812" s="17"/>
      <c r="CE812" s="22"/>
      <c r="CF812" s="22"/>
      <c r="CG812" s="22"/>
      <c r="CH812" s="22"/>
      <c r="CI812" s="22"/>
      <c r="CJ812" s="22"/>
      <c r="CK812" s="22"/>
      <c r="CL812" s="33"/>
      <c r="CM812" s="6"/>
      <c r="CN812" s="32"/>
      <c r="CO812" s="27"/>
      <c r="CP812" s="27"/>
      <c r="CQ812" s="27"/>
      <c r="CR812" s="27"/>
      <c r="CS812" s="27"/>
      <c r="CT812" s="27"/>
    </row>
    <row r="813" spans="2:98">
      <c r="B813" s="86">
        <v>43537</v>
      </c>
      <c r="C813" s="53">
        <v>2810.92</v>
      </c>
      <c r="D813" s="47">
        <f t="shared" si="236"/>
        <v>6.9496188456468488E-3</v>
      </c>
      <c r="F813" s="89">
        <f t="shared" si="249"/>
        <v>2019.1863329360694</v>
      </c>
      <c r="G813" s="96">
        <v>53</v>
      </c>
      <c r="H813" s="37">
        <v>802</v>
      </c>
      <c r="I813" s="60">
        <f t="shared" si="237"/>
        <v>2387.7686336250044</v>
      </c>
      <c r="J813" s="57">
        <f t="shared" si="238"/>
        <v>2641.5478759071475</v>
      </c>
      <c r="K813" s="60">
        <f t="shared" si="239"/>
        <v>2682.746443073388</v>
      </c>
      <c r="L813" s="57">
        <f t="shared" si="240"/>
        <v>2125.2247160532174</v>
      </c>
      <c r="M813" s="60">
        <f t="shared" si="241"/>
        <v>2125.2247160532174</v>
      </c>
      <c r="N813" s="57">
        <f t="shared" si="242"/>
        <v>1891.5484650062633</v>
      </c>
      <c r="P813" s="49"/>
      <c r="Q813" s="41">
        <v>802</v>
      </c>
      <c r="R813" s="103">
        <f t="shared" si="250"/>
        <v>2019.1863329360694</v>
      </c>
      <c r="S813" s="57">
        <f t="shared" si="243"/>
        <v>2311.7321873992814</v>
      </c>
      <c r="T813" s="57">
        <f t="shared" si="244"/>
        <v>2877.5141540514996</v>
      </c>
      <c r="U813" s="57">
        <f t="shared" si="245"/>
        <v>3636.8240260775178</v>
      </c>
      <c r="V813" s="57">
        <f t="shared" si="246"/>
        <v>1469.4430271958277</v>
      </c>
      <c r="W813" s="57">
        <f t="shared" si="247"/>
        <v>5721.4624897941148</v>
      </c>
      <c r="X813" s="57">
        <f t="shared" si="248"/>
        <v>934.04539762178399</v>
      </c>
      <c r="Y813" s="17"/>
      <c r="AA813" s="22"/>
      <c r="AB813" s="22"/>
      <c r="AC813" s="22"/>
      <c r="AD813" s="22"/>
      <c r="AE813" s="22"/>
      <c r="AF813" s="22"/>
      <c r="AG813" s="22"/>
      <c r="AH813" s="33"/>
      <c r="AI813" s="6"/>
      <c r="AJ813" s="32"/>
      <c r="AK813" s="27"/>
      <c r="AL813" s="27"/>
      <c r="AM813" s="27"/>
      <c r="AN813" s="27"/>
      <c r="AO813" s="27"/>
      <c r="AP813" s="27"/>
      <c r="AR813" s="2"/>
      <c r="AS813" s="8"/>
      <c r="AT813" s="8"/>
      <c r="AU813" s="8"/>
      <c r="AW813" s="44"/>
      <c r="AX813" s="31"/>
      <c r="AY813" s="29"/>
      <c r="AZ813" s="31"/>
      <c r="BA813" s="17"/>
      <c r="BC813" s="22"/>
      <c r="BD813" s="22"/>
      <c r="BE813" s="22"/>
      <c r="BF813" s="22"/>
      <c r="BG813" s="22"/>
      <c r="BH813" s="22"/>
      <c r="BI813" s="22"/>
      <c r="BJ813" s="33"/>
      <c r="BK813" s="6"/>
      <c r="BL813" s="32"/>
      <c r="BM813" s="27"/>
      <c r="BN813" s="27"/>
      <c r="BO813" s="27"/>
      <c r="BP813" s="27"/>
      <c r="BQ813" s="27"/>
      <c r="BR813" s="27"/>
      <c r="BT813" s="2"/>
      <c r="BU813" s="8"/>
      <c r="BV813" s="8"/>
      <c r="BW813" s="8"/>
      <c r="BY813" s="44"/>
      <c r="BZ813" s="31"/>
      <c r="CA813" s="29"/>
      <c r="CB813" s="31"/>
      <c r="CC813" s="17"/>
      <c r="CE813" s="22"/>
      <c r="CF813" s="22"/>
      <c r="CG813" s="22"/>
      <c r="CH813" s="22"/>
      <c r="CI813" s="22"/>
      <c r="CJ813" s="22"/>
      <c r="CK813" s="22"/>
      <c r="CL813" s="33"/>
      <c r="CM813" s="6"/>
      <c r="CN813" s="32"/>
      <c r="CO813" s="27"/>
      <c r="CP813" s="27"/>
      <c r="CQ813" s="27"/>
      <c r="CR813" s="27"/>
      <c r="CS813" s="27"/>
      <c r="CT813" s="27"/>
    </row>
    <row r="814" spans="2:98">
      <c r="B814" s="86">
        <v>43538</v>
      </c>
      <c r="C814" s="53">
        <v>2808.48</v>
      </c>
      <c r="D814" s="47">
        <f t="shared" si="236"/>
        <v>-8.6804320293713605E-4</v>
      </c>
      <c r="F814" s="89">
        <f t="shared" si="249"/>
        <v>2019.1903059197803</v>
      </c>
      <c r="G814" s="96">
        <v>54</v>
      </c>
      <c r="H814" s="37">
        <v>803</v>
      </c>
      <c r="I814" s="60">
        <f t="shared" si="237"/>
        <v>2388.4659638712837</v>
      </c>
      <c r="J814" s="57">
        <f t="shared" si="238"/>
        <v>2644.4386479797699</v>
      </c>
      <c r="K814" s="60">
        <f t="shared" si="239"/>
        <v>2686.466634445781</v>
      </c>
      <c r="L814" s="57">
        <f t="shared" si="240"/>
        <v>2123.521501225895</v>
      </c>
      <c r="M814" s="60">
        <f t="shared" si="241"/>
        <v>2123.521501225895</v>
      </c>
      <c r="N814" s="57">
        <f t="shared" si="242"/>
        <v>1887.9664330069932</v>
      </c>
      <c r="P814" s="49"/>
      <c r="Q814" s="41">
        <v>803</v>
      </c>
      <c r="R814" s="103">
        <f t="shared" si="250"/>
        <v>2019.1903059197803</v>
      </c>
      <c r="S814" s="57">
        <f t="shared" si="243"/>
        <v>2312.4073117613616</v>
      </c>
      <c r="T814" s="57">
        <f t="shared" si="244"/>
        <v>2878.3268840314422</v>
      </c>
      <c r="U814" s="57">
        <f t="shared" si="245"/>
        <v>3638.9136244853171</v>
      </c>
      <c r="V814" s="57">
        <f t="shared" si="246"/>
        <v>1469.4571312457881</v>
      </c>
      <c r="W814" s="57">
        <f t="shared" si="247"/>
        <v>5726.3667603518634</v>
      </c>
      <c r="X814" s="57">
        <f t="shared" si="248"/>
        <v>933.79062139548353</v>
      </c>
      <c r="Y814" s="17"/>
      <c r="AA814" s="22"/>
      <c r="AB814" s="22"/>
      <c r="AC814" s="22"/>
      <c r="AD814" s="22"/>
      <c r="AE814" s="22"/>
      <c r="AF814" s="22"/>
      <c r="AG814" s="22"/>
      <c r="AH814" s="33"/>
      <c r="AI814" s="6"/>
      <c r="AJ814" s="32"/>
      <c r="AK814" s="27"/>
      <c r="AL814" s="27"/>
      <c r="AM814" s="27"/>
      <c r="AN814" s="27"/>
      <c r="AO814" s="27"/>
      <c r="AP814" s="27"/>
      <c r="AR814" s="2"/>
      <c r="AS814" s="8"/>
      <c r="AT814" s="8"/>
      <c r="AU814" s="8"/>
      <c r="AW814" s="44"/>
      <c r="AX814" s="31"/>
      <c r="AY814" s="29"/>
      <c r="AZ814" s="31"/>
      <c r="BA814" s="17"/>
      <c r="BC814" s="22"/>
      <c r="BD814" s="22"/>
      <c r="BE814" s="22"/>
      <c r="BF814" s="22"/>
      <c r="BG814" s="22"/>
      <c r="BH814" s="22"/>
      <c r="BI814" s="22"/>
      <c r="BJ814" s="33"/>
      <c r="BK814" s="6"/>
      <c r="BL814" s="32"/>
      <c r="BM814" s="27"/>
      <c r="BN814" s="27"/>
      <c r="BO814" s="27"/>
      <c r="BP814" s="27"/>
      <c r="BQ814" s="27"/>
      <c r="BR814" s="27"/>
      <c r="BT814" s="2"/>
      <c r="BU814" s="8"/>
      <c r="BV814" s="8"/>
      <c r="BW814" s="8"/>
      <c r="BY814" s="44"/>
      <c r="BZ814" s="31"/>
      <c r="CA814" s="29"/>
      <c r="CB814" s="31"/>
      <c r="CC814" s="17"/>
      <c r="CE814" s="22"/>
      <c r="CF814" s="22"/>
      <c r="CG814" s="22"/>
      <c r="CH814" s="22"/>
      <c r="CI814" s="22"/>
      <c r="CJ814" s="22"/>
      <c r="CK814" s="22"/>
      <c r="CL814" s="33"/>
      <c r="CM814" s="6"/>
      <c r="CN814" s="32"/>
      <c r="CO814" s="27"/>
      <c r="CP814" s="27"/>
      <c r="CQ814" s="27"/>
      <c r="CR814" s="27"/>
      <c r="CS814" s="27"/>
      <c r="CT814" s="27"/>
    </row>
    <row r="815" spans="2:98">
      <c r="B815" s="86">
        <v>43539</v>
      </c>
      <c r="C815" s="53">
        <v>2822.48</v>
      </c>
      <c r="D815" s="47">
        <f t="shared" si="236"/>
        <v>4.9849028656070186E-3</v>
      </c>
      <c r="F815" s="89">
        <f t="shared" si="249"/>
        <v>2019.1942789034911</v>
      </c>
      <c r="G815" s="96">
        <v>55</v>
      </c>
      <c r="H815" s="37">
        <v>804</v>
      </c>
      <c r="I815" s="60">
        <f t="shared" si="237"/>
        <v>2389.1634977677272</v>
      </c>
      <c r="J815" s="57">
        <f t="shared" si="238"/>
        <v>2647.305895182235</v>
      </c>
      <c r="K815" s="60">
        <f t="shared" si="239"/>
        <v>2690.1648641889806</v>
      </c>
      <c r="L815" s="57">
        <f t="shared" si="240"/>
        <v>2121.841042179612</v>
      </c>
      <c r="M815" s="60">
        <f t="shared" si="241"/>
        <v>2121.841042179612</v>
      </c>
      <c r="N815" s="57">
        <f t="shared" si="242"/>
        <v>1884.4291788671731</v>
      </c>
      <c r="P815" s="49"/>
      <c r="Q815" s="96">
        <v>804</v>
      </c>
      <c r="R815" s="103">
        <f t="shared" si="250"/>
        <v>2019.1942789034911</v>
      </c>
      <c r="S815" s="57">
        <f t="shared" si="243"/>
        <v>2313.0826332885404</v>
      </c>
      <c r="T815" s="57">
        <f t="shared" si="244"/>
        <v>2879.1393374447571</v>
      </c>
      <c r="U815" s="57">
        <f t="shared" si="245"/>
        <v>3641.0037834656455</v>
      </c>
      <c r="V815" s="57">
        <f t="shared" si="246"/>
        <v>1469.4714937451622</v>
      </c>
      <c r="W815" s="57">
        <f t="shared" si="247"/>
        <v>5731.2732197395035</v>
      </c>
      <c r="X815" s="57">
        <f t="shared" si="248"/>
        <v>933.53624287069522</v>
      </c>
      <c r="Y815" s="17"/>
      <c r="AA815" s="22"/>
      <c r="AB815" s="22"/>
      <c r="AC815" s="22"/>
      <c r="AD815" s="22"/>
      <c r="AE815" s="22"/>
      <c r="AF815" s="22"/>
      <c r="AG815" s="22"/>
      <c r="AH815" s="33"/>
      <c r="AI815" s="6"/>
      <c r="AJ815" s="32"/>
      <c r="AK815" s="27"/>
      <c r="AL815" s="27"/>
      <c r="AM815" s="27"/>
      <c r="AN815" s="27"/>
      <c r="AO815" s="27"/>
      <c r="AP815" s="27"/>
      <c r="AR815" s="2"/>
      <c r="AS815" s="8"/>
      <c r="AT815" s="8"/>
      <c r="AU815" s="8"/>
      <c r="AW815" s="44"/>
      <c r="AX815" s="31"/>
      <c r="AY815" s="29"/>
      <c r="AZ815" s="31"/>
      <c r="BA815" s="17"/>
      <c r="BC815" s="22"/>
      <c r="BD815" s="22"/>
      <c r="BE815" s="22"/>
      <c r="BF815" s="22"/>
      <c r="BG815" s="22"/>
      <c r="BH815" s="22"/>
      <c r="BI815" s="22"/>
      <c r="BJ815" s="33"/>
      <c r="BK815" s="6"/>
      <c r="BL815" s="32"/>
      <c r="BM815" s="27"/>
      <c r="BN815" s="27"/>
      <c r="BO815" s="27"/>
      <c r="BP815" s="27"/>
      <c r="BQ815" s="27"/>
      <c r="BR815" s="27"/>
      <c r="BT815" s="2"/>
      <c r="BU815" s="8"/>
      <c r="BV815" s="8"/>
      <c r="BW815" s="8"/>
      <c r="BY815" s="44"/>
      <c r="BZ815" s="31"/>
      <c r="CA815" s="29"/>
      <c r="CB815" s="31"/>
      <c r="CC815" s="17"/>
      <c r="CE815" s="22"/>
      <c r="CF815" s="22"/>
      <c r="CG815" s="22"/>
      <c r="CH815" s="22"/>
      <c r="CI815" s="22"/>
      <c r="CJ815" s="22"/>
      <c r="CK815" s="22"/>
      <c r="CL815" s="33"/>
      <c r="CM815" s="6"/>
      <c r="CN815" s="32"/>
      <c r="CO815" s="27"/>
      <c r="CP815" s="27"/>
      <c r="CQ815" s="27"/>
      <c r="CR815" s="27"/>
      <c r="CS815" s="27"/>
      <c r="CT815" s="27"/>
    </row>
    <row r="816" spans="2:98">
      <c r="B816" s="86">
        <v>43542</v>
      </c>
      <c r="C816" s="53">
        <v>2832.94</v>
      </c>
      <c r="D816" s="47">
        <f t="shared" si="236"/>
        <v>3.7059607153992363E-3</v>
      </c>
      <c r="F816" s="89">
        <f t="shared" si="249"/>
        <v>2019.1982518872019</v>
      </c>
      <c r="G816" s="96">
        <v>56</v>
      </c>
      <c r="H816" s="37">
        <v>805</v>
      </c>
      <c r="I816" s="60">
        <f t="shared" si="237"/>
        <v>2389.8612353738081</v>
      </c>
      <c r="J816" s="57">
        <f t="shared" si="238"/>
        <v>2650.1502595869092</v>
      </c>
      <c r="K816" s="60">
        <f t="shared" si="239"/>
        <v>2693.8417648345835</v>
      </c>
      <c r="L816" s="57">
        <f t="shared" si="240"/>
        <v>2120.1827066828987</v>
      </c>
      <c r="M816" s="60">
        <f t="shared" si="241"/>
        <v>2120.1827066828987</v>
      </c>
      <c r="N816" s="57">
        <f t="shared" si="242"/>
        <v>1880.9354464524438</v>
      </c>
      <c r="P816" s="49"/>
      <c r="Q816" s="96">
        <v>805</v>
      </c>
      <c r="R816" s="103">
        <f t="shared" si="250"/>
        <v>2019.1982518872019</v>
      </c>
      <c r="S816" s="57">
        <f t="shared" si="243"/>
        <v>2313.7581520383987</v>
      </c>
      <c r="T816" s="57">
        <f t="shared" si="244"/>
        <v>2879.9515148719197</v>
      </c>
      <c r="U816" s="57">
        <f t="shared" si="245"/>
        <v>3643.0945037998554</v>
      </c>
      <c r="V816" s="57">
        <f t="shared" si="246"/>
        <v>1469.486114219741</v>
      </c>
      <c r="W816" s="57">
        <f t="shared" si="247"/>
        <v>5736.1818701423426</v>
      </c>
      <c r="X816" s="57">
        <f t="shared" si="248"/>
        <v>933.28226114826771</v>
      </c>
      <c r="Y816" s="17"/>
      <c r="AA816" s="22"/>
      <c r="AB816" s="22"/>
      <c r="AC816" s="22"/>
      <c r="AD816" s="22"/>
      <c r="AE816" s="22"/>
      <c r="AF816" s="22"/>
      <c r="AG816" s="22"/>
      <c r="AH816" s="33"/>
      <c r="AI816" s="6"/>
      <c r="AJ816" s="32"/>
      <c r="AK816" s="27"/>
      <c r="AL816" s="27"/>
      <c r="AM816" s="27"/>
      <c r="AN816" s="27"/>
      <c r="AO816" s="27"/>
      <c r="AP816" s="27"/>
      <c r="AR816" s="2"/>
      <c r="AS816" s="8"/>
      <c r="AT816" s="8"/>
      <c r="AU816" s="8"/>
      <c r="AW816" s="44"/>
      <c r="AX816" s="31"/>
      <c r="AY816" s="29"/>
      <c r="AZ816" s="31"/>
      <c r="BA816" s="17"/>
      <c r="BC816" s="22"/>
      <c r="BD816" s="22"/>
      <c r="BE816" s="22"/>
      <c r="BF816" s="22"/>
      <c r="BG816" s="22"/>
      <c r="BH816" s="22"/>
      <c r="BI816" s="22"/>
      <c r="BJ816" s="33"/>
      <c r="BK816" s="6"/>
      <c r="BL816" s="32"/>
      <c r="BM816" s="27"/>
      <c r="BN816" s="27"/>
      <c r="BO816" s="27"/>
      <c r="BP816" s="27"/>
      <c r="BQ816" s="27"/>
      <c r="BR816" s="27"/>
      <c r="BT816" s="2"/>
      <c r="BU816" s="8"/>
      <c r="BV816" s="8"/>
      <c r="BW816" s="8"/>
      <c r="BY816" s="44"/>
      <c r="BZ816" s="31"/>
      <c r="CA816" s="29"/>
      <c r="CB816" s="31"/>
      <c r="CC816" s="17"/>
      <c r="CE816" s="22"/>
      <c r="CF816" s="22"/>
      <c r="CG816" s="22"/>
      <c r="CH816" s="22"/>
      <c r="CI816" s="22"/>
      <c r="CJ816" s="22"/>
      <c r="CK816" s="22"/>
      <c r="CL816" s="33"/>
      <c r="CM816" s="6"/>
      <c r="CN816" s="32"/>
      <c r="CO816" s="27"/>
      <c r="CP816" s="27"/>
      <c r="CQ816" s="27"/>
      <c r="CR816" s="27"/>
      <c r="CS816" s="27"/>
      <c r="CT816" s="27"/>
    </row>
    <row r="817" spans="2:98">
      <c r="B817" s="86">
        <v>43543</v>
      </c>
      <c r="C817" s="53">
        <v>2832.57</v>
      </c>
      <c r="D817" s="47">
        <f t="shared" si="236"/>
        <v>-1.3060636653084459E-4</v>
      </c>
      <c r="F817" s="89">
        <f t="shared" si="249"/>
        <v>2019.2022248709127</v>
      </c>
      <c r="G817" s="96">
        <v>57</v>
      </c>
      <c r="H817" s="37">
        <v>806</v>
      </c>
      <c r="I817" s="60">
        <f t="shared" si="237"/>
        <v>2390.5591767490191</v>
      </c>
      <c r="J817" s="57">
        <f t="shared" si="238"/>
        <v>2652.9723546995292</v>
      </c>
      <c r="K817" s="60">
        <f t="shared" si="239"/>
        <v>2697.4979406186098</v>
      </c>
      <c r="L817" s="57">
        <f t="shared" si="240"/>
        <v>2118.5458907999737</v>
      </c>
      <c r="M817" s="60">
        <f t="shared" si="241"/>
        <v>2118.5458907999737</v>
      </c>
      <c r="N817" s="57">
        <f t="shared" si="242"/>
        <v>1877.4840359857226</v>
      </c>
      <c r="P817" s="49"/>
      <c r="Q817" s="41">
        <v>806</v>
      </c>
      <c r="R817" s="103">
        <f t="shared" si="250"/>
        <v>2019.2022248709127</v>
      </c>
      <c r="S817" s="57">
        <f t="shared" si="243"/>
        <v>2314.4338680685328</v>
      </c>
      <c r="T817" s="57">
        <f t="shared" si="244"/>
        <v>2880.7634168915806</v>
      </c>
      <c r="U817" s="57">
        <f t="shared" si="245"/>
        <v>3645.1857862677989</v>
      </c>
      <c r="V817" s="57">
        <f t="shared" si="246"/>
        <v>1469.5009921969286</v>
      </c>
      <c r="W817" s="57">
        <f t="shared" si="247"/>
        <v>5741.0927137432191</v>
      </c>
      <c r="X817" s="57">
        <f t="shared" si="248"/>
        <v>933.02867533211122</v>
      </c>
      <c r="Y817" s="17"/>
      <c r="AA817" s="22"/>
      <c r="AB817" s="22"/>
      <c r="AC817" s="22"/>
      <c r="AD817" s="22"/>
      <c r="AE817" s="22"/>
      <c r="AF817" s="22"/>
      <c r="AG817" s="22"/>
      <c r="AH817" s="33"/>
      <c r="AI817" s="6"/>
      <c r="AJ817" s="32"/>
      <c r="AK817" s="27"/>
      <c r="AL817" s="27"/>
      <c r="AM817" s="27"/>
      <c r="AN817" s="27"/>
      <c r="AO817" s="27"/>
      <c r="AP817" s="27"/>
      <c r="AR817" s="2"/>
      <c r="AS817" s="8"/>
      <c r="AT817" s="8"/>
      <c r="AU817" s="8"/>
      <c r="AW817" s="44"/>
      <c r="AX817" s="31"/>
      <c r="AY817" s="29"/>
      <c r="AZ817" s="31"/>
      <c r="BA817" s="17"/>
      <c r="BC817" s="22"/>
      <c r="BD817" s="22"/>
      <c r="BE817" s="22"/>
      <c r="BF817" s="22"/>
      <c r="BG817" s="22"/>
      <c r="BH817" s="22"/>
      <c r="BI817" s="22"/>
      <c r="BJ817" s="33"/>
      <c r="BK817" s="6"/>
      <c r="BL817" s="32"/>
      <c r="BM817" s="27"/>
      <c r="BN817" s="27"/>
      <c r="BO817" s="27"/>
      <c r="BP817" s="27"/>
      <c r="BQ817" s="27"/>
      <c r="BR817" s="27"/>
      <c r="BT817" s="2"/>
      <c r="BU817" s="8"/>
      <c r="BV817" s="8"/>
      <c r="BW817" s="8"/>
      <c r="BY817" s="44"/>
      <c r="BZ817" s="31"/>
      <c r="CA817" s="29"/>
      <c r="CB817" s="31"/>
      <c r="CC817" s="17"/>
      <c r="CE817" s="22"/>
      <c r="CF817" s="22"/>
      <c r="CG817" s="22"/>
      <c r="CH817" s="22"/>
      <c r="CI817" s="22"/>
      <c r="CJ817" s="22"/>
      <c r="CK817" s="22"/>
      <c r="CL817" s="33"/>
      <c r="CM817" s="6"/>
      <c r="CN817" s="32"/>
      <c r="CO817" s="27"/>
      <c r="CP817" s="27"/>
      <c r="CQ817" s="27"/>
      <c r="CR817" s="27"/>
      <c r="CS817" s="27"/>
      <c r="CT817" s="27"/>
    </row>
    <row r="818" spans="2:98">
      <c r="B818" s="86">
        <v>43544</v>
      </c>
      <c r="C818" s="53">
        <v>2824.23</v>
      </c>
      <c r="D818" s="47">
        <f t="shared" si="236"/>
        <v>-2.9443226469249286E-3</v>
      </c>
      <c r="F818" s="89">
        <f t="shared" si="249"/>
        <v>2019.2061978546235</v>
      </c>
      <c r="G818" s="96">
        <v>58</v>
      </c>
      <c r="H818" s="37">
        <v>807</v>
      </c>
      <c r="I818" s="60">
        <f t="shared" si="237"/>
        <v>2391.257321952869</v>
      </c>
      <c r="J818" s="57">
        <f t="shared" si="238"/>
        <v>2655.7727672066276</v>
      </c>
      <c r="K818" s="60">
        <f t="shared" si="239"/>
        <v>2701.1339692169117</v>
      </c>
      <c r="L818" s="57">
        <f t="shared" si="240"/>
        <v>2116.9300171553323</v>
      </c>
      <c r="M818" s="60">
        <f t="shared" si="241"/>
        <v>2116.9300171553323</v>
      </c>
      <c r="N818" s="57">
        <f t="shared" si="242"/>
        <v>1874.0738005868204</v>
      </c>
      <c r="P818" s="49"/>
      <c r="Q818" s="41">
        <v>807</v>
      </c>
      <c r="R818" s="103">
        <f t="shared" si="250"/>
        <v>2019.2061978546235</v>
      </c>
      <c r="S818" s="57">
        <f t="shared" si="243"/>
        <v>2315.109781436558</v>
      </c>
      <c r="T818" s="57">
        <f t="shared" si="244"/>
        <v>2881.5750440805759</v>
      </c>
      <c r="U818" s="57">
        <f t="shared" si="245"/>
        <v>3647.2776316478357</v>
      </c>
      <c r="V818" s="57">
        <f t="shared" si="246"/>
        <v>1469.5161272057337</v>
      </c>
      <c r="W818" s="57">
        <f t="shared" si="247"/>
        <v>5746.0057527225226</v>
      </c>
      <c r="X818" s="57">
        <f t="shared" si="248"/>
        <v>932.77548452918381</v>
      </c>
      <c r="Y818" s="17"/>
      <c r="AA818" s="22"/>
      <c r="AB818" s="22"/>
      <c r="AC818" s="22"/>
      <c r="AD818" s="22"/>
      <c r="AE818" s="22"/>
      <c r="AF818" s="22"/>
      <c r="AG818" s="22"/>
      <c r="AH818" s="33"/>
      <c r="AI818" s="6"/>
      <c r="AJ818" s="32"/>
      <c r="AK818" s="27"/>
      <c r="AL818" s="27"/>
      <c r="AM818" s="27"/>
      <c r="AN818" s="27"/>
      <c r="AO818" s="27"/>
      <c r="AP818" s="27"/>
      <c r="AR818" s="2"/>
      <c r="AS818" s="8"/>
      <c r="AT818" s="8"/>
      <c r="AU818" s="8"/>
      <c r="AW818" s="44"/>
      <c r="AX818" s="31"/>
      <c r="AY818" s="29"/>
      <c r="AZ818" s="31"/>
      <c r="BA818" s="17"/>
      <c r="BC818" s="22"/>
      <c r="BD818" s="22"/>
      <c r="BE818" s="22"/>
      <c r="BF818" s="22"/>
      <c r="BG818" s="22"/>
      <c r="BH818" s="22"/>
      <c r="BI818" s="22"/>
      <c r="BJ818" s="33"/>
      <c r="BK818" s="6"/>
      <c r="BL818" s="32"/>
      <c r="BM818" s="27"/>
      <c r="BN818" s="27"/>
      <c r="BO818" s="27"/>
      <c r="BP818" s="27"/>
      <c r="BQ818" s="27"/>
      <c r="BR818" s="27"/>
      <c r="BT818" s="2"/>
      <c r="BU818" s="8"/>
      <c r="BV818" s="8"/>
      <c r="BW818" s="8"/>
      <c r="BY818" s="44"/>
      <c r="BZ818" s="31"/>
      <c r="CA818" s="29"/>
      <c r="CB818" s="31"/>
      <c r="CC818" s="17"/>
      <c r="CE818" s="22"/>
      <c r="CF818" s="22"/>
      <c r="CG818" s="22"/>
      <c r="CH818" s="22"/>
      <c r="CI818" s="22"/>
      <c r="CJ818" s="22"/>
      <c r="CK818" s="22"/>
      <c r="CL818" s="33"/>
      <c r="CM818" s="6"/>
      <c r="CN818" s="32"/>
      <c r="CO818" s="27"/>
      <c r="CP818" s="27"/>
      <c r="CQ818" s="27"/>
      <c r="CR818" s="27"/>
      <c r="CS818" s="27"/>
      <c r="CT818" s="27"/>
    </row>
    <row r="819" spans="2:98">
      <c r="B819" s="86">
        <v>43545</v>
      </c>
      <c r="C819" s="53">
        <v>2854.88</v>
      </c>
      <c r="D819" s="47">
        <f t="shared" si="236"/>
        <v>1.08525155529118E-2</v>
      </c>
      <c r="F819" s="89">
        <f t="shared" si="249"/>
        <v>2019.2101708383343</v>
      </c>
      <c r="G819" s="96">
        <v>59</v>
      </c>
      <c r="H819" s="37">
        <v>808</v>
      </c>
      <c r="I819" s="60">
        <f t="shared" si="237"/>
        <v>2391.9556710448846</v>
      </c>
      <c r="J819" s="57">
        <f t="shared" si="238"/>
        <v>2658.5520585879071</v>
      </c>
      <c r="K819" s="60">
        <f t="shared" si="239"/>
        <v>2704.7504033462619</v>
      </c>
      <c r="L819" s="57">
        <f t="shared" si="240"/>
        <v>2115.3345333326583</v>
      </c>
      <c r="M819" s="60">
        <f t="shared" si="241"/>
        <v>2115.3345333326583</v>
      </c>
      <c r="N819" s="57">
        <f t="shared" si="242"/>
        <v>1870.7036430800683</v>
      </c>
      <c r="P819" s="49"/>
      <c r="Q819" s="96">
        <v>808</v>
      </c>
      <c r="R819" s="103">
        <f t="shared" si="250"/>
        <v>2019.2101708383343</v>
      </c>
      <c r="S819" s="57">
        <f t="shared" si="243"/>
        <v>2315.7858922001051</v>
      </c>
      <c r="T819" s="57">
        <f t="shared" si="244"/>
        <v>2882.3863970139319</v>
      </c>
      <c r="U819" s="57">
        <f t="shared" si="245"/>
        <v>3649.370040716838</v>
      </c>
      <c r="V819" s="57">
        <f t="shared" si="246"/>
        <v>1469.5315187767642</v>
      </c>
      <c r="W819" s="57">
        <f t="shared" si="247"/>
        <v>5750.920989258203</v>
      </c>
      <c r="X819" s="57">
        <f t="shared" si="248"/>
        <v>932.52268784947785</v>
      </c>
      <c r="Y819" s="17"/>
      <c r="AA819" s="22"/>
      <c r="AB819" s="22"/>
      <c r="AC819" s="22"/>
      <c r="AD819" s="22"/>
      <c r="AE819" s="22"/>
      <c r="AF819" s="22"/>
      <c r="AG819" s="22"/>
      <c r="AH819" s="33"/>
      <c r="AI819" s="6"/>
      <c r="AJ819" s="32"/>
      <c r="AK819" s="27"/>
      <c r="AL819" s="27"/>
      <c r="AM819" s="27"/>
      <c r="AN819" s="27"/>
      <c r="AO819" s="27"/>
      <c r="AP819" s="27"/>
      <c r="AR819" s="2"/>
      <c r="AS819" s="8"/>
      <c r="AT819" s="8"/>
      <c r="AU819" s="8"/>
      <c r="AW819" s="44"/>
      <c r="AX819" s="31"/>
      <c r="AY819" s="29"/>
      <c r="AZ819" s="31"/>
      <c r="BA819" s="17"/>
      <c r="BC819" s="22"/>
      <c r="BD819" s="22"/>
      <c r="BE819" s="22"/>
      <c r="BF819" s="22"/>
      <c r="BG819" s="22"/>
      <c r="BH819" s="22"/>
      <c r="BI819" s="22"/>
      <c r="BJ819" s="33"/>
      <c r="BK819" s="6"/>
      <c r="BL819" s="32"/>
      <c r="BM819" s="27"/>
      <c r="BN819" s="27"/>
      <c r="BO819" s="27"/>
      <c r="BP819" s="27"/>
      <c r="BQ819" s="27"/>
      <c r="BR819" s="27"/>
      <c r="BT819" s="2"/>
      <c r="BU819" s="8"/>
      <c r="BV819" s="8"/>
      <c r="BW819" s="8"/>
      <c r="BY819" s="44"/>
      <c r="BZ819" s="31"/>
      <c r="CA819" s="29"/>
      <c r="CB819" s="31"/>
      <c r="CC819" s="17"/>
      <c r="CE819" s="22"/>
      <c r="CF819" s="22"/>
      <c r="CG819" s="22"/>
      <c r="CH819" s="22"/>
      <c r="CI819" s="22"/>
      <c r="CJ819" s="22"/>
      <c r="CK819" s="22"/>
      <c r="CL819" s="33"/>
      <c r="CM819" s="6"/>
      <c r="CN819" s="32"/>
      <c r="CO819" s="27"/>
      <c r="CP819" s="27"/>
      <c r="CQ819" s="27"/>
      <c r="CR819" s="27"/>
      <c r="CS819" s="27"/>
      <c r="CT819" s="27"/>
    </row>
    <row r="820" spans="2:98">
      <c r="B820" s="86">
        <v>43546</v>
      </c>
      <c r="C820" s="53">
        <v>2800.71</v>
      </c>
      <c r="D820" s="47">
        <f t="shared" si="236"/>
        <v>-1.8974527826038246E-2</v>
      </c>
      <c r="F820" s="89">
        <f t="shared" si="249"/>
        <v>2019.2141438220451</v>
      </c>
      <c r="G820" s="96">
        <v>60</v>
      </c>
      <c r="H820" s="37">
        <v>809</v>
      </c>
      <c r="I820" s="60">
        <f t="shared" si="237"/>
        <v>2392.6542240846102</v>
      </c>
      <c r="J820" s="57">
        <f t="shared" si="238"/>
        <v>2661.3107666061069</v>
      </c>
      <c r="K820" s="60">
        <f t="shared" si="239"/>
        <v>2708.3477722436105</v>
      </c>
      <c r="L820" s="57">
        <f t="shared" si="240"/>
        <v>2113.7589103955711</v>
      </c>
      <c r="M820" s="60">
        <f t="shared" si="241"/>
        <v>2113.7589103955711</v>
      </c>
      <c r="N820" s="57">
        <f t="shared" si="242"/>
        <v>1867.3725130450248</v>
      </c>
      <c r="P820" s="49"/>
      <c r="Q820" s="41">
        <v>809</v>
      </c>
      <c r="R820" s="103">
        <f t="shared" si="250"/>
        <v>2019.2141438220451</v>
      </c>
      <c r="S820" s="57">
        <f t="shared" si="243"/>
        <v>2316.4622004168218</v>
      </c>
      <c r="T820" s="57">
        <f t="shared" si="244"/>
        <v>2883.1974762648747</v>
      </c>
      <c r="U820" s="57">
        <f t="shared" si="245"/>
        <v>3651.4630142502019</v>
      </c>
      <c r="V820" s="57">
        <f t="shared" si="246"/>
        <v>1469.5471664422178</v>
      </c>
      <c r="W820" s="57">
        <f t="shared" si="247"/>
        <v>5755.8384255257915</v>
      </c>
      <c r="X820" s="57">
        <f t="shared" si="248"/>
        <v>932.27028440600543</v>
      </c>
      <c r="Y820" s="17"/>
      <c r="AA820" s="22"/>
      <c r="AB820" s="22"/>
      <c r="AC820" s="22"/>
      <c r="AD820" s="22"/>
      <c r="AE820" s="22"/>
      <c r="AF820" s="22"/>
      <c r="AG820" s="22"/>
      <c r="AH820" s="33"/>
      <c r="AI820" s="6"/>
      <c r="AJ820" s="32"/>
      <c r="AK820" s="27"/>
      <c r="AL820" s="27"/>
      <c r="AM820" s="27"/>
      <c r="AN820" s="27"/>
      <c r="AO820" s="27"/>
      <c r="AP820" s="27"/>
      <c r="AR820" s="2"/>
      <c r="AS820" s="8"/>
      <c r="AT820" s="8"/>
      <c r="AU820" s="8"/>
      <c r="AW820" s="44"/>
      <c r="AX820" s="31"/>
      <c r="AY820" s="29"/>
      <c r="AZ820" s="31"/>
      <c r="BA820" s="17"/>
      <c r="BC820" s="22"/>
      <c r="BD820" s="22"/>
      <c r="BE820" s="22"/>
      <c r="BF820" s="22"/>
      <c r="BG820" s="22"/>
      <c r="BH820" s="22"/>
      <c r="BI820" s="22"/>
      <c r="BJ820" s="33"/>
      <c r="BK820" s="6"/>
      <c r="BL820" s="32"/>
      <c r="BM820" s="27"/>
      <c r="BN820" s="27"/>
      <c r="BO820" s="27"/>
      <c r="BP820" s="27"/>
      <c r="BQ820" s="27"/>
      <c r="BR820" s="27"/>
      <c r="BT820" s="2"/>
      <c r="BU820" s="8"/>
      <c r="BV820" s="8"/>
      <c r="BW820" s="8"/>
      <c r="BY820" s="44"/>
      <c r="BZ820" s="31"/>
      <c r="CA820" s="29"/>
      <c r="CB820" s="31"/>
      <c r="CC820" s="17"/>
      <c r="CE820" s="22"/>
      <c r="CF820" s="22"/>
      <c r="CG820" s="22"/>
      <c r="CH820" s="22"/>
      <c r="CI820" s="22"/>
      <c r="CJ820" s="22"/>
      <c r="CK820" s="22"/>
      <c r="CL820" s="33"/>
      <c r="CM820" s="6"/>
      <c r="CN820" s="32"/>
      <c r="CO820" s="27"/>
      <c r="CP820" s="27"/>
      <c r="CQ820" s="27"/>
      <c r="CR820" s="27"/>
      <c r="CS820" s="27"/>
      <c r="CT820" s="27"/>
    </row>
    <row r="821" spans="2:98">
      <c r="B821" s="86">
        <v>43549</v>
      </c>
      <c r="C821" s="53">
        <v>2798.36</v>
      </c>
      <c r="D821" s="47">
        <f t="shared" si="236"/>
        <v>-8.3907294935923712E-4</v>
      </c>
      <c r="F821" s="89">
        <f t="shared" si="249"/>
        <v>2019.2181168057559</v>
      </c>
      <c r="G821" s="96">
        <v>61</v>
      </c>
      <c r="H821" s="37">
        <v>810</v>
      </c>
      <c r="I821" s="60">
        <f t="shared" si="237"/>
        <v>2393.3529811316071</v>
      </c>
      <c r="J821" s="57">
        <f t="shared" si="238"/>
        <v>2664.0494066855413</v>
      </c>
      <c r="K821" s="60">
        <f t="shared" si="239"/>
        <v>2711.9265830346344</v>
      </c>
      <c r="L821" s="57">
        <f t="shared" si="240"/>
        <v>2112.202641519073</v>
      </c>
      <c r="M821" s="60">
        <f t="shared" si="241"/>
        <v>2112.202641519073</v>
      </c>
      <c r="N821" s="57">
        <f t="shared" si="242"/>
        <v>1864.0794040880446</v>
      </c>
      <c r="P821" s="49"/>
      <c r="Q821" s="41">
        <v>810</v>
      </c>
      <c r="R821" s="103">
        <f t="shared" si="250"/>
        <v>2019.2181168057559</v>
      </c>
      <c r="S821" s="57">
        <f t="shared" si="243"/>
        <v>2317.1387061443729</v>
      </c>
      <c r="T821" s="57">
        <f t="shared" si="244"/>
        <v>2884.0082824048386</v>
      </c>
      <c r="U821" s="57">
        <f t="shared" si="245"/>
        <v>3653.5565530218491</v>
      </c>
      <c r="V821" s="57">
        <f t="shared" si="246"/>
        <v>1469.5630697358774</v>
      </c>
      <c r="W821" s="57">
        <f t="shared" si="247"/>
        <v>5760.7580636984085</v>
      </c>
      <c r="X821" s="57">
        <f t="shared" si="248"/>
        <v>932.01827331478569</v>
      </c>
      <c r="Y821" s="17"/>
      <c r="AA821" s="22"/>
      <c r="AB821" s="22"/>
      <c r="AC821" s="22"/>
      <c r="AD821" s="22"/>
      <c r="AE821" s="22"/>
      <c r="AF821" s="22"/>
      <c r="AG821" s="22"/>
      <c r="AH821" s="33"/>
      <c r="AI821" s="6"/>
      <c r="AJ821" s="32"/>
      <c r="AK821" s="27"/>
      <c r="AL821" s="27"/>
      <c r="AM821" s="27"/>
      <c r="AN821" s="27"/>
      <c r="AO821" s="27"/>
      <c r="AP821" s="27"/>
      <c r="AR821" s="2"/>
      <c r="AS821" s="8"/>
      <c r="AT821" s="8"/>
      <c r="AU821" s="8"/>
      <c r="AW821" s="44"/>
      <c r="AX821" s="31"/>
      <c r="AY821" s="29"/>
      <c r="AZ821" s="31"/>
      <c r="BA821" s="17"/>
      <c r="BC821" s="22"/>
      <c r="BD821" s="22"/>
      <c r="BE821" s="22"/>
      <c r="BF821" s="22"/>
      <c r="BG821" s="22"/>
      <c r="BH821" s="22"/>
      <c r="BI821" s="22"/>
      <c r="BJ821" s="33"/>
      <c r="BK821" s="6"/>
      <c r="BL821" s="32"/>
      <c r="BM821" s="27"/>
      <c r="BN821" s="27"/>
      <c r="BO821" s="27"/>
      <c r="BP821" s="27"/>
      <c r="BQ821" s="27"/>
      <c r="BR821" s="27"/>
      <c r="BT821" s="2"/>
      <c r="BU821" s="8"/>
      <c r="BV821" s="8"/>
      <c r="BW821" s="8"/>
      <c r="BY821" s="44"/>
      <c r="BZ821" s="31"/>
      <c r="CA821" s="29"/>
      <c r="CB821" s="31"/>
      <c r="CC821" s="17"/>
      <c r="CE821" s="22"/>
      <c r="CF821" s="22"/>
      <c r="CG821" s="22"/>
      <c r="CH821" s="22"/>
      <c r="CI821" s="22"/>
      <c r="CJ821" s="22"/>
      <c r="CK821" s="22"/>
      <c r="CL821" s="33"/>
      <c r="CM821" s="6"/>
      <c r="CN821" s="32"/>
      <c r="CO821" s="27"/>
      <c r="CP821" s="27"/>
      <c r="CQ821" s="27"/>
      <c r="CR821" s="27"/>
      <c r="CS821" s="27"/>
      <c r="CT821" s="27"/>
    </row>
    <row r="822" spans="2:98">
      <c r="B822" s="86">
        <v>43550</v>
      </c>
      <c r="C822" s="53">
        <v>2818.46</v>
      </c>
      <c r="D822" s="47">
        <f t="shared" si="236"/>
        <v>7.1827784845409125E-3</v>
      </c>
      <c r="F822" s="89">
        <f t="shared" si="249"/>
        <v>2019.2220897894667</v>
      </c>
      <c r="G822" s="96">
        <v>62</v>
      </c>
      <c r="H822" s="37">
        <v>811</v>
      </c>
      <c r="I822" s="60">
        <f t="shared" si="237"/>
        <v>2394.0519422454536</v>
      </c>
      <c r="J822" s="57">
        <f t="shared" si="238"/>
        <v>2666.7684731893182</v>
      </c>
      <c r="K822" s="60">
        <f t="shared" si="239"/>
        <v>2715.4873220015443</v>
      </c>
      <c r="L822" s="57">
        <f t="shared" si="240"/>
        <v>2110.6652407217421</v>
      </c>
      <c r="M822" s="60">
        <f t="shared" si="241"/>
        <v>2110.6652407217421</v>
      </c>
      <c r="N822" s="57">
        <f t="shared" si="242"/>
        <v>1860.8233513148332</v>
      </c>
      <c r="P822" s="49"/>
      <c r="Q822" s="96">
        <v>811</v>
      </c>
      <c r="R822" s="103">
        <f t="shared" si="250"/>
        <v>2019.2220897894667</v>
      </c>
      <c r="S822" s="57">
        <f t="shared" si="243"/>
        <v>2317.8154094404404</v>
      </c>
      <c r="T822" s="57">
        <f t="shared" si="244"/>
        <v>2884.8188160034724</v>
      </c>
      <c r="U822" s="57">
        <f t="shared" si="245"/>
        <v>3655.6506578042377</v>
      </c>
      <c r="V822" s="57">
        <f t="shared" si="246"/>
        <v>1469.5792281931015</v>
      </c>
      <c r="W822" s="57">
        <f t="shared" si="247"/>
        <v>5765.6799059467803</v>
      </c>
      <c r="X822" s="57">
        <f t="shared" si="248"/>
        <v>931.76665369483032</v>
      </c>
      <c r="Y822" s="17"/>
      <c r="AA822" s="22"/>
      <c r="AB822" s="22"/>
      <c r="AC822" s="22"/>
      <c r="AD822" s="22"/>
      <c r="AE822" s="22"/>
      <c r="AF822" s="22"/>
      <c r="AG822" s="22"/>
      <c r="AH822" s="33"/>
      <c r="AI822" s="6"/>
      <c r="AJ822" s="32"/>
      <c r="AK822" s="27"/>
      <c r="AL822" s="27"/>
      <c r="AM822" s="27"/>
      <c r="AN822" s="27"/>
      <c r="AO822" s="27"/>
      <c r="AP822" s="27"/>
      <c r="AR822" s="2"/>
      <c r="AS822" s="8"/>
      <c r="AT822" s="8"/>
      <c r="AU822" s="8"/>
      <c r="AW822" s="44"/>
      <c r="AX822" s="31"/>
      <c r="AY822" s="29"/>
      <c r="AZ822" s="31"/>
      <c r="BA822" s="17"/>
      <c r="BC822" s="22"/>
      <c r="BD822" s="22"/>
      <c r="BE822" s="22"/>
      <c r="BF822" s="22"/>
      <c r="BG822" s="22"/>
      <c r="BH822" s="22"/>
      <c r="BI822" s="22"/>
      <c r="BJ822" s="33"/>
      <c r="BK822" s="6"/>
      <c r="BL822" s="32"/>
      <c r="BM822" s="27"/>
      <c r="BN822" s="27"/>
      <c r="BO822" s="27"/>
      <c r="BP822" s="27"/>
      <c r="BQ822" s="27"/>
      <c r="BR822" s="27"/>
      <c r="BT822" s="2"/>
      <c r="BU822" s="8"/>
      <c r="BV822" s="8"/>
      <c r="BW822" s="8"/>
      <c r="BY822" s="44"/>
      <c r="BZ822" s="31"/>
      <c r="CA822" s="29"/>
      <c r="CB822" s="31"/>
      <c r="CC822" s="17"/>
      <c r="CE822" s="22"/>
      <c r="CF822" s="22"/>
      <c r="CG822" s="22"/>
      <c r="CH822" s="22"/>
      <c r="CI822" s="22"/>
      <c r="CJ822" s="22"/>
      <c r="CK822" s="22"/>
      <c r="CL822" s="33"/>
      <c r="CM822" s="6"/>
      <c r="CN822" s="32"/>
      <c r="CO822" s="27"/>
      <c r="CP822" s="27"/>
      <c r="CQ822" s="27"/>
      <c r="CR822" s="27"/>
      <c r="CS822" s="27"/>
      <c r="CT822" s="27"/>
    </row>
    <row r="823" spans="2:98">
      <c r="B823" s="86">
        <v>43551</v>
      </c>
      <c r="C823" s="53">
        <v>2805.37</v>
      </c>
      <c r="D823" s="47">
        <f t="shared" si="236"/>
        <v>-4.6443802643997591E-3</v>
      </c>
      <c r="F823" s="89">
        <f t="shared" si="249"/>
        <v>2019.2260627731775</v>
      </c>
      <c r="G823" s="96">
        <v>63</v>
      </c>
      <c r="H823" s="37">
        <v>812</v>
      </c>
      <c r="I823" s="60">
        <f t="shared" si="237"/>
        <v>2394.7511074857462</v>
      </c>
      <c r="J823" s="57">
        <f t="shared" si="238"/>
        <v>2669.4684406041879</v>
      </c>
      <c r="K823" s="60">
        <f t="shared" si="239"/>
        <v>2719.0304557590603</v>
      </c>
      <c r="L823" s="57">
        <f t="shared" si="240"/>
        <v>2109.1462416897571</v>
      </c>
      <c r="M823" s="60">
        <f t="shared" si="241"/>
        <v>2109.1462416897571</v>
      </c>
      <c r="N823" s="57">
        <f t="shared" si="242"/>
        <v>1857.6034289862016</v>
      </c>
      <c r="P823" s="49"/>
      <c r="Q823" s="96">
        <v>812</v>
      </c>
      <c r="R823" s="103">
        <f t="shared" si="250"/>
        <v>2019.2260627731775</v>
      </c>
      <c r="S823" s="57">
        <f t="shared" si="243"/>
        <v>2318.4923103627216</v>
      </c>
      <c r="T823" s="57">
        <f t="shared" si="244"/>
        <v>2885.6290776286492</v>
      </c>
      <c r="U823" s="57">
        <f t="shared" si="245"/>
        <v>3657.7453293683693</v>
      </c>
      <c r="V823" s="57">
        <f t="shared" si="246"/>
        <v>1469.5956413508191</v>
      </c>
      <c r="W823" s="57">
        <f t="shared" si="247"/>
        <v>5770.6039544392515</v>
      </c>
      <c r="X823" s="57">
        <f t="shared" si="248"/>
        <v>931.51542466813021</v>
      </c>
      <c r="Y823" s="17"/>
      <c r="AA823" s="22"/>
      <c r="AB823" s="22"/>
      <c r="AC823" s="22"/>
      <c r="AD823" s="22"/>
      <c r="AE823" s="22"/>
      <c r="AF823" s="22"/>
      <c r="AG823" s="22"/>
      <c r="AH823" s="33"/>
      <c r="AI823" s="6"/>
      <c r="AJ823" s="32"/>
      <c r="AK823" s="27"/>
      <c r="AL823" s="27"/>
      <c r="AM823" s="27"/>
      <c r="AN823" s="27"/>
      <c r="AO823" s="27"/>
      <c r="AP823" s="27"/>
      <c r="AR823" s="2"/>
      <c r="AS823" s="8"/>
      <c r="AT823" s="8"/>
      <c r="AU823" s="8"/>
      <c r="AW823" s="44"/>
      <c r="AX823" s="31"/>
      <c r="AY823" s="29"/>
      <c r="AZ823" s="31"/>
      <c r="BA823" s="17"/>
      <c r="BC823" s="22"/>
      <c r="BD823" s="22"/>
      <c r="BE823" s="22"/>
      <c r="BF823" s="22"/>
      <c r="BG823" s="22"/>
      <c r="BH823" s="22"/>
      <c r="BI823" s="22"/>
      <c r="BJ823" s="33"/>
      <c r="BK823" s="6"/>
      <c r="BL823" s="32"/>
      <c r="BM823" s="27"/>
      <c r="BN823" s="27"/>
      <c r="BO823" s="27"/>
      <c r="BP823" s="27"/>
      <c r="BQ823" s="27"/>
      <c r="BR823" s="27"/>
      <c r="BT823" s="2"/>
      <c r="BU823" s="8"/>
      <c r="BV823" s="8"/>
      <c r="BW823" s="8"/>
      <c r="BY823" s="44"/>
      <c r="BZ823" s="31"/>
      <c r="CA823" s="29"/>
      <c r="CB823" s="31"/>
      <c r="CC823" s="17"/>
      <c r="CE823" s="22"/>
      <c r="CF823" s="22"/>
      <c r="CG823" s="22"/>
      <c r="CH823" s="22"/>
      <c r="CI823" s="22"/>
      <c r="CJ823" s="22"/>
      <c r="CK823" s="22"/>
      <c r="CL823" s="33"/>
      <c r="CM823" s="6"/>
      <c r="CN823" s="32"/>
      <c r="CO823" s="27"/>
      <c r="CP823" s="27"/>
      <c r="CQ823" s="27"/>
      <c r="CR823" s="27"/>
      <c r="CS823" s="27"/>
      <c r="CT823" s="27"/>
    </row>
    <row r="824" spans="2:98">
      <c r="B824" s="86">
        <v>43552</v>
      </c>
      <c r="C824" s="53">
        <v>2815.44</v>
      </c>
      <c r="D824" s="47">
        <f t="shared" ref="D824:D887" si="251">(C824-C823)/C823</f>
        <v>3.5895443381800491E-3</v>
      </c>
      <c r="F824" s="89">
        <f t="shared" si="249"/>
        <v>2019.2300357568884</v>
      </c>
      <c r="G824" s="96">
        <v>64</v>
      </c>
      <c r="H824" s="37">
        <v>813</v>
      </c>
      <c r="I824" s="60">
        <f t="shared" ref="I824:I887" si="252">$C$760*EXP($J$4*G824)</f>
        <v>2395.450476912099</v>
      </c>
      <c r="J824" s="57">
        <f t="shared" ref="J824:J887" si="253">$C$760*EXP($J$3*SQRT(G824))</f>
        <v>2672.1497646410585</v>
      </c>
      <c r="K824" s="60">
        <f t="shared" ref="K824:K887" si="254">$C$760*EXP($J$4*G824+$J$3*SQRT(G824))</f>
        <v>2722.5564323465514</v>
      </c>
      <c r="L824" s="57">
        <f t="shared" ref="L824:L887" si="255">$C$760*EXP($J$4*G824-$J$3*SQRT(G824))</f>
        <v>2107.645196684759</v>
      </c>
      <c r="M824" s="60">
        <f t="shared" ref="M824:M887" si="256">$C$760*EXP($J$4*G824-$J$3*SQRT(G824))</f>
        <v>2107.645196684759</v>
      </c>
      <c r="N824" s="57">
        <f t="shared" ref="N824:N887" si="257">$C$760*EXP($J$4*G824-2*$J$3*SQRT(G824))</f>
        <v>1854.4187483410628</v>
      </c>
      <c r="P824" s="49"/>
      <c r="Q824" s="41">
        <v>813</v>
      </c>
      <c r="R824" s="103">
        <f t="shared" si="250"/>
        <v>2019.2300357568884</v>
      </c>
      <c r="S824" s="57">
        <f t="shared" si="243"/>
        <v>2319.1694089689331</v>
      </c>
      <c r="T824" s="57">
        <f t="shared" si="244"/>
        <v>2886.4390678464706</v>
      </c>
      <c r="U824" s="57">
        <f t="shared" si="245"/>
        <v>3659.8405684837944</v>
      </c>
      <c r="V824" s="57">
        <f t="shared" si="246"/>
        <v>1469.6123087475216</v>
      </c>
      <c r="W824" s="57">
        <f t="shared" si="247"/>
        <v>5775.5302113418011</v>
      </c>
      <c r="X824" s="57">
        <f t="shared" si="248"/>
        <v>931.26458535964252</v>
      </c>
      <c r="Y824" s="17"/>
      <c r="AA824" s="22"/>
      <c r="AB824" s="22"/>
      <c r="AC824" s="22"/>
      <c r="AD824" s="22"/>
      <c r="AE824" s="22"/>
      <c r="AF824" s="22"/>
      <c r="AG824" s="22"/>
      <c r="AH824" s="33"/>
      <c r="AI824" s="6"/>
      <c r="AJ824" s="32"/>
      <c r="AK824" s="27"/>
      <c r="AL824" s="27"/>
      <c r="AM824" s="27"/>
      <c r="AN824" s="27"/>
      <c r="AO824" s="27"/>
      <c r="AP824" s="27"/>
      <c r="AR824" s="2"/>
      <c r="AS824" s="8"/>
      <c r="AT824" s="8"/>
      <c r="AU824" s="8"/>
      <c r="AW824" s="44"/>
      <c r="AX824" s="31"/>
      <c r="AY824" s="29"/>
      <c r="AZ824" s="31"/>
      <c r="BA824" s="17"/>
      <c r="BC824" s="22"/>
      <c r="BD824" s="22"/>
      <c r="BE824" s="22"/>
      <c r="BF824" s="22"/>
      <c r="BG824" s="22"/>
      <c r="BH824" s="22"/>
      <c r="BI824" s="22"/>
      <c r="BJ824" s="33"/>
      <c r="BK824" s="6"/>
      <c r="BL824" s="32"/>
      <c r="BM824" s="27"/>
      <c r="BN824" s="27"/>
      <c r="BO824" s="27"/>
      <c r="BP824" s="27"/>
      <c r="BQ824" s="27"/>
      <c r="BR824" s="27"/>
      <c r="BT824" s="2"/>
      <c r="BU824" s="8"/>
      <c r="BV824" s="8"/>
      <c r="BW824" s="8"/>
      <c r="BY824" s="44"/>
      <c r="BZ824" s="31"/>
      <c r="CA824" s="29"/>
      <c r="CB824" s="31"/>
      <c r="CC824" s="17"/>
      <c r="CE824" s="22"/>
      <c r="CF824" s="22"/>
      <c r="CG824" s="22"/>
      <c r="CH824" s="22"/>
      <c r="CI824" s="22"/>
      <c r="CJ824" s="22"/>
      <c r="CK824" s="22"/>
      <c r="CL824" s="33"/>
      <c r="CM824" s="6"/>
      <c r="CN824" s="32"/>
      <c r="CO824" s="27"/>
      <c r="CP824" s="27"/>
      <c r="CQ824" s="27"/>
      <c r="CR824" s="27"/>
      <c r="CS824" s="27"/>
      <c r="CT824" s="27"/>
    </row>
    <row r="825" spans="2:98">
      <c r="B825" s="86">
        <v>43553</v>
      </c>
      <c r="C825" s="53">
        <v>2834.4</v>
      </c>
      <c r="D825" s="47">
        <f t="shared" si="251"/>
        <v>6.7342937515983423E-3</v>
      </c>
      <c r="F825" s="89">
        <f t="shared" si="249"/>
        <v>2019.2340087405992</v>
      </c>
      <c r="G825" s="96">
        <v>65</v>
      </c>
      <c r="H825" s="37">
        <v>814</v>
      </c>
      <c r="I825" s="60">
        <f t="shared" si="252"/>
        <v>2396.1500505841432</v>
      </c>
      <c r="J825" s="57">
        <f t="shared" si="253"/>
        <v>2674.8128832584061</v>
      </c>
      <c r="K825" s="60">
        <f t="shared" si="254"/>
        <v>2726.0656822435235</v>
      </c>
      <c r="L825" s="57">
        <f t="shared" si="255"/>
        <v>2106.1616755283635</v>
      </c>
      <c r="M825" s="60">
        <f t="shared" si="256"/>
        <v>2106.1616755283635</v>
      </c>
      <c r="N825" s="57">
        <f t="shared" si="257"/>
        <v>1851.2684555723204</v>
      </c>
      <c r="P825" s="49"/>
      <c r="Q825" s="41">
        <v>814</v>
      </c>
      <c r="R825" s="103">
        <f t="shared" si="250"/>
        <v>2019.2340087405992</v>
      </c>
      <c r="S825" s="57">
        <f t="shared" si="243"/>
        <v>2319.8467053168065</v>
      </c>
      <c r="T825" s="57">
        <f t="shared" si="244"/>
        <v>2887.2487872212801</v>
      </c>
      <c r="U825" s="57">
        <f t="shared" si="245"/>
        <v>3661.9363759186208</v>
      </c>
      <c r="V825" s="57">
        <f t="shared" si="246"/>
        <v>1469.6292299232562</v>
      </c>
      <c r="W825" s="57">
        <f t="shared" si="247"/>
        <v>5780.4586788180541</v>
      </c>
      <c r="X825" s="57">
        <f t="shared" si="248"/>
        <v>931.01413489727599</v>
      </c>
      <c r="Y825" s="17"/>
      <c r="AA825" s="22"/>
      <c r="AB825" s="22"/>
      <c r="AC825" s="22"/>
      <c r="AD825" s="22"/>
      <c r="AE825" s="22"/>
      <c r="AF825" s="22"/>
      <c r="AG825" s="22"/>
      <c r="AH825" s="33"/>
      <c r="AI825" s="6"/>
      <c r="AJ825" s="32"/>
      <c r="AK825" s="27"/>
      <c r="AL825" s="27"/>
      <c r="AM825" s="27"/>
      <c r="AN825" s="27"/>
      <c r="AO825" s="27"/>
      <c r="AP825" s="27"/>
      <c r="AR825" s="2"/>
      <c r="AS825" s="8"/>
      <c r="AT825" s="8"/>
      <c r="AU825" s="8"/>
      <c r="AW825" s="44"/>
      <c r="AX825" s="31"/>
      <c r="AY825" s="29"/>
      <c r="AZ825" s="31"/>
      <c r="BA825" s="17"/>
      <c r="BC825" s="22"/>
      <c r="BD825" s="22"/>
      <c r="BE825" s="22"/>
      <c r="BF825" s="22"/>
      <c r="BG825" s="22"/>
      <c r="BH825" s="22"/>
      <c r="BI825" s="22"/>
      <c r="BJ825" s="33"/>
      <c r="BK825" s="6"/>
      <c r="BL825" s="32"/>
      <c r="BM825" s="27"/>
      <c r="BN825" s="27"/>
      <c r="BO825" s="27"/>
      <c r="BP825" s="27"/>
      <c r="BQ825" s="27"/>
      <c r="BR825" s="27"/>
      <c r="BT825" s="2"/>
      <c r="BU825" s="8"/>
      <c r="BV825" s="8"/>
      <c r="BW825" s="8"/>
      <c r="BY825" s="44"/>
      <c r="BZ825" s="31"/>
      <c r="CA825" s="29"/>
      <c r="CB825" s="31"/>
      <c r="CC825" s="17"/>
      <c r="CE825" s="22"/>
      <c r="CF825" s="22"/>
      <c r="CG825" s="22"/>
      <c r="CH825" s="22"/>
      <c r="CI825" s="22"/>
      <c r="CJ825" s="22"/>
      <c r="CK825" s="22"/>
      <c r="CL825" s="33"/>
      <c r="CM825" s="6"/>
      <c r="CN825" s="32"/>
      <c r="CO825" s="27"/>
      <c r="CP825" s="27"/>
      <c r="CQ825" s="27"/>
      <c r="CR825" s="27"/>
      <c r="CS825" s="27"/>
      <c r="CT825" s="27"/>
    </row>
    <row r="826" spans="2:98">
      <c r="B826" s="86">
        <v>43556</v>
      </c>
      <c r="C826" s="53">
        <v>2867.19</v>
      </c>
      <c r="D826" s="47">
        <f t="shared" si="251"/>
        <v>1.1568585944115143E-2</v>
      </c>
      <c r="F826" s="89">
        <f t="shared" si="249"/>
        <v>2019.23798172431</v>
      </c>
      <c r="G826" s="96">
        <v>66</v>
      </c>
      <c r="H826" s="37">
        <v>815</v>
      </c>
      <c r="I826" s="60">
        <f t="shared" si="252"/>
        <v>2396.849828561526</v>
      </c>
      <c r="J826" s="57">
        <f t="shared" si="253"/>
        <v>2677.4582176150689</v>
      </c>
      <c r="K826" s="60">
        <f t="shared" si="254"/>
        <v>2729.5586193149279</v>
      </c>
      <c r="L826" s="57">
        <f t="shared" si="255"/>
        <v>2104.6952646568498</v>
      </c>
      <c r="M826" s="60">
        <f t="shared" si="256"/>
        <v>2104.6952646568498</v>
      </c>
      <c r="N826" s="57">
        <f t="shared" si="257"/>
        <v>1848.1517299427492</v>
      </c>
      <c r="P826" s="49"/>
      <c r="Q826" s="96">
        <v>815</v>
      </c>
      <c r="R826" s="103">
        <f t="shared" si="250"/>
        <v>2019.23798172431</v>
      </c>
      <c r="S826" s="57">
        <f t="shared" si="243"/>
        <v>2320.5241994640905</v>
      </c>
      <c r="T826" s="57">
        <f t="shared" si="244"/>
        <v>2888.0582363156627</v>
      </c>
      <c r="U826" s="57">
        <f t="shared" si="245"/>
        <v>3664.0327524395207</v>
      </c>
      <c r="V826" s="57">
        <f t="shared" si="246"/>
        <v>1469.6464044196186</v>
      </c>
      <c r="W826" s="57">
        <f t="shared" si="247"/>
        <v>5785.3893590292964</v>
      </c>
      <c r="X826" s="57">
        <f t="shared" si="248"/>
        <v>930.76407241187928</v>
      </c>
      <c r="Y826" s="17"/>
      <c r="AA826" s="22"/>
      <c r="AB826" s="22"/>
      <c r="AC826" s="22"/>
      <c r="AD826" s="22"/>
      <c r="AE826" s="22"/>
      <c r="AF826" s="22"/>
      <c r="AG826" s="22"/>
      <c r="AH826" s="33"/>
      <c r="AI826" s="6"/>
      <c r="AJ826" s="32"/>
      <c r="AK826" s="27"/>
      <c r="AL826" s="27"/>
      <c r="AM826" s="27"/>
      <c r="AN826" s="27"/>
      <c r="AO826" s="27"/>
      <c r="AP826" s="27"/>
      <c r="AR826" s="2"/>
      <c r="AS826" s="8"/>
      <c r="AT826" s="8"/>
      <c r="AU826" s="8"/>
      <c r="AW826" s="44"/>
      <c r="AX826" s="31"/>
      <c r="AY826" s="29"/>
      <c r="AZ826" s="31"/>
      <c r="BA826" s="17"/>
      <c r="BC826" s="22"/>
      <c r="BD826" s="22"/>
      <c r="BE826" s="22"/>
      <c r="BF826" s="22"/>
      <c r="BG826" s="22"/>
      <c r="BH826" s="22"/>
      <c r="BI826" s="22"/>
      <c r="BJ826" s="33"/>
      <c r="BK826" s="6"/>
      <c r="BL826" s="32"/>
      <c r="BM826" s="27"/>
      <c r="BN826" s="27"/>
      <c r="BO826" s="27"/>
      <c r="BP826" s="27"/>
      <c r="BQ826" s="27"/>
      <c r="BR826" s="27"/>
      <c r="BT826" s="2"/>
      <c r="BU826" s="8"/>
      <c r="BV826" s="8"/>
      <c r="BW826" s="8"/>
      <c r="BY826" s="44"/>
      <c r="BZ826" s="31"/>
      <c r="CA826" s="29"/>
      <c r="CB826" s="31"/>
      <c r="CC826" s="17"/>
      <c r="CE826" s="22"/>
      <c r="CF826" s="22"/>
      <c r="CG826" s="22"/>
      <c r="CH826" s="22"/>
      <c r="CI826" s="22"/>
      <c r="CJ826" s="22"/>
      <c r="CK826" s="22"/>
      <c r="CL826" s="33"/>
      <c r="CM826" s="6"/>
      <c r="CN826" s="32"/>
      <c r="CO826" s="27"/>
      <c r="CP826" s="27"/>
      <c r="CQ826" s="27"/>
      <c r="CR826" s="27"/>
      <c r="CS826" s="27"/>
      <c r="CT826" s="27"/>
    </row>
    <row r="827" spans="2:98">
      <c r="B827" s="86">
        <v>43557</v>
      </c>
      <c r="C827" s="53">
        <v>2867.24</v>
      </c>
      <c r="D827" s="47">
        <f t="shared" si="251"/>
        <v>1.7438676892611635E-5</v>
      </c>
      <c r="F827" s="89">
        <f t="shared" si="249"/>
        <v>2019.2419547080208</v>
      </c>
      <c r="G827" s="96">
        <v>67</v>
      </c>
      <c r="H827" s="37">
        <v>816</v>
      </c>
      <c r="I827" s="60">
        <f t="shared" si="252"/>
        <v>2397.5498109039145</v>
      </c>
      <c r="J827" s="57">
        <f t="shared" si="253"/>
        <v>2680.0861729582975</v>
      </c>
      <c r="K827" s="60">
        <f t="shared" si="254"/>
        <v>2733.0356416921281</v>
      </c>
      <c r="L827" s="57">
        <f t="shared" si="255"/>
        <v>2103.2455662401953</v>
      </c>
      <c r="M827" s="60">
        <f t="shared" si="256"/>
        <v>2103.2455662401953</v>
      </c>
      <c r="N827" s="57">
        <f t="shared" si="257"/>
        <v>1845.067782029211</v>
      </c>
      <c r="P827" s="49"/>
      <c r="Q827" s="41">
        <v>816</v>
      </c>
      <c r="R827" s="103">
        <f t="shared" si="250"/>
        <v>2019.2419547080208</v>
      </c>
      <c r="S827" s="57">
        <f t="shared" si="243"/>
        <v>2321.2018914685514</v>
      </c>
      <c r="T827" s="57">
        <f t="shared" si="244"/>
        <v>2888.8674156904613</v>
      </c>
      <c r="U827" s="57">
        <f t="shared" si="245"/>
        <v>3666.1296988117338</v>
      </c>
      <c r="V827" s="57">
        <f t="shared" si="246"/>
        <v>1469.6638317797469</v>
      </c>
      <c r="W827" s="57">
        <f t="shared" si="247"/>
        <v>5790.322254134484</v>
      </c>
      <c r="X827" s="57">
        <f t="shared" si="248"/>
        <v>930.51439703722633</v>
      </c>
      <c r="Y827" s="17"/>
      <c r="AA827" s="22"/>
      <c r="AB827" s="22"/>
      <c r="AC827" s="22"/>
      <c r="AD827" s="22"/>
      <c r="AE827" s="22"/>
      <c r="AF827" s="22"/>
      <c r="AG827" s="22"/>
      <c r="AH827" s="33"/>
      <c r="AI827" s="6"/>
      <c r="AJ827" s="32"/>
      <c r="AK827" s="27"/>
      <c r="AL827" s="27"/>
      <c r="AM827" s="27"/>
      <c r="AN827" s="27"/>
      <c r="AO827" s="27"/>
      <c r="AP827" s="27"/>
      <c r="AR827" s="2"/>
      <c r="AS827" s="8"/>
      <c r="AT827" s="8"/>
      <c r="AU827" s="8"/>
      <c r="AW827" s="44"/>
      <c r="AX827" s="31"/>
      <c r="AY827" s="29"/>
      <c r="AZ827" s="31"/>
      <c r="BA827" s="17"/>
      <c r="BC827" s="22"/>
      <c r="BD827" s="22"/>
      <c r="BE827" s="22"/>
      <c r="BF827" s="22"/>
      <c r="BG827" s="22"/>
      <c r="BH827" s="22"/>
      <c r="BI827" s="22"/>
      <c r="BJ827" s="33"/>
      <c r="BK827" s="6"/>
      <c r="BL827" s="32"/>
      <c r="BM827" s="27"/>
      <c r="BN827" s="27"/>
      <c r="BO827" s="27"/>
      <c r="BP827" s="27"/>
      <c r="BQ827" s="27"/>
      <c r="BR827" s="27"/>
      <c r="BT827" s="2"/>
      <c r="BU827" s="8"/>
      <c r="BV827" s="8"/>
      <c r="BW827" s="8"/>
      <c r="BY827" s="44"/>
      <c r="BZ827" s="31"/>
      <c r="CA827" s="29"/>
      <c r="CB827" s="31"/>
      <c r="CC827" s="17"/>
      <c r="CE827" s="22"/>
      <c r="CF827" s="22"/>
      <c r="CG827" s="22"/>
      <c r="CH827" s="22"/>
      <c r="CI827" s="22"/>
      <c r="CJ827" s="22"/>
      <c r="CK827" s="22"/>
      <c r="CL827" s="33"/>
      <c r="CM827" s="6"/>
      <c r="CN827" s="32"/>
      <c r="CO827" s="27"/>
      <c r="CP827" s="27"/>
      <c r="CQ827" s="27"/>
      <c r="CR827" s="27"/>
      <c r="CS827" s="27"/>
      <c r="CT827" s="27"/>
    </row>
    <row r="828" spans="2:98">
      <c r="B828" s="86">
        <v>43558</v>
      </c>
      <c r="C828" s="53">
        <v>2873.4</v>
      </c>
      <c r="D828" s="47">
        <f t="shared" si="251"/>
        <v>2.1484075277968741E-3</v>
      </c>
      <c r="F828" s="89">
        <f t="shared" si="249"/>
        <v>2019.2459276917316</v>
      </c>
      <c r="G828" s="96">
        <v>68</v>
      </c>
      <c r="H828" s="37">
        <v>817</v>
      </c>
      <c r="I828" s="60">
        <f t="shared" si="252"/>
        <v>2398.2499976709914</v>
      </c>
      <c r="J828" s="57">
        <f t="shared" si="253"/>
        <v>2682.6971394523634</v>
      </c>
      <c r="K828" s="60">
        <f t="shared" si="254"/>
        <v>2736.4971325947881</v>
      </c>
      <c r="L828" s="57">
        <f t="shared" si="255"/>
        <v>2101.8121973601897</v>
      </c>
      <c r="M828" s="60">
        <f t="shared" si="256"/>
        <v>2101.8121973601897</v>
      </c>
      <c r="N828" s="57">
        <f t="shared" si="257"/>
        <v>1842.0158520847037</v>
      </c>
      <c r="P828" s="49"/>
      <c r="Q828" s="41">
        <v>817</v>
      </c>
      <c r="R828" s="103">
        <f t="shared" si="250"/>
        <v>2019.2459276917316</v>
      </c>
      <c r="S828" s="57">
        <f t="shared" si="243"/>
        <v>2321.8797813879723</v>
      </c>
      <c r="T828" s="57">
        <f t="shared" si="244"/>
        <v>2889.6763259047766</v>
      </c>
      <c r="U828" s="57">
        <f t="shared" si="245"/>
        <v>3668.2272157990801</v>
      </c>
      <c r="V828" s="57">
        <f t="shared" si="246"/>
        <v>1469.6815115483146</v>
      </c>
      <c r="W828" s="57">
        <f t="shared" si="247"/>
        <v>5795.2573662902632</v>
      </c>
      <c r="X828" s="57">
        <f t="shared" si="248"/>
        <v>930.26510791000408</v>
      </c>
      <c r="Y828" s="17"/>
      <c r="AA828" s="22"/>
      <c r="AB828" s="22"/>
      <c r="AC828" s="22"/>
      <c r="AD828" s="22"/>
      <c r="AE828" s="22"/>
      <c r="AF828" s="22"/>
      <c r="AG828" s="22"/>
      <c r="AH828" s="33"/>
      <c r="AI828" s="6"/>
      <c r="AJ828" s="32"/>
      <c r="AK828" s="27"/>
      <c r="AL828" s="27"/>
      <c r="AM828" s="27"/>
      <c r="AN828" s="27"/>
      <c r="AO828" s="27"/>
      <c r="AP828" s="27"/>
      <c r="AR828" s="2"/>
      <c r="AS828" s="8"/>
      <c r="AT828" s="8"/>
      <c r="AU828" s="8"/>
      <c r="AW828" s="44"/>
      <c r="AX828" s="31"/>
      <c r="AY828" s="29"/>
      <c r="AZ828" s="31"/>
      <c r="BA828" s="17"/>
      <c r="BC828" s="22"/>
      <c r="BD828" s="22"/>
      <c r="BE828" s="22"/>
      <c r="BF828" s="22"/>
      <c r="BG828" s="22"/>
      <c r="BH828" s="22"/>
      <c r="BI828" s="22"/>
      <c r="BJ828" s="33"/>
      <c r="BK828" s="6"/>
      <c r="BL828" s="32"/>
      <c r="BM828" s="27"/>
      <c r="BN828" s="27"/>
      <c r="BO828" s="27"/>
      <c r="BP828" s="27"/>
      <c r="BQ828" s="27"/>
      <c r="BR828" s="27"/>
      <c r="BT828" s="2"/>
      <c r="BU828" s="8"/>
      <c r="BV828" s="8"/>
      <c r="BW828" s="8"/>
      <c r="BY828" s="44"/>
      <c r="BZ828" s="31"/>
      <c r="CA828" s="29"/>
      <c r="CB828" s="31"/>
      <c r="CC828" s="17"/>
      <c r="CE828" s="22"/>
      <c r="CF828" s="22"/>
      <c r="CG828" s="22"/>
      <c r="CH828" s="22"/>
      <c r="CI828" s="22"/>
      <c r="CJ828" s="22"/>
      <c r="CK828" s="22"/>
      <c r="CL828" s="33"/>
      <c r="CM828" s="6"/>
      <c r="CN828" s="32"/>
      <c r="CO828" s="27"/>
      <c r="CP828" s="27"/>
      <c r="CQ828" s="27"/>
      <c r="CR828" s="27"/>
      <c r="CS828" s="27"/>
      <c r="CT828" s="27"/>
    </row>
    <row r="829" spans="2:98">
      <c r="B829" s="86">
        <v>43559</v>
      </c>
      <c r="C829" s="53">
        <v>2879.39</v>
      </c>
      <c r="D829" s="47">
        <f t="shared" si="251"/>
        <v>2.084638407461468E-3</v>
      </c>
      <c r="F829" s="89">
        <f t="shared" si="249"/>
        <v>2019.2499006754424</v>
      </c>
      <c r="G829" s="96">
        <v>69</v>
      </c>
      <c r="H829" s="37">
        <v>818</v>
      </c>
      <c r="I829" s="60">
        <f t="shared" si="252"/>
        <v>2398.9503889224575</v>
      </c>
      <c r="J829" s="57">
        <f t="shared" si="253"/>
        <v>2685.2914929525023</v>
      </c>
      <c r="K829" s="60">
        <f t="shared" si="254"/>
        <v>2739.9434610984526</v>
      </c>
      <c r="L829" s="57">
        <f t="shared" si="255"/>
        <v>2100.39478924285</v>
      </c>
      <c r="M829" s="60">
        <f t="shared" si="256"/>
        <v>2100.39478924285</v>
      </c>
      <c r="N829" s="57">
        <f t="shared" si="257"/>
        <v>1838.9952085087143</v>
      </c>
      <c r="P829" s="49"/>
      <c r="Q829" s="96">
        <v>818</v>
      </c>
      <c r="R829" s="103">
        <f t="shared" si="250"/>
        <v>2019.2499006754424</v>
      </c>
      <c r="S829" s="57">
        <f t="shared" si="243"/>
        <v>2322.5578692801514</v>
      </c>
      <c r="T829" s="57">
        <f t="shared" si="244"/>
        <v>2890.4849675159799</v>
      </c>
      <c r="U829" s="57">
        <f t="shared" si="245"/>
        <v>3670.3253041639637</v>
      </c>
      <c r="V829" s="57">
        <f t="shared" si="246"/>
        <v>1469.6994432715219</v>
      </c>
      <c r="W829" s="57">
        <f t="shared" si="247"/>
        <v>5800.1946976509807</v>
      </c>
      <c r="X829" s="57">
        <f t="shared" si="248"/>
        <v>930.0162041697987</v>
      </c>
      <c r="Y829" s="17"/>
      <c r="AA829" s="22"/>
      <c r="AB829" s="22"/>
      <c r="AC829" s="22"/>
      <c r="AD829" s="22"/>
      <c r="AE829" s="22"/>
      <c r="AF829" s="22"/>
      <c r="AG829" s="22"/>
      <c r="AH829" s="33"/>
      <c r="AI829" s="6"/>
      <c r="AJ829" s="32"/>
      <c r="AK829" s="27"/>
      <c r="AL829" s="27"/>
      <c r="AM829" s="27"/>
      <c r="AN829" s="27"/>
      <c r="AO829" s="27"/>
      <c r="AP829" s="27"/>
      <c r="AR829" s="2"/>
      <c r="AS829" s="8"/>
      <c r="AT829" s="8"/>
      <c r="AU829" s="8"/>
      <c r="AW829" s="44"/>
      <c r="AX829" s="31"/>
      <c r="AY829" s="29"/>
      <c r="AZ829" s="31"/>
      <c r="BA829" s="17"/>
      <c r="BC829" s="22"/>
      <c r="BD829" s="22"/>
      <c r="BE829" s="22"/>
      <c r="BF829" s="22"/>
      <c r="BG829" s="22"/>
      <c r="BH829" s="22"/>
      <c r="BI829" s="22"/>
      <c r="BJ829" s="33"/>
      <c r="BK829" s="6"/>
      <c r="BL829" s="32"/>
      <c r="BM829" s="27"/>
      <c r="BN829" s="27"/>
      <c r="BO829" s="27"/>
      <c r="BP829" s="27"/>
      <c r="BQ829" s="27"/>
      <c r="BR829" s="27"/>
      <c r="BT829" s="2"/>
      <c r="BU829" s="8"/>
      <c r="BV829" s="8"/>
      <c r="BW829" s="8"/>
      <c r="BY829" s="44"/>
      <c r="BZ829" s="31"/>
      <c r="CA829" s="29"/>
      <c r="CB829" s="31"/>
      <c r="CC829" s="17"/>
      <c r="CE829" s="22"/>
      <c r="CF829" s="22"/>
      <c r="CG829" s="22"/>
      <c r="CH829" s="22"/>
      <c r="CI829" s="22"/>
      <c r="CJ829" s="22"/>
      <c r="CK829" s="22"/>
      <c r="CL829" s="33"/>
      <c r="CM829" s="6"/>
      <c r="CN829" s="32"/>
      <c r="CO829" s="27"/>
      <c r="CP829" s="27"/>
      <c r="CQ829" s="27"/>
      <c r="CR829" s="27"/>
      <c r="CS829" s="27"/>
      <c r="CT829" s="27"/>
    </row>
    <row r="830" spans="2:98">
      <c r="B830" s="86">
        <v>43560</v>
      </c>
      <c r="C830" s="53">
        <v>2892.74</v>
      </c>
      <c r="D830" s="47">
        <f t="shared" si="251"/>
        <v>4.6363986816651825E-3</v>
      </c>
      <c r="F830" s="89">
        <f t="shared" si="249"/>
        <v>2019.2538736591532</v>
      </c>
      <c r="G830" s="96">
        <v>70</v>
      </c>
      <c r="H830" s="37">
        <v>819</v>
      </c>
      <c r="I830" s="60">
        <f t="shared" si="252"/>
        <v>2399.6509847180309</v>
      </c>
      <c r="J830" s="57">
        <f t="shared" si="253"/>
        <v>2687.8695957285531</v>
      </c>
      <c r="K830" s="60">
        <f t="shared" si="254"/>
        <v>2743.374982852145</v>
      </c>
      <c r="L830" s="57">
        <f t="shared" si="255"/>
        <v>2098.9929865408276</v>
      </c>
      <c r="M830" s="60">
        <f t="shared" si="256"/>
        <v>2098.9929865408276</v>
      </c>
      <c r="N830" s="57">
        <f t="shared" si="257"/>
        <v>1836.0051464172736</v>
      </c>
      <c r="P830" s="49"/>
      <c r="Q830" s="96">
        <v>819</v>
      </c>
      <c r="R830" s="103">
        <f t="shared" si="250"/>
        <v>2019.2538736591532</v>
      </c>
      <c r="S830" s="57">
        <f t="shared" si="243"/>
        <v>2323.2361552029065</v>
      </c>
      <c r="T830" s="57">
        <f t="shared" si="244"/>
        <v>2891.2933410797186</v>
      </c>
      <c r="U830" s="57">
        <f t="shared" si="245"/>
        <v>3672.42396466738</v>
      </c>
      <c r="V830" s="57">
        <f t="shared" si="246"/>
        <v>1469.7176264970926</v>
      </c>
      <c r="W830" s="57">
        <f t="shared" si="247"/>
        <v>5805.1342503686965</v>
      </c>
      <c r="X830" s="57">
        <f t="shared" si="248"/>
        <v>929.76768495908289</v>
      </c>
      <c r="Y830" s="17"/>
      <c r="AA830" s="22"/>
      <c r="AB830" s="22"/>
      <c r="AC830" s="22"/>
      <c r="AD830" s="22"/>
      <c r="AE830" s="22"/>
      <c r="AF830" s="22"/>
      <c r="AG830" s="22"/>
      <c r="AH830" s="33"/>
      <c r="AI830" s="6"/>
      <c r="AJ830" s="32"/>
      <c r="AK830" s="27"/>
      <c r="AL830" s="27"/>
      <c r="AM830" s="27"/>
      <c r="AN830" s="27"/>
      <c r="AO830" s="27"/>
      <c r="AP830" s="27"/>
      <c r="AR830" s="2"/>
      <c r="AS830" s="8"/>
      <c r="AT830" s="8"/>
      <c r="AU830" s="8"/>
      <c r="AW830" s="44"/>
      <c r="AX830" s="31"/>
      <c r="AY830" s="29"/>
      <c r="AZ830" s="31"/>
      <c r="BA830" s="17"/>
      <c r="BC830" s="22"/>
      <c r="BD830" s="22"/>
      <c r="BE830" s="22"/>
      <c r="BF830" s="22"/>
      <c r="BG830" s="22"/>
      <c r="BH830" s="22"/>
      <c r="BI830" s="22"/>
      <c r="BJ830" s="33"/>
      <c r="BK830" s="6"/>
      <c r="BL830" s="32"/>
      <c r="BM830" s="27"/>
      <c r="BN830" s="27"/>
      <c r="BO830" s="27"/>
      <c r="BP830" s="27"/>
      <c r="BQ830" s="27"/>
      <c r="BR830" s="27"/>
      <c r="BT830" s="2"/>
      <c r="BU830" s="8"/>
      <c r="BV830" s="8"/>
      <c r="BW830" s="8"/>
      <c r="BY830" s="44"/>
      <c r="BZ830" s="31"/>
      <c r="CA830" s="29"/>
      <c r="CB830" s="31"/>
      <c r="CC830" s="17"/>
      <c r="CE830" s="22"/>
      <c r="CF830" s="22"/>
      <c r="CG830" s="22"/>
      <c r="CH830" s="22"/>
      <c r="CI830" s="22"/>
      <c r="CJ830" s="22"/>
      <c r="CK830" s="22"/>
      <c r="CL830" s="33"/>
      <c r="CM830" s="6"/>
      <c r="CN830" s="32"/>
      <c r="CO830" s="27"/>
      <c r="CP830" s="27"/>
      <c r="CQ830" s="27"/>
      <c r="CR830" s="27"/>
      <c r="CS830" s="27"/>
      <c r="CT830" s="27"/>
    </row>
    <row r="831" spans="2:98">
      <c r="B831" s="86">
        <v>43563</v>
      </c>
      <c r="C831" s="53">
        <v>2895.77</v>
      </c>
      <c r="D831" s="47">
        <f t="shared" si="251"/>
        <v>1.0474498226595546E-3</v>
      </c>
      <c r="F831" s="89">
        <f t="shared" si="249"/>
        <v>2019.257846642864</v>
      </c>
      <c r="G831" s="96">
        <v>71</v>
      </c>
      <c r="H831" s="37">
        <v>820</v>
      </c>
      <c r="I831" s="60">
        <f t="shared" si="252"/>
        <v>2400.3517851174474</v>
      </c>
      <c r="J831" s="57">
        <f t="shared" si="253"/>
        <v>2690.4317971422156</v>
      </c>
      <c r="K831" s="60">
        <f t="shared" si="254"/>
        <v>2746.7920407498873</v>
      </c>
      <c r="L831" s="57">
        <f t="shared" si="255"/>
        <v>2097.6064466618845</v>
      </c>
      <c r="M831" s="60">
        <f t="shared" si="256"/>
        <v>2097.6064466618845</v>
      </c>
      <c r="N831" s="57">
        <f t="shared" si="257"/>
        <v>1833.0449863048764</v>
      </c>
      <c r="P831" s="49"/>
      <c r="Q831" s="41">
        <v>820</v>
      </c>
      <c r="R831" s="103">
        <f t="shared" si="250"/>
        <v>2019.257846642864</v>
      </c>
      <c r="S831" s="57">
        <f t="shared" si="243"/>
        <v>2323.914639214071</v>
      </c>
      <c r="T831" s="57">
        <f t="shared" si="244"/>
        <v>2892.1014471499216</v>
      </c>
      <c r="U831" s="57">
        <f t="shared" si="245"/>
        <v>3674.5231980689209</v>
      </c>
      <c r="V831" s="57">
        <f t="shared" si="246"/>
        <v>1469.7360607742633</v>
      </c>
      <c r="W831" s="57">
        <f t="shared" si="247"/>
        <v>5810.0760265931976</v>
      </c>
      <c r="X831" s="57">
        <f t="shared" si="248"/>
        <v>929.51954942320333</v>
      </c>
      <c r="Y831" s="17"/>
      <c r="AA831" s="22"/>
      <c r="AB831" s="22"/>
      <c r="AC831" s="22"/>
      <c r="AD831" s="22"/>
      <c r="AE831" s="22"/>
      <c r="AF831" s="22"/>
      <c r="AG831" s="22"/>
      <c r="AH831" s="33"/>
      <c r="AI831" s="6"/>
      <c r="AJ831" s="32"/>
      <c r="AK831" s="27"/>
      <c r="AL831" s="27"/>
      <c r="AM831" s="27"/>
      <c r="AN831" s="27"/>
      <c r="AO831" s="27"/>
      <c r="AP831" s="27"/>
      <c r="AR831" s="2"/>
      <c r="AS831" s="8"/>
      <c r="AT831" s="8"/>
      <c r="AU831" s="8"/>
      <c r="AW831" s="44"/>
      <c r="AX831" s="31"/>
      <c r="AY831" s="29"/>
      <c r="AZ831" s="31"/>
      <c r="BA831" s="17"/>
      <c r="BC831" s="22"/>
      <c r="BD831" s="22"/>
      <c r="BE831" s="22"/>
      <c r="BF831" s="22"/>
      <c r="BG831" s="22"/>
      <c r="BH831" s="22"/>
      <c r="BI831" s="22"/>
      <c r="BJ831" s="33"/>
      <c r="BK831" s="6"/>
      <c r="BL831" s="32"/>
      <c r="BM831" s="27"/>
      <c r="BN831" s="27"/>
      <c r="BO831" s="27"/>
      <c r="BP831" s="27"/>
      <c r="BQ831" s="27"/>
      <c r="BR831" s="27"/>
      <c r="BT831" s="2"/>
      <c r="BU831" s="8"/>
      <c r="BV831" s="8"/>
      <c r="BW831" s="8"/>
      <c r="BY831" s="44"/>
      <c r="BZ831" s="31"/>
      <c r="CA831" s="29"/>
      <c r="CB831" s="31"/>
      <c r="CC831" s="17"/>
      <c r="CE831" s="22"/>
      <c r="CF831" s="22"/>
      <c r="CG831" s="22"/>
      <c r="CH831" s="22"/>
      <c r="CI831" s="22"/>
      <c r="CJ831" s="22"/>
      <c r="CK831" s="22"/>
      <c r="CL831" s="33"/>
      <c r="CM831" s="6"/>
      <c r="CN831" s="32"/>
      <c r="CO831" s="27"/>
      <c r="CP831" s="27"/>
      <c r="CQ831" s="27"/>
      <c r="CR831" s="27"/>
      <c r="CS831" s="27"/>
      <c r="CT831" s="27"/>
    </row>
    <row r="832" spans="2:98">
      <c r="B832" s="86">
        <v>43564</v>
      </c>
      <c r="C832" s="53">
        <v>2878.2</v>
      </c>
      <c r="D832" s="47">
        <f t="shared" si="251"/>
        <v>-6.0674708281390315E-3</v>
      </c>
      <c r="F832" s="89">
        <f t="shared" si="249"/>
        <v>2019.2618196265748</v>
      </c>
      <c r="G832" s="96">
        <v>72</v>
      </c>
      <c r="H832" s="37">
        <v>821</v>
      </c>
      <c r="I832" s="60">
        <f t="shared" si="252"/>
        <v>2401.0527901804603</v>
      </c>
      <c r="J832" s="57">
        <f t="shared" si="253"/>
        <v>2692.9784342815246</v>
      </c>
      <c r="K832" s="60">
        <f t="shared" si="254"/>
        <v>2750.1949655597214</v>
      </c>
      <c r="L832" s="57">
        <f t="shared" si="255"/>
        <v>2096.2348391398737</v>
      </c>
      <c r="M832" s="60">
        <f t="shared" si="256"/>
        <v>2096.2348391398737</v>
      </c>
      <c r="N832" s="57">
        <f t="shared" si="257"/>
        <v>1830.1140727911727</v>
      </c>
      <c r="P832" s="49"/>
      <c r="Q832" s="41">
        <v>821</v>
      </c>
      <c r="R832" s="103">
        <f t="shared" si="250"/>
        <v>2019.2618196265748</v>
      </c>
      <c r="S832" s="57">
        <f t="shared" ref="S832:S895" si="258">$C$38*EXP($J$4*Q832)</f>
        <v>2324.5933213714939</v>
      </c>
      <c r="T832" s="57">
        <f t="shared" ref="T832:T895" si="259">$C$38*EXP($J$3*SQRT(Q832))</f>
        <v>2892.9092862788111</v>
      </c>
      <c r="U832" s="57">
        <f t="shared" ref="U832:U895" si="260">$C$38*EXP($J$4*Q832+$J$3*SQRT(Q832))</f>
        <v>3676.6230051267844</v>
      </c>
      <c r="V832" s="57">
        <f t="shared" ref="V832:V895" si="261">$C$38*EXP($J$4*Q832-$J$3*SQRT(Q832))</f>
        <v>1469.75474565378</v>
      </c>
      <c r="W832" s="57">
        <f t="shared" ref="W832:W895" si="262">$C$38*EXP($J$4*Q832+2*$J$3*SQRT(Q832))</f>
        <v>5815.0200284720086</v>
      </c>
      <c r="X832" s="57">
        <f t="shared" ref="X832:X895" si="263">$C$38*EXP($J$4*Q832-2*$J$3*SQRT(Q832))</f>
        <v>929.27179671036697</v>
      </c>
      <c r="Y832" s="17"/>
      <c r="AA832" s="22"/>
      <c r="AB832" s="22"/>
      <c r="AC832" s="22"/>
      <c r="AD832" s="22"/>
      <c r="AE832" s="22"/>
      <c r="AF832" s="22"/>
      <c r="AG832" s="22"/>
      <c r="AH832" s="33"/>
      <c r="AI832" s="6"/>
      <c r="AJ832" s="32"/>
      <c r="AK832" s="27"/>
      <c r="AL832" s="27"/>
      <c r="AM832" s="27"/>
      <c r="AN832" s="27"/>
      <c r="AO832" s="27"/>
      <c r="AP832" s="27"/>
      <c r="AR832" s="2"/>
      <c r="AS832" s="8"/>
      <c r="AT832" s="8"/>
      <c r="AU832" s="8"/>
      <c r="AW832" s="44"/>
      <c r="AX832" s="31"/>
      <c r="AY832" s="29"/>
      <c r="AZ832" s="31"/>
      <c r="BA832" s="17"/>
      <c r="BC832" s="22"/>
      <c r="BD832" s="22"/>
      <c r="BE832" s="22"/>
      <c r="BF832" s="22"/>
      <c r="BG832" s="22"/>
      <c r="BH832" s="22"/>
      <c r="BI832" s="22"/>
      <c r="BJ832" s="33"/>
      <c r="BK832" s="6"/>
      <c r="BL832" s="32"/>
      <c r="BM832" s="27"/>
      <c r="BN832" s="27"/>
      <c r="BO832" s="27"/>
      <c r="BP832" s="27"/>
      <c r="BQ832" s="27"/>
      <c r="BR832" s="27"/>
      <c r="BT832" s="2"/>
      <c r="BU832" s="8"/>
      <c r="BV832" s="8"/>
      <c r="BW832" s="8"/>
      <c r="BY832" s="44"/>
      <c r="BZ832" s="31"/>
      <c r="CA832" s="29"/>
      <c r="CB832" s="31"/>
      <c r="CC832" s="17"/>
      <c r="CE832" s="22"/>
      <c r="CF832" s="22"/>
      <c r="CG832" s="22"/>
      <c r="CH832" s="22"/>
      <c r="CI832" s="22"/>
      <c r="CJ832" s="22"/>
      <c r="CK832" s="22"/>
      <c r="CL832" s="33"/>
      <c r="CM832" s="6"/>
      <c r="CN832" s="32"/>
      <c r="CO832" s="27"/>
      <c r="CP832" s="27"/>
      <c r="CQ832" s="27"/>
      <c r="CR832" s="27"/>
      <c r="CS832" s="27"/>
      <c r="CT832" s="27"/>
    </row>
    <row r="833" spans="2:98">
      <c r="B833" s="86">
        <v>43565</v>
      </c>
      <c r="C833" s="53">
        <v>2888.21</v>
      </c>
      <c r="D833" s="47">
        <f t="shared" si="251"/>
        <v>3.4778681120145294E-3</v>
      </c>
      <c r="F833" s="89">
        <f t="shared" si="249"/>
        <v>2019.2657926102856</v>
      </c>
      <c r="G833" s="96">
        <v>73</v>
      </c>
      <c r="H833" s="37">
        <v>822</v>
      </c>
      <c r="I833" s="60">
        <f t="shared" si="252"/>
        <v>2401.7539999668393</v>
      </c>
      <c r="J833" s="57">
        <f t="shared" si="253"/>
        <v>2695.5098325557833</v>
      </c>
      <c r="K833" s="60">
        <f t="shared" si="254"/>
        <v>2753.5840765134608</v>
      </c>
      <c r="L833" s="57">
        <f t="shared" si="255"/>
        <v>2094.8778450449881</v>
      </c>
      <c r="M833" s="60">
        <f t="shared" si="256"/>
        <v>2094.8778450449881</v>
      </c>
      <c r="N833" s="57">
        <f t="shared" si="257"/>
        <v>1827.2117734459584</v>
      </c>
      <c r="P833" s="49"/>
      <c r="Q833" s="96">
        <v>822</v>
      </c>
      <c r="R833" s="103">
        <f t="shared" si="250"/>
        <v>2019.2657926102856</v>
      </c>
      <c r="S833" s="57">
        <f t="shared" si="258"/>
        <v>2325.2722017330434</v>
      </c>
      <c r="T833" s="57">
        <f t="shared" si="259"/>
        <v>2893.7168590169053</v>
      </c>
      <c r="U833" s="57">
        <f t="shared" si="260"/>
        <v>3678.7233865977796</v>
      </c>
      <c r="V833" s="57">
        <f t="shared" si="261"/>
        <v>1469.7736806878893</v>
      </c>
      <c r="W833" s="57">
        <f t="shared" si="262"/>
        <v>5819.9662581504144</v>
      </c>
      <c r="X833" s="57">
        <f t="shared" si="263"/>
        <v>929.0244259716286</v>
      </c>
      <c r="Y833" s="17"/>
      <c r="AA833" s="22"/>
      <c r="AB833" s="22"/>
      <c r="AC833" s="22"/>
      <c r="AD833" s="22"/>
      <c r="AE833" s="22"/>
      <c r="AF833" s="22"/>
      <c r="AG833" s="22"/>
      <c r="AH833" s="33"/>
      <c r="AI833" s="6"/>
      <c r="AJ833" s="32"/>
      <c r="AK833" s="27"/>
      <c r="AL833" s="27"/>
      <c r="AM833" s="27"/>
      <c r="AN833" s="27"/>
      <c r="AO833" s="27"/>
      <c r="AP833" s="27"/>
      <c r="AR833" s="2"/>
      <c r="AS833" s="8"/>
      <c r="AT833" s="8"/>
      <c r="AU833" s="8"/>
      <c r="AW833" s="44"/>
      <c r="AX833" s="31"/>
      <c r="AY833" s="29"/>
      <c r="AZ833" s="31"/>
      <c r="BA833" s="17"/>
      <c r="BC833" s="22"/>
      <c r="BD833" s="22"/>
      <c r="BE833" s="22"/>
      <c r="BF833" s="22"/>
      <c r="BG833" s="22"/>
      <c r="BH833" s="22"/>
      <c r="BI833" s="22"/>
      <c r="BJ833" s="33"/>
      <c r="BK833" s="6"/>
      <c r="BL833" s="32"/>
      <c r="BM833" s="27"/>
      <c r="BN833" s="27"/>
      <c r="BO833" s="27"/>
      <c r="BP833" s="27"/>
      <c r="BQ833" s="27"/>
      <c r="BR833" s="27"/>
      <c r="BT833" s="2"/>
      <c r="BU833" s="8"/>
      <c r="BV833" s="8"/>
      <c r="BW833" s="8"/>
      <c r="BY833" s="44"/>
      <c r="BZ833" s="31"/>
      <c r="CA833" s="29"/>
      <c r="CB833" s="31"/>
      <c r="CC833" s="17"/>
      <c r="CE833" s="22"/>
      <c r="CF833" s="22"/>
      <c r="CG833" s="22"/>
      <c r="CH833" s="22"/>
      <c r="CI833" s="22"/>
      <c r="CJ833" s="22"/>
      <c r="CK833" s="22"/>
      <c r="CL833" s="33"/>
      <c r="CM833" s="6"/>
      <c r="CN833" s="32"/>
      <c r="CO833" s="27"/>
      <c r="CP833" s="27"/>
      <c r="CQ833" s="27"/>
      <c r="CR833" s="27"/>
      <c r="CS833" s="27"/>
      <c r="CT833" s="27"/>
    </row>
    <row r="834" spans="2:98">
      <c r="B834" s="86">
        <v>43566</v>
      </c>
      <c r="C834" s="53">
        <v>2888.32</v>
      </c>
      <c r="D834" s="47">
        <f t="shared" si="251"/>
        <v>3.8085873257182588E-5</v>
      </c>
      <c r="F834" s="89">
        <f t="shared" si="249"/>
        <v>2019.2697655939965</v>
      </c>
      <c r="G834" s="96">
        <v>74</v>
      </c>
      <c r="H834" s="37">
        <v>823</v>
      </c>
      <c r="I834" s="60">
        <f t="shared" si="252"/>
        <v>2402.4554145363732</v>
      </c>
      <c r="J834" s="57">
        <f t="shared" si="253"/>
        <v>2698.0263062539375</v>
      </c>
      <c r="K834" s="60">
        <f t="shared" si="254"/>
        <v>2756.9596818601262</v>
      </c>
      <c r="L834" s="57">
        <f t="shared" si="255"/>
        <v>2093.5351564303242</v>
      </c>
      <c r="M834" s="60">
        <f t="shared" si="256"/>
        <v>2093.5351564303242</v>
      </c>
      <c r="N834" s="57">
        <f t="shared" si="257"/>
        <v>1824.3374776865751</v>
      </c>
      <c r="P834" s="49"/>
      <c r="Q834" s="41">
        <v>823</v>
      </c>
      <c r="R834" s="103">
        <f t="shared" si="250"/>
        <v>2019.2697655939965</v>
      </c>
      <c r="S834" s="57">
        <f t="shared" si="258"/>
        <v>2325.9512803566035</v>
      </c>
      <c r="T834" s="57">
        <f t="shared" si="259"/>
        <v>2894.5241659130293</v>
      </c>
      <c r="U834" s="57">
        <f t="shared" si="260"/>
        <v>3680.8243432373324</v>
      </c>
      <c r="V834" s="57">
        <f t="shared" si="261"/>
        <v>1469.792865430333</v>
      </c>
      <c r="W834" s="57">
        <f t="shared" si="262"/>
        <v>5824.9147177714567</v>
      </c>
      <c r="X834" s="57">
        <f t="shared" si="263"/>
        <v>928.77743636087848</v>
      </c>
      <c r="Y834" s="17"/>
      <c r="AA834" s="22"/>
      <c r="AB834" s="22"/>
      <c r="AC834" s="22"/>
      <c r="AD834" s="22"/>
      <c r="AE834" s="22"/>
      <c r="AF834" s="22"/>
      <c r="AG834" s="22"/>
      <c r="AH834" s="33"/>
      <c r="AI834" s="6"/>
      <c r="AJ834" s="32"/>
      <c r="AK834" s="27"/>
      <c r="AL834" s="27"/>
      <c r="AM834" s="27"/>
      <c r="AN834" s="27"/>
      <c r="AO834" s="27"/>
      <c r="AP834" s="27"/>
      <c r="AR834" s="2"/>
      <c r="AS834" s="8"/>
      <c r="AT834" s="8"/>
      <c r="AU834" s="8"/>
      <c r="AW834" s="44"/>
      <c r="AX834" s="31"/>
      <c r="AY834" s="29"/>
      <c r="AZ834" s="31"/>
      <c r="BA834" s="17"/>
      <c r="BC834" s="22"/>
      <c r="BD834" s="22"/>
      <c r="BE834" s="22"/>
      <c r="BF834" s="22"/>
      <c r="BG834" s="22"/>
      <c r="BH834" s="22"/>
      <c r="BI834" s="22"/>
      <c r="BJ834" s="33"/>
      <c r="BK834" s="6"/>
      <c r="BL834" s="32"/>
      <c r="BM834" s="27"/>
      <c r="BN834" s="27"/>
      <c r="BO834" s="27"/>
      <c r="BP834" s="27"/>
      <c r="BQ834" s="27"/>
      <c r="BR834" s="27"/>
      <c r="BT834" s="2"/>
      <c r="BU834" s="8"/>
      <c r="BV834" s="8"/>
      <c r="BW834" s="8"/>
      <c r="BY834" s="44"/>
      <c r="BZ834" s="31"/>
      <c r="CA834" s="29"/>
      <c r="CB834" s="31"/>
      <c r="CC834" s="17"/>
      <c r="CE834" s="22"/>
      <c r="CF834" s="22"/>
      <c r="CG834" s="22"/>
      <c r="CH834" s="22"/>
      <c r="CI834" s="22"/>
      <c r="CJ834" s="22"/>
      <c r="CK834" s="22"/>
      <c r="CL834" s="33"/>
      <c r="CM834" s="6"/>
      <c r="CN834" s="32"/>
      <c r="CO834" s="27"/>
      <c r="CP834" s="27"/>
      <c r="CQ834" s="27"/>
      <c r="CR834" s="27"/>
      <c r="CS834" s="27"/>
      <c r="CT834" s="27"/>
    </row>
    <row r="835" spans="2:98">
      <c r="B835" s="86">
        <v>43567</v>
      </c>
      <c r="C835" s="53">
        <v>2907.41</v>
      </c>
      <c r="D835" s="47">
        <f t="shared" si="251"/>
        <v>6.6093784622201449E-3</v>
      </c>
      <c r="F835" s="89">
        <f t="shared" si="249"/>
        <v>2019.2737385777073</v>
      </c>
      <c r="G835" s="96">
        <v>75</v>
      </c>
      <c r="H835" s="37">
        <v>824</v>
      </c>
      <c r="I835" s="60">
        <f t="shared" si="252"/>
        <v>2403.1570339488667</v>
      </c>
      <c r="J835" s="57">
        <f t="shared" si="253"/>
        <v>2700.528159069092</v>
      </c>
      <c r="K835" s="60">
        <f t="shared" si="254"/>
        <v>2760.3220793857654</v>
      </c>
      <c r="L835" s="57">
        <f t="shared" si="255"/>
        <v>2092.2064758120619</v>
      </c>
      <c r="M835" s="60">
        <f t="shared" si="256"/>
        <v>2092.2064758120619</v>
      </c>
      <c r="N835" s="57">
        <f t="shared" si="257"/>
        <v>1821.490595742345</v>
      </c>
      <c r="P835" s="49"/>
      <c r="Q835" s="41">
        <v>824</v>
      </c>
      <c r="R835" s="103">
        <f t="shared" si="250"/>
        <v>2019.2737385777073</v>
      </c>
      <c r="S835" s="57">
        <f t="shared" si="258"/>
        <v>2326.6305573000745</v>
      </c>
      <c r="T835" s="57">
        <f t="shared" si="259"/>
        <v>2895.3312075143208</v>
      </c>
      <c r="U835" s="57">
        <f t="shared" si="260"/>
        <v>3682.9258757994958</v>
      </c>
      <c r="V835" s="57">
        <f t="shared" si="261"/>
        <v>1469.8122994363409</v>
      </c>
      <c r="W835" s="57">
        <f t="shared" si="262"/>
        <v>5829.8654094759622</v>
      </c>
      <c r="X835" s="57">
        <f t="shared" si="263"/>
        <v>928.53082703482892</v>
      </c>
      <c r="Y835" s="17"/>
      <c r="AA835" s="22"/>
      <c r="AB835" s="22"/>
      <c r="AC835" s="22"/>
      <c r="AD835" s="22"/>
      <c r="AE835" s="22"/>
      <c r="AF835" s="22"/>
      <c r="AG835" s="22"/>
      <c r="AH835" s="33"/>
      <c r="AI835" s="6"/>
      <c r="AJ835" s="32"/>
      <c r="AK835" s="27"/>
      <c r="AL835" s="27"/>
      <c r="AM835" s="27"/>
      <c r="AN835" s="27"/>
      <c r="AO835" s="27"/>
      <c r="AP835" s="27"/>
      <c r="AR835" s="2"/>
      <c r="AS835" s="8"/>
      <c r="AT835" s="8"/>
      <c r="AU835" s="8"/>
      <c r="AW835" s="44"/>
      <c r="AX835" s="31"/>
      <c r="AY835" s="29"/>
      <c r="AZ835" s="31"/>
      <c r="BA835" s="17"/>
      <c r="BC835" s="22"/>
      <c r="BD835" s="22"/>
      <c r="BE835" s="22"/>
      <c r="BF835" s="22"/>
      <c r="BG835" s="22"/>
      <c r="BH835" s="22"/>
      <c r="BI835" s="22"/>
      <c r="BJ835" s="33"/>
      <c r="BK835" s="6"/>
      <c r="BL835" s="32"/>
      <c r="BM835" s="27"/>
      <c r="BN835" s="27"/>
      <c r="BO835" s="27"/>
      <c r="BP835" s="27"/>
      <c r="BQ835" s="27"/>
      <c r="BR835" s="27"/>
      <c r="BT835" s="2"/>
      <c r="BU835" s="8"/>
      <c r="BV835" s="8"/>
      <c r="BW835" s="8"/>
      <c r="BY835" s="44"/>
      <c r="BZ835" s="31"/>
      <c r="CA835" s="29"/>
      <c r="CB835" s="31"/>
      <c r="CC835" s="17"/>
      <c r="CE835" s="22"/>
      <c r="CF835" s="22"/>
      <c r="CG835" s="22"/>
      <c r="CH835" s="22"/>
      <c r="CI835" s="22"/>
      <c r="CJ835" s="22"/>
      <c r="CK835" s="22"/>
      <c r="CL835" s="33"/>
      <c r="CM835" s="6"/>
      <c r="CN835" s="32"/>
      <c r="CO835" s="27"/>
      <c r="CP835" s="27"/>
      <c r="CQ835" s="27"/>
      <c r="CR835" s="27"/>
      <c r="CS835" s="27"/>
      <c r="CT835" s="27"/>
    </row>
    <row r="836" spans="2:98">
      <c r="B836" s="86">
        <v>43570</v>
      </c>
      <c r="C836" s="53">
        <v>2905.58</v>
      </c>
      <c r="D836" s="47">
        <f t="shared" si="251"/>
        <v>-6.2942619032056962E-4</v>
      </c>
      <c r="F836" s="89">
        <f t="shared" si="249"/>
        <v>2019.2777115614181</v>
      </c>
      <c r="G836" s="96">
        <v>76</v>
      </c>
      <c r="H836" s="37">
        <v>825</v>
      </c>
      <c r="I836" s="60">
        <f t="shared" si="252"/>
        <v>2403.8588582641432</v>
      </c>
      <c r="J836" s="57">
        <f t="shared" si="253"/>
        <v>2703.0156845916499</v>
      </c>
      <c r="K836" s="60">
        <f t="shared" si="254"/>
        <v>2763.6715569021121</v>
      </c>
      <c r="L836" s="57">
        <f t="shared" si="255"/>
        <v>2090.8915156808062</v>
      </c>
      <c r="M836" s="60">
        <f t="shared" si="256"/>
        <v>2090.8915156808062</v>
      </c>
      <c r="N836" s="57">
        <f t="shared" si="257"/>
        <v>1818.6705576811316</v>
      </c>
      <c r="P836" s="49"/>
      <c r="Q836" s="96">
        <v>825</v>
      </c>
      <c r="R836" s="103">
        <f t="shared" si="250"/>
        <v>2019.2777115614181</v>
      </c>
      <c r="S836" s="57">
        <f t="shared" si="258"/>
        <v>2327.3100326213753</v>
      </c>
      <c r="T836" s="57">
        <f t="shared" si="259"/>
        <v>2896.1379843662362</v>
      </c>
      <c r="U836" s="57">
        <f t="shared" si="260"/>
        <v>3685.0279850369529</v>
      </c>
      <c r="V836" s="57">
        <f t="shared" si="261"/>
        <v>1469.8319822626238</v>
      </c>
      <c r="W836" s="57">
        <f t="shared" si="262"/>
        <v>5834.8183354025505</v>
      </c>
      <c r="X836" s="57">
        <f t="shared" si="263"/>
        <v>928.28459715300232</v>
      </c>
      <c r="Y836" s="17"/>
      <c r="AA836" s="22"/>
      <c r="AB836" s="22"/>
      <c r="AC836" s="22"/>
      <c r="AD836" s="22"/>
      <c r="AE836" s="22"/>
      <c r="AF836" s="22"/>
      <c r="AG836" s="22"/>
      <c r="AH836" s="33"/>
      <c r="AI836" s="6"/>
      <c r="AJ836" s="32"/>
      <c r="AK836" s="27"/>
      <c r="AL836" s="27"/>
      <c r="AM836" s="27"/>
      <c r="AN836" s="27"/>
      <c r="AO836" s="27"/>
      <c r="AP836" s="27"/>
      <c r="AR836" s="2"/>
      <c r="AS836" s="8"/>
      <c r="AT836" s="8"/>
      <c r="AU836" s="8"/>
      <c r="AW836" s="44"/>
      <c r="AX836" s="31"/>
      <c r="AY836" s="29"/>
      <c r="AZ836" s="31"/>
      <c r="BA836" s="17"/>
      <c r="BC836" s="22"/>
      <c r="BD836" s="22"/>
      <c r="BE836" s="22"/>
      <c r="BF836" s="22"/>
      <c r="BG836" s="22"/>
      <c r="BH836" s="22"/>
      <c r="BI836" s="22"/>
      <c r="BJ836" s="33"/>
      <c r="BK836" s="6"/>
      <c r="BL836" s="32"/>
      <c r="BM836" s="27"/>
      <c r="BN836" s="27"/>
      <c r="BO836" s="27"/>
      <c r="BP836" s="27"/>
      <c r="BQ836" s="27"/>
      <c r="BR836" s="27"/>
      <c r="BT836" s="2"/>
      <c r="BU836" s="8"/>
      <c r="BV836" s="8"/>
      <c r="BW836" s="8"/>
      <c r="BY836" s="44"/>
      <c r="BZ836" s="31"/>
      <c r="CA836" s="29"/>
      <c r="CB836" s="31"/>
      <c r="CC836" s="17"/>
      <c r="CE836" s="22"/>
      <c r="CF836" s="22"/>
      <c r="CG836" s="22"/>
      <c r="CH836" s="22"/>
      <c r="CI836" s="22"/>
      <c r="CJ836" s="22"/>
      <c r="CK836" s="22"/>
      <c r="CL836" s="33"/>
      <c r="CM836" s="6"/>
      <c r="CN836" s="32"/>
      <c r="CO836" s="27"/>
      <c r="CP836" s="27"/>
      <c r="CQ836" s="27"/>
      <c r="CR836" s="27"/>
      <c r="CS836" s="27"/>
      <c r="CT836" s="27"/>
    </row>
    <row r="837" spans="2:98">
      <c r="B837" s="86">
        <v>43571</v>
      </c>
      <c r="C837" s="53">
        <v>2907.06</v>
      </c>
      <c r="D837" s="47">
        <f t="shared" si="251"/>
        <v>5.0936473957007488E-4</v>
      </c>
      <c r="F837" s="89">
        <f t="shared" si="249"/>
        <v>2019.2816845451289</v>
      </c>
      <c r="G837" s="96">
        <v>77</v>
      </c>
      <c r="H837" s="37">
        <v>826</v>
      </c>
      <c r="I837" s="60">
        <f t="shared" si="252"/>
        <v>2404.5608875420426</v>
      </c>
      <c r="J837" s="57">
        <f t="shared" si="253"/>
        <v>2705.4891667733364</v>
      </c>
      <c r="K837" s="60">
        <f t="shared" si="254"/>
        <v>2767.0083927063397</v>
      </c>
      <c r="L837" s="57">
        <f t="shared" si="255"/>
        <v>2089.589998041833</v>
      </c>
      <c r="M837" s="60">
        <f t="shared" si="256"/>
        <v>2089.589998041833</v>
      </c>
      <c r="N837" s="57">
        <f t="shared" si="257"/>
        <v>1815.8768124935341</v>
      </c>
      <c r="P837" s="49"/>
      <c r="Q837" s="96">
        <v>826</v>
      </c>
      <c r="R837" s="103">
        <f t="shared" si="250"/>
        <v>2019.2816845451289</v>
      </c>
      <c r="S837" s="57">
        <f t="shared" si="258"/>
        <v>2327.9897063784401</v>
      </c>
      <c r="T837" s="57">
        <f t="shared" si="259"/>
        <v>2896.9444970125605</v>
      </c>
      <c r="U837" s="57">
        <f t="shared" si="260"/>
        <v>3687.1306717010243</v>
      </c>
      <c r="V837" s="57">
        <f t="shared" si="261"/>
        <v>1469.8519134673691</v>
      </c>
      <c r="W837" s="57">
        <f t="shared" si="262"/>
        <v>5839.7734976876409</v>
      </c>
      <c r="X837" s="57">
        <f t="shared" si="263"/>
        <v>928.0387458777185</v>
      </c>
      <c r="Y837" s="17"/>
      <c r="AA837" s="22"/>
      <c r="AB837" s="22"/>
      <c r="AC837" s="22"/>
      <c r="AD837" s="22"/>
      <c r="AE837" s="22"/>
      <c r="AF837" s="22"/>
      <c r="AG837" s="22"/>
      <c r="AH837" s="33"/>
      <c r="AI837" s="6"/>
      <c r="AJ837" s="32"/>
      <c r="AK837" s="27"/>
      <c r="AL837" s="27"/>
      <c r="AM837" s="27"/>
      <c r="AN837" s="27"/>
      <c r="AO837" s="27"/>
      <c r="AP837" s="27"/>
      <c r="AR837" s="2"/>
      <c r="AS837" s="8"/>
      <c r="AT837" s="8"/>
      <c r="AU837" s="8"/>
      <c r="AW837" s="44"/>
      <c r="AX837" s="31"/>
      <c r="AY837" s="29"/>
      <c r="AZ837" s="31"/>
      <c r="BA837" s="17"/>
      <c r="BC837" s="22"/>
      <c r="BD837" s="22"/>
      <c r="BE837" s="22"/>
      <c r="BF837" s="22"/>
      <c r="BG837" s="22"/>
      <c r="BH837" s="22"/>
      <c r="BI837" s="22"/>
      <c r="BJ837" s="33"/>
      <c r="BK837" s="6"/>
      <c r="BL837" s="32"/>
      <c r="BM837" s="27"/>
      <c r="BN837" s="27"/>
      <c r="BO837" s="27"/>
      <c r="BP837" s="27"/>
      <c r="BQ837" s="27"/>
      <c r="BR837" s="27"/>
      <c r="BT837" s="2"/>
      <c r="BU837" s="8"/>
      <c r="BV837" s="8"/>
      <c r="BW837" s="8"/>
      <c r="BY837" s="44"/>
      <c r="BZ837" s="31"/>
      <c r="CA837" s="29"/>
      <c r="CB837" s="31"/>
      <c r="CC837" s="17"/>
      <c r="CE837" s="22"/>
      <c r="CF837" s="22"/>
      <c r="CG837" s="22"/>
      <c r="CH837" s="22"/>
      <c r="CI837" s="22"/>
      <c r="CJ837" s="22"/>
      <c r="CK837" s="22"/>
      <c r="CL837" s="33"/>
      <c r="CM837" s="6"/>
      <c r="CN837" s="32"/>
      <c r="CO837" s="27"/>
      <c r="CP837" s="27"/>
      <c r="CQ837" s="27"/>
      <c r="CR837" s="27"/>
      <c r="CS837" s="27"/>
      <c r="CT837" s="27"/>
    </row>
    <row r="838" spans="2:98">
      <c r="B838" s="86">
        <v>43572</v>
      </c>
      <c r="C838" s="53">
        <v>2900.45</v>
      </c>
      <c r="D838" s="47">
        <f t="shared" si="251"/>
        <v>-2.2737748790875069E-3</v>
      </c>
      <c r="F838" s="89">
        <f t="shared" si="249"/>
        <v>2019.2856575288397</v>
      </c>
      <c r="G838" s="96">
        <v>78</v>
      </c>
      <c r="H838" s="37">
        <v>827</v>
      </c>
      <c r="I838" s="60">
        <f t="shared" si="252"/>
        <v>2405.2631218424231</v>
      </c>
      <c r="J838" s="57">
        <f t="shared" si="253"/>
        <v>2707.9488803641766</v>
      </c>
      <c r="K838" s="60">
        <f t="shared" si="254"/>
        <v>2770.3328560139653</v>
      </c>
      <c r="L838" s="57">
        <f t="shared" si="255"/>
        <v>2088.3016539821865</v>
      </c>
      <c r="M838" s="60">
        <f t="shared" si="256"/>
        <v>2088.3016539821865</v>
      </c>
      <c r="N838" s="57">
        <f t="shared" si="257"/>
        <v>1813.108827230604</v>
      </c>
      <c r="P838" s="49"/>
      <c r="Q838" s="41">
        <v>827</v>
      </c>
      <c r="R838" s="103">
        <f t="shared" si="250"/>
        <v>2019.2856575288397</v>
      </c>
      <c r="S838" s="57">
        <f t="shared" si="258"/>
        <v>2328.6695786292203</v>
      </c>
      <c r="T838" s="57">
        <f t="shared" si="259"/>
        <v>2897.7507459954122</v>
      </c>
      <c r="U838" s="57">
        <f t="shared" si="260"/>
        <v>3689.2339365416751</v>
      </c>
      <c r="V838" s="57">
        <f t="shared" si="261"/>
        <v>1469.8720926102308</v>
      </c>
      <c r="W838" s="57">
        <f t="shared" si="262"/>
        <v>5844.7308984654746</v>
      </c>
      <c r="X838" s="57">
        <f t="shared" si="263"/>
        <v>927.79327237408211</v>
      </c>
      <c r="Y838" s="17"/>
      <c r="AA838" s="22"/>
      <c r="AB838" s="22"/>
      <c r="AC838" s="22"/>
      <c r="AD838" s="22"/>
      <c r="AE838" s="22"/>
      <c r="AF838" s="22"/>
      <c r="AG838" s="22"/>
      <c r="AH838" s="33"/>
      <c r="AI838" s="6"/>
      <c r="AJ838" s="32"/>
      <c r="AK838" s="27"/>
      <c r="AL838" s="27"/>
      <c r="AM838" s="27"/>
      <c r="AN838" s="27"/>
      <c r="AO838" s="27"/>
      <c r="AP838" s="27"/>
      <c r="AR838" s="2"/>
      <c r="AS838" s="8"/>
      <c r="AT838" s="8"/>
      <c r="AU838" s="8"/>
      <c r="AW838" s="44"/>
      <c r="AX838" s="31"/>
      <c r="AY838" s="29"/>
      <c r="AZ838" s="31"/>
      <c r="BA838" s="17"/>
      <c r="BC838" s="22"/>
      <c r="BD838" s="22"/>
      <c r="BE838" s="22"/>
      <c r="BF838" s="22"/>
      <c r="BG838" s="22"/>
      <c r="BH838" s="22"/>
      <c r="BI838" s="22"/>
      <c r="BJ838" s="33"/>
      <c r="BK838" s="6"/>
      <c r="BL838" s="32"/>
      <c r="BM838" s="27"/>
      <c r="BN838" s="27"/>
      <c r="BO838" s="27"/>
      <c r="BP838" s="27"/>
      <c r="BQ838" s="27"/>
      <c r="BR838" s="27"/>
      <c r="BT838" s="2"/>
      <c r="BU838" s="8"/>
      <c r="BV838" s="8"/>
      <c r="BW838" s="8"/>
      <c r="BY838" s="44"/>
      <c r="BZ838" s="31"/>
      <c r="CA838" s="29"/>
      <c r="CB838" s="31"/>
      <c r="CC838" s="17"/>
      <c r="CE838" s="22"/>
      <c r="CF838" s="22"/>
      <c r="CG838" s="22"/>
      <c r="CH838" s="22"/>
      <c r="CI838" s="22"/>
      <c r="CJ838" s="22"/>
      <c r="CK838" s="22"/>
      <c r="CL838" s="33"/>
      <c r="CM838" s="6"/>
      <c r="CN838" s="32"/>
      <c r="CO838" s="27"/>
      <c r="CP838" s="27"/>
      <c r="CQ838" s="27"/>
      <c r="CR838" s="27"/>
      <c r="CS838" s="27"/>
      <c r="CT838" s="27"/>
    </row>
    <row r="839" spans="2:98">
      <c r="B839" s="86">
        <v>43573</v>
      </c>
      <c r="C839" s="53">
        <v>2905.03</v>
      </c>
      <c r="D839" s="47">
        <f t="shared" si="251"/>
        <v>1.5790653174508722E-3</v>
      </c>
      <c r="F839" s="89">
        <f t="shared" si="249"/>
        <v>2019.2896305125505</v>
      </c>
      <c r="G839" s="96">
        <v>79</v>
      </c>
      <c r="H839" s="37">
        <v>828</v>
      </c>
      <c r="I839" s="60">
        <f t="shared" si="252"/>
        <v>2405.9655612251599</v>
      </c>
      <c r="J839" s="57">
        <f t="shared" si="253"/>
        <v>2710.3950913243411</v>
      </c>
      <c r="K839" s="60">
        <f t="shared" si="254"/>
        <v>2773.645207366802</v>
      </c>
      <c r="L839" s="57">
        <f t="shared" si="255"/>
        <v>2087.0262232627269</v>
      </c>
      <c r="M839" s="60">
        <f t="shared" si="256"/>
        <v>2087.0262232627269</v>
      </c>
      <c r="N839" s="57">
        <f t="shared" si="257"/>
        <v>1810.366086191314</v>
      </c>
      <c r="P839" s="49"/>
      <c r="Q839" s="41">
        <v>828</v>
      </c>
      <c r="R839" s="103">
        <f t="shared" si="250"/>
        <v>2019.2896305125505</v>
      </c>
      <c r="S839" s="57">
        <f t="shared" si="258"/>
        <v>2329.3496494316851</v>
      </c>
      <c r="T839" s="57">
        <f t="shared" si="259"/>
        <v>2898.5567318552507</v>
      </c>
      <c r="U839" s="57">
        <f t="shared" si="260"/>
        <v>3691.3377803075214</v>
      </c>
      <c r="V839" s="57">
        <f t="shared" si="261"/>
        <v>1469.8925192523272</v>
      </c>
      <c r="W839" s="57">
        <f t="shared" si="262"/>
        <v>5849.690539868122</v>
      </c>
      <c r="X839" s="57">
        <f t="shared" si="263"/>
        <v>927.54817580997008</v>
      </c>
      <c r="Y839" s="17"/>
      <c r="AA839" s="22"/>
      <c r="AB839" s="22"/>
      <c r="AC839" s="22"/>
      <c r="AD839" s="22"/>
      <c r="AE839" s="22"/>
      <c r="AF839" s="22"/>
      <c r="AG839" s="22"/>
      <c r="AH839" s="33"/>
      <c r="AI839" s="6"/>
      <c r="AJ839" s="32"/>
      <c r="AK839" s="27"/>
      <c r="AL839" s="27"/>
      <c r="AM839" s="27"/>
      <c r="AN839" s="27"/>
      <c r="AO839" s="27"/>
      <c r="AP839" s="27"/>
      <c r="AR839" s="2"/>
      <c r="AS839" s="8"/>
      <c r="AT839" s="8"/>
      <c r="AU839" s="8"/>
      <c r="AW839" s="44"/>
      <c r="AX839" s="31"/>
      <c r="AY839" s="29"/>
      <c r="AZ839" s="31"/>
      <c r="BA839" s="17"/>
      <c r="BC839" s="22"/>
      <c r="BD839" s="22"/>
      <c r="BE839" s="22"/>
      <c r="BF839" s="22"/>
      <c r="BG839" s="22"/>
      <c r="BH839" s="22"/>
      <c r="BI839" s="22"/>
      <c r="BJ839" s="33"/>
      <c r="BK839" s="6"/>
      <c r="BL839" s="32"/>
      <c r="BM839" s="27"/>
      <c r="BN839" s="27"/>
      <c r="BO839" s="27"/>
      <c r="BP839" s="27"/>
      <c r="BQ839" s="27"/>
      <c r="BR839" s="27"/>
      <c r="BT839" s="2"/>
      <c r="BU839" s="8"/>
      <c r="BV839" s="8"/>
      <c r="BW839" s="8"/>
      <c r="BY839" s="44"/>
      <c r="BZ839" s="31"/>
      <c r="CA839" s="29"/>
      <c r="CB839" s="31"/>
      <c r="CC839" s="17"/>
      <c r="CE839" s="22"/>
      <c r="CF839" s="22"/>
      <c r="CG839" s="22"/>
      <c r="CH839" s="22"/>
      <c r="CI839" s="22"/>
      <c r="CJ839" s="22"/>
      <c r="CK839" s="22"/>
      <c r="CL839" s="33"/>
      <c r="CM839" s="6"/>
      <c r="CN839" s="32"/>
      <c r="CO839" s="27"/>
      <c r="CP839" s="27"/>
      <c r="CQ839" s="27"/>
      <c r="CR839" s="27"/>
      <c r="CS839" s="27"/>
      <c r="CT839" s="27"/>
    </row>
    <row r="840" spans="2:98">
      <c r="B840" s="86">
        <v>43577</v>
      </c>
      <c r="C840" s="53">
        <v>2907.97</v>
      </c>
      <c r="D840" s="47">
        <f t="shared" si="251"/>
        <v>1.0120377414345461E-3</v>
      </c>
      <c r="F840" s="89">
        <f t="shared" si="249"/>
        <v>2019.2936034962613</v>
      </c>
      <c r="G840" s="96">
        <v>80</v>
      </c>
      <c r="H840" s="37">
        <v>829</v>
      </c>
      <c r="I840" s="60">
        <f t="shared" si="252"/>
        <v>2406.6682057501457</v>
      </c>
      <c r="J840" s="57">
        <f t="shared" si="253"/>
        <v>2712.8280572125896</v>
      </c>
      <c r="K840" s="60">
        <f t="shared" si="254"/>
        <v>2776.9456990176841</v>
      </c>
      <c r="L840" s="57">
        <f t="shared" si="255"/>
        <v>2085.7634539334008</v>
      </c>
      <c r="M840" s="60">
        <f t="shared" si="256"/>
        <v>2085.7634539334008</v>
      </c>
      <c r="N840" s="57">
        <f t="shared" si="257"/>
        <v>1807.6480901563202</v>
      </c>
      <c r="P840" s="49"/>
      <c r="Q840" s="96">
        <v>829</v>
      </c>
      <c r="R840" s="103">
        <f t="shared" si="250"/>
        <v>2019.2936034962613</v>
      </c>
      <c r="S840" s="57">
        <f t="shared" si="258"/>
        <v>2330.0299188438198</v>
      </c>
      <c r="T840" s="57">
        <f t="shared" si="259"/>
        <v>2899.3624551308844</v>
      </c>
      <c r="U840" s="57">
        <f t="shared" si="260"/>
        <v>3693.4422037458362</v>
      </c>
      <c r="V840" s="57">
        <f t="shared" si="261"/>
        <v>1469.9131929562307</v>
      </c>
      <c r="W840" s="57">
        <f t="shared" si="262"/>
        <v>5854.6524240254939</v>
      </c>
      <c r="X840" s="57">
        <f t="shared" si="263"/>
        <v>927.30345535601987</v>
      </c>
      <c r="Y840" s="17"/>
      <c r="AA840" s="22"/>
      <c r="AB840" s="22"/>
      <c r="AC840" s="22"/>
      <c r="AD840" s="22"/>
      <c r="AE840" s="22"/>
      <c r="AF840" s="22"/>
      <c r="AG840" s="22"/>
      <c r="AH840" s="33"/>
      <c r="AI840" s="6"/>
      <c r="AJ840" s="32"/>
      <c r="AK840" s="27"/>
      <c r="AL840" s="27"/>
      <c r="AM840" s="27"/>
      <c r="AN840" s="27"/>
      <c r="AO840" s="27"/>
      <c r="AP840" s="27"/>
      <c r="AR840" s="2"/>
      <c r="AS840" s="8"/>
      <c r="AT840" s="8"/>
      <c r="AU840" s="8"/>
      <c r="AW840" s="44"/>
      <c r="AX840" s="31"/>
      <c r="AY840" s="29"/>
      <c r="AZ840" s="31"/>
      <c r="BA840" s="17"/>
      <c r="BC840" s="22"/>
      <c r="BD840" s="22"/>
      <c r="BE840" s="22"/>
      <c r="BF840" s="22"/>
      <c r="BG840" s="22"/>
      <c r="BH840" s="22"/>
      <c r="BI840" s="22"/>
      <c r="BJ840" s="33"/>
      <c r="BK840" s="6"/>
      <c r="BL840" s="32"/>
      <c r="BM840" s="27"/>
      <c r="BN840" s="27"/>
      <c r="BO840" s="27"/>
      <c r="BP840" s="27"/>
      <c r="BQ840" s="27"/>
      <c r="BR840" s="27"/>
      <c r="BT840" s="2"/>
      <c r="BU840" s="8"/>
      <c r="BV840" s="8"/>
      <c r="BW840" s="8"/>
      <c r="BY840" s="44"/>
      <c r="BZ840" s="31"/>
      <c r="CA840" s="29"/>
      <c r="CB840" s="31"/>
      <c r="CC840" s="17"/>
      <c r="CE840" s="22"/>
      <c r="CF840" s="22"/>
      <c r="CG840" s="22"/>
      <c r="CH840" s="22"/>
      <c r="CI840" s="22"/>
      <c r="CJ840" s="22"/>
      <c r="CK840" s="22"/>
      <c r="CL840" s="33"/>
      <c r="CM840" s="6"/>
      <c r="CN840" s="32"/>
      <c r="CO840" s="27"/>
      <c r="CP840" s="27"/>
      <c r="CQ840" s="27"/>
      <c r="CR840" s="27"/>
      <c r="CS840" s="27"/>
      <c r="CT840" s="27"/>
    </row>
    <row r="841" spans="2:98">
      <c r="B841" s="86">
        <v>43578</v>
      </c>
      <c r="C841" s="53">
        <v>2933.68</v>
      </c>
      <c r="D841" s="47">
        <f t="shared" si="251"/>
        <v>8.841219132246907E-3</v>
      </c>
      <c r="F841" s="89">
        <f t="shared" si="249"/>
        <v>2019.2975764799721</v>
      </c>
      <c r="G841" s="96">
        <v>81</v>
      </c>
      <c r="H841" s="37">
        <v>830</v>
      </c>
      <c r="I841" s="60">
        <f t="shared" si="252"/>
        <v>2407.3710554772911</v>
      </c>
      <c r="J841" s="57">
        <f t="shared" si="253"/>
        <v>2715.2480275529247</v>
      </c>
      <c r="K841" s="60">
        <f t="shared" si="254"/>
        <v>2780.2345752935717</v>
      </c>
      <c r="L841" s="57">
        <f t="shared" si="255"/>
        <v>2084.513101970143</v>
      </c>
      <c r="M841" s="60">
        <f t="shared" si="256"/>
        <v>2084.513101970143</v>
      </c>
      <c r="N841" s="57">
        <f t="shared" si="257"/>
        <v>1804.9543556648352</v>
      </c>
      <c r="P841" s="49"/>
      <c r="Q841" s="41">
        <v>830</v>
      </c>
      <c r="R841" s="103">
        <f t="shared" si="250"/>
        <v>2019.2975764799721</v>
      </c>
      <c r="S841" s="57">
        <f t="shared" si="258"/>
        <v>2330.7103869236271</v>
      </c>
      <c r="T841" s="57">
        <f t="shared" si="259"/>
        <v>2900.1679163594767</v>
      </c>
      <c r="U841" s="57">
        <f t="shared" si="260"/>
        <v>3695.5472076025571</v>
      </c>
      <c r="V841" s="57">
        <f t="shared" si="261"/>
        <v>1469.9341132859636</v>
      </c>
      <c r="W841" s="57">
        <f t="shared" si="262"/>
        <v>5859.6165530653616</v>
      </c>
      <c r="X841" s="57">
        <f t="shared" si="263"/>
        <v>927.05911018561653</v>
      </c>
      <c r="Y841" s="17"/>
      <c r="AA841" s="22"/>
      <c r="AB841" s="22"/>
      <c r="AC841" s="22"/>
      <c r="AD841" s="22"/>
      <c r="AE841" s="22"/>
      <c r="AF841" s="22"/>
      <c r="AG841" s="22"/>
      <c r="AH841" s="33"/>
      <c r="AI841" s="6"/>
      <c r="AJ841" s="32"/>
      <c r="AK841" s="27"/>
      <c r="AL841" s="27"/>
      <c r="AM841" s="27"/>
      <c r="AN841" s="27"/>
      <c r="AO841" s="27"/>
      <c r="AP841" s="27"/>
      <c r="AR841" s="2"/>
      <c r="AS841" s="8"/>
      <c r="AT841" s="8"/>
      <c r="AU841" s="8"/>
      <c r="AW841" s="44"/>
      <c r="AX841" s="31"/>
      <c r="AY841" s="29"/>
      <c r="AZ841" s="31"/>
      <c r="BA841" s="17"/>
      <c r="BC841" s="22"/>
      <c r="BD841" s="22"/>
      <c r="BE841" s="22"/>
      <c r="BF841" s="22"/>
      <c r="BG841" s="22"/>
      <c r="BH841" s="22"/>
      <c r="BI841" s="22"/>
      <c r="BJ841" s="33"/>
      <c r="BK841" s="6"/>
      <c r="BL841" s="32"/>
      <c r="BM841" s="27"/>
      <c r="BN841" s="27"/>
      <c r="BO841" s="27"/>
      <c r="BP841" s="27"/>
      <c r="BQ841" s="27"/>
      <c r="BR841" s="27"/>
      <c r="BT841" s="2"/>
      <c r="BU841" s="8"/>
      <c r="BV841" s="8"/>
      <c r="BW841" s="8"/>
      <c r="BY841" s="44"/>
      <c r="BZ841" s="31"/>
      <c r="CA841" s="29"/>
      <c r="CB841" s="31"/>
      <c r="CC841" s="17"/>
      <c r="CE841" s="22"/>
      <c r="CF841" s="22"/>
      <c r="CG841" s="22"/>
      <c r="CH841" s="22"/>
      <c r="CI841" s="22"/>
      <c r="CJ841" s="22"/>
      <c r="CK841" s="22"/>
      <c r="CL841" s="33"/>
      <c r="CM841" s="6"/>
      <c r="CN841" s="32"/>
      <c r="CO841" s="27"/>
      <c r="CP841" s="27"/>
      <c r="CQ841" s="27"/>
      <c r="CR841" s="27"/>
      <c r="CS841" s="27"/>
      <c r="CT841" s="27"/>
    </row>
    <row r="842" spans="2:98">
      <c r="B842" s="86">
        <v>43579</v>
      </c>
      <c r="C842" s="53">
        <v>2927.25</v>
      </c>
      <c r="D842" s="47">
        <f t="shared" si="251"/>
        <v>-2.1917864252405978E-3</v>
      </c>
      <c r="F842" s="89">
        <f t="shared" si="249"/>
        <v>2019.3015494636829</v>
      </c>
      <c r="G842" s="96">
        <v>82</v>
      </c>
      <c r="H842" s="37">
        <v>831</v>
      </c>
      <c r="I842" s="60">
        <f t="shared" si="252"/>
        <v>2408.0741104665231</v>
      </c>
      <c r="J842" s="57">
        <f t="shared" si="253"/>
        <v>2717.6552441809331</v>
      </c>
      <c r="K842" s="60">
        <f t="shared" si="254"/>
        <v>2783.5120729384898</v>
      </c>
      <c r="L842" s="57">
        <f t="shared" si="255"/>
        <v>2083.2749309319347</v>
      </c>
      <c r="M842" s="60">
        <f t="shared" si="256"/>
        <v>2083.2749309319347</v>
      </c>
      <c r="N842" s="57">
        <f t="shared" si="257"/>
        <v>1802.2844143316872</v>
      </c>
      <c r="P842" s="49"/>
      <c r="Q842" s="41">
        <v>831</v>
      </c>
      <c r="R842" s="103">
        <f t="shared" si="250"/>
        <v>2019.3015494636829</v>
      </c>
      <c r="S842" s="57">
        <f t="shared" si="258"/>
        <v>2331.3910537291258</v>
      </c>
      <c r="T842" s="57">
        <f t="shared" si="259"/>
        <v>2900.9731160765532</v>
      </c>
      <c r="U842" s="57">
        <f t="shared" si="260"/>
        <v>3697.6527926222916</v>
      </c>
      <c r="V842" s="57">
        <f t="shared" si="261"/>
        <v>1469.9552798069915</v>
      </c>
      <c r="W842" s="57">
        <f t="shared" si="262"/>
        <v>5864.5829291133559</v>
      </c>
      <c r="X842" s="57">
        <f t="shared" si="263"/>
        <v>926.81513947488156</v>
      </c>
      <c r="Y842" s="17"/>
      <c r="AA842" s="22"/>
      <c r="AB842" s="22"/>
      <c r="AC842" s="22"/>
      <c r="AD842" s="22"/>
      <c r="AE842" s="22"/>
      <c r="AF842" s="22"/>
      <c r="AG842" s="22"/>
      <c r="AH842" s="33"/>
      <c r="AI842" s="6"/>
      <c r="AJ842" s="32"/>
      <c r="AK842" s="27"/>
      <c r="AL842" s="27"/>
      <c r="AM842" s="27"/>
      <c r="AN842" s="27"/>
      <c r="AO842" s="27"/>
      <c r="AP842" s="27"/>
      <c r="AR842" s="2"/>
      <c r="AS842" s="8"/>
      <c r="AT842" s="8"/>
      <c r="AU842" s="8"/>
      <c r="AW842" s="44"/>
      <c r="AX842" s="31"/>
      <c r="AY842" s="29"/>
      <c r="AZ842" s="31"/>
      <c r="BA842" s="17"/>
      <c r="BC842" s="22"/>
      <c r="BD842" s="22"/>
      <c r="BE842" s="22"/>
      <c r="BF842" s="22"/>
      <c r="BG842" s="22"/>
      <c r="BH842" s="22"/>
      <c r="BI842" s="22"/>
      <c r="BJ842" s="33"/>
      <c r="BK842" s="6"/>
      <c r="BL842" s="32"/>
      <c r="BM842" s="27"/>
      <c r="BN842" s="27"/>
      <c r="BO842" s="27"/>
      <c r="BP842" s="27"/>
      <c r="BQ842" s="27"/>
      <c r="BR842" s="27"/>
      <c r="BT842" s="2"/>
      <c r="BU842" s="8"/>
      <c r="BV842" s="8"/>
      <c r="BW842" s="8"/>
      <c r="BY842" s="44"/>
      <c r="BZ842" s="31"/>
      <c r="CA842" s="29"/>
      <c r="CB842" s="31"/>
      <c r="CC842" s="17"/>
      <c r="CE842" s="22"/>
      <c r="CF842" s="22"/>
      <c r="CG842" s="22"/>
      <c r="CH842" s="22"/>
      <c r="CI842" s="22"/>
      <c r="CJ842" s="22"/>
      <c r="CK842" s="22"/>
      <c r="CL842" s="33"/>
      <c r="CM842" s="6"/>
      <c r="CN842" s="32"/>
      <c r="CO842" s="27"/>
      <c r="CP842" s="27"/>
      <c r="CQ842" s="27"/>
      <c r="CR842" s="27"/>
      <c r="CS842" s="27"/>
      <c r="CT842" s="27"/>
    </row>
    <row r="843" spans="2:98">
      <c r="B843" s="86">
        <v>43580</v>
      </c>
      <c r="C843" s="53">
        <v>2926.17</v>
      </c>
      <c r="D843" s="47">
        <f t="shared" si="251"/>
        <v>-3.6894696387391828E-4</v>
      </c>
      <c r="F843" s="89">
        <f t="shared" si="249"/>
        <v>2019.3055224473937</v>
      </c>
      <c r="G843" s="96">
        <v>83</v>
      </c>
      <c r="H843" s="37">
        <v>832</v>
      </c>
      <c r="I843" s="60">
        <f t="shared" si="252"/>
        <v>2408.7773707777878</v>
      </c>
      <c r="J843" s="57">
        <f t="shared" si="253"/>
        <v>2720.0499415711688</v>
      </c>
      <c r="K843" s="60">
        <f t="shared" si="254"/>
        <v>2786.7784214376575</v>
      </c>
      <c r="L843" s="57">
        <f t="shared" si="255"/>
        <v>2082.0487116366726</v>
      </c>
      <c r="M843" s="60">
        <f t="shared" si="256"/>
        <v>2082.0487116366726</v>
      </c>
      <c r="N843" s="57">
        <f t="shared" si="257"/>
        <v>1799.6378122018768</v>
      </c>
      <c r="P843" s="49"/>
      <c r="Q843" s="96">
        <v>832</v>
      </c>
      <c r="R843" s="103">
        <f t="shared" si="250"/>
        <v>2019.3055224473937</v>
      </c>
      <c r="S843" s="57">
        <f t="shared" si="258"/>
        <v>2332.0719193183531</v>
      </c>
      <c r="T843" s="57">
        <f t="shared" si="259"/>
        <v>2901.778054816009</v>
      </c>
      <c r="U843" s="57">
        <f t="shared" si="260"/>
        <v>3699.7589595483228</v>
      </c>
      <c r="V843" s="57">
        <f t="shared" si="261"/>
        <v>1469.9766920862169</v>
      </c>
      <c r="W843" s="57">
        <f t="shared" si="262"/>
        <v>5869.5515542929961</v>
      </c>
      <c r="X843" s="57">
        <f t="shared" si="263"/>
        <v>926.57154240265925</v>
      </c>
      <c r="Y843" s="17"/>
      <c r="AA843" s="22"/>
      <c r="AB843" s="22"/>
      <c r="AC843" s="22"/>
      <c r="AD843" s="22"/>
      <c r="AE843" s="22"/>
      <c r="AF843" s="22"/>
      <c r="AG843" s="22"/>
      <c r="AH843" s="33"/>
      <c r="AI843" s="6"/>
      <c r="AJ843" s="32"/>
      <c r="AK843" s="27"/>
      <c r="AL843" s="27"/>
      <c r="AM843" s="27"/>
      <c r="AN843" s="27"/>
      <c r="AO843" s="27"/>
      <c r="AP843" s="27"/>
      <c r="AR843" s="2"/>
      <c r="AS843" s="8"/>
      <c r="AT843" s="8"/>
      <c r="AU843" s="8"/>
      <c r="AW843" s="44"/>
      <c r="AX843" s="31"/>
      <c r="AY843" s="29"/>
      <c r="AZ843" s="31"/>
      <c r="BA843" s="17"/>
      <c r="BC843" s="22"/>
      <c r="BD843" s="22"/>
      <c r="BE843" s="22"/>
      <c r="BF843" s="22"/>
      <c r="BG843" s="22"/>
      <c r="BH843" s="22"/>
      <c r="BI843" s="22"/>
      <c r="BJ843" s="33"/>
      <c r="BK843" s="6"/>
      <c r="BL843" s="32"/>
      <c r="BM843" s="27"/>
      <c r="BN843" s="27"/>
      <c r="BO843" s="27"/>
      <c r="BP843" s="27"/>
      <c r="BQ843" s="27"/>
      <c r="BR843" s="27"/>
      <c r="BT843" s="2"/>
      <c r="BU843" s="8"/>
      <c r="BV843" s="8"/>
      <c r="BW843" s="8"/>
      <c r="BY843" s="44"/>
      <c r="BZ843" s="31"/>
      <c r="CA843" s="29"/>
      <c r="CB843" s="31"/>
      <c r="CC843" s="17"/>
      <c r="CE843" s="22"/>
      <c r="CF843" s="22"/>
      <c r="CG843" s="22"/>
      <c r="CH843" s="22"/>
      <c r="CI843" s="22"/>
      <c r="CJ843" s="22"/>
      <c r="CK843" s="22"/>
      <c r="CL843" s="33"/>
      <c r="CM843" s="6"/>
      <c r="CN843" s="32"/>
      <c r="CO843" s="27"/>
      <c r="CP843" s="27"/>
      <c r="CQ843" s="27"/>
      <c r="CR843" s="27"/>
      <c r="CS843" s="27"/>
      <c r="CT843" s="27"/>
    </row>
    <row r="844" spans="2:98">
      <c r="B844" s="86">
        <v>43581</v>
      </c>
      <c r="C844" s="53">
        <v>2939.88</v>
      </c>
      <c r="D844" s="47">
        <f t="shared" si="251"/>
        <v>4.6853053650334859E-3</v>
      </c>
      <c r="F844" s="89">
        <f t="shared" ref="F844:F907" si="264">F843+1/$F$10</f>
        <v>2019.3094954311046</v>
      </c>
      <c r="G844" s="96">
        <v>84</v>
      </c>
      <c r="H844" s="37">
        <v>833</v>
      </c>
      <c r="I844" s="60">
        <f t="shared" si="252"/>
        <v>2409.4808364710484</v>
      </c>
      <c r="J844" s="57">
        <f t="shared" si="253"/>
        <v>2722.4323471468283</v>
      </c>
      <c r="K844" s="60">
        <f t="shared" si="254"/>
        <v>2790.0338433240522</v>
      </c>
      <c r="L844" s="57">
        <f t="shared" si="255"/>
        <v>2080.8342218546068</v>
      </c>
      <c r="M844" s="60">
        <f t="shared" si="256"/>
        <v>2080.8342218546068</v>
      </c>
      <c r="N844" s="57">
        <f t="shared" si="257"/>
        <v>1797.0141091401424</v>
      </c>
      <c r="P844" s="49"/>
      <c r="Q844" s="96">
        <v>833</v>
      </c>
      <c r="R844" s="103">
        <f t="shared" ref="R844:R907" si="265">R843+1/$F$10</f>
        <v>2019.3094954311046</v>
      </c>
      <c r="S844" s="57">
        <f t="shared" si="258"/>
        <v>2332.7529837493621</v>
      </c>
      <c r="T844" s="57">
        <f t="shared" si="259"/>
        <v>2902.5827331101154</v>
      </c>
      <c r="U844" s="57">
        <f t="shared" si="260"/>
        <v>3701.8657091226191</v>
      </c>
      <c r="V844" s="57">
        <f t="shared" si="261"/>
        <v>1469.9983496919717</v>
      </c>
      <c r="W844" s="57">
        <f t="shared" si="262"/>
        <v>5874.5224307256904</v>
      </c>
      <c r="X844" s="57">
        <f t="shared" si="263"/>
        <v>926.32831815050577</v>
      </c>
      <c r="Y844" s="17"/>
      <c r="AA844" s="22"/>
      <c r="AB844" s="22"/>
      <c r="AC844" s="22"/>
      <c r="AD844" s="22"/>
      <c r="AE844" s="22"/>
      <c r="AF844" s="22"/>
      <c r="AG844" s="22"/>
      <c r="AH844" s="33"/>
      <c r="AI844" s="6"/>
      <c r="AJ844" s="32"/>
      <c r="AK844" s="27"/>
      <c r="AL844" s="27"/>
      <c r="AM844" s="27"/>
      <c r="AN844" s="27"/>
      <c r="AO844" s="27"/>
      <c r="AP844" s="27"/>
      <c r="AR844" s="2"/>
      <c r="AS844" s="8"/>
      <c r="AT844" s="8"/>
      <c r="AU844" s="8"/>
      <c r="AW844" s="44"/>
      <c r="AX844" s="31"/>
      <c r="AY844" s="29"/>
      <c r="AZ844" s="31"/>
      <c r="BA844" s="17"/>
      <c r="BC844" s="22"/>
      <c r="BD844" s="22"/>
      <c r="BE844" s="22"/>
      <c r="BF844" s="22"/>
      <c r="BG844" s="22"/>
      <c r="BH844" s="22"/>
      <c r="BI844" s="22"/>
      <c r="BJ844" s="33"/>
      <c r="BK844" s="6"/>
      <c r="BL844" s="32"/>
      <c r="BM844" s="27"/>
      <c r="BN844" s="27"/>
      <c r="BO844" s="27"/>
      <c r="BP844" s="27"/>
      <c r="BQ844" s="27"/>
      <c r="BR844" s="27"/>
      <c r="BT844" s="2"/>
      <c r="BU844" s="8"/>
      <c r="BV844" s="8"/>
      <c r="BW844" s="8"/>
      <c r="BY844" s="44"/>
      <c r="BZ844" s="31"/>
      <c r="CA844" s="29"/>
      <c r="CB844" s="31"/>
      <c r="CC844" s="17"/>
      <c r="CE844" s="22"/>
      <c r="CF844" s="22"/>
      <c r="CG844" s="22"/>
      <c r="CH844" s="22"/>
      <c r="CI844" s="22"/>
      <c r="CJ844" s="22"/>
      <c r="CK844" s="22"/>
      <c r="CL844" s="33"/>
      <c r="CM844" s="6"/>
      <c r="CN844" s="32"/>
      <c r="CO844" s="27"/>
      <c r="CP844" s="27"/>
      <c r="CQ844" s="27"/>
      <c r="CR844" s="27"/>
      <c r="CS844" s="27"/>
      <c r="CT844" s="27"/>
    </row>
    <row r="845" spans="2:98">
      <c r="B845" s="86">
        <v>43584</v>
      </c>
      <c r="C845" s="53">
        <v>2943.03</v>
      </c>
      <c r="D845" s="47">
        <f t="shared" si="251"/>
        <v>1.0714723049920715E-3</v>
      </c>
      <c r="F845" s="89">
        <f t="shared" si="264"/>
        <v>2019.3134684148154</v>
      </c>
      <c r="G845" s="96">
        <v>85</v>
      </c>
      <c r="H845" s="37">
        <v>834</v>
      </c>
      <c r="I845" s="60">
        <f t="shared" si="252"/>
        <v>2410.1845076062837</v>
      </c>
      <c r="J845" s="57">
        <f t="shared" si="253"/>
        <v>2724.8026815728881</v>
      </c>
      <c r="K845" s="60">
        <f t="shared" si="254"/>
        <v>2793.2785544685603</v>
      </c>
      <c r="L845" s="57">
        <f t="shared" si="255"/>
        <v>2079.6312460181912</v>
      </c>
      <c r="M845" s="60">
        <f t="shared" si="256"/>
        <v>2079.6312460181912</v>
      </c>
      <c r="N845" s="57">
        <f t="shared" si="257"/>
        <v>1794.4128782532464</v>
      </c>
      <c r="P845" s="49"/>
      <c r="Q845" s="41">
        <v>834</v>
      </c>
      <c r="R845" s="103">
        <f t="shared" si="265"/>
        <v>2019.3134684148154</v>
      </c>
      <c r="S845" s="57">
        <f t="shared" si="258"/>
        <v>2333.4342470802226</v>
      </c>
      <c r="T845" s="57">
        <f t="shared" si="259"/>
        <v>2903.3871514895263</v>
      </c>
      <c r="U845" s="57">
        <f t="shared" si="260"/>
        <v>3703.9730420858327</v>
      </c>
      <c r="V845" s="57">
        <f t="shared" si="261"/>
        <v>1470.0202521940139</v>
      </c>
      <c r="W845" s="57">
        <f t="shared" si="262"/>
        <v>5879.4955605307496</v>
      </c>
      <c r="X845" s="57">
        <f t="shared" si="263"/>
        <v>926.0854659026777</v>
      </c>
      <c r="Y845" s="17"/>
      <c r="AA845" s="22"/>
      <c r="AB845" s="22"/>
      <c r="AC845" s="22"/>
      <c r="AD845" s="22"/>
      <c r="AE845" s="22"/>
      <c r="AF845" s="22"/>
      <c r="AG845" s="22"/>
      <c r="AH845" s="33"/>
      <c r="AI845" s="6"/>
      <c r="AJ845" s="32"/>
      <c r="AK845" s="27"/>
      <c r="AL845" s="27"/>
      <c r="AM845" s="27"/>
      <c r="AN845" s="27"/>
      <c r="AO845" s="27"/>
      <c r="AP845" s="27"/>
      <c r="AR845" s="2"/>
      <c r="AS845" s="8"/>
      <c r="AT845" s="8"/>
      <c r="AU845" s="8"/>
      <c r="AW845" s="44"/>
      <c r="AX845" s="31"/>
      <c r="AY845" s="29"/>
      <c r="AZ845" s="31"/>
      <c r="BA845" s="17"/>
      <c r="BC845" s="22"/>
      <c r="BD845" s="22"/>
      <c r="BE845" s="22"/>
      <c r="BF845" s="22"/>
      <c r="BG845" s="22"/>
      <c r="BH845" s="22"/>
      <c r="BI845" s="22"/>
      <c r="BJ845" s="33"/>
      <c r="BK845" s="6"/>
      <c r="BL845" s="32"/>
      <c r="BM845" s="27"/>
      <c r="BN845" s="27"/>
      <c r="BO845" s="27"/>
      <c r="BP845" s="27"/>
      <c r="BQ845" s="27"/>
      <c r="BR845" s="27"/>
      <c r="BT845" s="2"/>
      <c r="BU845" s="8"/>
      <c r="BV845" s="8"/>
      <c r="BW845" s="8"/>
      <c r="BY845" s="44"/>
      <c r="BZ845" s="31"/>
      <c r="CA845" s="29"/>
      <c r="CB845" s="31"/>
      <c r="CC845" s="17"/>
      <c r="CE845" s="22"/>
      <c r="CF845" s="22"/>
      <c r="CG845" s="22"/>
      <c r="CH845" s="22"/>
      <c r="CI845" s="22"/>
      <c r="CJ845" s="22"/>
      <c r="CK845" s="22"/>
      <c r="CL845" s="33"/>
      <c r="CM845" s="6"/>
      <c r="CN845" s="32"/>
      <c r="CO845" s="27"/>
      <c r="CP845" s="27"/>
      <c r="CQ845" s="27"/>
      <c r="CR845" s="27"/>
      <c r="CS845" s="27"/>
      <c r="CT845" s="27"/>
    </row>
    <row r="846" spans="2:98">
      <c r="B846" s="86">
        <v>43585</v>
      </c>
      <c r="C846" s="53">
        <v>2945.83</v>
      </c>
      <c r="D846" s="47">
        <f t="shared" si="251"/>
        <v>9.5140042745052781E-4</v>
      </c>
      <c r="F846" s="89">
        <f t="shared" si="264"/>
        <v>2019.3174413985262</v>
      </c>
      <c r="G846" s="96">
        <v>86</v>
      </c>
      <c r="H846" s="37">
        <v>835</v>
      </c>
      <c r="I846" s="60">
        <f t="shared" si="252"/>
        <v>2410.8883842434921</v>
      </c>
      <c r="J846" s="57">
        <f t="shared" si="253"/>
        <v>2727.1611590337479</v>
      </c>
      <c r="K846" s="60">
        <f t="shared" si="254"/>
        <v>2796.5127643547626</v>
      </c>
      <c r="L846" s="57">
        <f t="shared" si="255"/>
        <v>2078.4395749472947</v>
      </c>
      <c r="M846" s="60">
        <f t="shared" si="256"/>
        <v>2078.4395749472947</v>
      </c>
      <c r="N846" s="57">
        <f t="shared" si="257"/>
        <v>1791.8337053428659</v>
      </c>
      <c r="P846" s="49"/>
      <c r="Q846" s="41">
        <v>835</v>
      </c>
      <c r="R846" s="103">
        <f t="shared" si="265"/>
        <v>2019.3174413985262</v>
      </c>
      <c r="S846" s="57">
        <f t="shared" si="258"/>
        <v>2334.1157093690222</v>
      </c>
      <c r="T846" s="57">
        <f t="shared" si="259"/>
        <v>2904.191310483287</v>
      </c>
      <c r="U846" s="57">
        <f t="shared" si="260"/>
        <v>3706.0809591773168</v>
      </c>
      <c r="V846" s="57">
        <f t="shared" si="261"/>
        <v>1470.0423991635173</v>
      </c>
      <c r="W846" s="57">
        <f t="shared" si="262"/>
        <v>5884.4709458254029</v>
      </c>
      <c r="X846" s="57">
        <f t="shared" si="263"/>
        <v>925.84298484611838</v>
      </c>
      <c r="Y846" s="17"/>
      <c r="AA846" s="22"/>
      <c r="AB846" s="22"/>
      <c r="AC846" s="22"/>
      <c r="AD846" s="22"/>
      <c r="AE846" s="22"/>
      <c r="AF846" s="22"/>
      <c r="AG846" s="22"/>
      <c r="AH846" s="33"/>
      <c r="AI846" s="6"/>
      <c r="AJ846" s="32"/>
      <c r="AK846" s="27"/>
      <c r="AL846" s="27"/>
      <c r="AM846" s="27"/>
      <c r="AN846" s="27"/>
      <c r="AO846" s="27"/>
      <c r="AP846" s="27"/>
      <c r="AR846" s="2"/>
      <c r="AS846" s="8"/>
      <c r="AT846" s="8"/>
      <c r="AU846" s="8"/>
      <c r="AW846" s="44"/>
      <c r="AX846" s="31"/>
      <c r="AY846" s="29"/>
      <c r="AZ846" s="31"/>
      <c r="BA846" s="17"/>
      <c r="BC846" s="22"/>
      <c r="BD846" s="22"/>
      <c r="BE846" s="22"/>
      <c r="BF846" s="22"/>
      <c r="BG846" s="22"/>
      <c r="BH846" s="22"/>
      <c r="BI846" s="22"/>
      <c r="BJ846" s="33"/>
      <c r="BK846" s="6"/>
      <c r="BL846" s="32"/>
      <c r="BM846" s="27"/>
      <c r="BN846" s="27"/>
      <c r="BO846" s="27"/>
      <c r="BP846" s="27"/>
      <c r="BQ846" s="27"/>
      <c r="BR846" s="27"/>
      <c r="BT846" s="2"/>
      <c r="BU846" s="8"/>
      <c r="BV846" s="8"/>
      <c r="BW846" s="8"/>
      <c r="BY846" s="44"/>
      <c r="BZ846" s="31"/>
      <c r="CA846" s="29"/>
      <c r="CB846" s="31"/>
      <c r="CC846" s="17"/>
      <c r="CE846" s="22"/>
      <c r="CF846" s="22"/>
      <c r="CG846" s="22"/>
      <c r="CH846" s="22"/>
      <c r="CI846" s="22"/>
      <c r="CJ846" s="22"/>
      <c r="CK846" s="22"/>
      <c r="CL846" s="33"/>
      <c r="CM846" s="6"/>
      <c r="CN846" s="32"/>
      <c r="CO846" s="27"/>
      <c r="CP846" s="27"/>
      <c r="CQ846" s="27"/>
      <c r="CR846" s="27"/>
      <c r="CS846" s="27"/>
      <c r="CT846" s="27"/>
    </row>
    <row r="847" spans="2:98">
      <c r="B847" s="86">
        <v>43586</v>
      </c>
      <c r="C847" s="53">
        <v>2923.73</v>
      </c>
      <c r="D847" s="47">
        <f t="shared" si="251"/>
        <v>-7.5021301297087438E-3</v>
      </c>
      <c r="F847" s="89">
        <f t="shared" si="264"/>
        <v>2019.321414382237</v>
      </c>
      <c r="G847" s="96">
        <v>87</v>
      </c>
      <c r="H847" s="37">
        <v>836</v>
      </c>
      <c r="I847" s="60">
        <f t="shared" si="252"/>
        <v>2411.5924664426898</v>
      </c>
      <c r="J847" s="57">
        <f t="shared" si="253"/>
        <v>2729.5079874963967</v>
      </c>
      <c r="K847" s="60">
        <f t="shared" si="254"/>
        <v>2799.7366763393552</v>
      </c>
      <c r="L847" s="57">
        <f t="shared" si="255"/>
        <v>2077.259005588784</v>
      </c>
      <c r="M847" s="60">
        <f t="shared" si="256"/>
        <v>2077.259005588784</v>
      </c>
      <c r="N847" s="57">
        <f t="shared" si="257"/>
        <v>1789.2761883871337</v>
      </c>
      <c r="P847" s="49"/>
      <c r="Q847" s="96">
        <v>836</v>
      </c>
      <c r="R847" s="103">
        <f t="shared" si="265"/>
        <v>2019.321414382237</v>
      </c>
      <c r="S847" s="57">
        <f t="shared" si="258"/>
        <v>2334.7973706738649</v>
      </c>
      <c r="T847" s="57">
        <f t="shared" si="259"/>
        <v>2904.9952106188366</v>
      </c>
      <c r="U847" s="57">
        <f t="shared" si="260"/>
        <v>3708.1894611351217</v>
      </c>
      <c r="V847" s="57">
        <f t="shared" si="261"/>
        <v>1470.0647901730697</v>
      </c>
      <c r="W847" s="57">
        <f t="shared" si="262"/>
        <v>5889.4485887248102</v>
      </c>
      <c r="X847" s="57">
        <f t="shared" si="263"/>
        <v>925.60087417044758</v>
      </c>
      <c r="Y847" s="17"/>
      <c r="AA847" s="22"/>
      <c r="AB847" s="22"/>
      <c r="AC847" s="22"/>
      <c r="AD847" s="22"/>
      <c r="AE847" s="22"/>
      <c r="AF847" s="22"/>
      <c r="AG847" s="22"/>
      <c r="AH847" s="33"/>
      <c r="AI847" s="6"/>
      <c r="AJ847" s="32"/>
      <c r="AK847" s="27"/>
      <c r="AL847" s="27"/>
      <c r="AM847" s="27"/>
      <c r="AN847" s="27"/>
      <c r="AO847" s="27"/>
      <c r="AP847" s="27"/>
      <c r="AR847" s="2"/>
      <c r="AS847" s="8"/>
      <c r="AT847" s="8"/>
      <c r="AU847" s="8"/>
      <c r="AW847" s="44"/>
      <c r="AX847" s="31"/>
      <c r="AY847" s="29"/>
      <c r="AZ847" s="31"/>
      <c r="BA847" s="17"/>
      <c r="BC847" s="22"/>
      <c r="BD847" s="22"/>
      <c r="BE847" s="22"/>
      <c r="BF847" s="22"/>
      <c r="BG847" s="22"/>
      <c r="BH847" s="22"/>
      <c r="BI847" s="22"/>
      <c r="BJ847" s="33"/>
      <c r="BK847" s="6"/>
      <c r="BL847" s="32"/>
      <c r="BM847" s="27"/>
      <c r="BN847" s="27"/>
      <c r="BO847" s="27"/>
      <c r="BP847" s="27"/>
      <c r="BQ847" s="27"/>
      <c r="BR847" s="27"/>
      <c r="BT847" s="2"/>
      <c r="BU847" s="8"/>
      <c r="BV847" s="8"/>
      <c r="BW847" s="8"/>
      <c r="BY847" s="44"/>
      <c r="BZ847" s="31"/>
      <c r="CA847" s="29"/>
      <c r="CB847" s="31"/>
      <c r="CC847" s="17"/>
      <c r="CE847" s="22"/>
      <c r="CF847" s="22"/>
      <c r="CG847" s="22"/>
      <c r="CH847" s="22"/>
      <c r="CI847" s="22"/>
      <c r="CJ847" s="22"/>
      <c r="CK847" s="22"/>
      <c r="CL847" s="33"/>
      <c r="CM847" s="6"/>
      <c r="CN847" s="32"/>
      <c r="CO847" s="27"/>
      <c r="CP847" s="27"/>
      <c r="CQ847" s="27"/>
      <c r="CR847" s="27"/>
      <c r="CS847" s="27"/>
      <c r="CT847" s="27"/>
    </row>
    <row r="848" spans="2:98">
      <c r="B848" s="86">
        <v>43587</v>
      </c>
      <c r="C848" s="53">
        <v>2917.52</v>
      </c>
      <c r="D848" s="47">
        <f t="shared" si="251"/>
        <v>-2.1239991380873186E-3</v>
      </c>
      <c r="F848" s="89">
        <f t="shared" si="264"/>
        <v>2019.3253873659478</v>
      </c>
      <c r="G848" s="96">
        <v>88</v>
      </c>
      <c r="H848" s="37">
        <v>837</v>
      </c>
      <c r="I848" s="60">
        <f t="shared" si="252"/>
        <v>2412.296754263909</v>
      </c>
      <c r="J848" s="57">
        <f t="shared" si="253"/>
        <v>2731.8433689599901</v>
      </c>
      <c r="K848" s="60">
        <f t="shared" si="254"/>
        <v>2802.950487899097</v>
      </c>
      <c r="L848" s="57">
        <f t="shared" si="255"/>
        <v>2076.089340769573</v>
      </c>
      <c r="M848" s="60">
        <f t="shared" si="256"/>
        <v>2076.089340769573</v>
      </c>
      <c r="N848" s="57">
        <f t="shared" si="257"/>
        <v>1786.7399370490155</v>
      </c>
      <c r="P848" s="49"/>
      <c r="Q848" s="41">
        <v>837</v>
      </c>
      <c r="R848" s="103">
        <f t="shared" si="265"/>
        <v>2019.3253873659478</v>
      </c>
      <c r="S848" s="57">
        <f t="shared" si="258"/>
        <v>2335.4792310528719</v>
      </c>
      <c r="T848" s="57">
        <f t="shared" si="259"/>
        <v>2905.79885242202</v>
      </c>
      <c r="U848" s="57">
        <f t="shared" si="260"/>
        <v>3710.2985486960101</v>
      </c>
      <c r="V848" s="57">
        <f t="shared" si="261"/>
        <v>1470.0874247966633</v>
      </c>
      <c r="W848" s="57">
        <f t="shared" si="262"/>
        <v>5894.4284913420697</v>
      </c>
      <c r="X848" s="57">
        <f t="shared" si="263"/>
        <v>925.35913306794885</v>
      </c>
      <c r="Y848" s="17"/>
      <c r="AA848" s="22"/>
      <c r="AB848" s="22"/>
      <c r="AC848" s="22"/>
      <c r="AD848" s="22"/>
      <c r="AE848" s="22"/>
      <c r="AF848" s="22"/>
      <c r="AG848" s="22"/>
      <c r="AH848" s="33"/>
      <c r="AI848" s="6"/>
      <c r="AJ848" s="32"/>
      <c r="AK848" s="27"/>
      <c r="AL848" s="27"/>
      <c r="AM848" s="27"/>
      <c r="AN848" s="27"/>
      <c r="AO848" s="27"/>
      <c r="AP848" s="27"/>
      <c r="AR848" s="2"/>
      <c r="AS848" s="8"/>
      <c r="AT848" s="8"/>
      <c r="AU848" s="8"/>
      <c r="AW848" s="44"/>
      <c r="AX848" s="31"/>
      <c r="AY848" s="29"/>
      <c r="AZ848" s="31"/>
      <c r="BA848" s="17"/>
      <c r="BC848" s="22"/>
      <c r="BD848" s="22"/>
      <c r="BE848" s="22"/>
      <c r="BF848" s="22"/>
      <c r="BG848" s="22"/>
      <c r="BH848" s="22"/>
      <c r="BI848" s="22"/>
      <c r="BJ848" s="33"/>
      <c r="BK848" s="6"/>
      <c r="BL848" s="32"/>
      <c r="BM848" s="27"/>
      <c r="BN848" s="27"/>
      <c r="BO848" s="27"/>
      <c r="BP848" s="27"/>
      <c r="BQ848" s="27"/>
      <c r="BR848" s="27"/>
      <c r="BT848" s="2"/>
      <c r="BU848" s="8"/>
      <c r="BV848" s="8"/>
      <c r="BW848" s="8"/>
      <c r="BY848" s="44"/>
      <c r="BZ848" s="31"/>
      <c r="CA848" s="29"/>
      <c r="CB848" s="31"/>
      <c r="CC848" s="17"/>
      <c r="CE848" s="22"/>
      <c r="CF848" s="22"/>
      <c r="CG848" s="22"/>
      <c r="CH848" s="22"/>
      <c r="CI848" s="22"/>
      <c r="CJ848" s="22"/>
      <c r="CK848" s="22"/>
      <c r="CL848" s="33"/>
      <c r="CM848" s="6"/>
      <c r="CN848" s="32"/>
      <c r="CO848" s="27"/>
      <c r="CP848" s="27"/>
      <c r="CQ848" s="27"/>
      <c r="CR848" s="27"/>
      <c r="CS848" s="27"/>
      <c r="CT848" s="27"/>
    </row>
    <row r="849" spans="2:98">
      <c r="B849" s="86">
        <v>43588</v>
      </c>
      <c r="C849" s="53">
        <v>2945.64</v>
      </c>
      <c r="D849" s="47">
        <f t="shared" si="251"/>
        <v>9.6383229592256064E-3</v>
      </c>
      <c r="F849" s="89">
        <f t="shared" si="264"/>
        <v>2019.3293603496586</v>
      </c>
      <c r="G849" s="96">
        <v>89</v>
      </c>
      <c r="H849" s="37">
        <v>838</v>
      </c>
      <c r="I849" s="60">
        <f t="shared" si="252"/>
        <v>2413.0012477671994</v>
      </c>
      <c r="J849" s="57">
        <f t="shared" si="253"/>
        <v>2734.1674996926995</v>
      </c>
      <c r="K849" s="60">
        <f t="shared" si="254"/>
        <v>2806.1543908651306</v>
      </c>
      <c r="L849" s="57">
        <f t="shared" si="255"/>
        <v>2074.9303889623043</v>
      </c>
      <c r="M849" s="60">
        <f t="shared" si="256"/>
        <v>2074.9303889623043</v>
      </c>
      <c r="N849" s="57">
        <f t="shared" si="257"/>
        <v>1784.2245722098469</v>
      </c>
      <c r="P849" s="49"/>
      <c r="Q849" s="41">
        <v>838</v>
      </c>
      <c r="R849" s="103">
        <f t="shared" si="265"/>
        <v>2019.3293603496586</v>
      </c>
      <c r="S849" s="57">
        <f t="shared" si="258"/>
        <v>2336.1612905641819</v>
      </c>
      <c r="T849" s="57">
        <f t="shared" si="259"/>
        <v>2906.6022364170913</v>
      </c>
      <c r="U849" s="57">
        <f t="shared" si="260"/>
        <v>3712.4082225954526</v>
      </c>
      <c r="V849" s="57">
        <f t="shared" si="261"/>
        <v>1470.1103026096905</v>
      </c>
      <c r="W849" s="57">
        <f t="shared" si="262"/>
        <v>5899.4106557882333</v>
      </c>
      <c r="X849" s="57">
        <f t="shared" si="263"/>
        <v>925.1177607335585</v>
      </c>
      <c r="Y849" s="17"/>
      <c r="AA849" s="22"/>
      <c r="AB849" s="22"/>
      <c r="AC849" s="22"/>
      <c r="AD849" s="22"/>
      <c r="AE849" s="22"/>
      <c r="AF849" s="22"/>
      <c r="AG849" s="22"/>
      <c r="AH849" s="33"/>
      <c r="AI849" s="6"/>
      <c r="AJ849" s="32"/>
      <c r="AK849" s="27"/>
      <c r="AL849" s="27"/>
      <c r="AM849" s="27"/>
      <c r="AN849" s="27"/>
      <c r="AO849" s="27"/>
      <c r="AP849" s="27"/>
      <c r="AR849" s="2"/>
      <c r="AS849" s="8"/>
      <c r="AT849" s="8"/>
      <c r="AU849" s="8"/>
      <c r="AW849" s="44"/>
      <c r="AX849" s="31"/>
      <c r="AY849" s="29"/>
      <c r="AZ849" s="31"/>
      <c r="BA849" s="17"/>
      <c r="BC849" s="22"/>
      <c r="BD849" s="22"/>
      <c r="BE849" s="22"/>
      <c r="BF849" s="22"/>
      <c r="BG849" s="22"/>
      <c r="BH849" s="22"/>
      <c r="BI849" s="22"/>
      <c r="BJ849" s="33"/>
      <c r="BK849" s="6"/>
      <c r="BL849" s="32"/>
      <c r="BM849" s="27"/>
      <c r="BN849" s="27"/>
      <c r="BO849" s="27"/>
      <c r="BP849" s="27"/>
      <c r="BQ849" s="27"/>
      <c r="BR849" s="27"/>
      <c r="BT849" s="2"/>
      <c r="BU849" s="8"/>
      <c r="BV849" s="8"/>
      <c r="BW849" s="8"/>
      <c r="BY849" s="44"/>
      <c r="BZ849" s="31"/>
      <c r="CA849" s="29"/>
      <c r="CB849" s="31"/>
      <c r="CC849" s="17"/>
      <c r="CE849" s="22"/>
      <c r="CF849" s="22"/>
      <c r="CG849" s="22"/>
      <c r="CH849" s="22"/>
      <c r="CI849" s="22"/>
      <c r="CJ849" s="22"/>
      <c r="CK849" s="22"/>
      <c r="CL849" s="33"/>
      <c r="CM849" s="6"/>
      <c r="CN849" s="32"/>
      <c r="CO849" s="27"/>
      <c r="CP849" s="27"/>
      <c r="CQ849" s="27"/>
      <c r="CR849" s="27"/>
      <c r="CS849" s="27"/>
      <c r="CT849" s="27"/>
    </row>
    <row r="850" spans="2:98">
      <c r="B850" s="86">
        <v>43591</v>
      </c>
      <c r="C850" s="53">
        <v>2923.47</v>
      </c>
      <c r="D850" s="47">
        <f t="shared" si="251"/>
        <v>-7.5263779687945826E-3</v>
      </c>
      <c r="F850" s="89">
        <f t="shared" si="264"/>
        <v>2019.3333333333694</v>
      </c>
      <c r="G850" s="96">
        <v>90</v>
      </c>
      <c r="H850" s="37">
        <v>839</v>
      </c>
      <c r="I850" s="60">
        <f t="shared" si="252"/>
        <v>2413.7059470126301</v>
      </c>
      <c r="J850" s="57">
        <f t="shared" si="253"/>
        <v>2736.4805704566115</v>
      </c>
      <c r="K850" s="60">
        <f t="shared" si="254"/>
        <v>2809.3485716454593</v>
      </c>
      <c r="L850" s="57">
        <f t="shared" si="255"/>
        <v>2073.78196406287</v>
      </c>
      <c r="M850" s="60">
        <f t="shared" si="256"/>
        <v>2073.78196406287</v>
      </c>
      <c r="N850" s="57">
        <f t="shared" si="257"/>
        <v>1781.7297255264832</v>
      </c>
      <c r="P850" s="49"/>
      <c r="Q850" s="96">
        <v>839</v>
      </c>
      <c r="R850" s="103">
        <f t="shared" si="265"/>
        <v>2019.3333333333694</v>
      </c>
      <c r="S850" s="57">
        <f t="shared" si="258"/>
        <v>2336.8435492659492</v>
      </c>
      <c r="T850" s="57">
        <f t="shared" si="259"/>
        <v>2907.405363126722</v>
      </c>
      <c r="U850" s="57">
        <f t="shared" si="260"/>
        <v>3714.5184835676432</v>
      </c>
      <c r="V850" s="57">
        <f t="shared" si="261"/>
        <v>1470.1334231889373</v>
      </c>
      <c r="W850" s="57">
        <f t="shared" si="262"/>
        <v>5904.3950841723181</v>
      </c>
      <c r="X850" s="57">
        <f t="shared" si="263"/>
        <v>924.87675636485346</v>
      </c>
      <c r="Y850" s="17"/>
      <c r="AA850" s="22"/>
      <c r="AB850" s="22"/>
      <c r="AC850" s="22"/>
      <c r="AD850" s="22"/>
      <c r="AE850" s="22"/>
      <c r="AF850" s="22"/>
      <c r="AG850" s="22"/>
      <c r="AH850" s="33"/>
      <c r="AI850" s="6"/>
      <c r="AJ850" s="32"/>
      <c r="AK850" s="27"/>
      <c r="AL850" s="27"/>
      <c r="AM850" s="27"/>
      <c r="AN850" s="27"/>
      <c r="AO850" s="27"/>
      <c r="AP850" s="27"/>
      <c r="AR850" s="2"/>
      <c r="AS850" s="8"/>
      <c r="AT850" s="8"/>
      <c r="AU850" s="8"/>
      <c r="AW850" s="44"/>
      <c r="AX850" s="31"/>
      <c r="AY850" s="29"/>
      <c r="AZ850" s="31"/>
      <c r="BA850" s="17"/>
      <c r="BC850" s="22"/>
      <c r="BD850" s="22"/>
      <c r="BE850" s="22"/>
      <c r="BF850" s="22"/>
      <c r="BG850" s="22"/>
      <c r="BH850" s="22"/>
      <c r="BI850" s="22"/>
      <c r="BJ850" s="33"/>
      <c r="BK850" s="6"/>
      <c r="BL850" s="32"/>
      <c r="BM850" s="27"/>
      <c r="BN850" s="27"/>
      <c r="BO850" s="27"/>
      <c r="BP850" s="27"/>
      <c r="BQ850" s="27"/>
      <c r="BR850" s="27"/>
      <c r="BT850" s="2"/>
      <c r="BU850" s="8"/>
      <c r="BV850" s="8"/>
      <c r="BW850" s="8"/>
      <c r="BY850" s="44"/>
      <c r="BZ850" s="31"/>
      <c r="CA850" s="29"/>
      <c r="CB850" s="31"/>
      <c r="CC850" s="17"/>
      <c r="CE850" s="22"/>
      <c r="CF850" s="22"/>
      <c r="CG850" s="22"/>
      <c r="CH850" s="22"/>
      <c r="CI850" s="22"/>
      <c r="CJ850" s="22"/>
      <c r="CK850" s="22"/>
      <c r="CL850" s="33"/>
      <c r="CM850" s="6"/>
      <c r="CN850" s="32"/>
      <c r="CO850" s="27"/>
      <c r="CP850" s="27"/>
      <c r="CQ850" s="27"/>
      <c r="CR850" s="27"/>
      <c r="CS850" s="27"/>
      <c r="CT850" s="27"/>
    </row>
    <row r="851" spans="2:98">
      <c r="B851" s="86">
        <v>43592</v>
      </c>
      <c r="C851" s="53">
        <v>2884.05</v>
      </c>
      <c r="D851" s="47">
        <f t="shared" si="251"/>
        <v>-1.3483976233722125E-2</v>
      </c>
      <c r="F851" s="89">
        <f t="shared" si="264"/>
        <v>2019.3373063170802</v>
      </c>
      <c r="G851" s="96">
        <v>91</v>
      </c>
      <c r="H851" s="37">
        <v>840</v>
      </c>
      <c r="I851" s="60">
        <f t="shared" si="252"/>
        <v>2414.4108520602863</v>
      </c>
      <c r="J851" s="57">
        <f t="shared" si="253"/>
        <v>2738.782766721416</v>
      </c>
      <c r="K851" s="60">
        <f t="shared" si="254"/>
        <v>2812.5332114362991</v>
      </c>
      <c r="L851" s="57">
        <f t="shared" si="255"/>
        <v>2072.6438851790631</v>
      </c>
      <c r="M851" s="60">
        <f t="shared" si="256"/>
        <v>2072.6438851790631</v>
      </c>
      <c r="N851" s="57">
        <f t="shared" si="257"/>
        <v>1779.2550390106082</v>
      </c>
      <c r="P851" s="49"/>
      <c r="Q851" s="96">
        <v>840</v>
      </c>
      <c r="R851" s="103">
        <f t="shared" si="265"/>
        <v>2019.3373063170802</v>
      </c>
      <c r="S851" s="57">
        <f t="shared" si="258"/>
        <v>2337.5260072163469</v>
      </c>
      <c r="T851" s="57">
        <f t="shared" si="259"/>
        <v>2908.2082330720054</v>
      </c>
      <c r="U851" s="57">
        <f t="shared" si="260"/>
        <v>3716.6293323455025</v>
      </c>
      <c r="V851" s="57">
        <f t="shared" si="261"/>
        <v>1470.1567861125768</v>
      </c>
      <c r="W851" s="57">
        <f t="shared" si="262"/>
        <v>5909.3817786013187</v>
      </c>
      <c r="X851" s="57">
        <f t="shared" si="263"/>
        <v>924.63611916203979</v>
      </c>
      <c r="Y851" s="17"/>
      <c r="AA851" s="22"/>
      <c r="AB851" s="22"/>
      <c r="AC851" s="22"/>
      <c r="AD851" s="22"/>
      <c r="AE851" s="22"/>
      <c r="AF851" s="22"/>
      <c r="AG851" s="22"/>
      <c r="AH851" s="33"/>
      <c r="AI851" s="6"/>
      <c r="AJ851" s="32"/>
      <c r="AK851" s="27"/>
      <c r="AL851" s="27"/>
      <c r="AM851" s="27"/>
      <c r="AN851" s="27"/>
      <c r="AO851" s="27"/>
      <c r="AP851" s="27"/>
      <c r="AR851" s="2"/>
      <c r="AS851" s="8"/>
      <c r="AT851" s="8"/>
      <c r="AU851" s="8"/>
      <c r="AW851" s="44"/>
      <c r="AX851" s="31"/>
      <c r="AY851" s="29"/>
      <c r="AZ851" s="31"/>
      <c r="BA851" s="17"/>
      <c r="BC851" s="22"/>
      <c r="BD851" s="22"/>
      <c r="BE851" s="22"/>
      <c r="BF851" s="22"/>
      <c r="BG851" s="22"/>
      <c r="BH851" s="22"/>
      <c r="BI851" s="22"/>
      <c r="BJ851" s="33"/>
      <c r="BK851" s="6"/>
      <c r="BL851" s="32"/>
      <c r="BM851" s="27"/>
      <c r="BN851" s="27"/>
      <c r="BO851" s="27"/>
      <c r="BP851" s="27"/>
      <c r="BQ851" s="27"/>
      <c r="BR851" s="27"/>
      <c r="BT851" s="2"/>
      <c r="BU851" s="8"/>
      <c r="BV851" s="8"/>
      <c r="BW851" s="8"/>
      <c r="BY851" s="44"/>
      <c r="BZ851" s="31"/>
      <c r="CA851" s="29"/>
      <c r="CB851" s="31"/>
      <c r="CC851" s="17"/>
      <c r="CE851" s="22"/>
      <c r="CF851" s="22"/>
      <c r="CG851" s="22"/>
      <c r="CH851" s="22"/>
      <c r="CI851" s="22"/>
      <c r="CJ851" s="22"/>
      <c r="CK851" s="22"/>
      <c r="CL851" s="33"/>
      <c r="CM851" s="6"/>
      <c r="CN851" s="32"/>
      <c r="CO851" s="27"/>
      <c r="CP851" s="27"/>
      <c r="CQ851" s="27"/>
      <c r="CR851" s="27"/>
      <c r="CS851" s="27"/>
      <c r="CT851" s="27"/>
    </row>
    <row r="852" spans="2:98">
      <c r="B852" s="86">
        <v>43593</v>
      </c>
      <c r="C852" s="53">
        <v>2879.42</v>
      </c>
      <c r="D852" s="47">
        <f t="shared" si="251"/>
        <v>-1.6053813214056999E-3</v>
      </c>
      <c r="F852" s="89">
        <f t="shared" si="264"/>
        <v>2019.341279300791</v>
      </c>
      <c r="G852" s="96">
        <v>92</v>
      </c>
      <c r="H852" s="37">
        <v>841</v>
      </c>
      <c r="I852" s="60">
        <f t="shared" si="252"/>
        <v>2415.1159629702706</v>
      </c>
      <c r="J852" s="57">
        <f t="shared" si="253"/>
        <v>2741.0742688675396</v>
      </c>
      <c r="K852" s="60">
        <f t="shared" si="254"/>
        <v>2815.7084864229764</v>
      </c>
      <c r="L852" s="57">
        <f t="shared" si="255"/>
        <v>2071.5159764296768</v>
      </c>
      <c r="M852" s="60">
        <f t="shared" si="256"/>
        <v>2071.5159764296768</v>
      </c>
      <c r="N852" s="57">
        <f t="shared" si="257"/>
        <v>1776.8001646288728</v>
      </c>
      <c r="P852" s="49"/>
      <c r="Q852" s="41">
        <v>841</v>
      </c>
      <c r="R852" s="103">
        <f t="shared" si="265"/>
        <v>2019.341279300791</v>
      </c>
      <c r="S852" s="57">
        <f t="shared" si="258"/>
        <v>2338.2086644735632</v>
      </c>
      <c r="T852" s="57">
        <f t="shared" si="259"/>
        <v>2909.0108467724667</v>
      </c>
      <c r="U852" s="57">
        <f t="shared" si="260"/>
        <v>3718.7407696606811</v>
      </c>
      <c r="V852" s="57">
        <f t="shared" si="261"/>
        <v>1470.1803909601645</v>
      </c>
      <c r="W852" s="57">
        <f t="shared" si="262"/>
        <v>5914.370741180217</v>
      </c>
      <c r="X852" s="57">
        <f t="shared" si="263"/>
        <v>924.39584832794139</v>
      </c>
      <c r="Y852" s="17"/>
      <c r="AA852" s="22"/>
      <c r="AB852" s="22"/>
      <c r="AC852" s="22"/>
      <c r="AD852" s="22"/>
      <c r="AE852" s="22"/>
      <c r="AF852" s="22"/>
      <c r="AG852" s="22"/>
      <c r="AH852" s="33"/>
      <c r="AI852" s="6"/>
      <c r="AJ852" s="32"/>
      <c r="AK852" s="27"/>
      <c r="AL852" s="27"/>
      <c r="AM852" s="27"/>
      <c r="AN852" s="27"/>
      <c r="AO852" s="27"/>
      <c r="AP852" s="27"/>
      <c r="AR852" s="2"/>
      <c r="AS852" s="8"/>
      <c r="AT852" s="8"/>
      <c r="AU852" s="8"/>
      <c r="AW852" s="44"/>
      <c r="AX852" s="31"/>
      <c r="AY852" s="29"/>
      <c r="AZ852" s="31"/>
      <c r="BA852" s="17"/>
      <c r="BC852" s="22"/>
      <c r="BD852" s="22"/>
      <c r="BE852" s="22"/>
      <c r="BF852" s="22"/>
      <c r="BG852" s="22"/>
      <c r="BH852" s="22"/>
      <c r="BI852" s="22"/>
      <c r="BJ852" s="33"/>
      <c r="BK852" s="6"/>
      <c r="BL852" s="32"/>
      <c r="BM852" s="27"/>
      <c r="BN852" s="27"/>
      <c r="BO852" s="27"/>
      <c r="BP852" s="27"/>
      <c r="BQ852" s="27"/>
      <c r="BR852" s="27"/>
      <c r="BT852" s="2"/>
      <c r="BU852" s="8"/>
      <c r="BV852" s="8"/>
      <c r="BW852" s="8"/>
      <c r="BY852" s="44"/>
      <c r="BZ852" s="31"/>
      <c r="CA852" s="29"/>
      <c r="CB852" s="31"/>
      <c r="CC852" s="17"/>
      <c r="CE852" s="22"/>
      <c r="CF852" s="22"/>
      <c r="CG852" s="22"/>
      <c r="CH852" s="22"/>
      <c r="CI852" s="22"/>
      <c r="CJ852" s="22"/>
      <c r="CK852" s="22"/>
      <c r="CL852" s="33"/>
      <c r="CM852" s="6"/>
      <c r="CN852" s="32"/>
      <c r="CO852" s="27"/>
      <c r="CP852" s="27"/>
      <c r="CQ852" s="27"/>
      <c r="CR852" s="27"/>
      <c r="CS852" s="27"/>
      <c r="CT852" s="27"/>
    </row>
    <row r="853" spans="2:98">
      <c r="B853" s="86">
        <v>43594</v>
      </c>
      <c r="C853" s="53">
        <v>2870.72</v>
      </c>
      <c r="D853" s="47">
        <f t="shared" si="251"/>
        <v>-3.0214418181440266E-3</v>
      </c>
      <c r="F853" s="89">
        <f t="shared" si="264"/>
        <v>2019.3452522845018</v>
      </c>
      <c r="G853" s="96">
        <v>93</v>
      </c>
      <c r="H853" s="37">
        <v>842</v>
      </c>
      <c r="I853" s="60">
        <f t="shared" si="252"/>
        <v>2415.8212798027043</v>
      </c>
      <c r="J853" s="57">
        <f t="shared" si="253"/>
        <v>2743.3552523793778</v>
      </c>
      <c r="K853" s="60">
        <f t="shared" si="254"/>
        <v>2818.874567971</v>
      </c>
      <c r="L853" s="57">
        <f t="shared" si="255"/>
        <v>2070.3980667534324</v>
      </c>
      <c r="M853" s="60">
        <f t="shared" si="256"/>
        <v>2070.3980667534324</v>
      </c>
      <c r="N853" s="57">
        <f t="shared" si="257"/>
        <v>1774.3647639226128</v>
      </c>
      <c r="P853" s="49"/>
      <c r="Q853" s="41">
        <v>842</v>
      </c>
      <c r="R853" s="103">
        <f t="shared" si="265"/>
        <v>2019.3452522845018</v>
      </c>
      <c r="S853" s="57">
        <f t="shared" si="258"/>
        <v>2338.8915210958039</v>
      </c>
      <c r="T853" s="57">
        <f t="shared" si="259"/>
        <v>2909.8132047460667</v>
      </c>
      <c r="U853" s="57">
        <f t="shared" si="260"/>
        <v>3720.8527962435674</v>
      </c>
      <c r="V853" s="57">
        <f t="shared" si="261"/>
        <v>1470.2042373126308</v>
      </c>
      <c r="W853" s="57">
        <f t="shared" si="262"/>
        <v>5919.3619740119939</v>
      </c>
      <c r="X853" s="57">
        <f t="shared" si="263"/>
        <v>924.15594306798835</v>
      </c>
      <c r="Y853" s="17"/>
      <c r="AA853" s="22"/>
      <c r="AB853" s="22"/>
      <c r="AC853" s="22"/>
      <c r="AD853" s="22"/>
      <c r="AE853" s="22"/>
      <c r="AF853" s="22"/>
      <c r="AG853" s="22"/>
      <c r="AH853" s="33"/>
      <c r="AI853" s="6"/>
      <c r="AJ853" s="32"/>
      <c r="AK853" s="27"/>
      <c r="AL853" s="27"/>
      <c r="AM853" s="27"/>
      <c r="AN853" s="27"/>
      <c r="AO853" s="27"/>
      <c r="AP853" s="27"/>
      <c r="AR853" s="2"/>
      <c r="AS853" s="8"/>
      <c r="AT853" s="8"/>
      <c r="AU853" s="8"/>
      <c r="AW853" s="44"/>
      <c r="AX853" s="31"/>
      <c r="AY853" s="29"/>
      <c r="AZ853" s="31"/>
      <c r="BA853" s="17"/>
      <c r="BC853" s="22"/>
      <c r="BD853" s="22"/>
      <c r="BE853" s="22"/>
      <c r="BF853" s="22"/>
      <c r="BG853" s="22"/>
      <c r="BH853" s="22"/>
      <c r="BI853" s="22"/>
      <c r="BJ853" s="33"/>
      <c r="BK853" s="6"/>
      <c r="BL853" s="32"/>
      <c r="BM853" s="27"/>
      <c r="BN853" s="27"/>
      <c r="BO853" s="27"/>
      <c r="BP853" s="27"/>
      <c r="BQ853" s="27"/>
      <c r="BR853" s="27"/>
      <c r="BT853" s="2"/>
      <c r="BU853" s="8"/>
      <c r="BV853" s="8"/>
      <c r="BW853" s="8"/>
      <c r="BY853" s="44"/>
      <c r="BZ853" s="31"/>
      <c r="CA853" s="29"/>
      <c r="CB853" s="31"/>
      <c r="CC853" s="17"/>
      <c r="CE853" s="22"/>
      <c r="CF853" s="22"/>
      <c r="CG853" s="22"/>
      <c r="CH853" s="22"/>
      <c r="CI853" s="22"/>
      <c r="CJ853" s="22"/>
      <c r="CK853" s="22"/>
      <c r="CL853" s="33"/>
      <c r="CM853" s="6"/>
      <c r="CN853" s="32"/>
      <c r="CO853" s="27"/>
      <c r="CP853" s="27"/>
      <c r="CQ853" s="27"/>
      <c r="CR853" s="27"/>
      <c r="CS853" s="27"/>
      <c r="CT853" s="27"/>
    </row>
    <row r="854" spans="2:98">
      <c r="B854" s="86">
        <v>43595</v>
      </c>
      <c r="C854" s="53">
        <v>2881.4</v>
      </c>
      <c r="D854" s="47">
        <f t="shared" si="251"/>
        <v>3.7203210344444221E-3</v>
      </c>
      <c r="F854" s="89">
        <f t="shared" si="264"/>
        <v>2019.3492252682126</v>
      </c>
      <c r="G854" s="96">
        <v>94</v>
      </c>
      <c r="H854" s="37">
        <v>843</v>
      </c>
      <c r="I854" s="60">
        <f t="shared" si="252"/>
        <v>2416.5268026177246</v>
      </c>
      <c r="J854" s="57">
        <f t="shared" si="253"/>
        <v>2745.6258880291884</v>
      </c>
      <c r="K854" s="60">
        <f t="shared" si="254"/>
        <v>2822.0316228078882</v>
      </c>
      <c r="L854" s="57">
        <f t="shared" si="255"/>
        <v>2069.2899897271559</v>
      </c>
      <c r="M854" s="60">
        <f t="shared" si="256"/>
        <v>2069.2899897271559</v>
      </c>
      <c r="N854" s="57">
        <f t="shared" si="257"/>
        <v>1771.9485076459896</v>
      </c>
      <c r="P854" s="49"/>
      <c r="Q854" s="96">
        <v>843</v>
      </c>
      <c r="R854" s="103">
        <f t="shared" si="265"/>
        <v>2019.3492252682126</v>
      </c>
      <c r="S854" s="57">
        <f t="shared" si="258"/>
        <v>2339.5745771412935</v>
      </c>
      <c r="T854" s="57">
        <f t="shared" si="259"/>
        <v>2910.6153075092093</v>
      </c>
      <c r="U854" s="57">
        <f t="shared" si="260"/>
        <v>3722.965412823296</v>
      </c>
      <c r="V854" s="57">
        <f t="shared" si="261"/>
        <v>1470.2283247522764</v>
      </c>
      <c r="W854" s="57">
        <f t="shared" si="262"/>
        <v>5924.3554791976449</v>
      </c>
      <c r="X854" s="57">
        <f t="shared" si="263"/>
        <v>923.91640259020539</v>
      </c>
      <c r="Y854" s="17"/>
      <c r="AA854" s="22"/>
      <c r="AB854" s="22"/>
      <c r="AC854" s="22"/>
      <c r="AD854" s="22"/>
      <c r="AE854" s="22"/>
      <c r="AF854" s="22"/>
      <c r="AG854" s="22"/>
      <c r="AH854" s="33"/>
      <c r="AI854" s="6"/>
      <c r="AJ854" s="32"/>
      <c r="AK854" s="27"/>
      <c r="AL854" s="27"/>
      <c r="AM854" s="27"/>
      <c r="AN854" s="27"/>
      <c r="AO854" s="27"/>
      <c r="AP854" s="27"/>
      <c r="AR854" s="2"/>
      <c r="AS854" s="8"/>
      <c r="AT854" s="8"/>
      <c r="AU854" s="8"/>
      <c r="AW854" s="44"/>
      <c r="AX854" s="31"/>
      <c r="AY854" s="29"/>
      <c r="AZ854" s="31"/>
      <c r="BA854" s="17"/>
      <c r="BC854" s="22"/>
      <c r="BD854" s="22"/>
      <c r="BE854" s="22"/>
      <c r="BF854" s="22"/>
      <c r="BG854" s="22"/>
      <c r="BH854" s="22"/>
      <c r="BI854" s="22"/>
      <c r="BJ854" s="33"/>
      <c r="BK854" s="6"/>
      <c r="BL854" s="32"/>
      <c r="BM854" s="27"/>
      <c r="BN854" s="27"/>
      <c r="BO854" s="27"/>
      <c r="BP854" s="27"/>
      <c r="BQ854" s="27"/>
      <c r="BR854" s="27"/>
      <c r="BT854" s="2"/>
      <c r="BU854" s="8"/>
      <c r="BV854" s="8"/>
      <c r="BW854" s="8"/>
      <c r="BY854" s="44"/>
      <c r="BZ854" s="31"/>
      <c r="CA854" s="29"/>
      <c r="CB854" s="31"/>
      <c r="CC854" s="17"/>
      <c r="CE854" s="22"/>
      <c r="CF854" s="22"/>
      <c r="CG854" s="22"/>
      <c r="CH854" s="22"/>
      <c r="CI854" s="22"/>
      <c r="CJ854" s="22"/>
      <c r="CK854" s="22"/>
      <c r="CL854" s="33"/>
      <c r="CM854" s="6"/>
      <c r="CN854" s="32"/>
      <c r="CO854" s="27"/>
      <c r="CP854" s="27"/>
      <c r="CQ854" s="27"/>
      <c r="CR854" s="27"/>
      <c r="CS854" s="27"/>
      <c r="CT854" s="27"/>
    </row>
    <row r="855" spans="2:98">
      <c r="B855" s="86">
        <v>43598</v>
      </c>
      <c r="C855" s="53">
        <v>2811.87</v>
      </c>
      <c r="D855" s="47">
        <f t="shared" si="251"/>
        <v>-2.4130630943291525E-2</v>
      </c>
      <c r="F855" s="89">
        <f t="shared" si="264"/>
        <v>2019.3531982519235</v>
      </c>
      <c r="G855" s="96">
        <v>95</v>
      </c>
      <c r="H855" s="37">
        <v>844</v>
      </c>
      <c r="I855" s="60">
        <f t="shared" si="252"/>
        <v>2417.232531475488</v>
      </c>
      <c r="J855" s="57">
        <f t="shared" si="253"/>
        <v>2747.8863420522098</v>
      </c>
      <c r="K855" s="60">
        <f t="shared" si="254"/>
        <v>2825.1798131962832</v>
      </c>
      <c r="L855" s="57">
        <f t="shared" si="255"/>
        <v>2068.1915833926582</v>
      </c>
      <c r="M855" s="60">
        <f t="shared" si="256"/>
        <v>2068.1915833926582</v>
      </c>
      <c r="N855" s="57">
        <f t="shared" si="257"/>
        <v>1769.5510754214777</v>
      </c>
      <c r="P855" s="49"/>
      <c r="Q855" s="41">
        <v>844</v>
      </c>
      <c r="R855" s="103">
        <f t="shared" si="265"/>
        <v>2019.3531982519235</v>
      </c>
      <c r="S855" s="57">
        <f t="shared" si="258"/>
        <v>2340.257832668271</v>
      </c>
      <c r="T855" s="57">
        <f t="shared" si="259"/>
        <v>2911.4171555767489</v>
      </c>
      <c r="U855" s="57">
        <f t="shared" si="260"/>
        <v>3725.0786201277501</v>
      </c>
      <c r="V855" s="57">
        <f t="shared" si="261"/>
        <v>1470.252652862765</v>
      </c>
      <c r="W855" s="57">
        <f t="shared" si="262"/>
        <v>5929.3512588361891</v>
      </c>
      <c r="X855" s="57">
        <f t="shared" si="263"/>
        <v>923.67722610520093</v>
      </c>
      <c r="Y855" s="17"/>
      <c r="AA855" s="22"/>
      <c r="AB855" s="22"/>
      <c r="AC855" s="22"/>
      <c r="AD855" s="22"/>
      <c r="AE855" s="22"/>
      <c r="AF855" s="22"/>
      <c r="AG855" s="22"/>
      <c r="AH855" s="33"/>
      <c r="AI855" s="6"/>
      <c r="AJ855" s="32"/>
      <c r="AK855" s="27"/>
      <c r="AL855" s="27"/>
      <c r="AM855" s="27"/>
      <c r="AN855" s="27"/>
      <c r="AO855" s="27"/>
      <c r="AP855" s="27"/>
      <c r="AR855" s="2"/>
      <c r="AS855" s="8"/>
      <c r="AT855" s="8"/>
      <c r="AU855" s="8"/>
      <c r="AW855" s="44"/>
      <c r="AX855" s="31"/>
      <c r="AY855" s="29"/>
      <c r="AZ855" s="31"/>
      <c r="BA855" s="17"/>
      <c r="BC855" s="22"/>
      <c r="BD855" s="22"/>
      <c r="BE855" s="22"/>
      <c r="BF855" s="22"/>
      <c r="BG855" s="22"/>
      <c r="BH855" s="22"/>
      <c r="BI855" s="22"/>
      <c r="BJ855" s="33"/>
      <c r="BK855" s="6"/>
      <c r="BL855" s="32"/>
      <c r="BM855" s="27"/>
      <c r="BN855" s="27"/>
      <c r="BO855" s="27"/>
      <c r="BP855" s="27"/>
      <c r="BQ855" s="27"/>
      <c r="BR855" s="27"/>
      <c r="BT855" s="2"/>
      <c r="BU855" s="8"/>
      <c r="BV855" s="8"/>
      <c r="BW855" s="8"/>
      <c r="BY855" s="44"/>
      <c r="BZ855" s="31"/>
      <c r="CA855" s="29"/>
      <c r="CB855" s="31"/>
      <c r="CC855" s="17"/>
      <c r="CE855" s="22"/>
      <c r="CF855" s="22"/>
      <c r="CG855" s="22"/>
      <c r="CH855" s="22"/>
      <c r="CI855" s="22"/>
      <c r="CJ855" s="22"/>
      <c r="CK855" s="22"/>
      <c r="CL855" s="33"/>
      <c r="CM855" s="6"/>
      <c r="CN855" s="32"/>
      <c r="CO855" s="27"/>
      <c r="CP855" s="27"/>
      <c r="CQ855" s="27"/>
      <c r="CR855" s="27"/>
      <c r="CS855" s="27"/>
      <c r="CT855" s="27"/>
    </row>
    <row r="856" spans="2:98">
      <c r="B856" s="86">
        <v>43599</v>
      </c>
      <c r="C856" s="53">
        <v>2834.41</v>
      </c>
      <c r="D856" s="47">
        <f t="shared" si="251"/>
        <v>8.0160178102116966E-3</v>
      </c>
      <c r="F856" s="89">
        <f t="shared" si="264"/>
        <v>2019.3571712356343</v>
      </c>
      <c r="G856" s="96">
        <v>96</v>
      </c>
      <c r="H856" s="37">
        <v>845</v>
      </c>
      <c r="I856" s="60">
        <f t="shared" si="252"/>
        <v>2417.9384664361669</v>
      </c>
      <c r="J856" s="57">
        <f t="shared" si="253"/>
        <v>2750.1367763134945</v>
      </c>
      <c r="K856" s="60">
        <f t="shared" si="254"/>
        <v>2828.3192970988707</v>
      </c>
      <c r="L856" s="57">
        <f t="shared" si="255"/>
        <v>2067.1026900918209</v>
      </c>
      <c r="M856" s="60">
        <f t="shared" si="256"/>
        <v>2067.1026900918209</v>
      </c>
      <c r="N856" s="57">
        <f t="shared" si="257"/>
        <v>1767.1721554116918</v>
      </c>
      <c r="P856" s="49"/>
      <c r="Q856" s="41">
        <v>845</v>
      </c>
      <c r="R856" s="103">
        <f t="shared" si="265"/>
        <v>2019.3571712356343</v>
      </c>
      <c r="S856" s="57">
        <f t="shared" si="258"/>
        <v>2340.9412877349937</v>
      </c>
      <c r="T856" s="57">
        <f t="shared" si="259"/>
        <v>2912.2187494619957</v>
      </c>
      <c r="U856" s="57">
        <f t="shared" si="260"/>
        <v>3727.1924188835683</v>
      </c>
      <c r="V856" s="57">
        <f t="shared" si="261"/>
        <v>1470.2772212291186</v>
      </c>
      <c r="W856" s="57">
        <f t="shared" si="262"/>
        <v>5934.3493150246768</v>
      </c>
      <c r="X856" s="57">
        <f t="shared" si="263"/>
        <v>923.43841282615551</v>
      </c>
      <c r="Y856" s="17"/>
      <c r="AA856" s="22"/>
      <c r="AB856" s="22"/>
      <c r="AC856" s="22"/>
      <c r="AD856" s="22"/>
      <c r="AE856" s="22"/>
      <c r="AF856" s="22"/>
      <c r="AG856" s="22"/>
      <c r="AH856" s="33"/>
      <c r="AI856" s="6"/>
      <c r="AJ856" s="32"/>
      <c r="AK856" s="27"/>
      <c r="AL856" s="27"/>
      <c r="AM856" s="27"/>
      <c r="AN856" s="27"/>
      <c r="AO856" s="27"/>
      <c r="AP856" s="27"/>
      <c r="AR856" s="2"/>
      <c r="AS856" s="8"/>
      <c r="AT856" s="8"/>
      <c r="AU856" s="8"/>
      <c r="AW856" s="44"/>
      <c r="AX856" s="31"/>
      <c r="AY856" s="29"/>
      <c r="AZ856" s="31"/>
      <c r="BA856" s="17"/>
      <c r="BC856" s="22"/>
      <c r="BD856" s="22"/>
      <c r="BE856" s="22"/>
      <c r="BF856" s="22"/>
      <c r="BG856" s="22"/>
      <c r="BH856" s="22"/>
      <c r="BI856" s="22"/>
      <c r="BJ856" s="33"/>
      <c r="BK856" s="6"/>
      <c r="BL856" s="32"/>
      <c r="BM856" s="27"/>
      <c r="BN856" s="27"/>
      <c r="BO856" s="27"/>
      <c r="BP856" s="27"/>
      <c r="BQ856" s="27"/>
      <c r="BR856" s="27"/>
      <c r="BT856" s="2"/>
      <c r="BU856" s="8"/>
      <c r="BV856" s="8"/>
      <c r="BW856" s="8"/>
      <c r="BY856" s="44"/>
      <c r="BZ856" s="31"/>
      <c r="CA856" s="29"/>
      <c r="CB856" s="31"/>
      <c r="CC856" s="17"/>
      <c r="CE856" s="22"/>
      <c r="CF856" s="22"/>
      <c r="CG856" s="22"/>
      <c r="CH856" s="22"/>
      <c r="CI856" s="22"/>
      <c r="CJ856" s="22"/>
      <c r="CK856" s="22"/>
      <c r="CL856" s="33"/>
      <c r="CM856" s="6"/>
      <c r="CN856" s="32"/>
      <c r="CO856" s="27"/>
      <c r="CP856" s="27"/>
      <c r="CQ856" s="27"/>
      <c r="CR856" s="27"/>
      <c r="CS856" s="27"/>
      <c r="CT856" s="27"/>
    </row>
    <row r="857" spans="2:98">
      <c r="B857" s="86">
        <v>43600</v>
      </c>
      <c r="C857" s="53">
        <v>2850.96</v>
      </c>
      <c r="D857" s="47">
        <f t="shared" si="251"/>
        <v>5.8389576666749632E-3</v>
      </c>
      <c r="F857" s="89">
        <f t="shared" si="264"/>
        <v>2019.3611442193451</v>
      </c>
      <c r="G857" s="96">
        <v>97</v>
      </c>
      <c r="H857" s="37">
        <v>846</v>
      </c>
      <c r="I857" s="60">
        <f t="shared" si="252"/>
        <v>2418.6446075599533</v>
      </c>
      <c r="J857" s="57">
        <f t="shared" si="253"/>
        <v>2752.3773484669427</v>
      </c>
      <c r="K857" s="60">
        <f t="shared" si="254"/>
        <v>2831.4502283355596</v>
      </c>
      <c r="L857" s="57">
        <f t="shared" si="255"/>
        <v>2066.0231563094121</v>
      </c>
      <c r="M857" s="60">
        <f t="shared" si="256"/>
        <v>2066.0231563094121</v>
      </c>
      <c r="N857" s="57">
        <f t="shared" si="257"/>
        <v>1764.8114440066204</v>
      </c>
      <c r="P857" s="49"/>
      <c r="Q857" s="96">
        <v>846</v>
      </c>
      <c r="R857" s="103">
        <f t="shared" si="265"/>
        <v>2019.3611442193451</v>
      </c>
      <c r="S857" s="57">
        <f t="shared" si="258"/>
        <v>2341.6249423997356</v>
      </c>
      <c r="T857" s="57">
        <f t="shared" si="259"/>
        <v>2913.0200896767205</v>
      </c>
      <c r="U857" s="57">
        <f t="shared" si="260"/>
        <v>3729.3068098161498</v>
      </c>
      <c r="V857" s="57">
        <f t="shared" si="261"/>
        <v>1470.3020294377122</v>
      </c>
      <c r="W857" s="57">
        <f t="shared" si="262"/>
        <v>5939.3496498582053</v>
      </c>
      <c r="X857" s="57">
        <f t="shared" si="263"/>
        <v>923.19996196881095</v>
      </c>
      <c r="Y857" s="17"/>
      <c r="AA857" s="22"/>
      <c r="AB857" s="22"/>
      <c r="AC857" s="22"/>
      <c r="AD857" s="22"/>
      <c r="AE857" s="22"/>
      <c r="AF857" s="22"/>
      <c r="AG857" s="22"/>
      <c r="AH857" s="33"/>
      <c r="AI857" s="6"/>
      <c r="AJ857" s="32"/>
      <c r="AK857" s="27"/>
      <c r="AL857" s="27"/>
      <c r="AM857" s="27"/>
      <c r="AN857" s="27"/>
      <c r="AO857" s="27"/>
      <c r="AP857" s="27"/>
      <c r="AR857" s="2"/>
      <c r="AS857" s="8"/>
      <c r="AT857" s="8"/>
      <c r="AU857" s="8"/>
      <c r="AW857" s="44"/>
      <c r="AX857" s="31"/>
      <c r="AY857" s="29"/>
      <c r="AZ857" s="31"/>
      <c r="BA857" s="17"/>
      <c r="BC857" s="22"/>
      <c r="BD857" s="22"/>
      <c r="BE857" s="22"/>
      <c r="BF857" s="22"/>
      <c r="BG857" s="22"/>
      <c r="BH857" s="22"/>
      <c r="BI857" s="22"/>
      <c r="BJ857" s="33"/>
      <c r="BK857" s="6"/>
      <c r="BL857" s="32"/>
      <c r="BM857" s="27"/>
      <c r="BN857" s="27"/>
      <c r="BO857" s="27"/>
      <c r="BP857" s="27"/>
      <c r="BQ857" s="27"/>
      <c r="BR857" s="27"/>
      <c r="BT857" s="2"/>
      <c r="BU857" s="8"/>
      <c r="BV857" s="8"/>
      <c r="BW857" s="8"/>
      <c r="BY857" s="44"/>
      <c r="BZ857" s="31"/>
      <c r="CA857" s="29"/>
      <c r="CB857" s="31"/>
      <c r="CC857" s="17"/>
      <c r="CE857" s="22"/>
      <c r="CF857" s="22"/>
      <c r="CG857" s="22"/>
      <c r="CH857" s="22"/>
      <c r="CI857" s="22"/>
      <c r="CJ857" s="22"/>
      <c r="CK857" s="22"/>
      <c r="CL857" s="33"/>
      <c r="CM857" s="6"/>
      <c r="CN857" s="32"/>
      <c r="CO857" s="27"/>
      <c r="CP857" s="27"/>
      <c r="CQ857" s="27"/>
      <c r="CR857" s="27"/>
      <c r="CS857" s="27"/>
      <c r="CT857" s="27"/>
    </row>
    <row r="858" spans="2:98">
      <c r="B858" s="86">
        <v>43601</v>
      </c>
      <c r="C858" s="53">
        <v>2876.32</v>
      </c>
      <c r="D858" s="47">
        <f t="shared" si="251"/>
        <v>8.8952493195275026E-3</v>
      </c>
      <c r="F858" s="89">
        <f t="shared" si="264"/>
        <v>2019.3651172030559</v>
      </c>
      <c r="G858" s="96">
        <v>98</v>
      </c>
      <c r="H858" s="37">
        <v>847</v>
      </c>
      <c r="I858" s="60">
        <f t="shared" si="252"/>
        <v>2419.3509549070545</v>
      </c>
      <c r="J858" s="57">
        <f t="shared" si="253"/>
        <v>2754.6082121069776</v>
      </c>
      <c r="K858" s="60">
        <f t="shared" si="254"/>
        <v>2834.5727567333715</v>
      </c>
      <c r="L858" s="57">
        <f t="shared" si="255"/>
        <v>2064.9528325232018</v>
      </c>
      <c r="M858" s="60">
        <f t="shared" si="256"/>
        <v>2064.9528325232018</v>
      </c>
      <c r="N858" s="57">
        <f t="shared" si="257"/>
        <v>1762.4686455253898</v>
      </c>
      <c r="P858" s="49"/>
      <c r="Q858" s="96">
        <v>847</v>
      </c>
      <c r="R858" s="103">
        <f t="shared" si="265"/>
        <v>2019.3651172030559</v>
      </c>
      <c r="S858" s="57">
        <f t="shared" si="258"/>
        <v>2342.3087967207885</v>
      </c>
      <c r="T858" s="57">
        <f t="shared" si="259"/>
        <v>2913.8211767311659</v>
      </c>
      <c r="U858" s="57">
        <f t="shared" si="260"/>
        <v>3731.4217936496648</v>
      </c>
      <c r="V858" s="57">
        <f t="shared" si="261"/>
        <v>1470.3270770762654</v>
      </c>
      <c r="W858" s="57">
        <f t="shared" si="262"/>
        <v>5944.352265429935</v>
      </c>
      <c r="X858" s="57">
        <f t="shared" si="263"/>
        <v>922.96187275145849</v>
      </c>
      <c r="Y858" s="17"/>
      <c r="AA858" s="22"/>
      <c r="AB858" s="22"/>
      <c r="AC858" s="22"/>
      <c r="AD858" s="22"/>
      <c r="AE858" s="22"/>
      <c r="AF858" s="22"/>
      <c r="AG858" s="22"/>
      <c r="AH858" s="33"/>
      <c r="AI858" s="6"/>
      <c r="AJ858" s="32"/>
      <c r="AK858" s="27"/>
      <c r="AL858" s="27"/>
      <c r="AM858" s="27"/>
      <c r="AN858" s="27"/>
      <c r="AO858" s="27"/>
      <c r="AP858" s="27"/>
      <c r="AR858" s="2"/>
      <c r="AS858" s="8"/>
      <c r="AT858" s="8"/>
      <c r="AU858" s="8"/>
      <c r="AW858" s="44"/>
      <c r="AX858" s="31"/>
      <c r="AY858" s="29"/>
      <c r="AZ858" s="31"/>
      <c r="BA858" s="17"/>
      <c r="BC858" s="22"/>
      <c r="BD858" s="22"/>
      <c r="BE858" s="22"/>
      <c r="BF858" s="22"/>
      <c r="BG858" s="22"/>
      <c r="BH858" s="22"/>
      <c r="BI858" s="22"/>
      <c r="BJ858" s="33"/>
      <c r="BK858" s="6"/>
      <c r="BL858" s="32"/>
      <c r="BM858" s="27"/>
      <c r="BN858" s="27"/>
      <c r="BO858" s="27"/>
      <c r="BP858" s="27"/>
      <c r="BQ858" s="27"/>
      <c r="BR858" s="27"/>
      <c r="BT858" s="2"/>
      <c r="BU858" s="8"/>
      <c r="BV858" s="8"/>
      <c r="BW858" s="8"/>
      <c r="BY858" s="44"/>
      <c r="BZ858" s="31"/>
      <c r="CA858" s="29"/>
      <c r="CB858" s="31"/>
      <c r="CC858" s="17"/>
      <c r="CE858" s="22"/>
      <c r="CF858" s="22"/>
      <c r="CG858" s="22"/>
      <c r="CH858" s="22"/>
      <c r="CI858" s="22"/>
      <c r="CJ858" s="22"/>
      <c r="CK858" s="22"/>
      <c r="CL858" s="33"/>
      <c r="CM858" s="6"/>
      <c r="CN858" s="32"/>
      <c r="CO858" s="27"/>
      <c r="CP858" s="27"/>
      <c r="CQ858" s="27"/>
      <c r="CR858" s="27"/>
      <c r="CS858" s="27"/>
      <c r="CT858" s="27"/>
    </row>
    <row r="859" spans="2:98">
      <c r="B859" s="86">
        <v>43602</v>
      </c>
      <c r="C859" s="53">
        <v>2859.53</v>
      </c>
      <c r="D859" s="47">
        <f t="shared" si="251"/>
        <v>-5.8373199087723071E-3</v>
      </c>
      <c r="F859" s="89">
        <f t="shared" si="264"/>
        <v>2019.3690901867667</v>
      </c>
      <c r="G859" s="96">
        <v>99</v>
      </c>
      <c r="H859" s="37">
        <v>848</v>
      </c>
      <c r="I859" s="60">
        <f t="shared" si="252"/>
        <v>2420.0575085376972</v>
      </c>
      <c r="J859" s="57">
        <f t="shared" si="253"/>
        <v>2756.829516913258</v>
      </c>
      <c r="K859" s="60">
        <f t="shared" si="254"/>
        <v>2837.6870282694408</v>
      </c>
      <c r="L859" s="57">
        <f t="shared" si="255"/>
        <v>2063.891573060956</v>
      </c>
      <c r="M859" s="60">
        <f t="shared" si="256"/>
        <v>2063.891573060956</v>
      </c>
      <c r="N859" s="57">
        <f t="shared" si="257"/>
        <v>1760.1434719317433</v>
      </c>
      <c r="P859" s="49"/>
      <c r="Q859" s="41">
        <v>848</v>
      </c>
      <c r="R859" s="103">
        <f t="shared" si="265"/>
        <v>2019.3690901867667</v>
      </c>
      <c r="S859" s="57">
        <f t="shared" si="258"/>
        <v>2342.9928507564596</v>
      </c>
      <c r="T859" s="57">
        <f t="shared" si="259"/>
        <v>2914.6220111340485</v>
      </c>
      <c r="U859" s="57">
        <f t="shared" si="260"/>
        <v>3733.5373711070529</v>
      </c>
      <c r="V859" s="57">
        <f t="shared" si="261"/>
        <v>1470.3523637338394</v>
      </c>
      <c r="W859" s="57">
        <f t="shared" si="262"/>
        <v>5949.3571638310887</v>
      </c>
      <c r="X859" s="57">
        <f t="shared" si="263"/>
        <v>922.72414439492866</v>
      </c>
      <c r="Y859" s="17"/>
      <c r="AA859" s="22"/>
      <c r="AB859" s="22"/>
      <c r="AC859" s="22"/>
      <c r="AD859" s="22"/>
      <c r="AE859" s="22"/>
      <c r="AF859" s="22"/>
      <c r="AG859" s="22"/>
      <c r="AH859" s="33"/>
      <c r="AI859" s="6"/>
      <c r="AJ859" s="32"/>
      <c r="AK859" s="27"/>
      <c r="AL859" s="27"/>
      <c r="AM859" s="27"/>
      <c r="AN859" s="27"/>
      <c r="AO859" s="27"/>
      <c r="AP859" s="27"/>
      <c r="AR859" s="2"/>
      <c r="AS859" s="8"/>
      <c r="AT859" s="8"/>
      <c r="AU859" s="8"/>
      <c r="AW859" s="44"/>
      <c r="AX859" s="31"/>
      <c r="AY859" s="29"/>
      <c r="AZ859" s="31"/>
      <c r="BA859" s="17"/>
      <c r="BC859" s="22"/>
      <c r="BD859" s="22"/>
      <c r="BE859" s="22"/>
      <c r="BF859" s="22"/>
      <c r="BG859" s="22"/>
      <c r="BH859" s="22"/>
      <c r="BI859" s="22"/>
      <c r="BJ859" s="33"/>
      <c r="BK859" s="6"/>
      <c r="BL859" s="32"/>
      <c r="BM859" s="27"/>
      <c r="BN859" s="27"/>
      <c r="BO859" s="27"/>
      <c r="BP859" s="27"/>
      <c r="BQ859" s="27"/>
      <c r="BR859" s="27"/>
      <c r="BT859" s="2"/>
      <c r="BU859" s="8"/>
      <c r="BV859" s="8"/>
      <c r="BW859" s="8"/>
      <c r="BY859" s="44"/>
      <c r="BZ859" s="31"/>
      <c r="CA859" s="29"/>
      <c r="CB859" s="31"/>
      <c r="CC859" s="17"/>
      <c r="CE859" s="22"/>
      <c r="CF859" s="22"/>
      <c r="CG859" s="22"/>
      <c r="CH859" s="22"/>
      <c r="CI859" s="22"/>
      <c r="CJ859" s="22"/>
      <c r="CK859" s="22"/>
      <c r="CL859" s="33"/>
      <c r="CM859" s="6"/>
      <c r="CN859" s="32"/>
      <c r="CO859" s="27"/>
      <c r="CP859" s="27"/>
      <c r="CQ859" s="27"/>
      <c r="CR859" s="27"/>
      <c r="CS859" s="27"/>
      <c r="CT859" s="27"/>
    </row>
    <row r="860" spans="2:98">
      <c r="B860" s="86">
        <v>43605</v>
      </c>
      <c r="C860" s="53">
        <v>2840.23</v>
      </c>
      <c r="D860" s="47">
        <f t="shared" si="251"/>
        <v>-6.7493609089606266E-3</v>
      </c>
      <c r="F860" s="89">
        <f t="shared" si="264"/>
        <v>2019.3730631704775</v>
      </c>
      <c r="G860" s="96">
        <v>100</v>
      </c>
      <c r="H860" s="37">
        <v>849</v>
      </c>
      <c r="I860" s="60">
        <f t="shared" si="252"/>
        <v>2420.7642685121245</v>
      </c>
      <c r="J860" s="57">
        <f t="shared" si="253"/>
        <v>2759.0414087888453</v>
      </c>
      <c r="K860" s="60">
        <f t="shared" si="254"/>
        <v>2840.7931852075158</v>
      </c>
      <c r="L860" s="57">
        <f t="shared" si="255"/>
        <v>2062.8392359639411</v>
      </c>
      <c r="M860" s="60">
        <f t="shared" si="256"/>
        <v>2062.8392359639411</v>
      </c>
      <c r="N860" s="57">
        <f t="shared" si="257"/>
        <v>1757.835642562477</v>
      </c>
      <c r="P860" s="49"/>
      <c r="Q860" s="41">
        <v>849</v>
      </c>
      <c r="R860" s="103">
        <f t="shared" si="265"/>
        <v>2019.3730631704775</v>
      </c>
      <c r="S860" s="57">
        <f t="shared" si="258"/>
        <v>2343.6771045650744</v>
      </c>
      <c r="T860" s="57">
        <f t="shared" si="259"/>
        <v>2915.4225933925663</v>
      </c>
      <c r="U860" s="57">
        <f t="shared" si="260"/>
        <v>3735.6535429100368</v>
      </c>
      <c r="V860" s="57">
        <f t="shared" si="261"/>
        <v>1470.37788900083</v>
      </c>
      <c r="W860" s="57">
        <f t="shared" si="262"/>
        <v>5954.3643471509768</v>
      </c>
      <c r="X860" s="57">
        <f t="shared" si="263"/>
        <v>922.48677612257939</v>
      </c>
      <c r="Y860" s="17"/>
      <c r="AA860" s="22"/>
      <c r="AB860" s="22"/>
      <c r="AC860" s="22"/>
      <c r="AD860" s="22"/>
      <c r="AE860" s="22"/>
      <c r="AF860" s="22"/>
      <c r="AG860" s="22"/>
      <c r="AH860" s="33"/>
      <c r="AI860" s="6"/>
      <c r="AJ860" s="32"/>
      <c r="AK860" s="27"/>
      <c r="AL860" s="27"/>
      <c r="AM860" s="27"/>
      <c r="AN860" s="27"/>
      <c r="AO860" s="27"/>
      <c r="AP860" s="27"/>
      <c r="AR860" s="2"/>
      <c r="AS860" s="8"/>
      <c r="AT860" s="8"/>
      <c r="AU860" s="8"/>
      <c r="AW860" s="44"/>
      <c r="AX860" s="31"/>
      <c r="AY860" s="29"/>
      <c r="AZ860" s="31"/>
      <c r="BA860" s="17"/>
      <c r="BC860" s="22"/>
      <c r="BD860" s="22"/>
      <c r="BE860" s="22"/>
      <c r="BF860" s="22"/>
      <c r="BG860" s="22"/>
      <c r="BH860" s="22"/>
      <c r="BI860" s="22"/>
      <c r="BJ860" s="33"/>
      <c r="BK860" s="6"/>
      <c r="BL860" s="32"/>
      <c r="BM860" s="27"/>
      <c r="BN860" s="27"/>
      <c r="BO860" s="27"/>
      <c r="BP860" s="27"/>
      <c r="BQ860" s="27"/>
      <c r="BR860" s="27"/>
      <c r="BT860" s="2"/>
      <c r="BU860" s="8"/>
      <c r="BV860" s="8"/>
      <c r="BW860" s="8"/>
      <c r="BY860" s="44"/>
      <c r="BZ860" s="31"/>
      <c r="CA860" s="29"/>
      <c r="CB860" s="31"/>
      <c r="CC860" s="17"/>
      <c r="CE860" s="22"/>
      <c r="CF860" s="22"/>
      <c r="CG860" s="22"/>
      <c r="CH860" s="22"/>
      <c r="CI860" s="22"/>
      <c r="CJ860" s="22"/>
      <c r="CK860" s="22"/>
      <c r="CL860" s="33"/>
      <c r="CM860" s="6"/>
      <c r="CN860" s="32"/>
      <c r="CO860" s="27"/>
      <c r="CP860" s="27"/>
      <c r="CQ860" s="27"/>
      <c r="CR860" s="27"/>
      <c r="CS860" s="27"/>
      <c r="CT860" s="27"/>
    </row>
    <row r="861" spans="2:98">
      <c r="B861" s="86">
        <v>43606</v>
      </c>
      <c r="C861" s="53">
        <v>2864.36</v>
      </c>
      <c r="D861" s="47">
        <f t="shared" si="251"/>
        <v>8.4957908338409594E-3</v>
      </c>
      <c r="F861" s="89">
        <f t="shared" si="264"/>
        <v>2019.3770361541883</v>
      </c>
      <c r="G861" s="96">
        <v>101</v>
      </c>
      <c r="H861" s="37">
        <v>850</v>
      </c>
      <c r="I861" s="60">
        <f t="shared" si="252"/>
        <v>2421.4712348905982</v>
      </c>
      <c r="J861" s="57">
        <f t="shared" si="253"/>
        <v>2761.2440299921459</v>
      </c>
      <c r="K861" s="60">
        <f t="shared" si="254"/>
        <v>2843.8913662283076</v>
      </c>
      <c r="L861" s="57">
        <f t="shared" si="255"/>
        <v>2061.7956828565702</v>
      </c>
      <c r="M861" s="60">
        <f t="shared" si="256"/>
        <v>2061.7956828565702</v>
      </c>
      <c r="N861" s="57">
        <f t="shared" si="257"/>
        <v>1755.5448838681132</v>
      </c>
      <c r="P861" s="49"/>
      <c r="Q861" s="96">
        <v>850</v>
      </c>
      <c r="R861" s="103">
        <f t="shared" si="265"/>
        <v>2019.3770361541883</v>
      </c>
      <c r="S861" s="57">
        <f t="shared" si="258"/>
        <v>2344.3615582049761</v>
      </c>
      <c r="T861" s="57">
        <f t="shared" si="259"/>
        <v>2916.2229240124052</v>
      </c>
      <c r="U861" s="57">
        <f t="shared" si="260"/>
        <v>3737.7703097791205</v>
      </c>
      <c r="V861" s="57">
        <f t="shared" si="261"/>
        <v>1470.4036524689618</v>
      </c>
      <c r="W861" s="57">
        <f t="shared" si="262"/>
        <v>5959.3738174769951</v>
      </c>
      <c r="X861" s="57">
        <f t="shared" si="263"/>
        <v>922.24976716028573</v>
      </c>
      <c r="Y861" s="17"/>
      <c r="AA861" s="22"/>
      <c r="AB861" s="22"/>
      <c r="AC861" s="22"/>
      <c r="AD861" s="22"/>
      <c r="AE861" s="22"/>
      <c r="AF861" s="22"/>
      <c r="AG861" s="22"/>
      <c r="AH861" s="33"/>
      <c r="AI861" s="6"/>
      <c r="AJ861" s="32"/>
      <c r="AK861" s="27"/>
      <c r="AL861" s="27"/>
      <c r="AM861" s="27"/>
      <c r="AN861" s="27"/>
      <c r="AO861" s="27"/>
      <c r="AP861" s="27"/>
      <c r="AR861" s="2"/>
      <c r="AS861" s="8"/>
      <c r="AT861" s="8"/>
      <c r="AU861" s="8"/>
      <c r="AW861" s="44"/>
      <c r="AX861" s="31"/>
      <c r="AY861" s="29"/>
      <c r="AZ861" s="31"/>
      <c r="BA861" s="17"/>
      <c r="BC861" s="22"/>
      <c r="BD861" s="22"/>
      <c r="BE861" s="22"/>
      <c r="BF861" s="22"/>
      <c r="BG861" s="22"/>
      <c r="BH861" s="22"/>
      <c r="BI861" s="22"/>
      <c r="BJ861" s="33"/>
      <c r="BK861" s="6"/>
      <c r="BL861" s="32"/>
      <c r="BM861" s="27"/>
      <c r="BN861" s="27"/>
      <c r="BO861" s="27"/>
      <c r="BP861" s="27"/>
      <c r="BQ861" s="27"/>
      <c r="BR861" s="27"/>
      <c r="BT861" s="2"/>
      <c r="BU861" s="8"/>
      <c r="BV861" s="8"/>
      <c r="BW861" s="8"/>
      <c r="BY861" s="44"/>
      <c r="BZ861" s="31"/>
      <c r="CA861" s="29"/>
      <c r="CB861" s="31"/>
      <c r="CC861" s="17"/>
      <c r="CE861" s="22"/>
      <c r="CF861" s="22"/>
      <c r="CG861" s="22"/>
      <c r="CH861" s="22"/>
      <c r="CI861" s="22"/>
      <c r="CJ861" s="22"/>
      <c r="CK861" s="22"/>
      <c r="CL861" s="33"/>
      <c r="CM861" s="6"/>
      <c r="CN861" s="32"/>
      <c r="CO861" s="27"/>
      <c r="CP861" s="27"/>
      <c r="CQ861" s="27"/>
      <c r="CR861" s="27"/>
      <c r="CS861" s="27"/>
      <c r="CT861" s="27"/>
    </row>
    <row r="862" spans="2:98">
      <c r="B862" s="86">
        <v>43607</v>
      </c>
      <c r="C862" s="53">
        <v>2856.27</v>
      </c>
      <c r="D862" s="47">
        <f t="shared" si="251"/>
        <v>-2.8243656523621839E-3</v>
      </c>
      <c r="F862" s="89">
        <f t="shared" si="264"/>
        <v>2019.3810091378991</v>
      </c>
      <c r="G862" s="96">
        <v>102</v>
      </c>
      <c r="H862" s="37">
        <v>851</v>
      </c>
      <c r="I862" s="60">
        <f t="shared" si="252"/>
        <v>2422.1784077333969</v>
      </c>
      <c r="J862" s="57">
        <f t="shared" si="253"/>
        <v>2763.4375192630041</v>
      </c>
      <c r="K862" s="60">
        <f t="shared" si="254"/>
        <v>2846.9817065540346</v>
      </c>
      <c r="L862" s="57">
        <f t="shared" si="255"/>
        <v>2060.7607788218643</v>
      </c>
      <c r="M862" s="60">
        <f t="shared" si="256"/>
        <v>2060.7607788218643</v>
      </c>
      <c r="N862" s="57">
        <f t="shared" si="257"/>
        <v>1753.2709291651499</v>
      </c>
      <c r="P862" s="49"/>
      <c r="Q862" s="41">
        <v>851</v>
      </c>
      <c r="R862" s="103">
        <f t="shared" si="265"/>
        <v>2019.3810091378991</v>
      </c>
      <c r="S862" s="57">
        <f t="shared" si="258"/>
        <v>2345.0462117345223</v>
      </c>
      <c r="T862" s="57">
        <f t="shared" si="259"/>
        <v>2917.0230034977467</v>
      </c>
      <c r="U862" s="57">
        <f t="shared" si="260"/>
        <v>3739.8876724335992</v>
      </c>
      <c r="V862" s="57">
        <f t="shared" si="261"/>
        <v>1470.4296537312835</v>
      </c>
      <c r="W862" s="57">
        <f t="shared" si="262"/>
        <v>5964.3855768946441</v>
      </c>
      <c r="X862" s="57">
        <f t="shared" si="263"/>
        <v>922.01311673642886</v>
      </c>
      <c r="Y862" s="17"/>
      <c r="AA862" s="22"/>
      <c r="AB862" s="22"/>
      <c r="AC862" s="22"/>
      <c r="AD862" s="22"/>
      <c r="AE862" s="22"/>
      <c r="AF862" s="22"/>
      <c r="AG862" s="22"/>
      <c r="AH862" s="33"/>
      <c r="AI862" s="6"/>
      <c r="AJ862" s="32"/>
      <c r="AK862" s="27"/>
      <c r="AL862" s="27"/>
      <c r="AM862" s="27"/>
      <c r="AN862" s="27"/>
      <c r="AO862" s="27"/>
      <c r="AP862" s="27"/>
      <c r="AR862" s="2"/>
      <c r="AS862" s="8"/>
      <c r="AT862" s="8"/>
      <c r="AU862" s="8"/>
      <c r="AW862" s="44"/>
      <c r="AX862" s="31"/>
      <c r="AY862" s="29"/>
      <c r="AZ862" s="31"/>
      <c r="BA862" s="17"/>
      <c r="BC862" s="22"/>
      <c r="BD862" s="22"/>
      <c r="BE862" s="22"/>
      <c r="BF862" s="22"/>
      <c r="BG862" s="22"/>
      <c r="BH862" s="22"/>
      <c r="BI862" s="22"/>
      <c r="BJ862" s="33"/>
      <c r="BK862" s="6"/>
      <c r="BL862" s="32"/>
      <c r="BM862" s="27"/>
      <c r="BN862" s="27"/>
      <c r="BO862" s="27"/>
      <c r="BP862" s="27"/>
      <c r="BQ862" s="27"/>
      <c r="BR862" s="27"/>
      <c r="BT862" s="2"/>
      <c r="BU862" s="8"/>
      <c r="BV862" s="8"/>
      <c r="BW862" s="8"/>
      <c r="BY862" s="44"/>
      <c r="BZ862" s="31"/>
      <c r="CA862" s="29"/>
      <c r="CB862" s="31"/>
      <c r="CC862" s="17"/>
      <c r="CE862" s="22"/>
      <c r="CF862" s="22"/>
      <c r="CG862" s="22"/>
      <c r="CH862" s="22"/>
      <c r="CI862" s="22"/>
      <c r="CJ862" s="22"/>
      <c r="CK862" s="22"/>
      <c r="CL862" s="33"/>
      <c r="CM862" s="6"/>
      <c r="CN862" s="32"/>
      <c r="CO862" s="27"/>
      <c r="CP862" s="27"/>
      <c r="CQ862" s="27"/>
      <c r="CR862" s="27"/>
      <c r="CS862" s="27"/>
      <c r="CT862" s="27"/>
    </row>
    <row r="863" spans="2:98">
      <c r="B863" s="86">
        <v>43608</v>
      </c>
      <c r="C863" s="53">
        <v>2822.24</v>
      </c>
      <c r="D863" s="47">
        <f t="shared" si="251"/>
        <v>-1.1914139769699713E-2</v>
      </c>
      <c r="F863" s="89">
        <f t="shared" si="264"/>
        <v>2019.3849821216099</v>
      </c>
      <c r="G863" s="96">
        <v>103</v>
      </c>
      <c r="H863" s="37">
        <v>852</v>
      </c>
      <c r="I863" s="60">
        <f t="shared" si="252"/>
        <v>2422.8857871008163</v>
      </c>
      <c r="J863" s="57">
        <f t="shared" si="253"/>
        <v>2765.6220119432301</v>
      </c>
      <c r="K863" s="60">
        <f t="shared" si="254"/>
        <v>2850.0643380674646</v>
      </c>
      <c r="L863" s="57">
        <f t="shared" si="255"/>
        <v>2059.7343922824039</v>
      </c>
      <c r="M863" s="60">
        <f t="shared" si="256"/>
        <v>2059.7343922824039</v>
      </c>
      <c r="N863" s="57">
        <f t="shared" si="257"/>
        <v>1751.0135183992616</v>
      </c>
      <c r="P863" s="49"/>
      <c r="Q863" s="41">
        <v>852</v>
      </c>
      <c r="R863" s="103">
        <f t="shared" si="265"/>
        <v>2019.3849821216099</v>
      </c>
      <c r="S863" s="57">
        <f t="shared" si="258"/>
        <v>2345.73106521209</v>
      </c>
      <c r="T863" s="57">
        <f t="shared" si="259"/>
        <v>2917.8228323512703</v>
      </c>
      <c r="U863" s="57">
        <f t="shared" si="260"/>
        <v>3742.0056315915672</v>
      </c>
      <c r="V863" s="57">
        <f t="shared" si="261"/>
        <v>1470.4558923821605</v>
      </c>
      <c r="W863" s="57">
        <f t="shared" si="262"/>
        <v>5969.3996274875399</v>
      </c>
      <c r="X863" s="57">
        <f t="shared" si="263"/>
        <v>921.77682408188434</v>
      </c>
      <c r="Y863" s="17"/>
      <c r="AA863" s="22"/>
      <c r="AB863" s="22"/>
      <c r="AC863" s="22"/>
      <c r="AD863" s="22"/>
      <c r="AE863" s="22"/>
      <c r="AF863" s="22"/>
      <c r="AG863" s="22"/>
      <c r="AH863" s="33"/>
      <c r="AI863" s="6"/>
      <c r="AJ863" s="32"/>
      <c r="AK863" s="27"/>
      <c r="AL863" s="27"/>
      <c r="AM863" s="27"/>
      <c r="AN863" s="27"/>
      <c r="AO863" s="27"/>
      <c r="AP863" s="27"/>
      <c r="AR863" s="2"/>
      <c r="AS863" s="8"/>
      <c r="AT863" s="8"/>
      <c r="AU863" s="8"/>
      <c r="AW863" s="44"/>
      <c r="AX863" s="31"/>
      <c r="AY863" s="29"/>
      <c r="AZ863" s="31"/>
      <c r="BA863" s="17"/>
      <c r="BC863" s="22"/>
      <c r="BD863" s="22"/>
      <c r="BE863" s="22"/>
      <c r="BF863" s="22"/>
      <c r="BG863" s="22"/>
      <c r="BH863" s="22"/>
      <c r="BI863" s="22"/>
      <c r="BJ863" s="33"/>
      <c r="BK863" s="6"/>
      <c r="BL863" s="32"/>
      <c r="BM863" s="27"/>
      <c r="BN863" s="27"/>
      <c r="BO863" s="27"/>
      <c r="BP863" s="27"/>
      <c r="BQ863" s="27"/>
      <c r="BR863" s="27"/>
      <c r="BT863" s="2"/>
      <c r="BU863" s="8"/>
      <c r="BV863" s="8"/>
      <c r="BW863" s="8"/>
      <c r="BY863" s="44"/>
      <c r="BZ863" s="31"/>
      <c r="CA863" s="29"/>
      <c r="CB863" s="31"/>
      <c r="CC863" s="17"/>
      <c r="CE863" s="22"/>
      <c r="CF863" s="22"/>
      <c r="CG863" s="22"/>
      <c r="CH863" s="22"/>
      <c r="CI863" s="22"/>
      <c r="CJ863" s="22"/>
      <c r="CK863" s="22"/>
      <c r="CL863" s="33"/>
      <c r="CM863" s="6"/>
      <c r="CN863" s="32"/>
      <c r="CO863" s="27"/>
      <c r="CP863" s="27"/>
      <c r="CQ863" s="27"/>
      <c r="CR863" s="27"/>
      <c r="CS863" s="27"/>
      <c r="CT863" s="27"/>
    </row>
    <row r="864" spans="2:98">
      <c r="B864" s="86">
        <v>43609</v>
      </c>
      <c r="C864" s="53">
        <v>2826.06</v>
      </c>
      <c r="D864" s="47">
        <f t="shared" si="251"/>
        <v>1.353534780883328E-3</v>
      </c>
      <c r="F864" s="89">
        <f t="shared" si="264"/>
        <v>2019.3889551053207</v>
      </c>
      <c r="G864" s="96">
        <v>104</v>
      </c>
      <c r="H864" s="37">
        <v>853</v>
      </c>
      <c r="I864" s="60">
        <f t="shared" si="252"/>
        <v>2423.593373053171</v>
      </c>
      <c r="J864" s="57">
        <f t="shared" si="253"/>
        <v>2767.7976400918797</v>
      </c>
      <c r="K864" s="60">
        <f t="shared" si="254"/>
        <v>2853.1393894257521</v>
      </c>
      <c r="L864" s="57">
        <f t="shared" si="255"/>
        <v>2058.7163948864977</v>
      </c>
      <c r="M864" s="60">
        <f t="shared" si="256"/>
        <v>2058.7163948864977</v>
      </c>
      <c r="N864" s="57">
        <f t="shared" si="257"/>
        <v>1748.772397918862</v>
      </c>
      <c r="P864" s="49"/>
      <c r="Q864" s="96">
        <v>853</v>
      </c>
      <c r="R864" s="103">
        <f t="shared" si="265"/>
        <v>2019.3889551053207</v>
      </c>
      <c r="S864" s="57">
        <f t="shared" si="258"/>
        <v>2346.4161186960732</v>
      </c>
      <c r="T864" s="57">
        <f t="shared" si="259"/>
        <v>2918.6224110741641</v>
      </c>
      <c r="U864" s="57">
        <f t="shared" si="260"/>
        <v>3744.1241879699164</v>
      </c>
      <c r="V864" s="57">
        <f t="shared" si="261"/>
        <v>1470.482368017271</v>
      </c>
      <c r="W864" s="57">
        <f t="shared" si="262"/>
        <v>5974.4159713374238</v>
      </c>
      <c r="X864" s="57">
        <f t="shared" si="263"/>
        <v>921.54088843001239</v>
      </c>
      <c r="Y864" s="17"/>
      <c r="AA864" s="22"/>
      <c r="AB864" s="22"/>
      <c r="AC864" s="22"/>
      <c r="AD864" s="22"/>
      <c r="AE864" s="22"/>
      <c r="AF864" s="22"/>
      <c r="AG864" s="22"/>
      <c r="AH864" s="33"/>
      <c r="AI864" s="6"/>
      <c r="AJ864" s="32"/>
      <c r="AK864" s="27"/>
      <c r="AL864" s="27"/>
      <c r="AM864" s="27"/>
      <c r="AN864" s="27"/>
      <c r="AO864" s="27"/>
      <c r="AP864" s="27"/>
      <c r="AR864" s="2"/>
      <c r="AS864" s="8"/>
      <c r="AT864" s="8"/>
      <c r="AU864" s="8"/>
      <c r="AW864" s="44"/>
      <c r="AX864" s="31"/>
      <c r="AY864" s="29"/>
      <c r="AZ864" s="31"/>
      <c r="BA864" s="17"/>
      <c r="BC864" s="22"/>
      <c r="BD864" s="22"/>
      <c r="BE864" s="22"/>
      <c r="BF864" s="22"/>
      <c r="BG864" s="22"/>
      <c r="BH864" s="22"/>
      <c r="BI864" s="22"/>
      <c r="BJ864" s="33"/>
      <c r="BK864" s="6"/>
      <c r="BL864" s="32"/>
      <c r="BM864" s="27"/>
      <c r="BN864" s="27"/>
      <c r="BO864" s="27"/>
      <c r="BP864" s="27"/>
      <c r="BQ864" s="27"/>
      <c r="BR864" s="27"/>
      <c r="BT864" s="2"/>
      <c r="BU864" s="8"/>
      <c r="BV864" s="8"/>
      <c r="BW864" s="8"/>
      <c r="BY864" s="44"/>
      <c r="BZ864" s="31"/>
      <c r="CA864" s="29"/>
      <c r="CB864" s="31"/>
      <c r="CC864" s="17"/>
      <c r="CE864" s="22"/>
      <c r="CF864" s="22"/>
      <c r="CG864" s="22"/>
      <c r="CH864" s="22"/>
      <c r="CI864" s="22"/>
      <c r="CJ864" s="22"/>
      <c r="CK864" s="22"/>
      <c r="CL864" s="33"/>
      <c r="CM864" s="6"/>
      <c r="CN864" s="32"/>
      <c r="CO864" s="27"/>
      <c r="CP864" s="27"/>
      <c r="CQ864" s="27"/>
      <c r="CR864" s="27"/>
      <c r="CS864" s="27"/>
      <c r="CT864" s="27"/>
    </row>
    <row r="865" spans="2:98">
      <c r="B865" s="86">
        <v>43613</v>
      </c>
      <c r="C865" s="53">
        <v>2802.39</v>
      </c>
      <c r="D865" s="47">
        <f t="shared" si="251"/>
        <v>-8.375618352052E-3</v>
      </c>
      <c r="F865" s="89">
        <f t="shared" si="264"/>
        <v>2019.3929280890316</v>
      </c>
      <c r="G865" s="96">
        <v>105</v>
      </c>
      <c r="H865" s="37">
        <v>854</v>
      </c>
      <c r="I865" s="60">
        <f t="shared" si="252"/>
        <v>2424.3011656507929</v>
      </c>
      <c r="J865" s="57">
        <f t="shared" si="253"/>
        <v>2769.9645325955535</v>
      </c>
      <c r="K865" s="60">
        <f t="shared" si="254"/>
        <v>2856.2069861693481</v>
      </c>
      <c r="L865" s="57">
        <f t="shared" si="255"/>
        <v>2057.7066613992674</v>
      </c>
      <c r="M865" s="60">
        <f t="shared" si="256"/>
        <v>2057.7066613992674</v>
      </c>
      <c r="N865" s="57">
        <f t="shared" si="257"/>
        <v>1746.5473202584872</v>
      </c>
      <c r="P865" s="49"/>
      <c r="Q865" s="96">
        <v>854</v>
      </c>
      <c r="R865" s="103">
        <f t="shared" si="265"/>
        <v>2019.3929280890316</v>
      </c>
      <c r="S865" s="57">
        <f t="shared" si="258"/>
        <v>2347.101372244882</v>
      </c>
      <c r="T865" s="57">
        <f t="shared" si="259"/>
        <v>2919.4217401661276</v>
      </c>
      <c r="U865" s="57">
        <f t="shared" si="260"/>
        <v>3746.2433422843505</v>
      </c>
      <c r="V865" s="57">
        <f t="shared" si="261"/>
        <v>1470.5090802335997</v>
      </c>
      <c r="W865" s="57">
        <f t="shared" si="262"/>
        <v>5979.4346105241711</v>
      </c>
      <c r="X865" s="57">
        <f t="shared" si="263"/>
        <v>921.30530901664736</v>
      </c>
      <c r="Y865" s="17"/>
      <c r="AA865" s="22"/>
      <c r="AB865" s="22"/>
      <c r="AC865" s="22"/>
      <c r="AD865" s="22"/>
      <c r="AE865" s="22"/>
      <c r="AF865" s="22"/>
      <c r="AG865" s="22"/>
      <c r="AH865" s="33"/>
      <c r="AI865" s="6"/>
      <c r="AJ865" s="32"/>
      <c r="AK865" s="27"/>
      <c r="AL865" s="27"/>
      <c r="AM865" s="27"/>
      <c r="AN865" s="27"/>
      <c r="AO865" s="27"/>
      <c r="AP865" s="27"/>
      <c r="AR865" s="2"/>
      <c r="AS865" s="8"/>
      <c r="AT865" s="8"/>
      <c r="AU865" s="8"/>
      <c r="AW865" s="44"/>
      <c r="AX865" s="31"/>
      <c r="AY865" s="29"/>
      <c r="AZ865" s="31"/>
      <c r="BA865" s="17"/>
      <c r="BC865" s="22"/>
      <c r="BD865" s="22"/>
      <c r="BE865" s="22"/>
      <c r="BF865" s="22"/>
      <c r="BG865" s="22"/>
      <c r="BH865" s="22"/>
      <c r="BI865" s="22"/>
      <c r="BJ865" s="33"/>
      <c r="BK865" s="6"/>
      <c r="BL865" s="32"/>
      <c r="BM865" s="27"/>
      <c r="BN865" s="27"/>
      <c r="BO865" s="27"/>
      <c r="BP865" s="27"/>
      <c r="BQ865" s="27"/>
      <c r="BR865" s="27"/>
      <c r="BT865" s="2"/>
      <c r="BU865" s="8"/>
      <c r="BV865" s="8"/>
      <c r="BW865" s="8"/>
      <c r="BY865" s="44"/>
      <c r="BZ865" s="31"/>
      <c r="CA865" s="29"/>
      <c r="CB865" s="31"/>
      <c r="CC865" s="17"/>
      <c r="CE865" s="22"/>
      <c r="CF865" s="22"/>
      <c r="CG865" s="22"/>
      <c r="CH865" s="22"/>
      <c r="CI865" s="22"/>
      <c r="CJ865" s="22"/>
      <c r="CK865" s="22"/>
      <c r="CL865" s="33"/>
      <c r="CM865" s="6"/>
      <c r="CN865" s="32"/>
      <c r="CO865" s="27"/>
      <c r="CP865" s="27"/>
      <c r="CQ865" s="27"/>
      <c r="CR865" s="27"/>
      <c r="CS865" s="27"/>
      <c r="CT865" s="27"/>
    </row>
    <row r="866" spans="2:98">
      <c r="B866" s="86">
        <v>43614</v>
      </c>
      <c r="C866" s="53">
        <v>2783.02</v>
      </c>
      <c r="D866" s="47">
        <f t="shared" si="251"/>
        <v>-6.9119572935957847E-3</v>
      </c>
      <c r="F866" s="89">
        <f t="shared" si="264"/>
        <v>2019.3969010727424</v>
      </c>
      <c r="G866" s="96">
        <v>106</v>
      </c>
      <c r="H866" s="37">
        <v>855</v>
      </c>
      <c r="I866" s="60">
        <f t="shared" si="252"/>
        <v>2425.0091649540304</v>
      </c>
      <c r="J866" s="57">
        <f t="shared" si="253"/>
        <v>2772.1228152739782</v>
      </c>
      <c r="K866" s="60">
        <f t="shared" si="254"/>
        <v>2859.2672508262367</v>
      </c>
      <c r="L866" s="57">
        <f t="shared" si="255"/>
        <v>2056.7050695984149</v>
      </c>
      <c r="M866" s="60">
        <f t="shared" si="256"/>
        <v>2056.7050695984149</v>
      </c>
      <c r="N866" s="57">
        <f t="shared" si="257"/>
        <v>1744.3380439314778</v>
      </c>
      <c r="P866" s="49"/>
      <c r="Q866" s="41">
        <v>855</v>
      </c>
      <c r="R866" s="103">
        <f t="shared" si="265"/>
        <v>2019.3969010727424</v>
      </c>
      <c r="S866" s="57">
        <f t="shared" si="258"/>
        <v>2347.7868259169427</v>
      </c>
      <c r="T866" s="57">
        <f t="shared" si="259"/>
        <v>2920.2208201253807</v>
      </c>
      <c r="U866" s="57">
        <f t="shared" si="260"/>
        <v>3748.3630952493827</v>
      </c>
      <c r="V866" s="57">
        <f t="shared" si="261"/>
        <v>1470.5360286294326</v>
      </c>
      <c r="W866" s="57">
        <f t="shared" si="262"/>
        <v>5984.4555471258036</v>
      </c>
      <c r="X866" s="57">
        <f t="shared" si="263"/>
        <v>921.07008508008573</v>
      </c>
      <c r="Y866" s="17"/>
      <c r="AA866" s="22"/>
      <c r="AB866" s="22"/>
      <c r="AC866" s="22"/>
      <c r="AD866" s="22"/>
      <c r="AE866" s="22"/>
      <c r="AF866" s="22"/>
      <c r="AG866" s="22"/>
      <c r="AH866" s="33"/>
      <c r="AI866" s="6"/>
      <c r="AJ866" s="32"/>
      <c r="AK866" s="27"/>
      <c r="AL866" s="27"/>
      <c r="AM866" s="27"/>
      <c r="AN866" s="27"/>
      <c r="AO866" s="27"/>
      <c r="AP866" s="27"/>
      <c r="AR866" s="2"/>
      <c r="AS866" s="8"/>
      <c r="AT866" s="8"/>
      <c r="AU866" s="8"/>
      <c r="AW866" s="44"/>
      <c r="AX866" s="31"/>
      <c r="AY866" s="29"/>
      <c r="AZ866" s="31"/>
      <c r="BA866" s="17"/>
      <c r="BC866" s="22"/>
      <c r="BD866" s="22"/>
      <c r="BE866" s="22"/>
      <c r="BF866" s="22"/>
      <c r="BG866" s="22"/>
      <c r="BH866" s="22"/>
      <c r="BI866" s="22"/>
      <c r="BJ866" s="33"/>
      <c r="BK866" s="6"/>
      <c r="BL866" s="32"/>
      <c r="BM866" s="27"/>
      <c r="BN866" s="27"/>
      <c r="BO866" s="27"/>
      <c r="BP866" s="27"/>
      <c r="BQ866" s="27"/>
      <c r="BR866" s="27"/>
      <c r="BT866" s="2"/>
      <c r="BU866" s="8"/>
      <c r="BV866" s="8"/>
      <c r="BW866" s="8"/>
      <c r="BY866" s="44"/>
      <c r="BZ866" s="31"/>
      <c r="CA866" s="29"/>
      <c r="CB866" s="31"/>
      <c r="CC866" s="17"/>
      <c r="CE866" s="22"/>
      <c r="CF866" s="22"/>
      <c r="CG866" s="22"/>
      <c r="CH866" s="22"/>
      <c r="CI866" s="22"/>
      <c r="CJ866" s="22"/>
      <c r="CK866" s="22"/>
      <c r="CL866" s="33"/>
      <c r="CM866" s="6"/>
      <c r="CN866" s="32"/>
      <c r="CO866" s="27"/>
      <c r="CP866" s="27"/>
      <c r="CQ866" s="27"/>
      <c r="CR866" s="27"/>
      <c r="CS866" s="27"/>
      <c r="CT866" s="27"/>
    </row>
    <row r="867" spans="2:98">
      <c r="B867" s="86">
        <v>43615</v>
      </c>
      <c r="C867" s="53">
        <v>2788.86</v>
      </c>
      <c r="D867" s="47">
        <f t="shared" si="251"/>
        <v>2.0984398243635138E-3</v>
      </c>
      <c r="F867" s="89">
        <f t="shared" si="264"/>
        <v>2019.4008740564532</v>
      </c>
      <c r="G867" s="96">
        <v>107</v>
      </c>
      <c r="H867" s="37">
        <v>856</v>
      </c>
      <c r="I867" s="60">
        <f t="shared" si="252"/>
        <v>2425.717371023251</v>
      </c>
      <c r="J867" s="57">
        <f t="shared" si="253"/>
        <v>2774.2726109811124</v>
      </c>
      <c r="K867" s="60">
        <f t="shared" si="254"/>
        <v>2862.3203030117456</v>
      </c>
      <c r="L867" s="57">
        <f t="shared" si="255"/>
        <v>2055.7115001744119</v>
      </c>
      <c r="M867" s="60">
        <f t="shared" si="256"/>
        <v>2055.7115001744119</v>
      </c>
      <c r="N867" s="57">
        <f t="shared" si="257"/>
        <v>1742.1443332314843</v>
      </c>
      <c r="P867" s="49"/>
      <c r="Q867" s="41">
        <v>856</v>
      </c>
      <c r="R867" s="103">
        <f t="shared" si="265"/>
        <v>2019.4008740564532</v>
      </c>
      <c r="S867" s="57">
        <f t="shared" si="258"/>
        <v>2348.4724797707017</v>
      </c>
      <c r="T867" s="57">
        <f t="shared" si="259"/>
        <v>2921.0196514486674</v>
      </c>
      <c r="U867" s="57">
        <f t="shared" si="260"/>
        <v>3750.4834475783473</v>
      </c>
      <c r="V867" s="57">
        <f t="shared" si="261"/>
        <v>1470.5632128043496</v>
      </c>
      <c r="W867" s="57">
        <f t="shared" si="262"/>
        <v>5989.4787832185038</v>
      </c>
      <c r="X867" s="57">
        <f t="shared" si="263"/>
        <v>920.83521586107634</v>
      </c>
      <c r="Y867" s="17"/>
      <c r="AA867" s="22"/>
      <c r="AB867" s="22"/>
      <c r="AC867" s="22"/>
      <c r="AD867" s="22"/>
      <c r="AE867" s="22"/>
      <c r="AF867" s="22"/>
      <c r="AG867" s="22"/>
      <c r="AH867" s="33"/>
      <c r="AI867" s="6"/>
      <c r="AJ867" s="32"/>
      <c r="AK867" s="27"/>
      <c r="AL867" s="27"/>
      <c r="AM867" s="27"/>
      <c r="AN867" s="27"/>
      <c r="AO867" s="27"/>
      <c r="AP867" s="27"/>
      <c r="AR867" s="2"/>
      <c r="AS867" s="8"/>
      <c r="AT867" s="8"/>
      <c r="AU867" s="8"/>
      <c r="AW867" s="44"/>
      <c r="AX867" s="31"/>
      <c r="AY867" s="29"/>
      <c r="AZ867" s="31"/>
      <c r="BA867" s="17"/>
      <c r="BC867" s="22"/>
      <c r="BD867" s="22"/>
      <c r="BE867" s="22"/>
      <c r="BF867" s="22"/>
      <c r="BG867" s="22"/>
      <c r="BH867" s="22"/>
      <c r="BI867" s="22"/>
      <c r="BJ867" s="33"/>
      <c r="BK867" s="6"/>
      <c r="BL867" s="32"/>
      <c r="BM867" s="27"/>
      <c r="BN867" s="27"/>
      <c r="BO867" s="27"/>
      <c r="BP867" s="27"/>
      <c r="BQ867" s="27"/>
      <c r="BR867" s="27"/>
      <c r="BT867" s="2"/>
      <c r="BU867" s="8"/>
      <c r="BV867" s="8"/>
      <c r="BW867" s="8"/>
      <c r="BY867" s="44"/>
      <c r="BZ867" s="31"/>
      <c r="CA867" s="29"/>
      <c r="CB867" s="31"/>
      <c r="CC867" s="17"/>
      <c r="CE867" s="22"/>
      <c r="CF867" s="22"/>
      <c r="CG867" s="22"/>
      <c r="CH867" s="22"/>
      <c r="CI867" s="22"/>
      <c r="CJ867" s="22"/>
      <c r="CK867" s="22"/>
      <c r="CL867" s="33"/>
      <c r="CM867" s="6"/>
      <c r="CN867" s="32"/>
      <c r="CO867" s="27"/>
      <c r="CP867" s="27"/>
      <c r="CQ867" s="27"/>
      <c r="CR867" s="27"/>
      <c r="CS867" s="27"/>
      <c r="CT867" s="27"/>
    </row>
    <row r="868" spans="2:98">
      <c r="B868" s="86">
        <v>43616</v>
      </c>
      <c r="C868" s="53">
        <v>2752.06</v>
      </c>
      <c r="D868" s="47">
        <f t="shared" si="251"/>
        <v>-1.3195355808466607E-2</v>
      </c>
      <c r="F868" s="89">
        <f t="shared" si="264"/>
        <v>2019.404847040164</v>
      </c>
      <c r="G868" s="96">
        <v>108</v>
      </c>
      <c r="H868" s="37">
        <v>857</v>
      </c>
      <c r="I868" s="60">
        <f t="shared" si="252"/>
        <v>2426.4257839188394</v>
      </c>
      <c r="J868" s="57">
        <f t="shared" si="253"/>
        <v>2776.4140397020124</v>
      </c>
      <c r="K868" s="60">
        <f t="shared" si="254"/>
        <v>2865.366259524149</v>
      </c>
      <c r="L868" s="57">
        <f t="shared" si="255"/>
        <v>2054.7258366348938</v>
      </c>
      <c r="M868" s="60">
        <f t="shared" si="256"/>
        <v>2054.7258366348938</v>
      </c>
      <c r="N868" s="57">
        <f t="shared" si="257"/>
        <v>1739.9659580423338</v>
      </c>
      <c r="P868" s="49"/>
      <c r="Q868" s="96">
        <v>857</v>
      </c>
      <c r="R868" s="103">
        <f t="shared" si="265"/>
        <v>2019.404847040164</v>
      </c>
      <c r="S868" s="57">
        <f t="shared" si="258"/>
        <v>2349.1583338646187</v>
      </c>
      <c r="T868" s="57">
        <f t="shared" si="259"/>
        <v>2921.8182346312628</v>
      </c>
      <c r="U868" s="57">
        <f t="shared" si="260"/>
        <v>3752.6043999834014</v>
      </c>
      <c r="V868" s="57">
        <f t="shared" si="261"/>
        <v>1470.590632359223</v>
      </c>
      <c r="W868" s="57">
        <f t="shared" si="262"/>
        <v>5994.5043208766219</v>
      </c>
      <c r="X868" s="57">
        <f t="shared" si="263"/>
        <v>920.60070060281055</v>
      </c>
      <c r="Y868" s="17"/>
      <c r="AA868" s="22"/>
      <c r="AB868" s="22"/>
      <c r="AC868" s="22"/>
      <c r="AD868" s="22"/>
      <c r="AE868" s="22"/>
      <c r="AF868" s="22"/>
      <c r="AG868" s="22"/>
      <c r="AH868" s="33"/>
      <c r="AI868" s="6"/>
      <c r="AJ868" s="32"/>
      <c r="AK868" s="27"/>
      <c r="AL868" s="27"/>
      <c r="AM868" s="27"/>
      <c r="AN868" s="27"/>
      <c r="AO868" s="27"/>
      <c r="AP868" s="27"/>
      <c r="AR868" s="2"/>
      <c r="AS868" s="8"/>
      <c r="AT868" s="8"/>
      <c r="AU868" s="8"/>
      <c r="AW868" s="44"/>
      <c r="AX868" s="31"/>
      <c r="AY868" s="29"/>
      <c r="AZ868" s="31"/>
      <c r="BA868" s="17"/>
      <c r="BC868" s="22"/>
      <c r="BD868" s="22"/>
      <c r="BE868" s="22"/>
      <c r="BF868" s="22"/>
      <c r="BG868" s="22"/>
      <c r="BH868" s="22"/>
      <c r="BI868" s="22"/>
      <c r="BJ868" s="33"/>
      <c r="BK868" s="6"/>
      <c r="BL868" s="32"/>
      <c r="BM868" s="27"/>
      <c r="BN868" s="27"/>
      <c r="BO868" s="27"/>
      <c r="BP868" s="27"/>
      <c r="BQ868" s="27"/>
      <c r="BR868" s="27"/>
      <c r="BT868" s="2"/>
      <c r="BU868" s="8"/>
      <c r="BV868" s="8"/>
      <c r="BW868" s="8"/>
      <c r="BY868" s="44"/>
      <c r="BZ868" s="31"/>
      <c r="CA868" s="29"/>
      <c r="CB868" s="31"/>
      <c r="CC868" s="17"/>
      <c r="CE868" s="22"/>
      <c r="CF868" s="22"/>
      <c r="CG868" s="22"/>
      <c r="CH868" s="22"/>
      <c r="CI868" s="22"/>
      <c r="CJ868" s="22"/>
      <c r="CK868" s="22"/>
      <c r="CL868" s="33"/>
      <c r="CM868" s="6"/>
      <c r="CN868" s="32"/>
      <c r="CO868" s="27"/>
      <c r="CP868" s="27"/>
      <c r="CQ868" s="27"/>
      <c r="CR868" s="27"/>
      <c r="CS868" s="27"/>
      <c r="CT868" s="27"/>
    </row>
    <row r="869" spans="2:98">
      <c r="B869" s="86">
        <v>43619</v>
      </c>
      <c r="C869" s="53">
        <v>2744.45</v>
      </c>
      <c r="D869" s="47">
        <f t="shared" si="251"/>
        <v>-2.7652013400871083E-3</v>
      </c>
      <c r="F869" s="89">
        <f t="shared" si="264"/>
        <v>2019.4088200238748</v>
      </c>
      <c r="G869" s="96">
        <v>109</v>
      </c>
      <c r="H869" s="37">
        <v>858</v>
      </c>
      <c r="I869" s="60">
        <f t="shared" si="252"/>
        <v>2427.1344037011963</v>
      </c>
      <c r="J869" s="57">
        <f t="shared" si="253"/>
        <v>2778.5472186456645</v>
      </c>
      <c r="K869" s="60">
        <f t="shared" si="254"/>
        <v>2868.4052344362908</v>
      </c>
      <c r="L869" s="57">
        <f t="shared" si="255"/>
        <v>2053.7479652130392</v>
      </c>
      <c r="M869" s="60">
        <f t="shared" si="256"/>
        <v>2053.7479652130392</v>
      </c>
      <c r="N869" s="57">
        <f t="shared" si="257"/>
        <v>1737.8026936558394</v>
      </c>
      <c r="P869" s="49"/>
      <c r="Q869" s="41">
        <v>858</v>
      </c>
      <c r="R869" s="103">
        <f t="shared" si="265"/>
        <v>2019.4088200238748</v>
      </c>
      <c r="S869" s="57">
        <f t="shared" si="258"/>
        <v>2349.8443882571742</v>
      </c>
      <c r="T869" s="57">
        <f t="shared" si="259"/>
        <v>2922.6165701669784</v>
      </c>
      <c r="U869" s="57">
        <f t="shared" si="260"/>
        <v>3754.7259531755335</v>
      </c>
      <c r="V869" s="57">
        <f t="shared" si="261"/>
        <v>1470.6182868962078</v>
      </c>
      <c r="W869" s="57">
        <f t="shared" si="262"/>
        <v>5999.5321621726871</v>
      </c>
      <c r="X869" s="57">
        <f t="shared" si="263"/>
        <v>920.36653855091004</v>
      </c>
      <c r="Y869" s="17"/>
      <c r="AA869" s="22"/>
      <c r="AB869" s="22"/>
      <c r="AC869" s="22"/>
      <c r="AD869" s="22"/>
      <c r="AE869" s="22"/>
      <c r="AF869" s="22"/>
      <c r="AG869" s="22"/>
      <c r="AH869" s="33"/>
      <c r="AI869" s="6"/>
      <c r="AJ869" s="32"/>
      <c r="AK869" s="27"/>
      <c r="AL869" s="27"/>
      <c r="AM869" s="27"/>
      <c r="AN869" s="27"/>
      <c r="AO869" s="27"/>
      <c r="AP869" s="27"/>
      <c r="AR869" s="2"/>
      <c r="AS869" s="8"/>
      <c r="AT869" s="8"/>
      <c r="AU869" s="8"/>
      <c r="AW869" s="44"/>
      <c r="AX869" s="31"/>
      <c r="AY869" s="29"/>
      <c r="AZ869" s="31"/>
      <c r="BA869" s="17"/>
      <c r="BC869" s="22"/>
      <c r="BD869" s="22"/>
      <c r="BE869" s="22"/>
      <c r="BF869" s="22"/>
      <c r="BG869" s="22"/>
      <c r="BH869" s="22"/>
      <c r="BI869" s="22"/>
      <c r="BJ869" s="33"/>
      <c r="BK869" s="6"/>
      <c r="BL869" s="32"/>
      <c r="BM869" s="27"/>
      <c r="BN869" s="27"/>
      <c r="BO869" s="27"/>
      <c r="BP869" s="27"/>
      <c r="BQ869" s="27"/>
      <c r="BR869" s="27"/>
      <c r="BT869" s="2"/>
      <c r="BU869" s="8"/>
      <c r="BV869" s="8"/>
      <c r="BW869" s="8"/>
      <c r="BY869" s="44"/>
      <c r="BZ869" s="31"/>
      <c r="CA869" s="29"/>
      <c r="CB869" s="31"/>
      <c r="CC869" s="17"/>
      <c r="CE869" s="22"/>
      <c r="CF869" s="22"/>
      <c r="CG869" s="22"/>
      <c r="CH869" s="22"/>
      <c r="CI869" s="22"/>
      <c r="CJ869" s="22"/>
      <c r="CK869" s="22"/>
      <c r="CL869" s="33"/>
      <c r="CM869" s="6"/>
      <c r="CN869" s="32"/>
      <c r="CO869" s="27"/>
      <c r="CP869" s="27"/>
      <c r="CQ869" s="27"/>
      <c r="CR869" s="27"/>
      <c r="CS869" s="27"/>
      <c r="CT869" s="27"/>
    </row>
    <row r="870" spans="2:98">
      <c r="B870" s="86">
        <v>43620</v>
      </c>
      <c r="C870" s="53">
        <v>2803.27</v>
      </c>
      <c r="D870" s="47">
        <f t="shared" si="251"/>
        <v>2.1432345278653342E-2</v>
      </c>
      <c r="F870" s="89">
        <f t="shared" si="264"/>
        <v>2019.4127930075856</v>
      </c>
      <c r="G870" s="96">
        <v>110</v>
      </c>
      <c r="H870" s="37">
        <v>859</v>
      </c>
      <c r="I870" s="60">
        <f t="shared" si="252"/>
        <v>2427.843230430743</v>
      </c>
      <c r="J870" s="57">
        <f t="shared" si="253"/>
        <v>2780.6722623339942</v>
      </c>
      <c r="K870" s="60">
        <f t="shared" si="254"/>
        <v>2871.437339183416</v>
      </c>
      <c r="L870" s="57">
        <f t="shared" si="255"/>
        <v>2052.777774779739</v>
      </c>
      <c r="M870" s="60">
        <f t="shared" si="256"/>
        <v>2052.777774779739</v>
      </c>
      <c r="N870" s="57">
        <f t="shared" si="257"/>
        <v>1735.6543205971484</v>
      </c>
      <c r="P870" s="49"/>
      <c r="Q870" s="41">
        <v>859</v>
      </c>
      <c r="R870" s="103">
        <f t="shared" si="265"/>
        <v>2019.4127930075856</v>
      </c>
      <c r="S870" s="57">
        <f t="shared" si="258"/>
        <v>2350.5306430068626</v>
      </c>
      <c r="T870" s="57">
        <f t="shared" si="259"/>
        <v>2923.4146585481703</v>
      </c>
      <c r="U870" s="57">
        <f t="shared" si="260"/>
        <v>3756.8481078645655</v>
      </c>
      <c r="V870" s="57">
        <f t="shared" si="261"/>
        <v>1470.6461760187381</v>
      </c>
      <c r="W870" s="57">
        <f t="shared" si="262"/>
        <v>6004.5623091774178</v>
      </c>
      <c r="X870" s="57">
        <f t="shared" si="263"/>
        <v>920.13272895341822</v>
      </c>
      <c r="Y870" s="17"/>
      <c r="AA870" s="22"/>
      <c r="AB870" s="22"/>
      <c r="AC870" s="22"/>
      <c r="AD870" s="22"/>
      <c r="AE870" s="22"/>
      <c r="AF870" s="22"/>
      <c r="AG870" s="22"/>
      <c r="AH870" s="33"/>
      <c r="AI870" s="6"/>
      <c r="AJ870" s="32"/>
      <c r="AK870" s="27"/>
      <c r="AL870" s="27"/>
      <c r="AM870" s="27"/>
      <c r="AN870" s="27"/>
      <c r="AO870" s="27"/>
      <c r="AP870" s="27"/>
      <c r="AR870" s="2"/>
      <c r="AS870" s="8"/>
      <c r="AT870" s="8"/>
      <c r="AU870" s="8"/>
      <c r="AW870" s="44"/>
      <c r="AX870" s="31"/>
      <c r="AY870" s="29"/>
      <c r="AZ870" s="31"/>
      <c r="BA870" s="17"/>
      <c r="BC870" s="22"/>
      <c r="BD870" s="22"/>
      <c r="BE870" s="22"/>
      <c r="BF870" s="22"/>
      <c r="BG870" s="22"/>
      <c r="BH870" s="22"/>
      <c r="BI870" s="22"/>
      <c r="BJ870" s="33"/>
      <c r="BK870" s="6"/>
      <c r="BL870" s="32"/>
      <c r="BM870" s="27"/>
      <c r="BN870" s="27"/>
      <c r="BO870" s="27"/>
      <c r="BP870" s="27"/>
      <c r="BQ870" s="27"/>
      <c r="BR870" s="27"/>
      <c r="BT870" s="2"/>
      <c r="BU870" s="8"/>
      <c r="BV870" s="8"/>
      <c r="BW870" s="8"/>
      <c r="BY870" s="44"/>
      <c r="BZ870" s="31"/>
      <c r="CA870" s="29"/>
      <c r="CB870" s="31"/>
      <c r="CC870" s="17"/>
      <c r="CE870" s="22"/>
      <c r="CF870" s="22"/>
      <c r="CG870" s="22"/>
      <c r="CH870" s="22"/>
      <c r="CI870" s="22"/>
      <c r="CJ870" s="22"/>
      <c r="CK870" s="22"/>
      <c r="CL870" s="33"/>
      <c r="CM870" s="6"/>
      <c r="CN870" s="32"/>
      <c r="CO870" s="27"/>
      <c r="CP870" s="27"/>
      <c r="CQ870" s="27"/>
      <c r="CR870" s="27"/>
      <c r="CS870" s="27"/>
      <c r="CT870" s="27"/>
    </row>
    <row r="871" spans="2:98">
      <c r="B871" s="86">
        <v>43621</v>
      </c>
      <c r="C871" s="53">
        <v>2826.15</v>
      </c>
      <c r="D871" s="47">
        <f t="shared" si="251"/>
        <v>8.1618966421358307E-3</v>
      </c>
      <c r="F871" s="89">
        <f t="shared" si="264"/>
        <v>2019.4167659912964</v>
      </c>
      <c r="G871" s="96">
        <v>111</v>
      </c>
      <c r="H871" s="37">
        <v>860</v>
      </c>
      <c r="I871" s="60">
        <f t="shared" si="252"/>
        <v>2428.5522641679167</v>
      </c>
      <c r="J871" s="57">
        <f t="shared" si="253"/>
        <v>2782.7892826872417</v>
      </c>
      <c r="K871" s="60">
        <f t="shared" si="254"/>
        <v>2874.4626826474055</v>
      </c>
      <c r="L871" s="57">
        <f t="shared" si="255"/>
        <v>2051.81515675936</v>
      </c>
      <c r="M871" s="60">
        <f t="shared" si="256"/>
        <v>2051.81515675936</v>
      </c>
      <c r="N871" s="57">
        <f t="shared" si="257"/>
        <v>1733.5206244572501</v>
      </c>
      <c r="P871" s="49"/>
      <c r="Q871" s="96">
        <v>860</v>
      </c>
      <c r="R871" s="103">
        <f t="shared" si="265"/>
        <v>2019.4167659912964</v>
      </c>
      <c r="S871" s="57">
        <f t="shared" si="258"/>
        <v>2351.2170981721974</v>
      </c>
      <c r="T871" s="57">
        <f t="shared" si="259"/>
        <v>2924.2125002657431</v>
      </c>
      <c r="U871" s="57">
        <f t="shared" si="260"/>
        <v>3758.9708647591615</v>
      </c>
      <c r="V871" s="57">
        <f t="shared" si="261"/>
        <v>1470.6742993315231</v>
      </c>
      <c r="W871" s="57">
        <f t="shared" si="262"/>
        <v>6009.5947639597343</v>
      </c>
      <c r="X871" s="57">
        <f t="shared" si="263"/>
        <v>919.89927106078824</v>
      </c>
      <c r="Y871" s="17"/>
      <c r="AA871" s="22"/>
      <c r="AB871" s="22"/>
      <c r="AC871" s="22"/>
      <c r="AD871" s="22"/>
      <c r="AE871" s="22"/>
      <c r="AF871" s="22"/>
      <c r="AG871" s="22"/>
      <c r="AH871" s="33"/>
      <c r="AI871" s="6"/>
      <c r="AJ871" s="32"/>
      <c r="AK871" s="27"/>
      <c r="AL871" s="27"/>
      <c r="AM871" s="27"/>
      <c r="AN871" s="27"/>
      <c r="AO871" s="27"/>
      <c r="AP871" s="27"/>
      <c r="AR871" s="2"/>
      <c r="AS871" s="8"/>
      <c r="AT871" s="8"/>
      <c r="AU871" s="8"/>
      <c r="AW871" s="44"/>
      <c r="AX871" s="31"/>
      <c r="AY871" s="29"/>
      <c r="AZ871" s="31"/>
      <c r="BA871" s="17"/>
      <c r="BC871" s="22"/>
      <c r="BD871" s="22"/>
      <c r="BE871" s="22"/>
      <c r="BF871" s="22"/>
      <c r="BG871" s="22"/>
      <c r="BH871" s="22"/>
      <c r="BI871" s="22"/>
      <c r="BJ871" s="33"/>
      <c r="BK871" s="6"/>
      <c r="BL871" s="32"/>
      <c r="BM871" s="27"/>
      <c r="BN871" s="27"/>
      <c r="BO871" s="27"/>
      <c r="BP871" s="27"/>
      <c r="BQ871" s="27"/>
      <c r="BR871" s="27"/>
      <c r="BT871" s="2"/>
      <c r="BU871" s="8"/>
      <c r="BV871" s="8"/>
      <c r="BW871" s="8"/>
      <c r="BY871" s="44"/>
      <c r="BZ871" s="31"/>
      <c r="CA871" s="29"/>
      <c r="CB871" s="31"/>
      <c r="CC871" s="17"/>
      <c r="CE871" s="22"/>
      <c r="CF871" s="22"/>
      <c r="CG871" s="22"/>
      <c r="CH871" s="22"/>
      <c r="CI871" s="22"/>
      <c r="CJ871" s="22"/>
      <c r="CK871" s="22"/>
      <c r="CL871" s="33"/>
      <c r="CM871" s="6"/>
      <c r="CN871" s="32"/>
      <c r="CO871" s="27"/>
      <c r="CP871" s="27"/>
      <c r="CQ871" s="27"/>
      <c r="CR871" s="27"/>
      <c r="CS871" s="27"/>
      <c r="CT871" s="27"/>
    </row>
    <row r="872" spans="2:98">
      <c r="B872" s="86">
        <v>43622</v>
      </c>
      <c r="C872" s="53">
        <v>2843.49</v>
      </c>
      <c r="D872" s="47">
        <f t="shared" si="251"/>
        <v>6.1355554376093593E-3</v>
      </c>
      <c r="F872" s="89">
        <f t="shared" si="264"/>
        <v>2019.4207389750072</v>
      </c>
      <c r="G872" s="96">
        <v>112</v>
      </c>
      <c r="H872" s="37">
        <v>861</v>
      </c>
      <c r="I872" s="60">
        <f t="shared" si="252"/>
        <v>2429.2615049731721</v>
      </c>
      <c r="J872" s="57">
        <f t="shared" si="253"/>
        <v>2784.8983891058783</v>
      </c>
      <c r="K872" s="60">
        <f t="shared" si="254"/>
        <v>2877.4813712375944</v>
      </c>
      <c r="L872" s="57">
        <f t="shared" si="255"/>
        <v>2050.8600050489254</v>
      </c>
      <c r="M872" s="60">
        <f t="shared" si="256"/>
        <v>2050.8600050489254</v>
      </c>
      <c r="N872" s="57">
        <f t="shared" si="257"/>
        <v>1731.4013957322918</v>
      </c>
      <c r="P872" s="49"/>
      <c r="Q872" s="96">
        <v>861</v>
      </c>
      <c r="R872" s="103">
        <f t="shared" si="265"/>
        <v>2019.4207389750072</v>
      </c>
      <c r="S872" s="57">
        <f t="shared" si="258"/>
        <v>2351.9037538117082</v>
      </c>
      <c r="T872" s="57">
        <f t="shared" si="259"/>
        <v>2925.0100958091552</v>
      </c>
      <c r="U872" s="57">
        <f t="shared" si="260"/>
        <v>3761.0942245668298</v>
      </c>
      <c r="V872" s="57">
        <f t="shared" si="261"/>
        <v>1470.7026564405385</v>
      </c>
      <c r="W872" s="57">
        <f t="shared" si="262"/>
        <v>6014.6295285867682</v>
      </c>
      <c r="X872" s="57">
        <f t="shared" si="263"/>
        <v>919.66616412587348</v>
      </c>
      <c r="Y872" s="17"/>
      <c r="AA872" s="22"/>
      <c r="AB872" s="22"/>
      <c r="AC872" s="22"/>
      <c r="AD872" s="22"/>
      <c r="AE872" s="22"/>
      <c r="AF872" s="22"/>
      <c r="AG872" s="22"/>
      <c r="AH872" s="33"/>
      <c r="AI872" s="6"/>
      <c r="AJ872" s="32"/>
      <c r="AK872" s="27"/>
      <c r="AL872" s="27"/>
      <c r="AM872" s="27"/>
      <c r="AN872" s="27"/>
      <c r="AO872" s="27"/>
      <c r="AP872" s="27"/>
      <c r="AR872" s="2"/>
      <c r="AS872" s="8"/>
      <c r="AT872" s="8"/>
      <c r="AU872" s="8"/>
      <c r="AW872" s="44"/>
      <c r="AX872" s="31"/>
      <c r="AY872" s="29"/>
      <c r="AZ872" s="31"/>
      <c r="BA872" s="17"/>
      <c r="BC872" s="22"/>
      <c r="BD872" s="22"/>
      <c r="BE872" s="22"/>
      <c r="BF872" s="22"/>
      <c r="BG872" s="22"/>
      <c r="BH872" s="22"/>
      <c r="BI872" s="22"/>
      <c r="BJ872" s="33"/>
      <c r="BK872" s="6"/>
      <c r="BL872" s="32"/>
      <c r="BM872" s="27"/>
      <c r="BN872" s="27"/>
      <c r="BO872" s="27"/>
      <c r="BP872" s="27"/>
      <c r="BQ872" s="27"/>
      <c r="BR872" s="27"/>
      <c r="BT872" s="2"/>
      <c r="BU872" s="8"/>
      <c r="BV872" s="8"/>
      <c r="BW872" s="8"/>
      <c r="BY872" s="44"/>
      <c r="BZ872" s="31"/>
      <c r="CA872" s="29"/>
      <c r="CB872" s="31"/>
      <c r="CC872" s="17"/>
      <c r="CE872" s="22"/>
      <c r="CF872" s="22"/>
      <c r="CG872" s="22"/>
      <c r="CH872" s="22"/>
      <c r="CI872" s="22"/>
      <c r="CJ872" s="22"/>
      <c r="CK872" s="22"/>
      <c r="CL872" s="33"/>
      <c r="CM872" s="6"/>
      <c r="CN872" s="32"/>
      <c r="CO872" s="27"/>
      <c r="CP872" s="27"/>
      <c r="CQ872" s="27"/>
      <c r="CR872" s="27"/>
      <c r="CS872" s="27"/>
      <c r="CT872" s="27"/>
    </row>
    <row r="873" spans="2:98">
      <c r="B873" s="86">
        <v>43623</v>
      </c>
      <c r="C873" s="53">
        <v>2873.34</v>
      </c>
      <c r="D873" s="47">
        <f t="shared" si="251"/>
        <v>1.0497663083042447E-2</v>
      </c>
      <c r="F873" s="89">
        <f t="shared" si="264"/>
        <v>2019.424711958718</v>
      </c>
      <c r="G873" s="96">
        <v>113</v>
      </c>
      <c r="H873" s="37">
        <v>862</v>
      </c>
      <c r="I873" s="60">
        <f t="shared" si="252"/>
        <v>2429.9709529069814</v>
      </c>
      <c r="J873" s="57">
        <f t="shared" si="253"/>
        <v>2786.9996885492415</v>
      </c>
      <c r="K873" s="60">
        <f t="shared" si="254"/>
        <v>2880.493508968339</v>
      </c>
      <c r="L873" s="57">
        <f t="shared" si="255"/>
        <v>2049.9122159405524</v>
      </c>
      <c r="M873" s="60">
        <f t="shared" si="256"/>
        <v>2049.9122159405524</v>
      </c>
      <c r="N873" s="57">
        <f t="shared" si="257"/>
        <v>1729.2964296693642</v>
      </c>
      <c r="P873" s="49"/>
      <c r="Q873" s="41">
        <v>862</v>
      </c>
      <c r="R873" s="103">
        <f t="shared" si="265"/>
        <v>2019.424711958718</v>
      </c>
      <c r="S873" s="57">
        <f t="shared" si="258"/>
        <v>2352.5906099839417</v>
      </c>
      <c r="T873" s="57">
        <f t="shared" si="259"/>
        <v>2925.8074456664281</v>
      </c>
      <c r="U873" s="57">
        <f t="shared" si="260"/>
        <v>3763.2181879939321</v>
      </c>
      <c r="V873" s="57">
        <f t="shared" si="261"/>
        <v>1470.7312469530241</v>
      </c>
      <c r="W873" s="57">
        <f t="shared" si="262"/>
        <v>6019.6666051238717</v>
      </c>
      <c r="X873" s="57">
        <f t="shared" si="263"/>
        <v>919.43340740391773</v>
      </c>
      <c r="Y873" s="17"/>
      <c r="AA873" s="22"/>
      <c r="AB873" s="22"/>
      <c r="AC873" s="22"/>
      <c r="AD873" s="22"/>
      <c r="AE873" s="22"/>
      <c r="AF873" s="22"/>
      <c r="AG873" s="22"/>
      <c r="AH873" s="33"/>
      <c r="AI873" s="6"/>
      <c r="AJ873" s="32"/>
      <c r="AK873" s="27"/>
      <c r="AL873" s="27"/>
      <c r="AM873" s="27"/>
      <c r="AN873" s="27"/>
      <c r="AO873" s="27"/>
      <c r="AP873" s="27"/>
      <c r="AR873" s="2"/>
      <c r="AS873" s="8"/>
      <c r="AT873" s="8"/>
      <c r="AU873" s="8"/>
      <c r="AW873" s="44"/>
      <c r="AX873" s="31"/>
      <c r="AY873" s="29"/>
      <c r="AZ873" s="31"/>
      <c r="BA873" s="17"/>
      <c r="BC873" s="22"/>
      <c r="BD873" s="22"/>
      <c r="BE873" s="22"/>
      <c r="BF873" s="22"/>
      <c r="BG873" s="22"/>
      <c r="BH873" s="22"/>
      <c r="BI873" s="22"/>
      <c r="BJ873" s="33"/>
      <c r="BK873" s="6"/>
      <c r="BL873" s="32"/>
      <c r="BM873" s="27"/>
      <c r="BN873" s="27"/>
      <c r="BO873" s="27"/>
      <c r="BP873" s="27"/>
      <c r="BQ873" s="27"/>
      <c r="BR873" s="27"/>
      <c r="BT873" s="2"/>
      <c r="BU873" s="8"/>
      <c r="BV873" s="8"/>
      <c r="BW873" s="8"/>
      <c r="BY873" s="44"/>
      <c r="BZ873" s="31"/>
      <c r="CA873" s="29"/>
      <c r="CB873" s="31"/>
      <c r="CC873" s="17"/>
      <c r="CE873" s="22"/>
      <c r="CF873" s="22"/>
      <c r="CG873" s="22"/>
      <c r="CH873" s="22"/>
      <c r="CI873" s="22"/>
      <c r="CJ873" s="22"/>
      <c r="CK873" s="22"/>
      <c r="CL873" s="33"/>
      <c r="CM873" s="6"/>
      <c r="CN873" s="32"/>
      <c r="CO873" s="27"/>
      <c r="CP873" s="27"/>
      <c r="CQ873" s="27"/>
      <c r="CR873" s="27"/>
      <c r="CS873" s="27"/>
      <c r="CT873" s="27"/>
    </row>
    <row r="874" spans="2:98">
      <c r="B874" s="86">
        <v>43626</v>
      </c>
      <c r="C874" s="53">
        <v>2886.73</v>
      </c>
      <c r="D874" s="47">
        <f t="shared" si="251"/>
        <v>4.6600819951693401E-3</v>
      </c>
      <c r="F874" s="89">
        <f t="shared" si="264"/>
        <v>2019.4286849424288</v>
      </c>
      <c r="G874" s="96">
        <v>114</v>
      </c>
      <c r="H874" s="37">
        <v>863</v>
      </c>
      <c r="I874" s="60">
        <f t="shared" si="252"/>
        <v>2430.6806080298365</v>
      </c>
      <c r="J874" s="57">
        <f t="shared" si="253"/>
        <v>2789.0932856110417</v>
      </c>
      <c r="K874" s="60">
        <f t="shared" si="254"/>
        <v>2883.4991975334869</v>
      </c>
      <c r="L874" s="57">
        <f t="shared" si="255"/>
        <v>2048.9716880469778</v>
      </c>
      <c r="M874" s="60">
        <f t="shared" si="256"/>
        <v>2048.9716880469778</v>
      </c>
      <c r="N874" s="57">
        <f t="shared" si="257"/>
        <v>1727.2055261184476</v>
      </c>
      <c r="P874" s="49"/>
      <c r="Q874" s="41">
        <v>863</v>
      </c>
      <c r="R874" s="103">
        <f t="shared" si="265"/>
        <v>2019.4286849424288</v>
      </c>
      <c r="S874" s="57">
        <f t="shared" si="258"/>
        <v>2353.2776667474627</v>
      </c>
      <c r="T874" s="57">
        <f t="shared" si="259"/>
        <v>2926.6045503241485</v>
      </c>
      <c r="U874" s="57">
        <f t="shared" si="260"/>
        <v>3765.3427557456862</v>
      </c>
      <c r="V874" s="57">
        <f t="shared" si="261"/>
        <v>1470.760070477477</v>
      </c>
      <c r="W874" s="57">
        <f t="shared" si="262"/>
        <v>6024.7059956346338</v>
      </c>
      <c r="X874" s="57">
        <f t="shared" si="263"/>
        <v>919.201000152544</v>
      </c>
      <c r="Y874" s="17"/>
      <c r="AA874" s="22"/>
      <c r="AB874" s="22"/>
      <c r="AC874" s="22"/>
      <c r="AD874" s="22"/>
      <c r="AE874" s="22"/>
      <c r="AF874" s="22"/>
      <c r="AG874" s="22"/>
      <c r="AH874" s="33"/>
      <c r="AI874" s="6"/>
      <c r="AJ874" s="32"/>
      <c r="AK874" s="27"/>
      <c r="AL874" s="27"/>
      <c r="AM874" s="27"/>
      <c r="AN874" s="27"/>
      <c r="AO874" s="27"/>
      <c r="AP874" s="27"/>
      <c r="AR874" s="2"/>
      <c r="AS874" s="8"/>
      <c r="AT874" s="8"/>
      <c r="AU874" s="8"/>
      <c r="AW874" s="44"/>
      <c r="AX874" s="31"/>
      <c r="AY874" s="29"/>
      <c r="AZ874" s="31"/>
      <c r="BA874" s="17"/>
      <c r="BC874" s="22"/>
      <c r="BD874" s="22"/>
      <c r="BE874" s="22"/>
      <c r="BF874" s="22"/>
      <c r="BG874" s="22"/>
      <c r="BH874" s="22"/>
      <c r="BI874" s="22"/>
      <c r="BJ874" s="33"/>
      <c r="BK874" s="6"/>
      <c r="BL874" s="32"/>
      <c r="BM874" s="27"/>
      <c r="BN874" s="27"/>
      <c r="BO874" s="27"/>
      <c r="BP874" s="27"/>
      <c r="BQ874" s="27"/>
      <c r="BR874" s="27"/>
      <c r="BT874" s="2"/>
      <c r="BU874" s="8"/>
      <c r="BV874" s="8"/>
      <c r="BW874" s="8"/>
      <c r="BY874" s="44"/>
      <c r="BZ874" s="31"/>
      <c r="CA874" s="29"/>
      <c r="CB874" s="31"/>
      <c r="CC874" s="17"/>
      <c r="CE874" s="22"/>
      <c r="CF874" s="22"/>
      <c r="CG874" s="22"/>
      <c r="CH874" s="22"/>
      <c r="CI874" s="22"/>
      <c r="CJ874" s="22"/>
      <c r="CK874" s="22"/>
      <c r="CL874" s="33"/>
      <c r="CM874" s="6"/>
      <c r="CN874" s="32"/>
      <c r="CO874" s="27"/>
      <c r="CP874" s="27"/>
      <c r="CQ874" s="27"/>
      <c r="CR874" s="27"/>
      <c r="CS874" s="27"/>
      <c r="CT874" s="27"/>
    </row>
    <row r="875" spans="2:98">
      <c r="B875" s="86">
        <v>43627</v>
      </c>
      <c r="C875" s="53">
        <v>2885.72</v>
      </c>
      <c r="D875" s="47">
        <f t="shared" si="251"/>
        <v>-3.4987685027703259E-4</v>
      </c>
      <c r="F875" s="89">
        <f t="shared" si="264"/>
        <v>2019.4326579261397</v>
      </c>
      <c r="G875" s="96">
        <v>115</v>
      </c>
      <c r="H875" s="37">
        <v>864</v>
      </c>
      <c r="I875" s="60">
        <f t="shared" si="252"/>
        <v>2431.3904704022434</v>
      </c>
      <c r="J875" s="57">
        <f t="shared" si="253"/>
        <v>2791.1792825918951</v>
      </c>
      <c r="K875" s="60">
        <f t="shared" si="254"/>
        <v>2886.4985363779101</v>
      </c>
      <c r="L875" s="57">
        <f t="shared" si="255"/>
        <v>2048.0383222300266</v>
      </c>
      <c r="M875" s="60">
        <f t="shared" si="256"/>
        <v>2048.0383222300266</v>
      </c>
      <c r="N875" s="57">
        <f t="shared" si="257"/>
        <v>1725.1284893902132</v>
      </c>
      <c r="P875" s="49"/>
      <c r="Q875" s="96">
        <v>864</v>
      </c>
      <c r="R875" s="103">
        <f t="shared" si="265"/>
        <v>2019.4326579261397</v>
      </c>
      <c r="S875" s="57">
        <f t="shared" si="258"/>
        <v>2353.9649241608522</v>
      </c>
      <c r="T875" s="57">
        <f t="shared" si="259"/>
        <v>2927.401410267476</v>
      </c>
      <c r="U875" s="57">
        <f t="shared" si="260"/>
        <v>3767.4679285261727</v>
      </c>
      <c r="V875" s="57">
        <f t="shared" si="261"/>
        <v>1470.7891266236463</v>
      </c>
      <c r="W875" s="57">
        <f t="shared" si="262"/>
        <v>6029.7477021808809</v>
      </c>
      <c r="X875" s="57">
        <f t="shared" si="263"/>
        <v>918.96894163174454</v>
      </c>
      <c r="Y875" s="17"/>
      <c r="AA875" s="22"/>
      <c r="AB875" s="22"/>
      <c r="AC875" s="22"/>
      <c r="AD875" s="22"/>
      <c r="AE875" s="22"/>
      <c r="AF875" s="22"/>
      <c r="AG875" s="22"/>
      <c r="AH875" s="33"/>
      <c r="AI875" s="6"/>
      <c r="AJ875" s="32"/>
      <c r="AK875" s="27"/>
      <c r="AL875" s="27"/>
      <c r="AM875" s="27"/>
      <c r="AN875" s="27"/>
      <c r="AO875" s="27"/>
      <c r="AP875" s="27"/>
      <c r="AR875" s="2"/>
      <c r="AS875" s="8"/>
      <c r="AT875" s="8"/>
      <c r="AU875" s="8"/>
      <c r="AW875" s="44"/>
      <c r="AX875" s="31"/>
      <c r="AY875" s="29"/>
      <c r="AZ875" s="31"/>
      <c r="BA875" s="17"/>
      <c r="BC875" s="22"/>
      <c r="BD875" s="22"/>
      <c r="BE875" s="22"/>
      <c r="BF875" s="22"/>
      <c r="BG875" s="22"/>
      <c r="BH875" s="22"/>
      <c r="BI875" s="22"/>
      <c r="BJ875" s="33"/>
      <c r="BK875" s="6"/>
      <c r="BL875" s="32"/>
      <c r="BM875" s="27"/>
      <c r="BN875" s="27"/>
      <c r="BO875" s="27"/>
      <c r="BP875" s="27"/>
      <c r="BQ875" s="27"/>
      <c r="BR875" s="27"/>
      <c r="BT875" s="2"/>
      <c r="BU875" s="8"/>
      <c r="BV875" s="8"/>
      <c r="BW875" s="8"/>
      <c r="BY875" s="44"/>
      <c r="BZ875" s="31"/>
      <c r="CA875" s="29"/>
      <c r="CB875" s="31"/>
      <c r="CC875" s="17"/>
      <c r="CE875" s="22"/>
      <c r="CF875" s="22"/>
      <c r="CG875" s="22"/>
      <c r="CH875" s="22"/>
      <c r="CI875" s="22"/>
      <c r="CJ875" s="22"/>
      <c r="CK875" s="22"/>
      <c r="CL875" s="33"/>
      <c r="CM875" s="6"/>
      <c r="CN875" s="32"/>
      <c r="CO875" s="27"/>
      <c r="CP875" s="27"/>
      <c r="CQ875" s="27"/>
      <c r="CR875" s="27"/>
      <c r="CS875" s="27"/>
      <c r="CT875" s="27"/>
    </row>
    <row r="876" spans="2:98">
      <c r="B876" s="86">
        <v>43628</v>
      </c>
      <c r="C876" s="53">
        <v>2879.84</v>
      </c>
      <c r="D876" s="47">
        <f t="shared" si="251"/>
        <v>-2.0376197274855684E-3</v>
      </c>
      <c r="F876" s="89">
        <f t="shared" si="264"/>
        <v>2019.4366309098505</v>
      </c>
      <c r="G876" s="96">
        <v>116</v>
      </c>
      <c r="H876" s="37">
        <v>865</v>
      </c>
      <c r="I876" s="60">
        <f t="shared" si="252"/>
        <v>2432.1005400847293</v>
      </c>
      <c r="J876" s="57">
        <f t="shared" si="253"/>
        <v>2793.2577795690199</v>
      </c>
      <c r="K876" s="60">
        <f t="shared" si="254"/>
        <v>2889.4916227662311</v>
      </c>
      <c r="L876" s="57">
        <f t="shared" si="255"/>
        <v>2047.1120215318872</v>
      </c>
      <c r="M876" s="60">
        <f t="shared" si="256"/>
        <v>2047.1120215318872</v>
      </c>
      <c r="N876" s="57">
        <f t="shared" si="257"/>
        <v>1723.0651281194052</v>
      </c>
      <c r="P876" s="49"/>
      <c r="Q876" s="41">
        <v>865</v>
      </c>
      <c r="R876" s="103">
        <f t="shared" si="265"/>
        <v>2019.4366309098505</v>
      </c>
      <c r="S876" s="57">
        <f t="shared" si="258"/>
        <v>2354.6523822827085</v>
      </c>
      <c r="T876" s="57">
        <f t="shared" si="259"/>
        <v>2928.1980259801494</v>
      </c>
      <c r="U876" s="57">
        <f t="shared" si="260"/>
        <v>3769.5937070383384</v>
      </c>
      <c r="V876" s="57">
        <f t="shared" si="261"/>
        <v>1470.8184150025286</v>
      </c>
      <c r="W876" s="57">
        <f t="shared" si="262"/>
        <v>6034.7917268226947</v>
      </c>
      <c r="X876" s="57">
        <f t="shared" si="263"/>
        <v>918.73723110387164</v>
      </c>
      <c r="Y876" s="17"/>
      <c r="AA876" s="22"/>
      <c r="AB876" s="22"/>
      <c r="AC876" s="22"/>
      <c r="AD876" s="22"/>
      <c r="AE876" s="22"/>
      <c r="AF876" s="22"/>
      <c r="AG876" s="22"/>
      <c r="AH876" s="33"/>
      <c r="AI876" s="6"/>
      <c r="AJ876" s="32"/>
      <c r="AK876" s="27"/>
      <c r="AL876" s="27"/>
      <c r="AM876" s="27"/>
      <c r="AN876" s="27"/>
      <c r="AO876" s="27"/>
      <c r="AP876" s="27"/>
      <c r="AR876" s="2"/>
      <c r="AS876" s="8"/>
      <c r="AT876" s="8"/>
      <c r="AU876" s="8"/>
      <c r="AW876" s="44"/>
      <c r="AX876" s="31"/>
      <c r="AY876" s="29"/>
      <c r="AZ876" s="31"/>
      <c r="BA876" s="17"/>
      <c r="BC876" s="22"/>
      <c r="BD876" s="22"/>
      <c r="BE876" s="22"/>
      <c r="BF876" s="22"/>
      <c r="BG876" s="22"/>
      <c r="BH876" s="22"/>
      <c r="BI876" s="22"/>
      <c r="BJ876" s="33"/>
      <c r="BK876" s="6"/>
      <c r="BL876" s="32"/>
      <c r="BM876" s="27"/>
      <c r="BN876" s="27"/>
      <c r="BO876" s="27"/>
      <c r="BP876" s="27"/>
      <c r="BQ876" s="27"/>
      <c r="BR876" s="27"/>
      <c r="BT876" s="2"/>
      <c r="BU876" s="8"/>
      <c r="BV876" s="8"/>
      <c r="BW876" s="8"/>
      <c r="BY876" s="44"/>
      <c r="BZ876" s="31"/>
      <c r="CA876" s="29"/>
      <c r="CB876" s="31"/>
      <c r="CC876" s="17"/>
      <c r="CE876" s="22"/>
      <c r="CF876" s="22"/>
      <c r="CG876" s="22"/>
      <c r="CH876" s="22"/>
      <c r="CI876" s="22"/>
      <c r="CJ876" s="22"/>
      <c r="CK876" s="22"/>
      <c r="CL876" s="33"/>
      <c r="CM876" s="6"/>
      <c r="CN876" s="32"/>
      <c r="CO876" s="27"/>
      <c r="CP876" s="27"/>
      <c r="CQ876" s="27"/>
      <c r="CR876" s="27"/>
      <c r="CS876" s="27"/>
      <c r="CT876" s="27"/>
    </row>
    <row r="877" spans="2:98">
      <c r="B877" s="86">
        <v>43629</v>
      </c>
      <c r="C877" s="53">
        <v>2891.64</v>
      </c>
      <c r="D877" s="47">
        <f t="shared" si="251"/>
        <v>4.0974498583253678E-3</v>
      </c>
      <c r="F877" s="89">
        <f t="shared" si="264"/>
        <v>2019.4406038935613</v>
      </c>
      <c r="G877" s="96">
        <v>117</v>
      </c>
      <c r="H877" s="37">
        <v>866</v>
      </c>
      <c r="I877" s="60">
        <f t="shared" si="252"/>
        <v>2432.8108171378371</v>
      </c>
      <c r="J877" s="57">
        <f t="shared" si="253"/>
        <v>2795.3288744632373</v>
      </c>
      <c r="K877" s="60">
        <f t="shared" si="254"/>
        <v>2892.4785518488784</v>
      </c>
      <c r="L877" s="57">
        <f t="shared" si="255"/>
        <v>2046.192691109052</v>
      </c>
      <c r="M877" s="60">
        <f t="shared" si="256"/>
        <v>2046.192691109052</v>
      </c>
      <c r="N877" s="57">
        <f t="shared" si="257"/>
        <v>1721.0152551335375</v>
      </c>
      <c r="P877" s="49"/>
      <c r="Q877" s="41">
        <v>866</v>
      </c>
      <c r="R877" s="103">
        <f t="shared" si="265"/>
        <v>2019.4406038935613</v>
      </c>
      <c r="S877" s="57">
        <f t="shared" si="258"/>
        <v>2355.340041171647</v>
      </c>
      <c r="T877" s="57">
        <f t="shared" si="259"/>
        <v>2928.9943979444902</v>
      </c>
      <c r="U877" s="57">
        <f t="shared" si="260"/>
        <v>3771.7200919840025</v>
      </c>
      <c r="V877" s="57">
        <f t="shared" si="261"/>
        <v>1470.8479352263623</v>
      </c>
      <c r="W877" s="57">
        <f t="shared" si="262"/>
        <v>6039.8380716184211</v>
      </c>
      <c r="X877" s="57">
        <f t="shared" si="263"/>
        <v>918.50586783362644</v>
      </c>
      <c r="Y877" s="17"/>
      <c r="AA877" s="22"/>
      <c r="AB877" s="22"/>
      <c r="AC877" s="22"/>
      <c r="AD877" s="22"/>
      <c r="AE877" s="22"/>
      <c r="AF877" s="22"/>
      <c r="AG877" s="22"/>
      <c r="AH877" s="33"/>
      <c r="AI877" s="6"/>
      <c r="AJ877" s="32"/>
      <c r="AK877" s="27"/>
      <c r="AL877" s="27"/>
      <c r="AM877" s="27"/>
      <c r="AN877" s="27"/>
      <c r="AO877" s="27"/>
      <c r="AP877" s="27"/>
      <c r="AR877" s="2"/>
      <c r="AS877" s="8"/>
      <c r="AT877" s="8"/>
      <c r="AU877" s="8"/>
      <c r="AW877" s="44"/>
      <c r="AX877" s="31"/>
      <c r="AY877" s="29"/>
      <c r="AZ877" s="31"/>
      <c r="BA877" s="17"/>
      <c r="BC877" s="22"/>
      <c r="BD877" s="22"/>
      <c r="BE877" s="22"/>
      <c r="BF877" s="22"/>
      <c r="BG877" s="22"/>
      <c r="BH877" s="22"/>
      <c r="BI877" s="22"/>
      <c r="BJ877" s="33"/>
      <c r="BK877" s="6"/>
      <c r="BL877" s="32"/>
      <c r="BM877" s="27"/>
      <c r="BN877" s="27"/>
      <c r="BO877" s="27"/>
      <c r="BP877" s="27"/>
      <c r="BQ877" s="27"/>
      <c r="BR877" s="27"/>
      <c r="BT877" s="2"/>
      <c r="BU877" s="8"/>
      <c r="BV877" s="8"/>
      <c r="BW877" s="8"/>
      <c r="BY877" s="44"/>
      <c r="BZ877" s="31"/>
      <c r="CA877" s="29"/>
      <c r="CB877" s="31"/>
      <c r="CC877" s="17"/>
      <c r="CE877" s="22"/>
      <c r="CF877" s="22"/>
      <c r="CG877" s="22"/>
      <c r="CH877" s="22"/>
      <c r="CI877" s="22"/>
      <c r="CJ877" s="22"/>
      <c r="CK877" s="22"/>
      <c r="CL877" s="33"/>
      <c r="CM877" s="6"/>
      <c r="CN877" s="32"/>
      <c r="CO877" s="27"/>
      <c r="CP877" s="27"/>
      <c r="CQ877" s="27"/>
      <c r="CR877" s="27"/>
      <c r="CS877" s="27"/>
      <c r="CT877" s="27"/>
    </row>
    <row r="878" spans="2:98">
      <c r="B878" s="86">
        <v>43630</v>
      </c>
      <c r="C878" s="53">
        <v>2886.98</v>
      </c>
      <c r="D878" s="47">
        <f t="shared" si="251"/>
        <v>-1.6115422390061884E-3</v>
      </c>
      <c r="F878" s="89">
        <f t="shared" si="264"/>
        <v>2019.4445768772721</v>
      </c>
      <c r="G878" s="96">
        <v>118</v>
      </c>
      <c r="H878" s="37">
        <v>867</v>
      </c>
      <c r="I878" s="60">
        <f t="shared" si="252"/>
        <v>2433.5213016221278</v>
      </c>
      <c r="J878" s="57">
        <f t="shared" si="253"/>
        <v>2797.3926631033946</v>
      </c>
      <c r="K878" s="60">
        <f t="shared" si="254"/>
        <v>2895.4594167256023</v>
      </c>
      <c r="L878" s="57">
        <f t="shared" si="255"/>
        <v>2045.280238168807</v>
      </c>
      <c r="M878" s="60">
        <f t="shared" si="256"/>
        <v>2045.280238168807</v>
      </c>
      <c r="N878" s="57">
        <f t="shared" si="257"/>
        <v>1718.9786873266523</v>
      </c>
      <c r="P878" s="49"/>
      <c r="Q878" s="96">
        <v>867</v>
      </c>
      <c r="R878" s="103">
        <f t="shared" si="265"/>
        <v>2019.4445768772721</v>
      </c>
      <c r="S878" s="57">
        <f t="shared" si="258"/>
        <v>2356.0279008862999</v>
      </c>
      <c r="T878" s="57">
        <f t="shared" si="259"/>
        <v>2929.7905266414123</v>
      </c>
      <c r="U878" s="57">
        <f t="shared" si="260"/>
        <v>3773.8470840638643</v>
      </c>
      <c r="V878" s="57">
        <f t="shared" si="261"/>
        <v>1470.8776869086216</v>
      </c>
      <c r="W878" s="57">
        <f t="shared" si="262"/>
        <v>6044.8867386246793</v>
      </c>
      <c r="X878" s="57">
        <f t="shared" si="263"/>
        <v>918.27485108804967</v>
      </c>
      <c r="Y878" s="17"/>
      <c r="AA878" s="22"/>
      <c r="AB878" s="22"/>
      <c r="AC878" s="22"/>
      <c r="AD878" s="22"/>
      <c r="AE878" s="22"/>
      <c r="AF878" s="22"/>
      <c r="AG878" s="22"/>
      <c r="AH878" s="33"/>
      <c r="AI878" s="6"/>
      <c r="AJ878" s="32"/>
      <c r="AK878" s="27"/>
      <c r="AL878" s="27"/>
      <c r="AM878" s="27"/>
      <c r="AN878" s="27"/>
      <c r="AO878" s="27"/>
      <c r="AP878" s="27"/>
      <c r="AR878" s="2"/>
      <c r="AS878" s="8"/>
      <c r="AT878" s="8"/>
      <c r="AU878" s="8"/>
      <c r="AW878" s="44"/>
      <c r="AX878" s="31"/>
      <c r="AY878" s="29"/>
      <c r="AZ878" s="31"/>
      <c r="BA878" s="17"/>
      <c r="BC878" s="22"/>
      <c r="BD878" s="22"/>
      <c r="BE878" s="22"/>
      <c r="BF878" s="22"/>
      <c r="BG878" s="22"/>
      <c r="BH878" s="22"/>
      <c r="BI878" s="22"/>
      <c r="BJ878" s="33"/>
      <c r="BK878" s="6"/>
      <c r="BL878" s="32"/>
      <c r="BM878" s="27"/>
      <c r="BN878" s="27"/>
      <c r="BO878" s="27"/>
      <c r="BP878" s="27"/>
      <c r="BQ878" s="27"/>
      <c r="BR878" s="27"/>
      <c r="BT878" s="2"/>
      <c r="BU878" s="8"/>
      <c r="BV878" s="8"/>
      <c r="BW878" s="8"/>
      <c r="BY878" s="44"/>
      <c r="BZ878" s="31"/>
      <c r="CA878" s="29"/>
      <c r="CB878" s="31"/>
      <c r="CC878" s="17"/>
      <c r="CE878" s="22"/>
      <c r="CF878" s="22"/>
      <c r="CG878" s="22"/>
      <c r="CH878" s="22"/>
      <c r="CI878" s="22"/>
      <c r="CJ878" s="22"/>
      <c r="CK878" s="22"/>
      <c r="CL878" s="33"/>
      <c r="CM878" s="6"/>
      <c r="CN878" s="32"/>
      <c r="CO878" s="27"/>
      <c r="CP878" s="27"/>
      <c r="CQ878" s="27"/>
      <c r="CR878" s="27"/>
      <c r="CS878" s="27"/>
      <c r="CT878" s="27"/>
    </row>
    <row r="879" spans="2:98">
      <c r="B879" s="86">
        <v>43633</v>
      </c>
      <c r="C879" s="53">
        <v>2889.67</v>
      </c>
      <c r="D879" s="47">
        <f t="shared" si="251"/>
        <v>9.3176953078997929E-4</v>
      </c>
      <c r="F879" s="89">
        <f t="shared" si="264"/>
        <v>2019.4485498609829</v>
      </c>
      <c r="G879" s="96">
        <v>119</v>
      </c>
      <c r="H879" s="37">
        <v>868</v>
      </c>
      <c r="I879" s="60">
        <f t="shared" si="252"/>
        <v>2434.2319935981805</v>
      </c>
      <c r="J879" s="57">
        <f t="shared" si="253"/>
        <v>2799.4492392883435</v>
      </c>
      <c r="K879" s="60">
        <f t="shared" si="254"/>
        <v>2898.4343085065602</v>
      </c>
      <c r="L879" s="57">
        <f t="shared" si="255"/>
        <v>2044.3745719081421</v>
      </c>
      <c r="M879" s="60">
        <f t="shared" si="256"/>
        <v>2044.3745719081421</v>
      </c>
      <c r="N879" s="57">
        <f t="shared" si="257"/>
        <v>1716.9552455379101</v>
      </c>
      <c r="P879" s="49"/>
      <c r="Q879" s="96">
        <v>868</v>
      </c>
      <c r="R879" s="103">
        <f t="shared" si="265"/>
        <v>2019.4485498609829</v>
      </c>
      <c r="S879" s="57">
        <f t="shared" si="258"/>
        <v>2356.7159614853172</v>
      </c>
      <c r="T879" s="57">
        <f t="shared" si="259"/>
        <v>2930.5864125504231</v>
      </c>
      <c r="U879" s="57">
        <f t="shared" si="260"/>
        <v>3775.9746839775062</v>
      </c>
      <c r="V879" s="57">
        <f t="shared" si="261"/>
        <v>1470.9076696640134</v>
      </c>
      <c r="W879" s="57">
        <f t="shared" si="262"/>
        <v>6049.9377298963727</v>
      </c>
      <c r="X879" s="57">
        <f t="shared" si="263"/>
        <v>918.04418013651139</v>
      </c>
      <c r="Y879" s="17"/>
      <c r="AA879" s="22"/>
      <c r="AB879" s="22"/>
      <c r="AC879" s="22"/>
      <c r="AD879" s="22"/>
      <c r="AE879" s="22"/>
      <c r="AF879" s="22"/>
      <c r="AG879" s="22"/>
      <c r="AH879" s="33"/>
      <c r="AI879" s="6"/>
      <c r="AJ879" s="32"/>
      <c r="AK879" s="27"/>
      <c r="AL879" s="27"/>
      <c r="AM879" s="27"/>
      <c r="AN879" s="27"/>
      <c r="AO879" s="27"/>
      <c r="AP879" s="27"/>
      <c r="AR879" s="2"/>
      <c r="AS879" s="8"/>
      <c r="AT879" s="8"/>
      <c r="AU879" s="8"/>
      <c r="AW879" s="44"/>
      <c r="AX879" s="31"/>
      <c r="AY879" s="29"/>
      <c r="AZ879" s="31"/>
      <c r="BA879" s="17"/>
      <c r="BC879" s="22"/>
      <c r="BD879" s="22"/>
      <c r="BE879" s="22"/>
      <c r="BF879" s="22"/>
      <c r="BG879" s="22"/>
      <c r="BH879" s="22"/>
      <c r="BI879" s="22"/>
      <c r="BJ879" s="33"/>
      <c r="BK879" s="6"/>
      <c r="BL879" s="32"/>
      <c r="BM879" s="27"/>
      <c r="BN879" s="27"/>
      <c r="BO879" s="27"/>
      <c r="BP879" s="27"/>
      <c r="BQ879" s="27"/>
      <c r="BR879" s="27"/>
      <c r="BT879" s="2"/>
      <c r="BU879" s="8"/>
      <c r="BV879" s="8"/>
      <c r="BW879" s="8"/>
      <c r="BY879" s="44"/>
      <c r="BZ879" s="31"/>
      <c r="CA879" s="29"/>
      <c r="CB879" s="31"/>
      <c r="CC879" s="17"/>
      <c r="CE879" s="22"/>
      <c r="CF879" s="22"/>
      <c r="CG879" s="22"/>
      <c r="CH879" s="22"/>
      <c r="CI879" s="22"/>
      <c r="CJ879" s="22"/>
      <c r="CK879" s="22"/>
      <c r="CL879" s="33"/>
      <c r="CM879" s="6"/>
      <c r="CN879" s="32"/>
      <c r="CO879" s="27"/>
      <c r="CP879" s="27"/>
      <c r="CQ879" s="27"/>
      <c r="CR879" s="27"/>
      <c r="CS879" s="27"/>
      <c r="CT879" s="27"/>
    </row>
    <row r="880" spans="2:98">
      <c r="B880" s="86">
        <v>43634</v>
      </c>
      <c r="C880" s="53">
        <v>2917.75</v>
      </c>
      <c r="D880" s="47">
        <f t="shared" si="251"/>
        <v>9.7173725719545568E-3</v>
      </c>
      <c r="F880" s="89">
        <f t="shared" si="264"/>
        <v>2019.4525228446937</v>
      </c>
      <c r="G880" s="96">
        <v>120</v>
      </c>
      <c r="H880" s="37">
        <v>869</v>
      </c>
      <c r="I880" s="60">
        <f t="shared" si="252"/>
        <v>2434.9428931265911</v>
      </c>
      <c r="J880" s="57">
        <f t="shared" si="253"/>
        <v>2801.4986948465676</v>
      </c>
      <c r="K880" s="60">
        <f t="shared" si="254"/>
        <v>2901.4033163710906</v>
      </c>
      <c r="L880" s="57">
        <f t="shared" si="255"/>
        <v>2043.4756034549794</v>
      </c>
      <c r="M880" s="60">
        <f t="shared" si="256"/>
        <v>2043.4756034549794</v>
      </c>
      <c r="N880" s="57">
        <f t="shared" si="257"/>
        <v>1714.9447544347793</v>
      </c>
      <c r="P880" s="49"/>
      <c r="Q880" s="41">
        <v>869</v>
      </c>
      <c r="R880" s="103">
        <f t="shared" si="265"/>
        <v>2019.4525228446937</v>
      </c>
      <c r="S880" s="57">
        <f t="shared" si="258"/>
        <v>2357.4042230273658</v>
      </c>
      <c r="T880" s="57">
        <f t="shared" si="259"/>
        <v>2931.3820561496323</v>
      </c>
      <c r="U880" s="57">
        <f t="shared" si="260"/>
        <v>3778.1028924233965</v>
      </c>
      <c r="V880" s="57">
        <f t="shared" si="261"/>
        <v>1470.9378831084698</v>
      </c>
      <c r="W880" s="57">
        <f t="shared" si="262"/>
        <v>6054.9910474866992</v>
      </c>
      <c r="X880" s="57">
        <f t="shared" si="263"/>
        <v>917.81385425070107</v>
      </c>
      <c r="Y880" s="17"/>
      <c r="AA880" s="22"/>
      <c r="AB880" s="22"/>
      <c r="AC880" s="22"/>
      <c r="AD880" s="22"/>
      <c r="AE880" s="22"/>
      <c r="AF880" s="22"/>
      <c r="AG880" s="22"/>
      <c r="AH880" s="33"/>
      <c r="AI880" s="6"/>
      <c r="AJ880" s="32"/>
      <c r="AK880" s="27"/>
      <c r="AL880" s="27"/>
      <c r="AM880" s="27"/>
      <c r="AN880" s="27"/>
      <c r="AO880" s="27"/>
      <c r="AP880" s="27"/>
      <c r="AR880" s="2"/>
      <c r="AS880" s="8"/>
      <c r="AT880" s="8"/>
      <c r="AU880" s="8"/>
      <c r="AW880" s="44"/>
      <c r="AX880" s="31"/>
      <c r="AY880" s="29"/>
      <c r="AZ880" s="31"/>
      <c r="BA880" s="17"/>
      <c r="BC880" s="22"/>
      <c r="BD880" s="22"/>
      <c r="BE880" s="22"/>
      <c r="BF880" s="22"/>
      <c r="BG880" s="22"/>
      <c r="BH880" s="22"/>
      <c r="BI880" s="22"/>
      <c r="BJ880" s="33"/>
      <c r="BK880" s="6"/>
      <c r="BL880" s="32"/>
      <c r="BM880" s="27"/>
      <c r="BN880" s="27"/>
      <c r="BO880" s="27"/>
      <c r="BP880" s="27"/>
      <c r="BQ880" s="27"/>
      <c r="BR880" s="27"/>
      <c r="BT880" s="2"/>
      <c r="BU880" s="8"/>
      <c r="BV880" s="8"/>
      <c r="BW880" s="8"/>
      <c r="BY880" s="44"/>
      <c r="BZ880" s="31"/>
      <c r="CA880" s="29"/>
      <c r="CB880" s="31"/>
      <c r="CC880" s="17"/>
      <c r="CE880" s="22"/>
      <c r="CF880" s="22"/>
      <c r="CG880" s="22"/>
      <c r="CH880" s="22"/>
      <c r="CI880" s="22"/>
      <c r="CJ880" s="22"/>
      <c r="CK880" s="22"/>
      <c r="CL880" s="33"/>
      <c r="CM880" s="6"/>
      <c r="CN880" s="32"/>
      <c r="CO880" s="27"/>
      <c r="CP880" s="27"/>
      <c r="CQ880" s="27"/>
      <c r="CR880" s="27"/>
      <c r="CS880" s="27"/>
      <c r="CT880" s="27"/>
    </row>
    <row r="881" spans="2:98">
      <c r="B881" s="86">
        <v>43635</v>
      </c>
      <c r="C881" s="53">
        <v>2926.46</v>
      </c>
      <c r="D881" s="47">
        <f t="shared" si="251"/>
        <v>2.9851769342815648E-3</v>
      </c>
      <c r="F881" s="89">
        <f t="shared" si="264"/>
        <v>2019.4564958284045</v>
      </c>
      <c r="G881" s="96">
        <v>121</v>
      </c>
      <c r="H881" s="37">
        <v>870</v>
      </c>
      <c r="I881" s="60">
        <f t="shared" si="252"/>
        <v>2435.654000267974</v>
      </c>
      <c r="J881" s="57">
        <f t="shared" si="253"/>
        <v>2803.5411196935888</v>
      </c>
      <c r="K881" s="60">
        <f t="shared" si="254"/>
        <v>2904.3665276242796</v>
      </c>
      <c r="L881" s="57">
        <f t="shared" si="255"/>
        <v>2042.5832458116054</v>
      </c>
      <c r="M881" s="60">
        <f t="shared" si="256"/>
        <v>2042.5832458116054</v>
      </c>
      <c r="N881" s="57">
        <f t="shared" si="257"/>
        <v>1712.9470424006236</v>
      </c>
      <c r="P881" s="49"/>
      <c r="Q881" s="41">
        <v>870</v>
      </c>
      <c r="R881" s="103">
        <f t="shared" si="265"/>
        <v>2019.4564958284045</v>
      </c>
      <c r="S881" s="57">
        <f t="shared" si="258"/>
        <v>2358.0926855711291</v>
      </c>
      <c r="T881" s="57">
        <f t="shared" si="259"/>
        <v>2932.1774579157573</v>
      </c>
      <c r="U881" s="57">
        <f t="shared" si="260"/>
        <v>3780.2317100988994</v>
      </c>
      <c r="V881" s="57">
        <f t="shared" si="261"/>
        <v>1470.9683268591446</v>
      </c>
      <c r="W881" s="57">
        <f t="shared" si="262"/>
        <v>6060.0466934471588</v>
      </c>
      <c r="X881" s="57">
        <f t="shared" si="263"/>
        <v>917.58387270461856</v>
      </c>
      <c r="Y881" s="17"/>
      <c r="AA881" s="22"/>
      <c r="AB881" s="22"/>
      <c r="AC881" s="22"/>
      <c r="AD881" s="22"/>
      <c r="AE881" s="22"/>
      <c r="AF881" s="22"/>
      <c r="AG881" s="22"/>
      <c r="AH881" s="33"/>
      <c r="AI881" s="6"/>
      <c r="AJ881" s="32"/>
      <c r="AK881" s="27"/>
      <c r="AL881" s="27"/>
      <c r="AM881" s="27"/>
      <c r="AN881" s="27"/>
      <c r="AO881" s="27"/>
      <c r="AP881" s="27"/>
      <c r="AR881" s="2"/>
      <c r="AS881" s="8"/>
      <c r="AT881" s="8"/>
      <c r="AU881" s="8"/>
      <c r="AW881" s="44"/>
      <c r="AX881" s="31"/>
      <c r="AY881" s="29"/>
      <c r="AZ881" s="31"/>
      <c r="BA881" s="17"/>
      <c r="BC881" s="22"/>
      <c r="BD881" s="22"/>
      <c r="BE881" s="22"/>
      <c r="BF881" s="22"/>
      <c r="BG881" s="22"/>
      <c r="BH881" s="22"/>
      <c r="BI881" s="22"/>
      <c r="BJ881" s="33"/>
      <c r="BK881" s="6"/>
      <c r="BL881" s="32"/>
      <c r="BM881" s="27"/>
      <c r="BN881" s="27"/>
      <c r="BO881" s="27"/>
      <c r="BP881" s="27"/>
      <c r="BQ881" s="27"/>
      <c r="BR881" s="27"/>
      <c r="BT881" s="2"/>
      <c r="BU881" s="8"/>
      <c r="BV881" s="8"/>
      <c r="BW881" s="8"/>
      <c r="BY881" s="44"/>
      <c r="BZ881" s="31"/>
      <c r="CA881" s="29"/>
      <c r="CB881" s="31"/>
      <c r="CC881" s="17"/>
      <c r="CE881" s="22"/>
      <c r="CF881" s="22"/>
      <c r="CG881" s="22"/>
      <c r="CH881" s="22"/>
      <c r="CI881" s="22"/>
      <c r="CJ881" s="22"/>
      <c r="CK881" s="22"/>
      <c r="CL881" s="33"/>
      <c r="CM881" s="6"/>
      <c r="CN881" s="32"/>
      <c r="CO881" s="27"/>
      <c r="CP881" s="27"/>
      <c r="CQ881" s="27"/>
      <c r="CR881" s="27"/>
      <c r="CS881" s="27"/>
      <c r="CT881" s="27"/>
    </row>
    <row r="882" spans="2:98">
      <c r="B882" s="86">
        <v>43636</v>
      </c>
      <c r="C882" s="53">
        <v>2954.18</v>
      </c>
      <c r="D882" s="47">
        <f t="shared" si="251"/>
        <v>9.4721950752785951E-3</v>
      </c>
      <c r="F882" s="89">
        <f t="shared" si="264"/>
        <v>2019.4604688121153</v>
      </c>
      <c r="G882" s="96">
        <v>122</v>
      </c>
      <c r="H882" s="37">
        <v>871</v>
      </c>
      <c r="I882" s="60">
        <f t="shared" si="252"/>
        <v>2436.3653150829609</v>
      </c>
      <c r="J882" s="57">
        <f t="shared" si="253"/>
        <v>2805.5766018872314</v>
      </c>
      <c r="K882" s="60">
        <f t="shared" si="254"/>
        <v>2907.3240277514215</v>
      </c>
      <c r="L882" s="57">
        <f t="shared" si="255"/>
        <v>2041.6974138002126</v>
      </c>
      <c r="M882" s="60">
        <f t="shared" si="256"/>
        <v>2041.6974138002126</v>
      </c>
      <c r="N882" s="57">
        <f t="shared" si="257"/>
        <v>1710.9619414264782</v>
      </c>
      <c r="P882" s="49"/>
      <c r="Q882" s="96">
        <v>871</v>
      </c>
      <c r="R882" s="103">
        <f t="shared" si="265"/>
        <v>2019.4604688121153</v>
      </c>
      <c r="S882" s="57">
        <f t="shared" si="258"/>
        <v>2358.7813491753091</v>
      </c>
      <c r="T882" s="57">
        <f t="shared" si="259"/>
        <v>2932.9726183241269</v>
      </c>
      <c r="U882" s="57">
        <f t="shared" si="260"/>
        <v>3782.3611377002776</v>
      </c>
      <c r="V882" s="57">
        <f t="shared" si="261"/>
        <v>1470.9990005344073</v>
      </c>
      <c r="W882" s="57">
        <f t="shared" si="262"/>
        <v>6065.1046698275677</v>
      </c>
      <c r="X882" s="57">
        <f t="shared" si="263"/>
        <v>917.35423477456231</v>
      </c>
      <c r="Y882" s="17"/>
      <c r="AA882" s="22"/>
      <c r="AB882" s="22"/>
      <c r="AC882" s="22"/>
      <c r="AD882" s="22"/>
      <c r="AE882" s="22"/>
      <c r="AF882" s="22"/>
      <c r="AG882" s="22"/>
      <c r="AH882" s="33"/>
      <c r="AI882" s="6"/>
      <c r="AJ882" s="32"/>
      <c r="AK882" s="27"/>
      <c r="AL882" s="27"/>
      <c r="AM882" s="27"/>
      <c r="AN882" s="27"/>
      <c r="AO882" s="27"/>
      <c r="AP882" s="27"/>
      <c r="AR882" s="2"/>
      <c r="AS882" s="8"/>
      <c r="AT882" s="8"/>
      <c r="AU882" s="8"/>
      <c r="AW882" s="44"/>
      <c r="AX882" s="31"/>
      <c r="AY882" s="29"/>
      <c r="AZ882" s="31"/>
      <c r="BA882" s="17"/>
      <c r="BC882" s="22"/>
      <c r="BD882" s="22"/>
      <c r="BE882" s="22"/>
      <c r="BF882" s="22"/>
      <c r="BG882" s="22"/>
      <c r="BH882" s="22"/>
      <c r="BI882" s="22"/>
      <c r="BJ882" s="33"/>
      <c r="BK882" s="6"/>
      <c r="BL882" s="32"/>
      <c r="BM882" s="27"/>
      <c r="BN882" s="27"/>
      <c r="BO882" s="27"/>
      <c r="BP882" s="27"/>
      <c r="BQ882" s="27"/>
      <c r="BR882" s="27"/>
      <c r="BT882" s="2"/>
      <c r="BU882" s="8"/>
      <c r="BV882" s="8"/>
      <c r="BW882" s="8"/>
      <c r="BY882" s="44"/>
      <c r="BZ882" s="31"/>
      <c r="CA882" s="29"/>
      <c r="CB882" s="31"/>
      <c r="CC882" s="17"/>
      <c r="CE882" s="22"/>
      <c r="CF882" s="22"/>
      <c r="CG882" s="22"/>
      <c r="CH882" s="22"/>
      <c r="CI882" s="22"/>
      <c r="CJ882" s="22"/>
      <c r="CK882" s="22"/>
      <c r="CL882" s="33"/>
      <c r="CM882" s="6"/>
      <c r="CN882" s="32"/>
      <c r="CO882" s="27"/>
      <c r="CP882" s="27"/>
      <c r="CQ882" s="27"/>
      <c r="CR882" s="27"/>
      <c r="CS882" s="27"/>
      <c r="CT882" s="27"/>
    </row>
    <row r="883" spans="2:98">
      <c r="B883" s="86">
        <v>43637</v>
      </c>
      <c r="C883" s="53">
        <v>2950.46</v>
      </c>
      <c r="D883" s="47">
        <f t="shared" si="251"/>
        <v>-1.2592326804730246E-3</v>
      </c>
      <c r="F883" s="89">
        <f t="shared" si="264"/>
        <v>2019.4644417958261</v>
      </c>
      <c r="G883" s="96">
        <v>123</v>
      </c>
      <c r="H883" s="37">
        <v>872</v>
      </c>
      <c r="I883" s="60">
        <f t="shared" si="252"/>
        <v>2437.0768376322017</v>
      </c>
      <c r="J883" s="57">
        <f t="shared" si="253"/>
        <v>2807.6052276808591</v>
      </c>
      <c r="K883" s="60">
        <f t="shared" si="254"/>
        <v>2910.2759004704631</v>
      </c>
      <c r="L883" s="57">
        <f t="shared" si="255"/>
        <v>2040.818024010453</v>
      </c>
      <c r="M883" s="60">
        <f t="shared" si="256"/>
        <v>2040.818024010453</v>
      </c>
      <c r="N883" s="57">
        <f t="shared" si="257"/>
        <v>1708.9892870068356</v>
      </c>
      <c r="P883" s="49"/>
      <c r="Q883" s="41">
        <v>872</v>
      </c>
      <c r="R883" s="103">
        <f t="shared" si="265"/>
        <v>2019.4644417958261</v>
      </c>
      <c r="S883" s="57">
        <f t="shared" si="258"/>
        <v>2359.4702138986231</v>
      </c>
      <c r="T883" s="57">
        <f t="shared" si="259"/>
        <v>2933.7675378486892</v>
      </c>
      <c r="U883" s="57">
        <f t="shared" si="260"/>
        <v>3784.4911759226966</v>
      </c>
      <c r="V883" s="57">
        <f t="shared" si="261"/>
        <v>1471.0299037538387</v>
      </c>
      <c r="W883" s="57">
        <f t="shared" si="262"/>
        <v>6070.1649786760654</v>
      </c>
      <c r="X883" s="57">
        <f t="shared" si="263"/>
        <v>917.12493973912183</v>
      </c>
      <c r="Y883" s="17"/>
      <c r="AA883" s="22"/>
      <c r="AB883" s="22"/>
      <c r="AC883" s="22"/>
      <c r="AD883" s="22"/>
      <c r="AE883" s="22"/>
      <c r="AF883" s="22"/>
      <c r="AG883" s="22"/>
      <c r="AH883" s="33"/>
      <c r="AI883" s="6"/>
      <c r="AJ883" s="32"/>
      <c r="AK883" s="27"/>
      <c r="AL883" s="27"/>
      <c r="AM883" s="27"/>
      <c r="AN883" s="27"/>
      <c r="AO883" s="27"/>
      <c r="AP883" s="27"/>
      <c r="AR883" s="2"/>
      <c r="AS883" s="8"/>
      <c r="AT883" s="8"/>
      <c r="AU883" s="8"/>
      <c r="AW883" s="44"/>
      <c r="AX883" s="31"/>
      <c r="AY883" s="29"/>
      <c r="AZ883" s="31"/>
      <c r="BA883" s="17"/>
      <c r="BC883" s="22"/>
      <c r="BD883" s="22"/>
      <c r="BE883" s="22"/>
      <c r="BF883" s="22"/>
      <c r="BG883" s="22"/>
      <c r="BH883" s="22"/>
      <c r="BI883" s="22"/>
      <c r="BJ883" s="33"/>
      <c r="BK883" s="6"/>
      <c r="BL883" s="32"/>
      <c r="BM883" s="27"/>
      <c r="BN883" s="27"/>
      <c r="BO883" s="27"/>
      <c r="BP883" s="27"/>
      <c r="BQ883" s="27"/>
      <c r="BR883" s="27"/>
      <c r="BT883" s="2"/>
      <c r="BU883" s="8"/>
      <c r="BV883" s="8"/>
      <c r="BW883" s="8"/>
      <c r="BY883" s="44"/>
      <c r="BZ883" s="31"/>
      <c r="CA883" s="29"/>
      <c r="CB883" s="31"/>
      <c r="CC883" s="17"/>
      <c r="CE883" s="22"/>
      <c r="CF883" s="22"/>
      <c r="CG883" s="22"/>
      <c r="CH883" s="22"/>
      <c r="CI883" s="22"/>
      <c r="CJ883" s="22"/>
      <c r="CK883" s="22"/>
      <c r="CL883" s="33"/>
      <c r="CM883" s="6"/>
      <c r="CN883" s="32"/>
      <c r="CO883" s="27"/>
      <c r="CP883" s="27"/>
      <c r="CQ883" s="27"/>
      <c r="CR883" s="27"/>
      <c r="CS883" s="27"/>
      <c r="CT883" s="27"/>
    </row>
    <row r="884" spans="2:98">
      <c r="B884" s="86">
        <v>43640</v>
      </c>
      <c r="C884" s="53">
        <v>2945.35</v>
      </c>
      <c r="D884" s="47">
        <f t="shared" si="251"/>
        <v>-1.7319333256509586E-3</v>
      </c>
      <c r="F884" s="89">
        <f t="shared" si="264"/>
        <v>2019.4684147795369</v>
      </c>
      <c r="G884" s="96">
        <v>124</v>
      </c>
      <c r="H884" s="37">
        <v>873</v>
      </c>
      <c r="I884" s="60">
        <f t="shared" si="252"/>
        <v>2437.7885679763635</v>
      </c>
      <c r="J884" s="57">
        <f t="shared" si="253"/>
        <v>2809.627081574663</v>
      </c>
      <c r="K884" s="60">
        <f t="shared" si="254"/>
        <v>2913.2222277825304</v>
      </c>
      <c r="L884" s="57">
        <f t="shared" si="255"/>
        <v>2039.9449947489122</v>
      </c>
      <c r="M884" s="60">
        <f t="shared" si="256"/>
        <v>2039.9449947489122</v>
      </c>
      <c r="N884" s="57">
        <f t="shared" si="257"/>
        <v>1707.0289180392481</v>
      </c>
      <c r="P884" s="49"/>
      <c r="Q884" s="41">
        <v>873</v>
      </c>
      <c r="R884" s="103">
        <f t="shared" si="265"/>
        <v>2019.4684147795369</v>
      </c>
      <c r="S884" s="57">
        <f t="shared" si="258"/>
        <v>2360.1592797998073</v>
      </c>
      <c r="T884" s="57">
        <f t="shared" si="259"/>
        <v>2934.5622169620165</v>
      </c>
      <c r="U884" s="57">
        <f t="shared" si="260"/>
        <v>3786.6218254602304</v>
      </c>
      <c r="V884" s="57">
        <f t="shared" si="261"/>
        <v>1471.0610361382253</v>
      </c>
      <c r="W884" s="57">
        <f t="shared" si="262"/>
        <v>6075.2276220391295</v>
      </c>
      <c r="X884" s="57">
        <f t="shared" si="263"/>
        <v>916.89598687916737</v>
      </c>
      <c r="Y884" s="17"/>
      <c r="AA884" s="22"/>
      <c r="AB884" s="22"/>
      <c r="AC884" s="22"/>
      <c r="AD884" s="22"/>
      <c r="AE884" s="22"/>
      <c r="AF884" s="22"/>
      <c r="AG884" s="22"/>
      <c r="AH884" s="33"/>
      <c r="AI884" s="6"/>
      <c r="AJ884" s="32"/>
      <c r="AK884" s="27"/>
      <c r="AL884" s="27"/>
      <c r="AM884" s="27"/>
      <c r="AN884" s="27"/>
      <c r="AO884" s="27"/>
      <c r="AP884" s="27"/>
      <c r="AR884" s="2"/>
      <c r="AS884" s="8"/>
      <c r="AT884" s="8"/>
      <c r="AU884" s="8"/>
      <c r="AW884" s="44"/>
      <c r="AX884" s="31"/>
      <c r="AY884" s="29"/>
      <c r="AZ884" s="31"/>
      <c r="BA884" s="17"/>
      <c r="BC884" s="22"/>
      <c r="BD884" s="22"/>
      <c r="BE884" s="22"/>
      <c r="BF884" s="22"/>
      <c r="BG884" s="22"/>
      <c r="BH884" s="22"/>
      <c r="BI884" s="22"/>
      <c r="BJ884" s="33"/>
      <c r="BK884" s="6"/>
      <c r="BL884" s="32"/>
      <c r="BM884" s="27"/>
      <c r="BN884" s="27"/>
      <c r="BO884" s="27"/>
      <c r="BP884" s="27"/>
      <c r="BQ884" s="27"/>
      <c r="BR884" s="27"/>
      <c r="BT884" s="2"/>
      <c r="BU884" s="8"/>
      <c r="BV884" s="8"/>
      <c r="BW884" s="8"/>
      <c r="BY884" s="44"/>
      <c r="BZ884" s="31"/>
      <c r="CA884" s="29"/>
      <c r="CB884" s="31"/>
      <c r="CC884" s="17"/>
      <c r="CE884" s="22"/>
      <c r="CF884" s="22"/>
      <c r="CG884" s="22"/>
      <c r="CH884" s="22"/>
      <c r="CI884" s="22"/>
      <c r="CJ884" s="22"/>
      <c r="CK884" s="22"/>
      <c r="CL884" s="33"/>
      <c r="CM884" s="6"/>
      <c r="CN884" s="32"/>
      <c r="CO884" s="27"/>
      <c r="CP884" s="27"/>
      <c r="CQ884" s="27"/>
      <c r="CR884" s="27"/>
      <c r="CS884" s="27"/>
      <c r="CT884" s="27"/>
    </row>
    <row r="885" spans="2:98">
      <c r="B885" s="86">
        <v>43641</v>
      </c>
      <c r="C885" s="53">
        <v>2917.38</v>
      </c>
      <c r="D885" s="47">
        <f t="shared" si="251"/>
        <v>-9.4963247152290223E-3</v>
      </c>
      <c r="F885" s="89">
        <f t="shared" si="264"/>
        <v>2019.4723877632478</v>
      </c>
      <c r="G885" s="96">
        <v>125</v>
      </c>
      <c r="H885" s="37">
        <v>874</v>
      </c>
      <c r="I885" s="60">
        <f t="shared" si="252"/>
        <v>2438.5005061761312</v>
      </c>
      <c r="J885" s="57">
        <f t="shared" si="253"/>
        <v>2811.642246365092</v>
      </c>
      <c r="K885" s="60">
        <f t="shared" si="254"/>
        <v>2916.1630900206164</v>
      </c>
      <c r="L885" s="57">
        <f t="shared" si="255"/>
        <v>2039.0782459904219</v>
      </c>
      <c r="M885" s="60">
        <f t="shared" si="256"/>
        <v>2039.0782459904219</v>
      </c>
      <c r="N885" s="57">
        <f t="shared" si="257"/>
        <v>1705.0806767275931</v>
      </c>
      <c r="P885" s="49"/>
      <c r="Q885" s="96">
        <v>874</v>
      </c>
      <c r="R885" s="103">
        <f t="shared" si="265"/>
        <v>2019.4723877632478</v>
      </c>
      <c r="S885" s="57">
        <f t="shared" si="258"/>
        <v>2360.8485469376133</v>
      </c>
      <c r="T885" s="57">
        <f t="shared" si="259"/>
        <v>2935.3566561353091</v>
      </c>
      <c r="U885" s="57">
        <f t="shared" si="260"/>
        <v>3788.7530870058695</v>
      </c>
      <c r="V885" s="57">
        <f t="shared" si="261"/>
        <v>1471.0923973095548</v>
      </c>
      <c r="W885" s="57">
        <f t="shared" si="262"/>
        <v>6080.2926019615752</v>
      </c>
      <c r="X885" s="57">
        <f t="shared" si="263"/>
        <v>916.6673754778393</v>
      </c>
      <c r="Y885" s="17"/>
      <c r="AA885" s="22"/>
      <c r="AB885" s="22"/>
      <c r="AC885" s="22"/>
      <c r="AD885" s="22"/>
      <c r="AE885" s="22"/>
      <c r="AF885" s="22"/>
      <c r="AG885" s="22"/>
      <c r="AH885" s="33"/>
      <c r="AI885" s="6"/>
      <c r="AJ885" s="32"/>
      <c r="AK885" s="27"/>
      <c r="AL885" s="27"/>
      <c r="AM885" s="27"/>
      <c r="AN885" s="27"/>
      <c r="AO885" s="27"/>
      <c r="AP885" s="27"/>
      <c r="AR885" s="2"/>
      <c r="AS885" s="8"/>
      <c r="AT885" s="8"/>
      <c r="AU885" s="8"/>
      <c r="AW885" s="44"/>
      <c r="AX885" s="31"/>
      <c r="AY885" s="29"/>
      <c r="AZ885" s="31"/>
      <c r="BA885" s="17"/>
      <c r="BC885" s="22"/>
      <c r="BD885" s="22"/>
      <c r="BE885" s="22"/>
      <c r="BF885" s="22"/>
      <c r="BG885" s="22"/>
      <c r="BH885" s="22"/>
      <c r="BI885" s="22"/>
      <c r="BJ885" s="33"/>
      <c r="BK885" s="6"/>
      <c r="BL885" s="32"/>
      <c r="BM885" s="27"/>
      <c r="BN885" s="27"/>
      <c r="BO885" s="27"/>
      <c r="BP885" s="27"/>
      <c r="BQ885" s="27"/>
      <c r="BR885" s="27"/>
      <c r="BT885" s="2"/>
      <c r="BU885" s="8"/>
      <c r="BV885" s="8"/>
      <c r="BW885" s="8"/>
      <c r="BY885" s="44"/>
      <c r="BZ885" s="31"/>
      <c r="CA885" s="29"/>
      <c r="CB885" s="31"/>
      <c r="CC885" s="17"/>
      <c r="CE885" s="22"/>
      <c r="CF885" s="22"/>
      <c r="CG885" s="22"/>
      <c r="CH885" s="22"/>
      <c r="CI885" s="22"/>
      <c r="CJ885" s="22"/>
      <c r="CK885" s="22"/>
      <c r="CL885" s="33"/>
      <c r="CM885" s="6"/>
      <c r="CN885" s="32"/>
      <c r="CO885" s="27"/>
      <c r="CP885" s="27"/>
      <c r="CQ885" s="27"/>
      <c r="CR885" s="27"/>
      <c r="CS885" s="27"/>
      <c r="CT885" s="27"/>
    </row>
    <row r="886" spans="2:98">
      <c r="B886" s="86">
        <v>43642</v>
      </c>
      <c r="C886" s="53">
        <v>2913.78</v>
      </c>
      <c r="D886" s="47">
        <f t="shared" si="251"/>
        <v>-1.2339839170762495E-3</v>
      </c>
      <c r="F886" s="89">
        <f t="shared" si="264"/>
        <v>2019.4763607469586</v>
      </c>
      <c r="G886" s="96">
        <v>126</v>
      </c>
      <c r="H886" s="37">
        <v>875</v>
      </c>
      <c r="I886" s="60">
        <f t="shared" si="252"/>
        <v>2439.2126522922076</v>
      </c>
      <c r="J886" s="57">
        <f t="shared" si="253"/>
        <v>2813.6508031925064</v>
      </c>
      <c r="K886" s="60">
        <f t="shared" si="254"/>
        <v>2919.0985658965142</v>
      </c>
      <c r="L886" s="57">
        <f t="shared" si="255"/>
        <v>2038.2176993311271</v>
      </c>
      <c r="M886" s="60">
        <f t="shared" si="256"/>
        <v>2038.2176993311271</v>
      </c>
      <c r="N886" s="57">
        <f t="shared" si="257"/>
        <v>1703.1444084888262</v>
      </c>
      <c r="P886" s="49"/>
      <c r="Q886" s="96">
        <v>875</v>
      </c>
      <c r="R886" s="103">
        <f t="shared" si="265"/>
        <v>2019.4763607469586</v>
      </c>
      <c r="S886" s="57">
        <f t="shared" si="258"/>
        <v>2361.5380153708115</v>
      </c>
      <c r="T886" s="57">
        <f t="shared" si="259"/>
        <v>2936.1508558384039</v>
      </c>
      <c r="U886" s="57">
        <f t="shared" si="260"/>
        <v>3790.8849612515223</v>
      </c>
      <c r="V886" s="57">
        <f t="shared" si="261"/>
        <v>1471.1239868910102</v>
      </c>
      <c r="W886" s="57">
        <f t="shared" si="262"/>
        <v>6085.3599204865786</v>
      </c>
      <c r="X886" s="57">
        <f t="shared" si="263"/>
        <v>916.4391048205398</v>
      </c>
      <c r="Y886" s="17"/>
      <c r="AA886" s="22"/>
      <c r="AB886" s="22"/>
      <c r="AC886" s="22"/>
      <c r="AD886" s="22"/>
      <c r="AE886" s="22"/>
      <c r="AF886" s="22"/>
      <c r="AG886" s="22"/>
      <c r="AH886" s="33"/>
      <c r="AI886" s="6"/>
      <c r="AJ886" s="32"/>
      <c r="AK886" s="27"/>
      <c r="AL886" s="27"/>
      <c r="AM886" s="27"/>
      <c r="AN886" s="27"/>
      <c r="AO886" s="27"/>
      <c r="AP886" s="27"/>
      <c r="AR886" s="2"/>
      <c r="AS886" s="8"/>
      <c r="AT886" s="8"/>
      <c r="AU886" s="8"/>
      <c r="AW886" s="44"/>
      <c r="AX886" s="31"/>
      <c r="AY886" s="29"/>
      <c r="AZ886" s="31"/>
      <c r="BA886" s="17"/>
      <c r="BC886" s="22"/>
      <c r="BD886" s="22"/>
      <c r="BE886" s="22"/>
      <c r="BF886" s="22"/>
      <c r="BG886" s="22"/>
      <c r="BH886" s="22"/>
      <c r="BI886" s="22"/>
      <c r="BJ886" s="33"/>
      <c r="BK886" s="6"/>
      <c r="BL886" s="32"/>
      <c r="BM886" s="27"/>
      <c r="BN886" s="27"/>
      <c r="BO886" s="27"/>
      <c r="BP886" s="27"/>
      <c r="BQ886" s="27"/>
      <c r="BR886" s="27"/>
      <c r="BT886" s="2"/>
      <c r="BU886" s="8"/>
      <c r="BV886" s="8"/>
      <c r="BW886" s="8"/>
      <c r="BY886" s="44"/>
      <c r="BZ886" s="31"/>
      <c r="CA886" s="29"/>
      <c r="CB886" s="31"/>
      <c r="CC886" s="17"/>
      <c r="CE886" s="22"/>
      <c r="CF886" s="22"/>
      <c r="CG886" s="22"/>
      <c r="CH886" s="22"/>
      <c r="CI886" s="22"/>
      <c r="CJ886" s="22"/>
      <c r="CK886" s="22"/>
      <c r="CL886" s="33"/>
      <c r="CM886" s="6"/>
      <c r="CN886" s="32"/>
      <c r="CO886" s="27"/>
      <c r="CP886" s="27"/>
      <c r="CQ886" s="27"/>
      <c r="CR886" s="27"/>
      <c r="CS886" s="27"/>
      <c r="CT886" s="27"/>
    </row>
    <row r="887" spans="2:98">
      <c r="B887" s="86">
        <v>43643</v>
      </c>
      <c r="C887" s="53">
        <v>2924.92</v>
      </c>
      <c r="D887" s="47">
        <f t="shared" si="251"/>
        <v>3.8232124594169332E-3</v>
      </c>
      <c r="F887" s="89">
        <f t="shared" si="264"/>
        <v>2019.4803337306694</v>
      </c>
      <c r="G887" s="96">
        <v>127</v>
      </c>
      <c r="H887" s="37">
        <v>876</v>
      </c>
      <c r="I887" s="60">
        <f t="shared" si="252"/>
        <v>2439.9250063853128</v>
      </c>
      <c r="J887" s="57">
        <f t="shared" si="253"/>
        <v>2815.6528315871328</v>
      </c>
      <c r="K887" s="60">
        <f t="shared" si="254"/>
        <v>2922.0287325460677</v>
      </c>
      <c r="L887" s="57">
        <f t="shared" si="255"/>
        <v>2037.3632779432339</v>
      </c>
      <c r="M887" s="60">
        <f t="shared" si="256"/>
        <v>2037.3632779432339</v>
      </c>
      <c r="N887" s="57">
        <f t="shared" si="257"/>
        <v>1701.2199618630807</v>
      </c>
      <c r="P887" s="49"/>
      <c r="Q887" s="41">
        <v>876</v>
      </c>
      <c r="R887" s="103">
        <f t="shared" si="265"/>
        <v>2019.4803337306694</v>
      </c>
      <c r="S887" s="57">
        <f t="shared" si="258"/>
        <v>2362.2276851581883</v>
      </c>
      <c r="T887" s="57">
        <f t="shared" si="259"/>
        <v>2936.9448165397775</v>
      </c>
      <c r="U887" s="57">
        <f t="shared" si="260"/>
        <v>3793.0174488880198</v>
      </c>
      <c r="V887" s="57">
        <f t="shared" si="261"/>
        <v>1471.1558045069658</v>
      </c>
      <c r="W887" s="57">
        <f t="shared" si="262"/>
        <v>6090.4295796556744</v>
      </c>
      <c r="X887" s="57">
        <f t="shared" si="263"/>
        <v>916.21117419492259</v>
      </c>
      <c r="Y887" s="17"/>
      <c r="AA887" s="22"/>
      <c r="AB887" s="22"/>
      <c r="AC887" s="22"/>
      <c r="AD887" s="22"/>
      <c r="AE887" s="22"/>
      <c r="AF887" s="22"/>
      <c r="AG887" s="22"/>
      <c r="AH887" s="33"/>
      <c r="AI887" s="6"/>
      <c r="AJ887" s="32"/>
      <c r="AK887" s="27"/>
      <c r="AL887" s="27"/>
      <c r="AM887" s="27"/>
      <c r="AN887" s="27"/>
      <c r="AO887" s="27"/>
      <c r="AP887" s="27"/>
      <c r="AR887" s="2"/>
      <c r="AS887" s="8"/>
      <c r="AT887" s="8"/>
      <c r="AU887" s="8"/>
      <c r="AW887" s="44"/>
      <c r="AX887" s="31"/>
      <c r="AY887" s="29"/>
      <c r="AZ887" s="31"/>
      <c r="BA887" s="17"/>
      <c r="BC887" s="22"/>
      <c r="BD887" s="22"/>
      <c r="BE887" s="22"/>
      <c r="BF887" s="22"/>
      <c r="BG887" s="22"/>
      <c r="BH887" s="22"/>
      <c r="BI887" s="22"/>
      <c r="BJ887" s="33"/>
      <c r="BK887" s="6"/>
      <c r="BL887" s="32"/>
      <c r="BM887" s="27"/>
      <c r="BN887" s="27"/>
      <c r="BO887" s="27"/>
      <c r="BP887" s="27"/>
      <c r="BQ887" s="27"/>
      <c r="BR887" s="27"/>
      <c r="BT887" s="2"/>
      <c r="BU887" s="8"/>
      <c r="BV887" s="8"/>
      <c r="BW887" s="8"/>
      <c r="BY887" s="44"/>
      <c r="BZ887" s="31"/>
      <c r="CA887" s="29"/>
      <c r="CB887" s="31"/>
      <c r="CC887" s="17"/>
      <c r="CE887" s="22"/>
      <c r="CF887" s="22"/>
      <c r="CG887" s="22"/>
      <c r="CH887" s="22"/>
      <c r="CI887" s="22"/>
      <c r="CJ887" s="22"/>
      <c r="CK887" s="22"/>
      <c r="CL887" s="33"/>
      <c r="CM887" s="6"/>
      <c r="CN887" s="32"/>
      <c r="CO887" s="27"/>
      <c r="CP887" s="27"/>
      <c r="CQ887" s="27"/>
      <c r="CR887" s="27"/>
      <c r="CS887" s="27"/>
      <c r="CT887" s="27"/>
    </row>
    <row r="888" spans="2:98">
      <c r="B888" s="86">
        <v>43644</v>
      </c>
      <c r="C888" s="53">
        <v>2941.76</v>
      </c>
      <c r="D888" s="47">
        <f t="shared" ref="D888:D914" si="266">(C888-C887)/C887</f>
        <v>5.757422425228774E-3</v>
      </c>
      <c r="F888" s="89">
        <f t="shared" si="264"/>
        <v>2019.4843067143802</v>
      </c>
      <c r="G888" s="96">
        <v>128</v>
      </c>
      <c r="H888" s="37">
        <v>877</v>
      </c>
      <c r="I888" s="60">
        <f t="shared" ref="I888:I951" si="267">$C$760*EXP($J$4*G888)</f>
        <v>2440.6375685161856</v>
      </c>
      <c r="J888" s="57">
        <f t="shared" ref="J888:J951" si="268">$C$760*EXP($J$3*SQRT(G888))</f>
        <v>2817.6484095133906</v>
      </c>
      <c r="K888" s="60">
        <f t="shared" ref="K888:K951" si="269">$C$760*EXP($J$4*G888+$J$3*SQRT(G888))</f>
        <v>2924.9536655728211</v>
      </c>
      <c r="L888" s="57">
        <f t="shared" ref="L888:L951" si="270">$C$760*EXP($J$4*G888-$J$3*SQRT(G888))</f>
        <v>2036.5149065313624</v>
      </c>
      <c r="M888" s="60">
        <f t="shared" ref="M888:M951" si="271">$C$760*EXP($J$4*G888-$J$3*SQRT(G888))</f>
        <v>2036.5149065313624</v>
      </c>
      <c r="N888" s="57">
        <f t="shared" ref="N888:N951" si="272">$C$760*EXP($J$4*G888-2*$J$3*SQRT(G888))</f>
        <v>1699.3071884269566</v>
      </c>
      <c r="P888" s="49"/>
      <c r="Q888" s="41">
        <v>877</v>
      </c>
      <c r="R888" s="103">
        <f t="shared" si="265"/>
        <v>2019.4843067143802</v>
      </c>
      <c r="S888" s="57">
        <f t="shared" si="258"/>
        <v>2362.9175563585482</v>
      </c>
      <c r="T888" s="57">
        <f t="shared" si="259"/>
        <v>2937.7385387065524</v>
      </c>
      <c r="U888" s="57">
        <f t="shared" si="260"/>
        <v>3795.150550605123</v>
      </c>
      <c r="V888" s="57">
        <f t="shared" si="261"/>
        <v>1471.1878497829823</v>
      </c>
      <c r="W888" s="57">
        <f t="shared" si="262"/>
        <v>6095.5015815087709</v>
      </c>
      <c r="X888" s="57">
        <f t="shared" si="263"/>
        <v>915.98358289088378</v>
      </c>
      <c r="Y888" s="17"/>
      <c r="AA888" s="22"/>
      <c r="AB888" s="22"/>
      <c r="AC888" s="22"/>
      <c r="AD888" s="22"/>
      <c r="AE888" s="22"/>
      <c r="AF888" s="22"/>
      <c r="AG888" s="22"/>
      <c r="AH888" s="33"/>
      <c r="AI888" s="6"/>
      <c r="AJ888" s="32"/>
      <c r="AK888" s="27"/>
      <c r="AL888" s="27"/>
      <c r="AM888" s="27"/>
      <c r="AN888" s="27"/>
      <c r="AO888" s="27"/>
      <c r="AP888" s="27"/>
      <c r="AR888" s="2"/>
      <c r="AS888" s="8"/>
      <c r="AT888" s="8"/>
      <c r="AU888" s="8"/>
      <c r="AW888" s="44"/>
      <c r="AX888" s="31"/>
      <c r="AY888" s="29"/>
      <c r="AZ888" s="31"/>
      <c r="BA888" s="17"/>
      <c r="BC888" s="22"/>
      <c r="BD888" s="22"/>
      <c r="BE888" s="22"/>
      <c r="BF888" s="22"/>
      <c r="BG888" s="22"/>
      <c r="BH888" s="22"/>
      <c r="BI888" s="22"/>
      <c r="BJ888" s="33"/>
      <c r="BK888" s="6"/>
      <c r="BL888" s="32"/>
      <c r="BM888" s="27"/>
      <c r="BN888" s="27"/>
      <c r="BO888" s="27"/>
      <c r="BP888" s="27"/>
      <c r="BQ888" s="27"/>
      <c r="BR888" s="27"/>
      <c r="BT888" s="2"/>
      <c r="BU888" s="8"/>
      <c r="BV888" s="8"/>
      <c r="BW888" s="8"/>
      <c r="BY888" s="44"/>
      <c r="BZ888" s="31"/>
      <c r="CA888" s="29"/>
      <c r="CB888" s="31"/>
      <c r="CC888" s="17"/>
      <c r="CE888" s="22"/>
      <c r="CF888" s="22"/>
      <c r="CG888" s="22"/>
      <c r="CH888" s="22"/>
      <c r="CI888" s="22"/>
      <c r="CJ888" s="22"/>
      <c r="CK888" s="22"/>
      <c r="CL888" s="33"/>
      <c r="CM888" s="6"/>
      <c r="CN888" s="32"/>
      <c r="CO888" s="27"/>
      <c r="CP888" s="27"/>
      <c r="CQ888" s="27"/>
      <c r="CR888" s="27"/>
      <c r="CS888" s="27"/>
      <c r="CT888" s="27"/>
    </row>
    <row r="889" spans="2:98">
      <c r="B889" s="86">
        <v>43647</v>
      </c>
      <c r="C889" s="53">
        <v>2964.33</v>
      </c>
      <c r="D889" s="47">
        <f t="shared" si="266"/>
        <v>7.6722778200803967E-3</v>
      </c>
      <c r="F889" s="89">
        <f t="shared" si="264"/>
        <v>2019.488279698091</v>
      </c>
      <c r="G889" s="96">
        <v>129</v>
      </c>
      <c r="H889" s="37">
        <v>878</v>
      </c>
      <c r="I889" s="60">
        <f t="shared" si="267"/>
        <v>2441.3503387455817</v>
      </c>
      <c r="J889" s="57">
        <f t="shared" si="268"/>
        <v>2819.6376134126649</v>
      </c>
      <c r="K889" s="60">
        <f t="shared" si="269"/>
        <v>2927.873439090125</v>
      </c>
      <c r="L889" s="57">
        <f t="shared" si="270"/>
        <v>2035.6725112904376</v>
      </c>
      <c r="M889" s="60">
        <f t="shared" si="271"/>
        <v>2035.6725112904376</v>
      </c>
      <c r="N889" s="57">
        <f t="shared" si="272"/>
        <v>1697.4059427098755</v>
      </c>
      <c r="P889" s="49"/>
      <c r="Q889" s="96">
        <v>878</v>
      </c>
      <c r="R889" s="103">
        <f t="shared" si="265"/>
        <v>2019.488279698091</v>
      </c>
      <c r="S889" s="57">
        <f t="shared" si="258"/>
        <v>2363.6076290307119</v>
      </c>
      <c r="T889" s="57">
        <f t="shared" si="259"/>
        <v>2938.532022804503</v>
      </c>
      <c r="U889" s="57">
        <f t="shared" si="260"/>
        <v>3797.2842670915284</v>
      </c>
      <c r="V889" s="57">
        <f t="shared" si="261"/>
        <v>1471.220122345801</v>
      </c>
      <c r="W889" s="57">
        <f t="shared" si="262"/>
        <v>6100.5759280841639</v>
      </c>
      <c r="X889" s="57">
        <f t="shared" si="263"/>
        <v>915.7563302005525</v>
      </c>
      <c r="Y889" s="17"/>
      <c r="AA889" s="22"/>
      <c r="AB889" s="22"/>
      <c r="AC889" s="22"/>
      <c r="AD889" s="22"/>
      <c r="AE889" s="22"/>
      <c r="AF889" s="22"/>
      <c r="AG889" s="22"/>
      <c r="AH889" s="33"/>
      <c r="AI889" s="6"/>
      <c r="AJ889" s="32"/>
      <c r="AK889" s="27"/>
      <c r="AL889" s="27"/>
      <c r="AM889" s="27"/>
      <c r="AN889" s="27"/>
      <c r="AO889" s="27"/>
      <c r="AP889" s="27"/>
      <c r="AR889" s="2"/>
      <c r="AS889" s="8"/>
      <c r="AT889" s="8"/>
      <c r="AU889" s="8"/>
      <c r="AW889" s="44"/>
      <c r="AX889" s="31"/>
      <c r="AY889" s="29"/>
      <c r="AZ889" s="31"/>
      <c r="BA889" s="17"/>
      <c r="BC889" s="22"/>
      <c r="BD889" s="22"/>
      <c r="BE889" s="22"/>
      <c r="BF889" s="22"/>
      <c r="BG889" s="22"/>
      <c r="BH889" s="22"/>
      <c r="BI889" s="22"/>
      <c r="BJ889" s="33"/>
      <c r="BK889" s="6"/>
      <c r="BL889" s="32"/>
      <c r="BM889" s="27"/>
      <c r="BN889" s="27"/>
      <c r="BO889" s="27"/>
      <c r="BP889" s="27"/>
      <c r="BQ889" s="27"/>
      <c r="BR889" s="27"/>
      <c r="BT889" s="2"/>
      <c r="BU889" s="8"/>
      <c r="BV889" s="8"/>
      <c r="BW889" s="8"/>
      <c r="BY889" s="44"/>
      <c r="BZ889" s="31"/>
      <c r="CA889" s="29"/>
      <c r="CB889" s="31"/>
      <c r="CC889" s="17"/>
      <c r="CE889" s="22"/>
      <c r="CF889" s="22"/>
      <c r="CG889" s="22"/>
      <c r="CH889" s="22"/>
      <c r="CI889" s="22"/>
      <c r="CJ889" s="22"/>
      <c r="CK889" s="22"/>
      <c r="CL889" s="33"/>
      <c r="CM889" s="6"/>
      <c r="CN889" s="32"/>
      <c r="CO889" s="27"/>
      <c r="CP889" s="27"/>
      <c r="CQ889" s="27"/>
      <c r="CR889" s="27"/>
      <c r="CS889" s="27"/>
      <c r="CT889" s="27"/>
    </row>
    <row r="890" spans="2:98">
      <c r="B890" s="86">
        <v>43648</v>
      </c>
      <c r="C890" s="53">
        <v>2973.01</v>
      </c>
      <c r="D890" s="47">
        <f t="shared" si="266"/>
        <v>2.9281490252435764E-3</v>
      </c>
      <c r="F890" s="89">
        <f t="shared" si="264"/>
        <v>2019.4922526818018</v>
      </c>
      <c r="G890" s="96">
        <v>130</v>
      </c>
      <c r="H890" s="37">
        <v>879</v>
      </c>
      <c r="I890" s="60">
        <f t="shared" si="267"/>
        <v>2442.0633171342738</v>
      </c>
      <c r="J890" s="57">
        <f t="shared" si="268"/>
        <v>2821.6205182445901</v>
      </c>
      <c r="K890" s="60">
        <f t="shared" si="269"/>
        <v>2930.7881257617773</v>
      </c>
      <c r="L890" s="57">
        <f t="shared" si="270"/>
        <v>2034.8360198650532</v>
      </c>
      <c r="M890" s="60">
        <f t="shared" si="271"/>
        <v>2034.8360198650532</v>
      </c>
      <c r="N890" s="57">
        <f t="shared" si="272"/>
        <v>1695.5160821133566</v>
      </c>
      <c r="P890" s="49"/>
      <c r="Q890" s="41">
        <v>879</v>
      </c>
      <c r="R890" s="103">
        <f t="shared" si="265"/>
        <v>2019.4922526818018</v>
      </c>
      <c r="S890" s="57">
        <f t="shared" si="258"/>
        <v>2364.2979032335179</v>
      </c>
      <c r="T890" s="57">
        <f t="shared" si="259"/>
        <v>2939.3252692980595</v>
      </c>
      <c r="U890" s="57">
        <f t="shared" si="260"/>
        <v>3799.4185990348678</v>
      </c>
      <c r="V890" s="57">
        <f t="shared" si="261"/>
        <v>1471.2526218233393</v>
      </c>
      <c r="W890" s="57">
        <f t="shared" si="262"/>
        <v>6105.6526214185387</v>
      </c>
      <c r="X890" s="57">
        <f t="shared" si="263"/>
        <v>915.52941541828091</v>
      </c>
      <c r="Y890" s="17"/>
      <c r="AA890" s="22"/>
      <c r="AB890" s="22"/>
      <c r="AC890" s="22"/>
      <c r="AD890" s="22"/>
      <c r="AE890" s="22"/>
      <c r="AF890" s="22"/>
      <c r="AG890" s="22"/>
      <c r="AH890" s="33"/>
      <c r="AI890" s="6"/>
      <c r="AJ890" s="32"/>
      <c r="AK890" s="27"/>
      <c r="AL890" s="27"/>
      <c r="AM890" s="27"/>
      <c r="AN890" s="27"/>
      <c r="AO890" s="27"/>
      <c r="AP890" s="27"/>
      <c r="AR890" s="2"/>
      <c r="AS890" s="8"/>
      <c r="AT890" s="8"/>
      <c r="AU890" s="8"/>
      <c r="AW890" s="44"/>
      <c r="AX890" s="31"/>
      <c r="AY890" s="29"/>
      <c r="AZ890" s="31"/>
      <c r="BA890" s="17"/>
      <c r="BC890" s="22"/>
      <c r="BD890" s="22"/>
      <c r="BE890" s="22"/>
      <c r="BF890" s="22"/>
      <c r="BG890" s="22"/>
      <c r="BH890" s="22"/>
      <c r="BI890" s="22"/>
      <c r="BJ890" s="33"/>
      <c r="BK890" s="6"/>
      <c r="BL890" s="32"/>
      <c r="BM890" s="27"/>
      <c r="BN890" s="27"/>
      <c r="BO890" s="27"/>
      <c r="BP890" s="27"/>
      <c r="BQ890" s="27"/>
      <c r="BR890" s="27"/>
      <c r="BT890" s="2"/>
      <c r="BU890" s="8"/>
      <c r="BV890" s="8"/>
      <c r="BW890" s="8"/>
      <c r="BY890" s="44"/>
      <c r="BZ890" s="31"/>
      <c r="CA890" s="29"/>
      <c r="CB890" s="31"/>
      <c r="CC890" s="17"/>
      <c r="CE890" s="22"/>
      <c r="CF890" s="22"/>
      <c r="CG890" s="22"/>
      <c r="CH890" s="22"/>
      <c r="CI890" s="22"/>
      <c r="CJ890" s="22"/>
      <c r="CK890" s="22"/>
      <c r="CL890" s="33"/>
      <c r="CM890" s="6"/>
      <c r="CN890" s="32"/>
      <c r="CO890" s="27"/>
      <c r="CP890" s="27"/>
      <c r="CQ890" s="27"/>
      <c r="CR890" s="27"/>
      <c r="CS890" s="27"/>
      <c r="CT890" s="27"/>
    </row>
    <row r="891" spans="2:98">
      <c r="B891" s="86">
        <v>43649</v>
      </c>
      <c r="C891" s="53">
        <v>2995.82</v>
      </c>
      <c r="D891" s="47">
        <f t="shared" si="266"/>
        <v>7.6723589897107454E-3</v>
      </c>
      <c r="F891" s="89">
        <f t="shared" si="264"/>
        <v>2019.4962256655126</v>
      </c>
      <c r="G891" s="96">
        <v>131</v>
      </c>
      <c r="H891" s="37">
        <v>880</v>
      </c>
      <c r="I891" s="60">
        <f t="shared" si="267"/>
        <v>2442.7765037430545</v>
      </c>
      <c r="J891" s="57">
        <f t="shared" si="268"/>
        <v>2823.5971975269026</v>
      </c>
      <c r="K891" s="60">
        <f t="shared" si="269"/>
        <v>2933.6977968412466</v>
      </c>
      <c r="L891" s="57">
        <f t="shared" si="270"/>
        <v>2034.0053613102425</v>
      </c>
      <c r="M891" s="60">
        <f t="shared" si="271"/>
        <v>2034.0053613102425</v>
      </c>
      <c r="N891" s="57">
        <f t="shared" si="272"/>
        <v>1693.6374668331027</v>
      </c>
      <c r="P891" s="49"/>
      <c r="Q891" s="41">
        <v>880</v>
      </c>
      <c r="R891" s="103">
        <f t="shared" si="265"/>
        <v>2019.4962256655126</v>
      </c>
      <c r="S891" s="57">
        <f t="shared" si="258"/>
        <v>2364.9883790258214</v>
      </c>
      <c r="T891" s="57">
        <f t="shared" si="259"/>
        <v>2940.1182786503155</v>
      </c>
      <c r="U891" s="57">
        <f t="shared" si="260"/>
        <v>3801.5535471217208</v>
      </c>
      <c r="V891" s="57">
        <f t="shared" si="261"/>
        <v>1471.2853478446862</v>
      </c>
      <c r="W891" s="57">
        <f t="shared" si="262"/>
        <v>6110.7316635469842</v>
      </c>
      <c r="X891" s="57">
        <f t="shared" si="263"/>
        <v>915.30283784063579</v>
      </c>
      <c r="Y891" s="17"/>
      <c r="AA891" s="22"/>
      <c r="AB891" s="22"/>
      <c r="AC891" s="22"/>
      <c r="AD891" s="22"/>
      <c r="AE891" s="22"/>
      <c r="AF891" s="22"/>
      <c r="AG891" s="22"/>
      <c r="AH891" s="33"/>
      <c r="AI891" s="6"/>
      <c r="AJ891" s="32"/>
      <c r="AK891" s="27"/>
      <c r="AL891" s="27"/>
      <c r="AM891" s="27"/>
      <c r="AN891" s="27"/>
      <c r="AO891" s="27"/>
      <c r="AP891" s="27"/>
      <c r="AR891" s="2"/>
      <c r="AS891" s="8"/>
      <c r="AT891" s="8"/>
      <c r="AU891" s="8"/>
      <c r="AW891" s="44"/>
      <c r="AX891" s="31"/>
      <c r="AY891" s="29"/>
      <c r="AZ891" s="31"/>
      <c r="BA891" s="17"/>
      <c r="BC891" s="22"/>
      <c r="BD891" s="22"/>
      <c r="BE891" s="22"/>
      <c r="BF891" s="22"/>
      <c r="BG891" s="22"/>
      <c r="BH891" s="22"/>
      <c r="BI891" s="22"/>
      <c r="BJ891" s="33"/>
      <c r="BK891" s="6"/>
      <c r="BL891" s="32"/>
      <c r="BM891" s="27"/>
      <c r="BN891" s="27"/>
      <c r="BO891" s="27"/>
      <c r="BP891" s="27"/>
      <c r="BQ891" s="27"/>
      <c r="BR891" s="27"/>
      <c r="BT891" s="2"/>
      <c r="BU891" s="8"/>
      <c r="BV891" s="8"/>
      <c r="BW891" s="8"/>
      <c r="BY891" s="44"/>
      <c r="BZ891" s="31"/>
      <c r="CA891" s="29"/>
      <c r="CB891" s="31"/>
      <c r="CC891" s="17"/>
      <c r="CE891" s="22"/>
      <c r="CF891" s="22"/>
      <c r="CG891" s="22"/>
      <c r="CH891" s="22"/>
      <c r="CI891" s="22"/>
      <c r="CJ891" s="22"/>
      <c r="CK891" s="22"/>
      <c r="CL891" s="33"/>
      <c r="CM891" s="6"/>
      <c r="CN891" s="32"/>
      <c r="CO891" s="27"/>
      <c r="CP891" s="27"/>
      <c r="CQ891" s="27"/>
      <c r="CR891" s="27"/>
      <c r="CS891" s="27"/>
      <c r="CT891" s="27"/>
    </row>
    <row r="892" spans="2:98">
      <c r="B892" s="86">
        <v>43651</v>
      </c>
      <c r="C892" s="53">
        <v>2990.41</v>
      </c>
      <c r="D892" s="47">
        <f t="shared" si="266"/>
        <v>-1.8058494836139384E-3</v>
      </c>
      <c r="F892" s="89">
        <f t="shared" si="264"/>
        <v>2019.5001986492234</v>
      </c>
      <c r="G892" s="96">
        <v>132</v>
      </c>
      <c r="H892" s="37">
        <v>881</v>
      </c>
      <c r="I892" s="60">
        <f t="shared" si="267"/>
        <v>2443.4898986327325</v>
      </c>
      <c r="J892" s="57">
        <f t="shared" si="268"/>
        <v>2825.5677233739275</v>
      </c>
      <c r="K892" s="60">
        <f t="shared" si="269"/>
        <v>2936.6025222095527</v>
      </c>
      <c r="L892" s="57">
        <f t="shared" si="270"/>
        <v>2033.1804660536018</v>
      </c>
      <c r="M892" s="60">
        <f t="shared" si="271"/>
        <v>2033.1804660536018</v>
      </c>
      <c r="N892" s="57">
        <f t="shared" si="272"/>
        <v>1691.7699597837684</v>
      </c>
      <c r="P892" s="49"/>
      <c r="Q892" s="96">
        <v>881</v>
      </c>
      <c r="R892" s="103">
        <f t="shared" si="265"/>
        <v>2019.5001986492234</v>
      </c>
      <c r="S892" s="57">
        <f t="shared" si="258"/>
        <v>2365.6790564664957</v>
      </c>
      <c r="T892" s="57">
        <f t="shared" si="259"/>
        <v>2940.9110513230316</v>
      </c>
      <c r="U892" s="57">
        <f t="shared" si="260"/>
        <v>3803.6891120376144</v>
      </c>
      <c r="V892" s="57">
        <f t="shared" si="261"/>
        <v>1471.3183000400975</v>
      </c>
      <c r="W892" s="57">
        <f t="shared" si="262"/>
        <v>6115.8130565030006</v>
      </c>
      <c r="X892" s="57">
        <f t="shared" si="263"/>
        <v>915.07659676638843</v>
      </c>
      <c r="Y892" s="17"/>
      <c r="AA892" s="22"/>
      <c r="AB892" s="22"/>
      <c r="AC892" s="22"/>
      <c r="AD892" s="22"/>
      <c r="AE892" s="22"/>
      <c r="AF892" s="22"/>
      <c r="AG892" s="22"/>
      <c r="AH892" s="33"/>
      <c r="AI892" s="6"/>
      <c r="AJ892" s="32"/>
      <c r="AK892" s="27"/>
      <c r="AL892" s="27"/>
      <c r="AM892" s="27"/>
      <c r="AN892" s="27"/>
      <c r="AO892" s="27"/>
      <c r="AP892" s="27"/>
      <c r="AR892" s="2"/>
      <c r="AS892" s="8"/>
      <c r="AT892" s="8"/>
      <c r="AU892" s="8"/>
      <c r="AW892" s="44"/>
      <c r="AX892" s="31"/>
      <c r="AY892" s="29"/>
      <c r="AZ892" s="31"/>
      <c r="BA892" s="17"/>
      <c r="BC892" s="22"/>
      <c r="BD892" s="22"/>
      <c r="BE892" s="22"/>
      <c r="BF892" s="22"/>
      <c r="BG892" s="22"/>
      <c r="BH892" s="22"/>
      <c r="BI892" s="22"/>
      <c r="BJ892" s="33"/>
      <c r="BK892" s="6"/>
      <c r="BL892" s="32"/>
      <c r="BM892" s="27"/>
      <c r="BN892" s="27"/>
      <c r="BO892" s="27"/>
      <c r="BP892" s="27"/>
      <c r="BQ892" s="27"/>
      <c r="BR892" s="27"/>
      <c r="BT892" s="2"/>
      <c r="BU892" s="8"/>
      <c r="BV892" s="8"/>
      <c r="BW892" s="8"/>
      <c r="BY892" s="44"/>
      <c r="BZ892" s="31"/>
      <c r="CA892" s="29"/>
      <c r="CB892" s="31"/>
      <c r="CC892" s="17"/>
      <c r="CE892" s="22"/>
      <c r="CF892" s="22"/>
      <c r="CG892" s="22"/>
      <c r="CH892" s="22"/>
      <c r="CI892" s="22"/>
      <c r="CJ892" s="22"/>
      <c r="CK892" s="22"/>
      <c r="CL892" s="33"/>
      <c r="CM892" s="6"/>
      <c r="CN892" s="32"/>
      <c r="CO892" s="27"/>
      <c r="CP892" s="27"/>
      <c r="CQ892" s="27"/>
      <c r="CR892" s="27"/>
      <c r="CS892" s="27"/>
      <c r="CT892" s="27"/>
    </row>
    <row r="893" spans="2:98">
      <c r="B893" s="86">
        <v>43654</v>
      </c>
      <c r="C893" s="53">
        <v>2975.05</v>
      </c>
      <c r="D893" s="47">
        <f t="shared" si="266"/>
        <v>-5.1364194207482164E-3</v>
      </c>
      <c r="F893" s="89">
        <f t="shared" si="264"/>
        <v>2019.5041716329342</v>
      </c>
      <c r="G893" s="96">
        <v>133</v>
      </c>
      <c r="H893" s="37">
        <v>882</v>
      </c>
      <c r="I893" s="60">
        <f t="shared" si="267"/>
        <v>2444.203501864135</v>
      </c>
      <c r="J893" s="57">
        <f t="shared" si="268"/>
        <v>2827.5321665337606</v>
      </c>
      <c r="K893" s="60">
        <f t="shared" si="269"/>
        <v>2939.5023704118503</v>
      </c>
      <c r="L893" s="57">
        <f t="shared" si="270"/>
        <v>2032.3612658587074</v>
      </c>
      <c r="M893" s="60">
        <f t="shared" si="271"/>
        <v>2032.3612658587074</v>
      </c>
      <c r="N893" s="57">
        <f t="shared" si="272"/>
        <v>1689.9134265263026</v>
      </c>
      <c r="P893" s="49"/>
      <c r="Q893" s="96">
        <v>882</v>
      </c>
      <c r="R893" s="103">
        <f t="shared" si="265"/>
        <v>2019.5041716329342</v>
      </c>
      <c r="S893" s="57">
        <f t="shared" si="258"/>
        <v>2366.3699356144307</v>
      </c>
      <c r="T893" s="57">
        <f t="shared" si="259"/>
        <v>2941.7035877766407</v>
      </c>
      <c r="U893" s="57">
        <f t="shared" si="260"/>
        <v>3805.8252944670267</v>
      </c>
      <c r="V893" s="57">
        <f t="shared" si="261"/>
        <v>1471.3514780409898</v>
      </c>
      <c r="W893" s="57">
        <f t="shared" si="262"/>
        <v>6120.8968023185107</v>
      </c>
      <c r="X893" s="57">
        <f t="shared" si="263"/>
        <v>914.85069149650656</v>
      </c>
      <c r="Y893" s="17"/>
      <c r="AA893" s="22"/>
      <c r="AB893" s="22"/>
      <c r="AC893" s="22"/>
      <c r="AD893" s="22"/>
      <c r="AE893" s="22"/>
      <c r="AF893" s="22"/>
      <c r="AG893" s="22"/>
      <c r="AH893" s="33"/>
      <c r="AI893" s="6"/>
      <c r="AJ893" s="32"/>
      <c r="AK893" s="27"/>
      <c r="AL893" s="27"/>
      <c r="AM893" s="27"/>
      <c r="AN893" s="27"/>
      <c r="AO893" s="27"/>
      <c r="AP893" s="27"/>
      <c r="AR893" s="2"/>
      <c r="AS893" s="8"/>
      <c r="AT893" s="8"/>
      <c r="AU893" s="8"/>
      <c r="AW893" s="44"/>
      <c r="AX893" s="31"/>
      <c r="AY893" s="29"/>
      <c r="AZ893" s="31"/>
      <c r="BA893" s="17"/>
      <c r="BC893" s="22"/>
      <c r="BD893" s="22"/>
      <c r="BE893" s="22"/>
      <c r="BF893" s="22"/>
      <c r="BG893" s="22"/>
      <c r="BH893" s="22"/>
      <c r="BI893" s="22"/>
      <c r="BJ893" s="33"/>
      <c r="BK893" s="6"/>
      <c r="BL893" s="32"/>
      <c r="BM893" s="27"/>
      <c r="BN893" s="27"/>
      <c r="BO893" s="27"/>
      <c r="BP893" s="27"/>
      <c r="BQ893" s="27"/>
      <c r="BR893" s="27"/>
      <c r="BT893" s="2"/>
      <c r="BU893" s="8"/>
      <c r="BV893" s="8"/>
      <c r="BW893" s="8"/>
      <c r="BY893" s="44"/>
      <c r="BZ893" s="31"/>
      <c r="CA893" s="29"/>
      <c r="CB893" s="31"/>
      <c r="CC893" s="17"/>
      <c r="CE893" s="22"/>
      <c r="CF893" s="22"/>
      <c r="CG893" s="22"/>
      <c r="CH893" s="22"/>
      <c r="CI893" s="22"/>
      <c r="CJ893" s="22"/>
      <c r="CK893" s="22"/>
      <c r="CL893" s="33"/>
      <c r="CM893" s="6"/>
      <c r="CN893" s="32"/>
      <c r="CO893" s="27"/>
      <c r="CP893" s="27"/>
      <c r="CQ893" s="27"/>
      <c r="CR893" s="27"/>
      <c r="CS893" s="27"/>
      <c r="CT893" s="27"/>
    </row>
    <row r="894" spans="2:98">
      <c r="B894" s="86">
        <v>43655</v>
      </c>
      <c r="C894" s="53">
        <v>2979.63</v>
      </c>
      <c r="D894" s="47">
        <f t="shared" si="266"/>
        <v>1.5394699248751876E-3</v>
      </c>
      <c r="F894" s="89">
        <f t="shared" si="264"/>
        <v>2019.508144616645</v>
      </c>
      <c r="G894" s="96">
        <v>134</v>
      </c>
      <c r="H894" s="37">
        <v>883</v>
      </c>
      <c r="I894" s="60">
        <f t="shared" si="267"/>
        <v>2444.9173134981056</v>
      </c>
      <c r="J894" s="57">
        <f t="shared" si="268"/>
        <v>2829.4905964241834</v>
      </c>
      <c r="K894" s="60">
        <f t="shared" si="269"/>
        <v>2942.3974086927687</v>
      </c>
      <c r="L894" s="57">
        <f t="shared" si="270"/>
        <v>2031.5476937897718</v>
      </c>
      <c r="M894" s="60">
        <f t="shared" si="271"/>
        <v>2031.5476937897718</v>
      </c>
      <c r="N894" s="57">
        <f t="shared" si="272"/>
        <v>1688.0677351977606</v>
      </c>
      <c r="P894" s="49"/>
      <c r="Q894" s="41">
        <v>883</v>
      </c>
      <c r="R894" s="103">
        <f t="shared" si="265"/>
        <v>2019.508144616645</v>
      </c>
      <c r="S894" s="57">
        <f t="shared" si="258"/>
        <v>2367.0610165285334</v>
      </c>
      <c r="T894" s="57">
        <f t="shared" si="259"/>
        <v>2942.4958884702546</v>
      </c>
      <c r="U894" s="57">
        <f t="shared" si="260"/>
        <v>3807.9620950933972</v>
      </c>
      <c r="V894" s="57">
        <f t="shared" si="261"/>
        <v>1471.3848814799376</v>
      </c>
      <c r="W894" s="57">
        <f t="shared" si="262"/>
        <v>6125.9829030238707</v>
      </c>
      <c r="X894" s="57">
        <f t="shared" si="263"/>
        <v>914.62512133414327</v>
      </c>
      <c r="Y894" s="17"/>
      <c r="AA894" s="22"/>
      <c r="AB894" s="22"/>
      <c r="AC894" s="22"/>
      <c r="AD894" s="22"/>
      <c r="AE894" s="22"/>
      <c r="AF894" s="22"/>
      <c r="AG894" s="22"/>
      <c r="AH894" s="33"/>
      <c r="AI894" s="6"/>
      <c r="AJ894" s="32"/>
      <c r="AK894" s="27"/>
      <c r="AL894" s="27"/>
      <c r="AM894" s="27"/>
      <c r="AN894" s="27"/>
      <c r="AO894" s="27"/>
      <c r="AP894" s="27"/>
      <c r="AR894" s="2"/>
      <c r="AS894" s="8"/>
      <c r="AT894" s="8"/>
      <c r="AU894" s="8"/>
      <c r="AW894" s="44"/>
      <c r="AX894" s="31"/>
      <c r="AY894" s="29"/>
      <c r="AZ894" s="31"/>
      <c r="BA894" s="17"/>
      <c r="BC894" s="22"/>
      <c r="BD894" s="22"/>
      <c r="BE894" s="22"/>
      <c r="BF894" s="22"/>
      <c r="BG894" s="22"/>
      <c r="BH894" s="22"/>
      <c r="BI894" s="22"/>
      <c r="BJ894" s="33"/>
      <c r="BK894" s="6"/>
      <c r="BL894" s="32"/>
      <c r="BM894" s="27"/>
      <c r="BN894" s="27"/>
      <c r="BO894" s="27"/>
      <c r="BP894" s="27"/>
      <c r="BQ894" s="27"/>
      <c r="BR894" s="27"/>
      <c r="BT894" s="2"/>
      <c r="BU894" s="8"/>
      <c r="BV894" s="8"/>
      <c r="BW894" s="8"/>
      <c r="BY894" s="44"/>
      <c r="BZ894" s="31"/>
      <c r="CA894" s="29"/>
      <c r="CB894" s="31"/>
      <c r="CC894" s="17"/>
      <c r="CE894" s="22"/>
      <c r="CF894" s="22"/>
      <c r="CG894" s="22"/>
      <c r="CH894" s="22"/>
      <c r="CI894" s="22"/>
      <c r="CJ894" s="22"/>
      <c r="CK894" s="22"/>
      <c r="CL894" s="33"/>
      <c r="CM894" s="6"/>
      <c r="CN894" s="32"/>
      <c r="CO894" s="27"/>
      <c r="CP894" s="27"/>
      <c r="CQ894" s="27"/>
      <c r="CR894" s="27"/>
      <c r="CS894" s="27"/>
      <c r="CT894" s="27"/>
    </row>
    <row r="895" spans="2:98">
      <c r="B895" s="86">
        <v>43656</v>
      </c>
      <c r="C895" s="53">
        <v>2989.3</v>
      </c>
      <c r="D895" s="47">
        <f t="shared" si="266"/>
        <v>3.2453693915016537E-3</v>
      </c>
      <c r="F895" s="89">
        <f t="shared" si="264"/>
        <v>2019.5121176003559</v>
      </c>
      <c r="G895" s="96">
        <v>135</v>
      </c>
      <c r="H895" s="37">
        <v>884</v>
      </c>
      <c r="I895" s="60">
        <f t="shared" si="267"/>
        <v>2445.6313335955083</v>
      </c>
      <c r="J895" s="57">
        <f t="shared" si="268"/>
        <v>2831.443081167386</v>
      </c>
      <c r="K895" s="60">
        <f t="shared" si="269"/>
        <v>2945.2877030305681</v>
      </c>
      <c r="L895" s="57">
        <f t="shared" si="270"/>
        <v>2030.7396841774907</v>
      </c>
      <c r="M895" s="60">
        <f t="shared" si="271"/>
        <v>2030.7396841774907</v>
      </c>
      <c r="N895" s="57">
        <f t="shared" si="272"/>
        <v>1686.2327564434788</v>
      </c>
      <c r="P895" s="49"/>
      <c r="Q895" s="41">
        <v>884</v>
      </c>
      <c r="R895" s="103">
        <f t="shared" si="265"/>
        <v>2019.5121176003559</v>
      </c>
      <c r="S895" s="57">
        <f t="shared" si="258"/>
        <v>2367.7522992677277</v>
      </c>
      <c r="T895" s="57">
        <f t="shared" si="259"/>
        <v>2943.2879538616685</v>
      </c>
      <c r="U895" s="57">
        <f t="shared" si="260"/>
        <v>3810.0995145991269</v>
      </c>
      <c r="V895" s="57">
        <f t="shared" si="261"/>
        <v>1471.418509990667</v>
      </c>
      <c r="W895" s="57">
        <f t="shared" si="262"/>
        <v>6131.0713606478676</v>
      </c>
      <c r="X895" s="57">
        <f t="shared" si="263"/>
        <v>914.39988558462983</v>
      </c>
      <c r="Y895" s="17"/>
      <c r="AA895" s="22"/>
      <c r="AB895" s="22"/>
      <c r="AC895" s="22"/>
      <c r="AD895" s="22"/>
      <c r="AE895" s="22"/>
      <c r="AF895" s="22"/>
      <c r="AG895" s="22"/>
      <c r="AH895" s="33"/>
      <c r="AI895" s="6"/>
      <c r="AJ895" s="32"/>
      <c r="AK895" s="27"/>
      <c r="AL895" s="27"/>
      <c r="AM895" s="27"/>
      <c r="AN895" s="27"/>
      <c r="AO895" s="27"/>
      <c r="AP895" s="27"/>
      <c r="AR895" s="2"/>
      <c r="AS895" s="8"/>
      <c r="AT895" s="8"/>
      <c r="AU895" s="8"/>
      <c r="AW895" s="44"/>
      <c r="AX895" s="31"/>
      <c r="AY895" s="29"/>
      <c r="AZ895" s="31"/>
      <c r="BA895" s="17"/>
      <c r="BC895" s="22"/>
      <c r="BD895" s="22"/>
      <c r="BE895" s="22"/>
      <c r="BF895" s="22"/>
      <c r="BG895" s="22"/>
      <c r="BH895" s="22"/>
      <c r="BI895" s="22"/>
      <c r="BJ895" s="33"/>
      <c r="BK895" s="6"/>
      <c r="BL895" s="32"/>
      <c r="BM895" s="27"/>
      <c r="BN895" s="27"/>
      <c r="BO895" s="27"/>
      <c r="BP895" s="27"/>
      <c r="BQ895" s="27"/>
      <c r="BR895" s="27"/>
      <c r="BT895" s="2"/>
      <c r="BU895" s="8"/>
      <c r="BV895" s="8"/>
      <c r="BW895" s="8"/>
      <c r="BY895" s="44"/>
      <c r="BZ895" s="31"/>
      <c r="CA895" s="29"/>
      <c r="CB895" s="31"/>
      <c r="CC895" s="17"/>
      <c r="CE895" s="22"/>
      <c r="CF895" s="22"/>
      <c r="CG895" s="22"/>
      <c r="CH895" s="22"/>
      <c r="CI895" s="22"/>
      <c r="CJ895" s="22"/>
      <c r="CK895" s="22"/>
      <c r="CL895" s="33"/>
      <c r="CM895" s="6"/>
      <c r="CN895" s="32"/>
      <c r="CO895" s="27"/>
      <c r="CP895" s="27"/>
      <c r="CQ895" s="27"/>
      <c r="CR895" s="27"/>
      <c r="CS895" s="27"/>
      <c r="CT895" s="27"/>
    </row>
    <row r="896" spans="2:98">
      <c r="B896" s="86">
        <v>43657</v>
      </c>
      <c r="C896" s="53">
        <v>2999.91</v>
      </c>
      <c r="D896" s="47">
        <f t="shared" si="266"/>
        <v>3.5493259291471822E-3</v>
      </c>
      <c r="F896" s="89">
        <f t="shared" si="264"/>
        <v>2019.5160905840667</v>
      </c>
      <c r="G896" s="96">
        <v>136</v>
      </c>
      <c r="H896" s="37">
        <v>885</v>
      </c>
      <c r="I896" s="60">
        <f t="shared" si="267"/>
        <v>2446.3455622172214</v>
      </c>
      <c r="J896" s="57">
        <f t="shared" si="268"/>
        <v>2833.3896876235221</v>
      </c>
      <c r="K896" s="60">
        <f t="shared" si="269"/>
        <v>2948.173318170152</v>
      </c>
      <c r="L896" s="57">
        <f t="shared" si="270"/>
        <v>2029.9371725860308</v>
      </c>
      <c r="M896" s="60">
        <f t="shared" si="271"/>
        <v>2029.9371725860308</v>
      </c>
      <c r="N896" s="57">
        <f t="shared" si="272"/>
        <v>1684.4083633515215</v>
      </c>
      <c r="P896" s="49"/>
      <c r="Q896" s="96">
        <v>885</v>
      </c>
      <c r="R896" s="103">
        <f t="shared" si="265"/>
        <v>2019.5160905840667</v>
      </c>
      <c r="S896" s="57">
        <f t="shared" ref="S896:S959" si="273">$C$38*EXP($J$4*Q896)</f>
        <v>2368.4437838909557</v>
      </c>
      <c r="T896" s="57">
        <f t="shared" ref="T896:T959" si="274">$C$38*EXP($J$3*SQRT(Q896))</f>
        <v>2944.0797844073659</v>
      </c>
      <c r="U896" s="57">
        <f t="shared" ref="U896:U959" si="275">$C$38*EXP($J$4*Q896+$J$3*SQRT(Q896))</f>
        <v>3812.2375536655859</v>
      </c>
      <c r="V896" s="57">
        <f t="shared" ref="V896:V959" si="276">$C$38*EXP($J$4*Q896-$J$3*SQRT(Q896))</f>
        <v>1471.4523632080516</v>
      </c>
      <c r="W896" s="57">
        <f t="shared" ref="W896:W959" si="277">$C$38*EXP($J$4*Q896+2*$J$3*SQRT(Q896))</f>
        <v>6136.1621772177505</v>
      </c>
      <c r="X896" s="57">
        <f t="shared" ref="X896:X959" si="278">$C$38*EXP($J$4*Q896-2*$J$3*SQRT(Q896))</f>
        <v>914.17498355546593</v>
      </c>
      <c r="Y896" s="17"/>
      <c r="AA896" s="22"/>
      <c r="AB896" s="22"/>
      <c r="AC896" s="22"/>
      <c r="AD896" s="22"/>
      <c r="AE896" s="22"/>
      <c r="AF896" s="22"/>
      <c r="AG896" s="22"/>
      <c r="AH896" s="33"/>
      <c r="AI896" s="6"/>
      <c r="AJ896" s="32"/>
      <c r="AK896" s="27"/>
      <c r="AL896" s="27"/>
      <c r="AM896" s="27"/>
      <c r="AN896" s="27"/>
      <c r="AO896" s="27"/>
      <c r="AP896" s="27"/>
      <c r="AR896" s="2"/>
      <c r="AS896" s="8"/>
      <c r="AT896" s="8"/>
      <c r="AU896" s="8"/>
      <c r="AW896" s="44"/>
      <c r="AX896" s="31"/>
      <c r="AY896" s="29"/>
      <c r="AZ896" s="31"/>
      <c r="BA896" s="17"/>
      <c r="BC896" s="22"/>
      <c r="BD896" s="22"/>
      <c r="BE896" s="22"/>
      <c r="BF896" s="22"/>
      <c r="BG896" s="22"/>
      <c r="BH896" s="22"/>
      <c r="BI896" s="22"/>
      <c r="BJ896" s="33"/>
      <c r="BK896" s="6"/>
      <c r="BL896" s="32"/>
      <c r="BM896" s="27"/>
      <c r="BN896" s="27"/>
      <c r="BO896" s="27"/>
      <c r="BP896" s="27"/>
      <c r="BQ896" s="27"/>
      <c r="BR896" s="27"/>
      <c r="BT896" s="2"/>
      <c r="BU896" s="8"/>
      <c r="BV896" s="8"/>
      <c r="BW896" s="8"/>
      <c r="BY896" s="44"/>
      <c r="BZ896" s="31"/>
      <c r="CA896" s="29"/>
      <c r="CB896" s="31"/>
      <c r="CC896" s="17"/>
      <c r="CE896" s="22"/>
      <c r="CF896" s="22"/>
      <c r="CG896" s="22"/>
      <c r="CH896" s="22"/>
      <c r="CI896" s="22"/>
      <c r="CJ896" s="22"/>
      <c r="CK896" s="22"/>
      <c r="CL896" s="33"/>
      <c r="CM896" s="6"/>
      <c r="CN896" s="32"/>
      <c r="CO896" s="27"/>
      <c r="CP896" s="27"/>
      <c r="CQ896" s="27"/>
      <c r="CR896" s="27"/>
      <c r="CS896" s="27"/>
      <c r="CT896" s="27"/>
    </row>
    <row r="897" spans="2:98">
      <c r="B897" s="86">
        <v>43658</v>
      </c>
      <c r="C897" s="53">
        <v>3013.77</v>
      </c>
      <c r="D897" s="47">
        <f t="shared" si="266"/>
        <v>4.6201386041581673E-3</v>
      </c>
      <c r="F897" s="89">
        <f t="shared" si="264"/>
        <v>2019.5200635677775</v>
      </c>
      <c r="G897" s="96">
        <v>137</v>
      </c>
      <c r="H897" s="37">
        <v>886</v>
      </c>
      <c r="I897" s="60">
        <f t="shared" si="267"/>
        <v>2447.0599994241452</v>
      </c>
      <c r="J897" s="57">
        <f t="shared" si="268"/>
        <v>2835.3304814231651</v>
      </c>
      <c r="K897" s="60">
        <f t="shared" si="269"/>
        <v>2951.0543176549836</v>
      </c>
      <c r="L897" s="57">
        <f t="shared" si="270"/>
        <v>2029.140095781112</v>
      </c>
      <c r="M897" s="60">
        <f t="shared" si="271"/>
        <v>2029.140095781112</v>
      </c>
      <c r="N897" s="57">
        <f t="shared" si="272"/>
        <v>1682.5944313893042</v>
      </c>
      <c r="P897" s="49"/>
      <c r="Q897" s="41">
        <v>886</v>
      </c>
      <c r="R897" s="103">
        <f t="shared" si="265"/>
        <v>2019.5200635677775</v>
      </c>
      <c r="S897" s="57">
        <f t="shared" si="273"/>
        <v>2369.1354704571759</v>
      </c>
      <c r="T897" s="57">
        <f t="shared" si="274"/>
        <v>2944.8713805625239</v>
      </c>
      <c r="U897" s="57">
        <f t="shared" si="275"/>
        <v>3814.3762129731167</v>
      </c>
      <c r="V897" s="57">
        <f t="shared" si="276"/>
        <v>1471.4864407681075</v>
      </c>
      <c r="W897" s="57">
        <f t="shared" si="277"/>
        <v>6141.2553547592197</v>
      </c>
      <c r="X897" s="57">
        <f t="shared" si="278"/>
        <v>913.9504145563094</v>
      </c>
      <c r="Y897" s="17"/>
      <c r="AA897" s="22"/>
      <c r="AB897" s="22"/>
      <c r="AC897" s="22"/>
      <c r="AD897" s="22"/>
      <c r="AE897" s="22"/>
      <c r="AF897" s="22"/>
      <c r="AG897" s="22"/>
      <c r="AH897" s="33"/>
      <c r="AI897" s="6"/>
      <c r="AJ897" s="32"/>
      <c r="AK897" s="27"/>
      <c r="AL897" s="27"/>
      <c r="AM897" s="27"/>
      <c r="AN897" s="27"/>
      <c r="AO897" s="27"/>
      <c r="AP897" s="27"/>
      <c r="AR897" s="2"/>
      <c r="AS897" s="8"/>
      <c r="AT897" s="8"/>
      <c r="AU897" s="8"/>
      <c r="AW897" s="44"/>
      <c r="AX897" s="31"/>
      <c r="AY897" s="29"/>
      <c r="AZ897" s="31"/>
      <c r="BA897" s="17"/>
      <c r="BC897" s="22"/>
      <c r="BD897" s="22"/>
      <c r="BE897" s="22"/>
      <c r="BF897" s="22"/>
      <c r="BG897" s="22"/>
      <c r="BH897" s="22"/>
      <c r="BI897" s="22"/>
      <c r="BJ897" s="33"/>
      <c r="BK897" s="6"/>
      <c r="BL897" s="32"/>
      <c r="BM897" s="27"/>
      <c r="BN897" s="27"/>
      <c r="BO897" s="27"/>
      <c r="BP897" s="27"/>
      <c r="BQ897" s="27"/>
      <c r="BR897" s="27"/>
      <c r="BT897" s="2"/>
      <c r="BU897" s="8"/>
      <c r="BV897" s="8"/>
      <c r="BW897" s="8"/>
      <c r="BY897" s="44"/>
      <c r="BZ897" s="31"/>
      <c r="CA897" s="29"/>
      <c r="CB897" s="31"/>
      <c r="CC897" s="17"/>
      <c r="CE897" s="22"/>
      <c r="CF897" s="22"/>
      <c r="CG897" s="22"/>
      <c r="CH897" s="22"/>
      <c r="CI897" s="22"/>
      <c r="CJ897" s="22"/>
      <c r="CK897" s="22"/>
      <c r="CL897" s="33"/>
      <c r="CM897" s="6"/>
      <c r="CN897" s="32"/>
      <c r="CO897" s="27"/>
      <c r="CP897" s="27"/>
      <c r="CQ897" s="27"/>
      <c r="CR897" s="27"/>
      <c r="CS897" s="27"/>
      <c r="CT897" s="27"/>
    </row>
    <row r="898" spans="2:98">
      <c r="B898" s="86">
        <v>43661</v>
      </c>
      <c r="C898" s="53">
        <v>3014.3</v>
      </c>
      <c r="D898" s="47">
        <f t="shared" si="266"/>
        <v>1.7585947169166861E-4</v>
      </c>
      <c r="F898" s="89">
        <f t="shared" si="264"/>
        <v>2019.5240365514883</v>
      </c>
      <c r="G898" s="96">
        <v>138</v>
      </c>
      <c r="H898" s="37">
        <v>887</v>
      </c>
      <c r="I898" s="60">
        <f t="shared" si="267"/>
        <v>2447.7746452771939</v>
      </c>
      <c r="J898" s="57">
        <f t="shared" si="268"/>
        <v>2837.2655269986908</v>
      </c>
      <c r="K898" s="60">
        <f t="shared" si="269"/>
        <v>2953.9307638579521</v>
      </c>
      <c r="L898" s="57">
        <f t="shared" si="270"/>
        <v>2028.3483916991411</v>
      </c>
      <c r="M898" s="60">
        <f t="shared" si="271"/>
        <v>2028.3483916991411</v>
      </c>
      <c r="N898" s="57">
        <f t="shared" si="272"/>
        <v>1680.7908383423048</v>
      </c>
      <c r="P898" s="49"/>
      <c r="Q898" s="41">
        <v>887</v>
      </c>
      <c r="R898" s="103">
        <f t="shared" si="265"/>
        <v>2019.5240365514883</v>
      </c>
      <c r="S898" s="57">
        <f t="shared" si="273"/>
        <v>2369.8273590253643</v>
      </c>
      <c r="T898" s="57">
        <f t="shared" si="274"/>
        <v>2945.6627427810195</v>
      </c>
      <c r="U898" s="57">
        <f t="shared" si="275"/>
        <v>3816.5154932010382</v>
      </c>
      <c r="V898" s="57">
        <f t="shared" si="276"/>
        <v>1471.5207423079892</v>
      </c>
      <c r="W898" s="57">
        <f t="shared" si="277"/>
        <v>6146.3508952964476</v>
      </c>
      <c r="X898" s="57">
        <f t="shared" si="278"/>
        <v>913.72617789896958</v>
      </c>
      <c r="Y898" s="17"/>
      <c r="AA898" s="22"/>
      <c r="AB898" s="22"/>
      <c r="AC898" s="22"/>
      <c r="AD898" s="22"/>
      <c r="AE898" s="22"/>
      <c r="AF898" s="22"/>
      <c r="AG898" s="22"/>
      <c r="AH898" s="33"/>
      <c r="AI898" s="6"/>
      <c r="AJ898" s="32"/>
      <c r="AK898" s="27"/>
      <c r="AL898" s="27"/>
      <c r="AM898" s="27"/>
      <c r="AN898" s="27"/>
      <c r="AO898" s="27"/>
      <c r="AP898" s="27"/>
      <c r="AR898" s="2"/>
      <c r="AS898" s="8"/>
      <c r="AT898" s="8"/>
      <c r="AU898" s="8"/>
      <c r="AW898" s="44"/>
      <c r="AX898" s="31"/>
      <c r="AY898" s="29"/>
      <c r="AZ898" s="31"/>
      <c r="BA898" s="17"/>
      <c r="BC898" s="22"/>
      <c r="BD898" s="22"/>
      <c r="BE898" s="22"/>
      <c r="BF898" s="22"/>
      <c r="BG898" s="22"/>
      <c r="BH898" s="22"/>
      <c r="BI898" s="22"/>
      <c r="BJ898" s="33"/>
      <c r="BK898" s="6"/>
      <c r="BL898" s="32"/>
      <c r="BM898" s="27"/>
      <c r="BN898" s="27"/>
      <c r="BO898" s="27"/>
      <c r="BP898" s="27"/>
      <c r="BQ898" s="27"/>
      <c r="BR898" s="27"/>
      <c r="BT898" s="2"/>
      <c r="BU898" s="8"/>
      <c r="BV898" s="8"/>
      <c r="BW898" s="8"/>
      <c r="BY898" s="44"/>
      <c r="BZ898" s="31"/>
      <c r="CA898" s="29"/>
      <c r="CB898" s="31"/>
      <c r="CC898" s="17"/>
      <c r="CE898" s="22"/>
      <c r="CF898" s="22"/>
      <c r="CG898" s="22"/>
      <c r="CH898" s="22"/>
      <c r="CI898" s="22"/>
      <c r="CJ898" s="22"/>
      <c r="CK898" s="22"/>
      <c r="CL898" s="33"/>
      <c r="CM898" s="6"/>
      <c r="CN898" s="32"/>
      <c r="CO898" s="27"/>
      <c r="CP898" s="27"/>
      <c r="CQ898" s="27"/>
      <c r="CR898" s="27"/>
      <c r="CS898" s="27"/>
      <c r="CT898" s="27"/>
    </row>
    <row r="899" spans="2:98">
      <c r="B899" s="86">
        <v>43662</v>
      </c>
      <c r="C899" s="53">
        <v>3004.04</v>
      </c>
      <c r="D899" s="47">
        <f t="shared" si="266"/>
        <v>-3.4037753375577139E-3</v>
      </c>
      <c r="F899" s="89">
        <f t="shared" si="264"/>
        <v>2019.5280095351991</v>
      </c>
      <c r="G899" s="96">
        <v>139</v>
      </c>
      <c r="H899" s="37">
        <v>888</v>
      </c>
      <c r="I899" s="60">
        <f t="shared" si="267"/>
        <v>2448.4894998373011</v>
      </c>
      <c r="J899" s="57">
        <f t="shared" si="268"/>
        <v>2839.1948876146462</v>
      </c>
      <c r="K899" s="60">
        <f t="shared" si="269"/>
        <v>2956.8027180112317</v>
      </c>
      <c r="L899" s="57">
        <f t="shared" si="270"/>
        <v>2027.5619994173533</v>
      </c>
      <c r="M899" s="60">
        <f t="shared" si="271"/>
        <v>2027.5619994173533</v>
      </c>
      <c r="N899" s="57">
        <f t="shared" si="272"/>
        <v>1678.9974642547847</v>
      </c>
      <c r="P899" s="49"/>
      <c r="Q899" s="96">
        <v>888</v>
      </c>
      <c r="R899" s="103">
        <f t="shared" si="265"/>
        <v>2019.5280095351991</v>
      </c>
      <c r="S899" s="57">
        <f t="shared" si="273"/>
        <v>2370.5194496545137</v>
      </c>
      <c r="T899" s="57">
        <f t="shared" si="274"/>
        <v>2946.4538715154335</v>
      </c>
      <c r="U899" s="57">
        <f t="shared" si="275"/>
        <v>3818.655395027652</v>
      </c>
      <c r="V899" s="57">
        <f t="shared" si="276"/>
        <v>1471.5552674659841</v>
      </c>
      <c r="W899" s="57">
        <f t="shared" si="277"/>
        <v>6151.4488008520793</v>
      </c>
      <c r="X899" s="57">
        <f t="shared" si="278"/>
        <v>913.50227289739655</v>
      </c>
      <c r="Y899" s="17"/>
      <c r="AA899" s="22"/>
      <c r="AB899" s="22"/>
      <c r="AC899" s="22"/>
      <c r="AD899" s="22"/>
      <c r="AE899" s="22"/>
      <c r="AF899" s="22"/>
      <c r="AG899" s="22"/>
      <c r="AH899" s="33"/>
      <c r="AI899" s="6"/>
      <c r="AJ899" s="32"/>
      <c r="AK899" s="27"/>
      <c r="AL899" s="27"/>
      <c r="AM899" s="27"/>
      <c r="AN899" s="27"/>
      <c r="AO899" s="27"/>
      <c r="AP899" s="27"/>
      <c r="AR899" s="2"/>
      <c r="AS899" s="8"/>
      <c r="AT899" s="8"/>
      <c r="AU899" s="8"/>
      <c r="AW899" s="44"/>
      <c r="AX899" s="31"/>
      <c r="AY899" s="29"/>
      <c r="AZ899" s="31"/>
      <c r="BA899" s="17"/>
      <c r="BC899" s="22"/>
      <c r="BD899" s="22"/>
      <c r="BE899" s="22"/>
      <c r="BF899" s="22"/>
      <c r="BG899" s="22"/>
      <c r="BH899" s="22"/>
      <c r="BI899" s="22"/>
      <c r="BJ899" s="33"/>
      <c r="BK899" s="6"/>
      <c r="BL899" s="32"/>
      <c r="BM899" s="27"/>
      <c r="BN899" s="27"/>
      <c r="BO899" s="27"/>
      <c r="BP899" s="27"/>
      <c r="BQ899" s="27"/>
      <c r="BR899" s="27"/>
      <c r="BT899" s="2"/>
      <c r="BU899" s="8"/>
      <c r="BV899" s="8"/>
      <c r="BW899" s="8"/>
      <c r="BY899" s="44"/>
      <c r="BZ899" s="31"/>
      <c r="CA899" s="29"/>
      <c r="CB899" s="31"/>
      <c r="CC899" s="17"/>
      <c r="CE899" s="22"/>
      <c r="CF899" s="22"/>
      <c r="CG899" s="22"/>
      <c r="CH899" s="22"/>
      <c r="CI899" s="22"/>
      <c r="CJ899" s="22"/>
      <c r="CK899" s="22"/>
      <c r="CL899" s="33"/>
      <c r="CM899" s="6"/>
      <c r="CN899" s="32"/>
      <c r="CO899" s="27"/>
      <c r="CP899" s="27"/>
      <c r="CQ899" s="27"/>
      <c r="CR899" s="27"/>
      <c r="CS899" s="27"/>
      <c r="CT899" s="27"/>
    </row>
    <row r="900" spans="2:98">
      <c r="B900" s="86">
        <v>43663</v>
      </c>
      <c r="C900" s="53">
        <v>2984.42</v>
      </c>
      <c r="D900" s="47">
        <f t="shared" si="266"/>
        <v>-6.5312046444121552E-3</v>
      </c>
      <c r="F900" s="89">
        <f t="shared" si="264"/>
        <v>2019.5319825189099</v>
      </c>
      <c r="G900" s="96">
        <v>140</v>
      </c>
      <c r="H900" s="37">
        <v>889</v>
      </c>
      <c r="I900" s="60">
        <f t="shared" si="267"/>
        <v>2449.2045631654187</v>
      </c>
      <c r="J900" s="57">
        <f t="shared" si="268"/>
        <v>2841.1186253971291</v>
      </c>
      <c r="K900" s="60">
        <f t="shared" si="269"/>
        <v>2959.6702402351716</v>
      </c>
      <c r="L900" s="57">
        <f t="shared" si="270"/>
        <v>2026.7808591249234</v>
      </c>
      <c r="M900" s="60">
        <f t="shared" si="271"/>
        <v>2026.7808591249234</v>
      </c>
      <c r="N900" s="57">
        <f t="shared" si="272"/>
        <v>1677.2141913724338</v>
      </c>
      <c r="P900" s="49"/>
      <c r="Q900" s="96">
        <v>889</v>
      </c>
      <c r="R900" s="103">
        <f t="shared" si="265"/>
        <v>2019.5319825189099</v>
      </c>
      <c r="S900" s="57">
        <f t="shared" si="273"/>
        <v>2371.2117424036355</v>
      </c>
      <c r="T900" s="57">
        <f t="shared" si="274"/>
        <v>2947.2447672170556</v>
      </c>
      <c r="U900" s="57">
        <f t="shared" si="275"/>
        <v>3820.7959191302471</v>
      </c>
      <c r="V900" s="57">
        <f t="shared" si="276"/>
        <v>1471.5900158815089</v>
      </c>
      <c r="W900" s="57">
        <f t="shared" si="277"/>
        <v>6156.5490734472551</v>
      </c>
      <c r="X900" s="57">
        <f t="shared" si="278"/>
        <v>913.2786988676728</v>
      </c>
      <c r="Y900" s="17"/>
      <c r="AA900" s="22"/>
      <c r="AB900" s="22"/>
      <c r="AC900" s="22"/>
      <c r="AD900" s="22"/>
      <c r="AE900" s="22"/>
      <c r="AF900" s="22"/>
      <c r="AG900" s="22"/>
      <c r="AH900" s="33"/>
      <c r="AI900" s="6"/>
      <c r="AJ900" s="32"/>
      <c r="AK900" s="27"/>
      <c r="AL900" s="27"/>
      <c r="AM900" s="27"/>
      <c r="AN900" s="27"/>
      <c r="AO900" s="27"/>
      <c r="AP900" s="27"/>
      <c r="AR900" s="2"/>
      <c r="AS900" s="8"/>
      <c r="AT900" s="8"/>
      <c r="AU900" s="8"/>
      <c r="AW900" s="44"/>
      <c r="AX900" s="31"/>
      <c r="AY900" s="29"/>
      <c r="AZ900" s="31"/>
      <c r="BA900" s="17"/>
      <c r="BC900" s="22"/>
      <c r="BD900" s="22"/>
      <c r="BE900" s="22"/>
      <c r="BF900" s="22"/>
      <c r="BG900" s="22"/>
      <c r="BH900" s="22"/>
      <c r="BI900" s="22"/>
      <c r="BJ900" s="33"/>
      <c r="BK900" s="6"/>
      <c r="BL900" s="32"/>
      <c r="BM900" s="27"/>
      <c r="BN900" s="27"/>
      <c r="BO900" s="27"/>
      <c r="BP900" s="27"/>
      <c r="BQ900" s="27"/>
      <c r="BR900" s="27"/>
      <c r="BT900" s="2"/>
      <c r="BU900" s="8"/>
      <c r="BV900" s="8"/>
      <c r="BW900" s="8"/>
      <c r="BY900" s="44"/>
      <c r="BZ900" s="31"/>
      <c r="CA900" s="29"/>
      <c r="CB900" s="31"/>
      <c r="CC900" s="17"/>
      <c r="CE900" s="22"/>
      <c r="CF900" s="22"/>
      <c r="CG900" s="22"/>
      <c r="CH900" s="22"/>
      <c r="CI900" s="22"/>
      <c r="CJ900" s="22"/>
      <c r="CK900" s="22"/>
      <c r="CL900" s="33"/>
      <c r="CM900" s="6"/>
      <c r="CN900" s="32"/>
      <c r="CO900" s="27"/>
      <c r="CP900" s="27"/>
      <c r="CQ900" s="27"/>
      <c r="CR900" s="27"/>
      <c r="CS900" s="27"/>
      <c r="CT900" s="27"/>
    </row>
    <row r="901" spans="2:98">
      <c r="B901" s="86">
        <v>43664</v>
      </c>
      <c r="C901" s="53">
        <v>2995.11</v>
      </c>
      <c r="D901" s="47">
        <f t="shared" si="266"/>
        <v>3.5819355184592162E-3</v>
      </c>
      <c r="F901" s="89">
        <f t="shared" si="264"/>
        <v>2019.5359555026207</v>
      </c>
      <c r="G901" s="96">
        <v>141</v>
      </c>
      <c r="H901" s="37">
        <v>890</v>
      </c>
      <c r="I901" s="60">
        <f t="shared" si="267"/>
        <v>2449.9198353225161</v>
      </c>
      <c r="J901" s="57">
        <f t="shared" si="268"/>
        <v>2843.0368013622328</v>
      </c>
      <c r="K901" s="60">
        <f t="shared" si="269"/>
        <v>2962.5333895662511</v>
      </c>
      <c r="L901" s="57">
        <f t="shared" si="270"/>
        <v>2026.0049120950093</v>
      </c>
      <c r="M901" s="60">
        <f t="shared" si="271"/>
        <v>2026.0049120950093</v>
      </c>
      <c r="N901" s="57">
        <f t="shared" si="272"/>
        <v>1675.4409040868677</v>
      </c>
      <c r="P901" s="49"/>
      <c r="Q901" s="41">
        <v>890</v>
      </c>
      <c r="R901" s="103">
        <f t="shared" si="265"/>
        <v>2019.5359555026207</v>
      </c>
      <c r="S901" s="57">
        <f t="shared" si="273"/>
        <v>2371.9042373317566</v>
      </c>
      <c r="T901" s="57">
        <f t="shared" si="274"/>
        <v>2948.0354303358922</v>
      </c>
      <c r="U901" s="57">
        <f t="shared" si="275"/>
        <v>3822.9370661851044</v>
      </c>
      <c r="V901" s="57">
        <f t="shared" si="276"/>
        <v>1471.6249871951038</v>
      </c>
      <c r="W901" s="57">
        <f t="shared" si="277"/>
        <v>6161.6517151016005</v>
      </c>
      <c r="X901" s="57">
        <f t="shared" si="278"/>
        <v>913.05545512800438</v>
      </c>
      <c r="Y901" s="17"/>
      <c r="AA901" s="22"/>
      <c r="AB901" s="22"/>
      <c r="AC901" s="22"/>
      <c r="AD901" s="22"/>
      <c r="AE901" s="22"/>
      <c r="AF901" s="22"/>
      <c r="AG901" s="22"/>
      <c r="AH901" s="33"/>
      <c r="AI901" s="6"/>
      <c r="AJ901" s="32"/>
      <c r="AK901" s="27"/>
      <c r="AL901" s="27"/>
      <c r="AM901" s="27"/>
      <c r="AN901" s="27"/>
      <c r="AO901" s="27"/>
      <c r="AP901" s="27"/>
      <c r="AR901" s="2"/>
      <c r="AS901" s="8"/>
      <c r="AT901" s="8"/>
      <c r="AU901" s="8"/>
      <c r="AW901" s="44"/>
      <c r="AX901" s="31"/>
      <c r="AY901" s="29"/>
      <c r="AZ901" s="31"/>
      <c r="BA901" s="17"/>
      <c r="BC901" s="22"/>
      <c r="BD901" s="22"/>
      <c r="BE901" s="22"/>
      <c r="BF901" s="22"/>
      <c r="BG901" s="22"/>
      <c r="BH901" s="22"/>
      <c r="BI901" s="22"/>
      <c r="BJ901" s="33"/>
      <c r="BK901" s="6"/>
      <c r="BL901" s="32"/>
      <c r="BM901" s="27"/>
      <c r="BN901" s="27"/>
      <c r="BO901" s="27"/>
      <c r="BP901" s="27"/>
      <c r="BQ901" s="27"/>
      <c r="BR901" s="27"/>
      <c r="BT901" s="2"/>
      <c r="BU901" s="8"/>
      <c r="BV901" s="8"/>
      <c r="BW901" s="8"/>
      <c r="BY901" s="44"/>
      <c r="BZ901" s="31"/>
      <c r="CA901" s="29"/>
      <c r="CB901" s="31"/>
      <c r="CC901" s="17"/>
      <c r="CE901" s="22"/>
      <c r="CF901" s="22"/>
      <c r="CG901" s="22"/>
      <c r="CH901" s="22"/>
      <c r="CI901" s="22"/>
      <c r="CJ901" s="22"/>
      <c r="CK901" s="22"/>
      <c r="CL901" s="33"/>
      <c r="CM901" s="6"/>
      <c r="CN901" s="32"/>
      <c r="CO901" s="27"/>
      <c r="CP901" s="27"/>
      <c r="CQ901" s="27"/>
      <c r="CR901" s="27"/>
      <c r="CS901" s="27"/>
      <c r="CT901" s="27"/>
    </row>
    <row r="902" spans="2:98">
      <c r="B902" s="86">
        <v>43665</v>
      </c>
      <c r="C902" s="53">
        <v>2976.61</v>
      </c>
      <c r="D902" s="47">
        <f t="shared" si="266"/>
        <v>-6.1767347442998749E-3</v>
      </c>
      <c r="F902" s="89">
        <f t="shared" si="264"/>
        <v>2019.5399284863315</v>
      </c>
      <c r="G902" s="96">
        <v>142</v>
      </c>
      <c r="H902" s="37">
        <v>891</v>
      </c>
      <c r="I902" s="60">
        <f t="shared" si="267"/>
        <v>2450.635316369579</v>
      </c>
      <c r="J902" s="57">
        <f t="shared" si="268"/>
        <v>2844.9494754435718</v>
      </c>
      <c r="K902" s="60">
        <f t="shared" si="269"/>
        <v>2965.3922239841459</v>
      </c>
      <c r="L902" s="57">
        <f t="shared" si="270"/>
        <v>2025.2341006576858</v>
      </c>
      <c r="M902" s="60">
        <f t="shared" si="271"/>
        <v>2025.2341006576858</v>
      </c>
      <c r="N902" s="57">
        <f t="shared" si="272"/>
        <v>1673.6774888819034</v>
      </c>
      <c r="P902" s="49"/>
      <c r="Q902" s="41">
        <v>891</v>
      </c>
      <c r="R902" s="103">
        <f t="shared" si="265"/>
        <v>2019.5399284863315</v>
      </c>
      <c r="S902" s="57">
        <f t="shared" si="273"/>
        <v>2372.5969344979217</v>
      </c>
      <c r="T902" s="57">
        <f t="shared" si="274"/>
        <v>2948.8258613206654</v>
      </c>
      <c r="U902" s="57">
        <f t="shared" si="275"/>
        <v>3825.0788368674985</v>
      </c>
      <c r="V902" s="57">
        <f t="shared" si="276"/>
        <v>1471.6601810484285</v>
      </c>
      <c r="W902" s="57">
        <f t="shared" si="277"/>
        <v>6166.7567278332554</v>
      </c>
      <c r="X902" s="57">
        <f t="shared" si="278"/>
        <v>912.83254099871237</v>
      </c>
      <c r="Y902" s="17"/>
      <c r="AA902" s="22"/>
      <c r="AB902" s="22"/>
      <c r="AC902" s="22"/>
      <c r="AD902" s="22"/>
      <c r="AE902" s="22"/>
      <c r="AF902" s="22"/>
      <c r="AG902" s="22"/>
      <c r="AH902" s="33"/>
      <c r="AI902" s="6"/>
      <c r="AJ902" s="32"/>
      <c r="AK902" s="27"/>
      <c r="AL902" s="27"/>
      <c r="AM902" s="27"/>
      <c r="AN902" s="27"/>
      <c r="AO902" s="27"/>
      <c r="AP902" s="27"/>
      <c r="AR902" s="2"/>
      <c r="AS902" s="8"/>
      <c r="AT902" s="8"/>
      <c r="AU902" s="8"/>
      <c r="AW902" s="44"/>
      <c r="AX902" s="31"/>
      <c r="AY902" s="29"/>
      <c r="AZ902" s="31"/>
      <c r="BA902" s="17"/>
      <c r="BC902" s="22"/>
      <c r="BD902" s="22"/>
      <c r="BE902" s="22"/>
      <c r="BF902" s="22"/>
      <c r="BG902" s="22"/>
      <c r="BH902" s="22"/>
      <c r="BI902" s="22"/>
      <c r="BJ902" s="33"/>
      <c r="BK902" s="6"/>
      <c r="BL902" s="32"/>
      <c r="BM902" s="27"/>
      <c r="BN902" s="27"/>
      <c r="BO902" s="27"/>
      <c r="BP902" s="27"/>
      <c r="BQ902" s="27"/>
      <c r="BR902" s="27"/>
      <c r="BT902" s="2"/>
      <c r="BU902" s="8"/>
      <c r="BV902" s="8"/>
      <c r="BW902" s="8"/>
      <c r="BY902" s="44"/>
      <c r="BZ902" s="31"/>
      <c r="CA902" s="29"/>
      <c r="CB902" s="31"/>
      <c r="CC902" s="17"/>
      <c r="CE902" s="22"/>
      <c r="CF902" s="22"/>
      <c r="CG902" s="22"/>
      <c r="CH902" s="22"/>
      <c r="CI902" s="22"/>
      <c r="CJ902" s="22"/>
      <c r="CK902" s="22"/>
      <c r="CL902" s="33"/>
      <c r="CM902" s="6"/>
      <c r="CN902" s="32"/>
      <c r="CO902" s="27"/>
      <c r="CP902" s="27"/>
      <c r="CQ902" s="27"/>
      <c r="CR902" s="27"/>
      <c r="CS902" s="27"/>
      <c r="CT902" s="27"/>
    </row>
    <row r="903" spans="2:98">
      <c r="B903" s="86">
        <v>43668</v>
      </c>
      <c r="C903" s="53">
        <v>2985.03</v>
      </c>
      <c r="D903" s="47">
        <f t="shared" si="266"/>
        <v>2.8287212634507284E-3</v>
      </c>
      <c r="F903" s="89">
        <f t="shared" si="264"/>
        <v>2019.5439014700423</v>
      </c>
      <c r="G903" s="96">
        <v>143</v>
      </c>
      <c r="H903" s="37">
        <v>892</v>
      </c>
      <c r="I903" s="60">
        <f t="shared" si="267"/>
        <v>2451.3510063676135</v>
      </c>
      <c r="J903" s="57">
        <f t="shared" si="268"/>
        <v>2846.8567065189491</v>
      </c>
      <c r="K903" s="60">
        <f t="shared" si="269"/>
        <v>2968.2468004379293</v>
      </c>
      <c r="L903" s="57">
        <f t="shared" si="270"/>
        <v>2024.468368173744</v>
      </c>
      <c r="M903" s="60">
        <f t="shared" si="271"/>
        <v>2024.468368173744</v>
      </c>
      <c r="N903" s="57">
        <f t="shared" si="272"/>
        <v>1671.923834281544</v>
      </c>
      <c r="P903" s="49"/>
      <c r="Q903" s="96">
        <v>892</v>
      </c>
      <c r="R903" s="103">
        <f t="shared" si="265"/>
        <v>2019.5439014700423</v>
      </c>
      <c r="S903" s="57">
        <f t="shared" si="273"/>
        <v>2373.2898339611934</v>
      </c>
      <c r="T903" s="57">
        <f t="shared" si="274"/>
        <v>2949.6160606188246</v>
      </c>
      <c r="U903" s="57">
        <f t="shared" si="275"/>
        <v>3827.2212318517068</v>
      </c>
      <c r="V903" s="57">
        <f t="shared" si="276"/>
        <v>1471.6955970842582</v>
      </c>
      <c r="W903" s="57">
        <f t="shared" si="277"/>
        <v>6171.8641136588676</v>
      </c>
      <c r="X903" s="57">
        <f t="shared" si="278"/>
        <v>912.60995580222379</v>
      </c>
      <c r="Y903" s="17"/>
      <c r="AA903" s="22"/>
      <c r="AB903" s="22"/>
      <c r="AC903" s="22"/>
      <c r="AD903" s="22"/>
      <c r="AE903" s="22"/>
      <c r="AF903" s="22"/>
      <c r="AG903" s="22"/>
      <c r="AH903" s="33"/>
      <c r="AI903" s="6"/>
      <c r="AJ903" s="32"/>
      <c r="AK903" s="27"/>
      <c r="AL903" s="27"/>
      <c r="AM903" s="27"/>
      <c r="AN903" s="27"/>
      <c r="AO903" s="27"/>
      <c r="AP903" s="27"/>
      <c r="AR903" s="2"/>
      <c r="AS903" s="8"/>
      <c r="AT903" s="8"/>
      <c r="AU903" s="8"/>
      <c r="AW903" s="44"/>
      <c r="AX903" s="31"/>
      <c r="AY903" s="29"/>
      <c r="AZ903" s="31"/>
      <c r="BA903" s="17"/>
      <c r="BC903" s="22"/>
      <c r="BD903" s="22"/>
      <c r="BE903" s="22"/>
      <c r="BF903" s="22"/>
      <c r="BG903" s="22"/>
      <c r="BH903" s="22"/>
      <c r="BI903" s="22"/>
      <c r="BJ903" s="33"/>
      <c r="BK903" s="6"/>
      <c r="BL903" s="32"/>
      <c r="BM903" s="27"/>
      <c r="BN903" s="27"/>
      <c r="BO903" s="27"/>
      <c r="BP903" s="27"/>
      <c r="BQ903" s="27"/>
      <c r="BR903" s="27"/>
      <c r="BT903" s="2"/>
      <c r="BU903" s="8"/>
      <c r="BV903" s="8"/>
      <c r="BW903" s="8"/>
      <c r="BY903" s="44"/>
      <c r="BZ903" s="31"/>
      <c r="CA903" s="29"/>
      <c r="CB903" s="31"/>
      <c r="CC903" s="17"/>
      <c r="CE903" s="22"/>
      <c r="CF903" s="22"/>
      <c r="CG903" s="22"/>
      <c r="CH903" s="22"/>
      <c r="CI903" s="22"/>
      <c r="CJ903" s="22"/>
      <c r="CK903" s="22"/>
      <c r="CL903" s="33"/>
      <c r="CM903" s="6"/>
      <c r="CN903" s="32"/>
      <c r="CO903" s="27"/>
      <c r="CP903" s="27"/>
      <c r="CQ903" s="27"/>
      <c r="CR903" s="27"/>
      <c r="CS903" s="27"/>
      <c r="CT903" s="27"/>
    </row>
    <row r="904" spans="2:98">
      <c r="B904" s="86">
        <v>43669</v>
      </c>
      <c r="C904" s="53">
        <v>3005.47</v>
      </c>
      <c r="D904" s="47">
        <f t="shared" si="266"/>
        <v>6.8475023701602992E-3</v>
      </c>
      <c r="F904" s="89">
        <f t="shared" si="264"/>
        <v>2019.5478744537531</v>
      </c>
      <c r="G904" s="96">
        <v>144</v>
      </c>
      <c r="H904" s="37">
        <v>893</v>
      </c>
      <c r="I904" s="60">
        <f t="shared" si="267"/>
        <v>2452.0669053776419</v>
      </c>
      <c r="J904" s="57">
        <f t="shared" si="268"/>
        <v>2848.7585524361775</v>
      </c>
      <c r="K904" s="60">
        <f t="shared" si="269"/>
        <v>2971.097174871451</v>
      </c>
      <c r="L904" s="57">
        <f t="shared" si="270"/>
        <v>2023.7076590093118</v>
      </c>
      <c r="M904" s="60">
        <f t="shared" si="271"/>
        <v>2023.7076590093118</v>
      </c>
      <c r="N904" s="57">
        <f t="shared" si="272"/>
        <v>1670.1798307996087</v>
      </c>
      <c r="P904" s="49"/>
      <c r="Q904" s="41">
        <v>893</v>
      </c>
      <c r="R904" s="103">
        <f t="shared" si="265"/>
        <v>2019.5478744537531</v>
      </c>
      <c r="S904" s="57">
        <f t="shared" si="273"/>
        <v>2373.9829357806511</v>
      </c>
      <c r="T904" s="57">
        <f t="shared" si="274"/>
        <v>2950.4060286765498</v>
      </c>
      <c r="U904" s="57">
        <f t="shared" si="275"/>
        <v>3829.3642518110128</v>
      </c>
      <c r="V904" s="57">
        <f t="shared" si="276"/>
        <v>1471.7312349464783</v>
      </c>
      <c r="W904" s="57">
        <f t="shared" si="277"/>
        <v>6176.9738745936093</v>
      </c>
      <c r="X904" s="57">
        <f t="shared" si="278"/>
        <v>912.38769886306272</v>
      </c>
      <c r="Y904" s="17"/>
      <c r="AA904" s="22"/>
      <c r="AB904" s="22"/>
      <c r="AC904" s="22"/>
      <c r="AD904" s="22"/>
      <c r="AE904" s="22"/>
      <c r="AF904" s="22"/>
      <c r="AG904" s="22"/>
      <c r="AH904" s="33"/>
      <c r="AI904" s="6"/>
      <c r="AJ904" s="32"/>
      <c r="AK904" s="27"/>
      <c r="AL904" s="27"/>
      <c r="AM904" s="27"/>
      <c r="AN904" s="27"/>
      <c r="AO904" s="27"/>
      <c r="AP904" s="27"/>
      <c r="AR904" s="2"/>
      <c r="AS904" s="8"/>
      <c r="AT904" s="8"/>
      <c r="AU904" s="8"/>
      <c r="AW904" s="44"/>
      <c r="AX904" s="31"/>
      <c r="AY904" s="29"/>
      <c r="AZ904" s="31"/>
      <c r="BA904" s="17"/>
      <c r="BC904" s="22"/>
      <c r="BD904" s="22"/>
      <c r="BE904" s="22"/>
      <c r="BF904" s="22"/>
      <c r="BG904" s="22"/>
      <c r="BH904" s="22"/>
      <c r="BI904" s="22"/>
      <c r="BJ904" s="33"/>
      <c r="BK904" s="6"/>
      <c r="BL904" s="32"/>
      <c r="BM904" s="27"/>
      <c r="BN904" s="27"/>
      <c r="BO904" s="27"/>
      <c r="BP904" s="27"/>
      <c r="BQ904" s="27"/>
      <c r="BR904" s="27"/>
      <c r="BT904" s="2"/>
      <c r="BU904" s="8"/>
      <c r="BV904" s="8"/>
      <c r="BW904" s="8"/>
      <c r="BY904" s="44"/>
      <c r="BZ904" s="31"/>
      <c r="CA904" s="29"/>
      <c r="CB904" s="31"/>
      <c r="CC904" s="17"/>
      <c r="CE904" s="22"/>
      <c r="CF904" s="22"/>
      <c r="CG904" s="22"/>
      <c r="CH904" s="22"/>
      <c r="CI904" s="22"/>
      <c r="CJ904" s="22"/>
      <c r="CK904" s="22"/>
      <c r="CL904" s="33"/>
      <c r="CM904" s="6"/>
      <c r="CN904" s="32"/>
      <c r="CO904" s="27"/>
      <c r="CP904" s="27"/>
      <c r="CQ904" s="27"/>
      <c r="CR904" s="27"/>
      <c r="CS904" s="27"/>
      <c r="CT904" s="27"/>
    </row>
    <row r="905" spans="2:98">
      <c r="B905" s="86">
        <v>43670</v>
      </c>
      <c r="C905" s="53">
        <v>3019.56</v>
      </c>
      <c r="D905" s="47">
        <f t="shared" si="266"/>
        <v>4.6881186636366845E-3</v>
      </c>
      <c r="F905" s="89">
        <f t="shared" si="264"/>
        <v>2019.5518474374639</v>
      </c>
      <c r="G905" s="96">
        <v>145</v>
      </c>
      <c r="H905" s="37">
        <v>894</v>
      </c>
      <c r="I905" s="60">
        <f t="shared" si="267"/>
        <v>2452.7830134607038</v>
      </c>
      <c r="J905" s="57">
        <f t="shared" si="268"/>
        <v>2850.6550700380981</v>
      </c>
      <c r="K905" s="60">
        <f t="shared" si="269"/>
        <v>2973.9434022479181</v>
      </c>
      <c r="L905" s="57">
        <f t="shared" si="270"/>
        <v>2022.9519185112738</v>
      </c>
      <c r="M905" s="60">
        <f t="shared" si="271"/>
        <v>2022.9519185112738</v>
      </c>
      <c r="N905" s="57">
        <f t="shared" si="272"/>
        <v>1668.4453708909409</v>
      </c>
      <c r="P905" s="49"/>
      <c r="Q905" s="41">
        <v>894</v>
      </c>
      <c r="R905" s="103">
        <f t="shared" si="265"/>
        <v>2019.5518474374639</v>
      </c>
      <c r="S905" s="57">
        <f t="shared" si="273"/>
        <v>2374.6762400153912</v>
      </c>
      <c r="T905" s="57">
        <f t="shared" si="274"/>
        <v>2951.1957659387531</v>
      </c>
      <c r="U905" s="57">
        <f t="shared" si="275"/>
        <v>3831.5078974177077</v>
      </c>
      <c r="V905" s="57">
        <f t="shared" si="276"/>
        <v>1471.7670942800794</v>
      </c>
      <c r="W905" s="57">
        <f t="shared" si="277"/>
        <v>6182.0860126511861</v>
      </c>
      <c r="X905" s="57">
        <f t="shared" si="278"/>
        <v>912.1657695078419</v>
      </c>
      <c r="Y905" s="17"/>
      <c r="AA905" s="22"/>
      <c r="AB905" s="22"/>
      <c r="AC905" s="22"/>
      <c r="AD905" s="22"/>
      <c r="AE905" s="22"/>
      <c r="AF905" s="22"/>
      <c r="AG905" s="22"/>
      <c r="AH905" s="33"/>
      <c r="AI905" s="6"/>
      <c r="AJ905" s="32"/>
      <c r="AK905" s="27"/>
      <c r="AL905" s="27"/>
      <c r="AM905" s="27"/>
      <c r="AN905" s="27"/>
      <c r="AO905" s="27"/>
      <c r="AP905" s="27"/>
      <c r="AR905" s="2"/>
      <c r="AS905" s="8"/>
      <c r="AT905" s="8"/>
      <c r="AU905" s="8"/>
      <c r="AW905" s="44"/>
      <c r="AX905" s="31"/>
      <c r="AY905" s="29"/>
      <c r="AZ905" s="31"/>
      <c r="BA905" s="17"/>
      <c r="BC905" s="22"/>
      <c r="BD905" s="22"/>
      <c r="BE905" s="22"/>
      <c r="BF905" s="22"/>
      <c r="BG905" s="22"/>
      <c r="BH905" s="22"/>
      <c r="BI905" s="22"/>
      <c r="BJ905" s="33"/>
      <c r="BK905" s="6"/>
      <c r="BL905" s="32"/>
      <c r="BM905" s="27"/>
      <c r="BN905" s="27"/>
      <c r="BO905" s="27"/>
      <c r="BP905" s="27"/>
      <c r="BQ905" s="27"/>
      <c r="BR905" s="27"/>
      <c r="BT905" s="2"/>
      <c r="BU905" s="8"/>
      <c r="BV905" s="8"/>
      <c r="BW905" s="8"/>
      <c r="BY905" s="44"/>
      <c r="BZ905" s="31"/>
      <c r="CA905" s="29"/>
      <c r="CB905" s="31"/>
      <c r="CC905" s="17"/>
      <c r="CE905" s="22"/>
      <c r="CF905" s="22"/>
      <c r="CG905" s="22"/>
      <c r="CH905" s="22"/>
      <c r="CI905" s="22"/>
      <c r="CJ905" s="22"/>
      <c r="CK905" s="22"/>
      <c r="CL905" s="33"/>
      <c r="CM905" s="6"/>
      <c r="CN905" s="32"/>
      <c r="CO905" s="27"/>
      <c r="CP905" s="27"/>
      <c r="CQ905" s="27"/>
      <c r="CR905" s="27"/>
      <c r="CS905" s="27"/>
      <c r="CT905" s="27"/>
    </row>
    <row r="906" spans="2:98">
      <c r="B906" s="86">
        <v>43671</v>
      </c>
      <c r="C906" s="53">
        <v>3003.69</v>
      </c>
      <c r="D906" s="47">
        <f t="shared" si="266"/>
        <v>-5.2557326232960735E-3</v>
      </c>
      <c r="F906" s="89">
        <f t="shared" si="264"/>
        <v>2019.5558204211748</v>
      </c>
      <c r="G906" s="96">
        <v>146</v>
      </c>
      <c r="H906" s="37">
        <v>895</v>
      </c>
      <c r="I906" s="60">
        <f t="shared" si="267"/>
        <v>2453.4993306778588</v>
      </c>
      <c r="J906" s="57">
        <f t="shared" si="268"/>
        <v>2852.5463151868207</v>
      </c>
      <c r="K906" s="60">
        <f t="shared" si="269"/>
        <v>2976.7855365737128</v>
      </c>
      <c r="L906" s="57">
        <f t="shared" si="270"/>
        <v>2022.2010929834539</v>
      </c>
      <c r="M906" s="60">
        <f t="shared" si="271"/>
        <v>2022.2010929834539</v>
      </c>
      <c r="N906" s="57">
        <f t="shared" si="272"/>
        <v>1666.7203489041403</v>
      </c>
      <c r="P906" s="49"/>
      <c r="Q906" s="96">
        <v>895</v>
      </c>
      <c r="R906" s="103">
        <f t="shared" si="265"/>
        <v>2019.5558204211748</v>
      </c>
      <c r="S906" s="57">
        <f t="shared" si="273"/>
        <v>2375.3697467245279</v>
      </c>
      <c r="T906" s="57">
        <f t="shared" si="274"/>
        <v>2951.9852728490869</v>
      </c>
      <c r="U906" s="57">
        <f t="shared" si="275"/>
        <v>3833.6521693430968</v>
      </c>
      <c r="V906" s="57">
        <f t="shared" si="276"/>
        <v>1471.8031747311543</v>
      </c>
      <c r="W906" s="57">
        <f t="shared" si="277"/>
        <v>6187.2005298438426</v>
      </c>
      <c r="X906" s="57">
        <f t="shared" si="278"/>
        <v>911.94416706525476</v>
      </c>
      <c r="Y906" s="17"/>
      <c r="AA906" s="22"/>
      <c r="AB906" s="22"/>
      <c r="AC906" s="22"/>
      <c r="AD906" s="22"/>
      <c r="AE906" s="22"/>
      <c r="AF906" s="22"/>
      <c r="AG906" s="22"/>
      <c r="AH906" s="33"/>
      <c r="AI906" s="6"/>
      <c r="AJ906" s="32"/>
      <c r="AK906" s="27"/>
      <c r="AL906" s="27"/>
      <c r="AM906" s="27"/>
      <c r="AN906" s="27"/>
      <c r="AO906" s="27"/>
      <c r="AP906" s="27"/>
      <c r="AR906" s="2"/>
      <c r="AS906" s="8"/>
      <c r="AT906" s="8"/>
      <c r="AU906" s="8"/>
      <c r="AW906" s="44"/>
      <c r="AX906" s="31"/>
      <c r="AY906" s="29"/>
      <c r="AZ906" s="31"/>
      <c r="BA906" s="17"/>
      <c r="BC906" s="22"/>
      <c r="BD906" s="22"/>
      <c r="BE906" s="22"/>
      <c r="BF906" s="22"/>
      <c r="BG906" s="22"/>
      <c r="BH906" s="22"/>
      <c r="BI906" s="22"/>
      <c r="BJ906" s="33"/>
      <c r="BK906" s="6"/>
      <c r="BL906" s="32"/>
      <c r="BM906" s="27"/>
      <c r="BN906" s="27"/>
      <c r="BO906" s="27"/>
      <c r="BP906" s="27"/>
      <c r="BQ906" s="27"/>
      <c r="BR906" s="27"/>
      <c r="BT906" s="2"/>
      <c r="BU906" s="8"/>
      <c r="BV906" s="8"/>
      <c r="BW906" s="8"/>
      <c r="BY906" s="44"/>
      <c r="BZ906" s="31"/>
      <c r="CA906" s="29"/>
      <c r="CB906" s="31"/>
      <c r="CC906" s="17"/>
      <c r="CE906" s="22"/>
      <c r="CF906" s="22"/>
      <c r="CG906" s="22"/>
      <c r="CH906" s="22"/>
      <c r="CI906" s="22"/>
      <c r="CJ906" s="22"/>
      <c r="CK906" s="22"/>
      <c r="CL906" s="33"/>
      <c r="CM906" s="6"/>
      <c r="CN906" s="32"/>
      <c r="CO906" s="27"/>
      <c r="CP906" s="27"/>
      <c r="CQ906" s="27"/>
      <c r="CR906" s="27"/>
      <c r="CS906" s="27"/>
      <c r="CT906" s="27"/>
    </row>
    <row r="907" spans="2:98">
      <c r="B907" s="86">
        <v>43672</v>
      </c>
      <c r="C907" s="53">
        <v>3025.86</v>
      </c>
      <c r="D907" s="47">
        <f t="shared" si="266"/>
        <v>7.3809214665961111E-3</v>
      </c>
      <c r="F907" s="89">
        <f t="shared" si="264"/>
        <v>2019.5597934048856</v>
      </c>
      <c r="G907" s="96">
        <v>147</v>
      </c>
      <c r="H907" s="37">
        <v>896</v>
      </c>
      <c r="I907" s="60">
        <f t="shared" si="267"/>
        <v>2454.2158570901815</v>
      </c>
      <c r="J907" s="57">
        <f t="shared" si="268"/>
        <v>2854.4323427872205</v>
      </c>
      <c r="K907" s="60">
        <f t="shared" si="269"/>
        <v>2979.6236309214723</v>
      </c>
      <c r="L907" s="57">
        <f t="shared" si="270"/>
        <v>2021.4551296635339</v>
      </c>
      <c r="M907" s="60">
        <f t="shared" si="271"/>
        <v>2021.4551296635339</v>
      </c>
      <c r="N907" s="57">
        <f t="shared" si="272"/>
        <v>1665.0046610357556</v>
      </c>
      <c r="P907" s="49"/>
      <c r="Q907" s="96">
        <v>896</v>
      </c>
      <c r="R907" s="103">
        <f t="shared" si="265"/>
        <v>2019.5597934048856</v>
      </c>
      <c r="S907" s="57">
        <f t="shared" si="273"/>
        <v>2376.0634559671912</v>
      </c>
      <c r="T907" s="57">
        <f t="shared" si="274"/>
        <v>2952.7745498499494</v>
      </c>
      <c r="U907" s="57">
        <f t="shared" si="275"/>
        <v>3835.797068257506</v>
      </c>
      <c r="V907" s="57">
        <f t="shared" si="276"/>
        <v>1471.839475946892</v>
      </c>
      <c r="W907" s="57">
        <f t="shared" si="277"/>
        <v>6192.317428182374</v>
      </c>
      <c r="X907" s="57">
        <f t="shared" si="278"/>
        <v>911.72289086606543</v>
      </c>
      <c r="Y907" s="17"/>
      <c r="AA907" s="22"/>
      <c r="AB907" s="22"/>
      <c r="AC907" s="22"/>
      <c r="AD907" s="22"/>
      <c r="AE907" s="22"/>
      <c r="AF907" s="22"/>
      <c r="AG907" s="22"/>
      <c r="AH907" s="33"/>
      <c r="AI907" s="6"/>
      <c r="AJ907" s="32"/>
      <c r="AK907" s="27"/>
      <c r="AL907" s="27"/>
      <c r="AM907" s="27"/>
      <c r="AN907" s="27"/>
      <c r="AO907" s="27"/>
      <c r="AP907" s="27"/>
      <c r="AR907" s="2"/>
      <c r="AS907" s="8"/>
      <c r="AT907" s="8"/>
      <c r="AU907" s="8"/>
      <c r="AW907" s="44"/>
      <c r="AX907" s="31"/>
      <c r="AY907" s="29"/>
      <c r="AZ907" s="31"/>
      <c r="BA907" s="17"/>
      <c r="BC907" s="22"/>
      <c r="BD907" s="22"/>
      <c r="BE907" s="22"/>
      <c r="BF907" s="22"/>
      <c r="BG907" s="22"/>
      <c r="BH907" s="22"/>
      <c r="BI907" s="22"/>
      <c r="BJ907" s="33"/>
      <c r="BK907" s="6"/>
      <c r="BL907" s="32"/>
      <c r="BM907" s="27"/>
      <c r="BN907" s="27"/>
      <c r="BO907" s="27"/>
      <c r="BP907" s="27"/>
      <c r="BQ907" s="27"/>
      <c r="BR907" s="27"/>
      <c r="BT907" s="2"/>
      <c r="BU907" s="8"/>
      <c r="BV907" s="8"/>
      <c r="BW907" s="8"/>
      <c r="BY907" s="44"/>
      <c r="BZ907" s="31"/>
      <c r="CA907" s="29"/>
      <c r="CB907" s="31"/>
      <c r="CC907" s="17"/>
      <c r="CE907" s="22"/>
      <c r="CF907" s="22"/>
      <c r="CG907" s="22"/>
      <c r="CH907" s="22"/>
      <c r="CI907" s="22"/>
      <c r="CJ907" s="22"/>
      <c r="CK907" s="22"/>
      <c r="CL907" s="33"/>
      <c r="CM907" s="6"/>
      <c r="CN907" s="32"/>
      <c r="CO907" s="27"/>
      <c r="CP907" s="27"/>
      <c r="CQ907" s="27"/>
      <c r="CR907" s="27"/>
      <c r="CS907" s="27"/>
      <c r="CT907" s="27"/>
    </row>
    <row r="908" spans="2:98">
      <c r="B908" s="86">
        <v>43675</v>
      </c>
      <c r="C908" s="53">
        <v>3020.97</v>
      </c>
      <c r="D908" s="47">
        <f t="shared" si="266"/>
        <v>-1.6160694810732575E-3</v>
      </c>
      <c r="F908" s="89">
        <f t="shared" ref="F908:F971" si="279">F907+1/$F$10</f>
        <v>2019.5637663885964</v>
      </c>
      <c r="G908" s="96">
        <v>148</v>
      </c>
      <c r="H908" s="37">
        <v>897</v>
      </c>
      <c r="I908" s="60">
        <f t="shared" si="267"/>
        <v>2454.932592758767</v>
      </c>
      <c r="J908" s="57">
        <f t="shared" si="268"/>
        <v>2856.3132068097148</v>
      </c>
      <c r="K908" s="60">
        <f t="shared" si="269"/>
        <v>2982.4577374524611</v>
      </c>
      <c r="L908" s="57">
        <f t="shared" si="270"/>
        <v>2020.7139767006818</v>
      </c>
      <c r="M908" s="60">
        <f t="shared" si="271"/>
        <v>2020.7139767006818</v>
      </c>
      <c r="N908" s="57">
        <f t="shared" si="272"/>
        <v>1663.2982052858861</v>
      </c>
      <c r="P908" s="49"/>
      <c r="Q908" s="41">
        <v>897</v>
      </c>
      <c r="R908" s="103">
        <f t="shared" ref="R908:R971" si="280">R907+1/$F$10</f>
        <v>2019.5637663885964</v>
      </c>
      <c r="S908" s="57">
        <f t="shared" si="273"/>
        <v>2376.7573678025315</v>
      </c>
      <c r="T908" s="57">
        <f t="shared" si="274"/>
        <v>2953.5635973824883</v>
      </c>
      <c r="U908" s="57">
        <f t="shared" si="275"/>
        <v>3837.942594830286</v>
      </c>
      <c r="V908" s="57">
        <f t="shared" si="276"/>
        <v>1471.875997575575</v>
      </c>
      <c r="W908" s="57">
        <f t="shared" si="277"/>
        <v>6197.4367096761334</v>
      </c>
      <c r="X908" s="57">
        <f t="shared" si="278"/>
        <v>911.50194024310133</v>
      </c>
      <c r="Y908" s="17"/>
      <c r="AA908" s="22"/>
      <c r="AB908" s="22"/>
      <c r="AC908" s="22"/>
      <c r="AD908" s="22"/>
      <c r="AE908" s="22"/>
      <c r="AF908" s="22"/>
      <c r="AG908" s="22"/>
      <c r="AH908" s="33"/>
      <c r="AI908" s="6"/>
      <c r="AJ908" s="32"/>
      <c r="AK908" s="27"/>
      <c r="AL908" s="27"/>
      <c r="AM908" s="27"/>
      <c r="AN908" s="27"/>
      <c r="AO908" s="27"/>
      <c r="AP908" s="27"/>
      <c r="AR908" s="2"/>
      <c r="AS908" s="8"/>
      <c r="AT908" s="8"/>
      <c r="AU908" s="8"/>
      <c r="AW908" s="44"/>
      <c r="AX908" s="31"/>
      <c r="AY908" s="29"/>
      <c r="AZ908" s="31"/>
      <c r="BA908" s="17"/>
      <c r="BC908" s="22"/>
      <c r="BD908" s="22"/>
      <c r="BE908" s="22"/>
      <c r="BF908" s="22"/>
      <c r="BG908" s="22"/>
      <c r="BH908" s="22"/>
      <c r="BI908" s="22"/>
      <c r="BJ908" s="33"/>
      <c r="BK908" s="6"/>
      <c r="BL908" s="32"/>
      <c r="BM908" s="27"/>
      <c r="BN908" s="27"/>
      <c r="BO908" s="27"/>
      <c r="BP908" s="27"/>
      <c r="BQ908" s="27"/>
      <c r="BR908" s="27"/>
      <c r="BT908" s="2"/>
      <c r="BU908" s="8"/>
      <c r="BV908" s="8"/>
      <c r="BW908" s="8"/>
      <c r="BY908" s="44"/>
      <c r="BZ908" s="31"/>
      <c r="CA908" s="29"/>
      <c r="CB908" s="31"/>
      <c r="CC908" s="17"/>
      <c r="CE908" s="22"/>
      <c r="CF908" s="22"/>
      <c r="CG908" s="22"/>
      <c r="CH908" s="22"/>
      <c r="CI908" s="22"/>
      <c r="CJ908" s="22"/>
      <c r="CK908" s="22"/>
      <c r="CL908" s="33"/>
      <c r="CM908" s="6"/>
      <c r="CN908" s="32"/>
      <c r="CO908" s="27"/>
      <c r="CP908" s="27"/>
      <c r="CQ908" s="27"/>
      <c r="CR908" s="27"/>
      <c r="CS908" s="27"/>
      <c r="CT908" s="27"/>
    </row>
    <row r="909" spans="2:98">
      <c r="B909" s="86">
        <v>43676</v>
      </c>
      <c r="C909" s="53">
        <v>3013.18</v>
      </c>
      <c r="D909" s="47">
        <f t="shared" si="266"/>
        <v>-2.5786419593706537E-3</v>
      </c>
      <c r="F909" s="89">
        <f t="shared" si="279"/>
        <v>2019.5677393723072</v>
      </c>
      <c r="G909" s="96">
        <v>149</v>
      </c>
      <c r="H909" s="37">
        <v>898</v>
      </c>
      <c r="I909" s="60">
        <f t="shared" si="267"/>
        <v>2455.6495377447259</v>
      </c>
      <c r="J909" s="57">
        <f t="shared" si="268"/>
        <v>2858.1889603123486</v>
      </c>
      <c r="K909" s="60">
        <f t="shared" si="269"/>
        <v>2985.2879074382622</v>
      </c>
      <c r="L909" s="57">
        <f t="shared" si="270"/>
        <v>2019.9775831338625</v>
      </c>
      <c r="M909" s="60">
        <f t="shared" si="271"/>
        <v>2019.9775831338625</v>
      </c>
      <c r="N909" s="57">
        <f t="shared" si="272"/>
        <v>1661.600881415141</v>
      </c>
      <c r="P909" s="49"/>
      <c r="Q909" s="41">
        <v>898</v>
      </c>
      <c r="R909" s="103">
        <f t="shared" si="280"/>
        <v>2019.5677393723072</v>
      </c>
      <c r="S909" s="57">
        <f t="shared" si="273"/>
        <v>2377.4514822897127</v>
      </c>
      <c r="T909" s="57">
        <f t="shared" si="274"/>
        <v>2954.3524158866048</v>
      </c>
      <c r="U909" s="57">
        <f t="shared" si="275"/>
        <v>3840.0887497298118</v>
      </c>
      <c r="V909" s="57">
        <f t="shared" si="276"/>
        <v>1471.9127392665723</v>
      </c>
      <c r="W909" s="57">
        <f t="shared" si="277"/>
        <v>6202.5583763330424</v>
      </c>
      <c r="X909" s="57">
        <f t="shared" si="278"/>
        <v>911.28131453124411</v>
      </c>
      <c r="Y909" s="17"/>
      <c r="AA909" s="22"/>
      <c r="AB909" s="22"/>
      <c r="AC909" s="22"/>
      <c r="AD909" s="22"/>
      <c r="AE909" s="22"/>
      <c r="AF909" s="22"/>
      <c r="AG909" s="22"/>
      <c r="AH909" s="33"/>
      <c r="AI909" s="6"/>
      <c r="AJ909" s="32"/>
      <c r="AK909" s="27"/>
      <c r="AL909" s="27"/>
      <c r="AM909" s="27"/>
      <c r="AN909" s="27"/>
      <c r="AO909" s="27"/>
      <c r="AP909" s="27"/>
      <c r="AR909" s="2"/>
      <c r="AS909" s="8"/>
      <c r="AT909" s="8"/>
      <c r="AU909" s="8"/>
      <c r="AW909" s="44"/>
      <c r="AX909" s="31"/>
      <c r="AY909" s="29"/>
      <c r="AZ909" s="31"/>
      <c r="BA909" s="17"/>
      <c r="BC909" s="22"/>
      <c r="BD909" s="22"/>
      <c r="BE909" s="22"/>
      <c r="BF909" s="22"/>
      <c r="BG909" s="22"/>
      <c r="BH909" s="22"/>
      <c r="BI909" s="22"/>
      <c r="BJ909" s="33"/>
      <c r="BK909" s="6"/>
      <c r="BL909" s="32"/>
      <c r="BM909" s="27"/>
      <c r="BN909" s="27"/>
      <c r="BO909" s="27"/>
      <c r="BP909" s="27"/>
      <c r="BQ909" s="27"/>
      <c r="BR909" s="27"/>
      <c r="BT909" s="2"/>
      <c r="BU909" s="8"/>
      <c r="BV909" s="8"/>
      <c r="BW909" s="8"/>
      <c r="BY909" s="44"/>
      <c r="BZ909" s="31"/>
      <c r="CA909" s="29"/>
      <c r="CB909" s="31"/>
      <c r="CC909" s="17"/>
      <c r="CE909" s="22"/>
      <c r="CF909" s="22"/>
      <c r="CG909" s="22"/>
      <c r="CH909" s="22"/>
      <c r="CI909" s="22"/>
      <c r="CJ909" s="22"/>
      <c r="CK909" s="22"/>
      <c r="CL909" s="33"/>
      <c r="CM909" s="6"/>
      <c r="CN909" s="32"/>
      <c r="CO909" s="27"/>
      <c r="CP909" s="27"/>
      <c r="CQ909" s="27"/>
      <c r="CR909" s="27"/>
      <c r="CS909" s="27"/>
      <c r="CT909" s="27"/>
    </row>
    <row r="910" spans="2:98">
      <c r="B910" s="86">
        <v>43677</v>
      </c>
      <c r="C910" s="53">
        <v>2980.38</v>
      </c>
      <c r="D910" s="47">
        <f t="shared" si="266"/>
        <v>-1.0885509660889733E-2</v>
      </c>
      <c r="F910" s="89">
        <f t="shared" si="279"/>
        <v>2019.571712356018</v>
      </c>
      <c r="G910" s="96">
        <v>150</v>
      </c>
      <c r="H910" s="37">
        <v>899</v>
      </c>
      <c r="I910" s="60">
        <f t="shared" si="267"/>
        <v>2456.366692109189</v>
      </c>
      <c r="J910" s="57">
        <f t="shared" si="268"/>
        <v>2860.0596554622125</v>
      </c>
      <c r="K910" s="60">
        <f t="shared" si="269"/>
        <v>2988.1141912818093</v>
      </c>
      <c r="L910" s="57">
        <f t="shared" si="270"/>
        <v>2019.2458988708031</v>
      </c>
      <c r="M910" s="60">
        <f t="shared" si="271"/>
        <v>2019.2458988708031</v>
      </c>
      <c r="N910" s="57">
        <f t="shared" si="272"/>
        <v>1659.9125909029028</v>
      </c>
      <c r="P910" s="49"/>
      <c r="Q910" s="96">
        <v>899</v>
      </c>
      <c r="R910" s="103">
        <f t="shared" si="280"/>
        <v>2019.571712356018</v>
      </c>
      <c r="S910" s="57">
        <f t="shared" si="273"/>
        <v>2378.1457994879188</v>
      </c>
      <c r="T910" s="57">
        <f t="shared" si="274"/>
        <v>2955.1410058009596</v>
      </c>
      <c r="U910" s="57">
        <f t="shared" si="275"/>
        <v>3842.2355336234918</v>
      </c>
      <c r="V910" s="57">
        <f t="shared" si="276"/>
        <v>1471.9497006703377</v>
      </c>
      <c r="W910" s="57">
        <f t="shared" si="277"/>
        <v>6207.6824301595943</v>
      </c>
      <c r="X910" s="57">
        <f t="shared" si="278"/>
        <v>911.06101306742153</v>
      </c>
      <c r="Y910" s="17"/>
      <c r="AA910" s="22"/>
      <c r="AB910" s="22"/>
      <c r="AC910" s="22"/>
      <c r="AD910" s="22"/>
      <c r="AE910" s="22"/>
      <c r="AF910" s="22"/>
      <c r="AG910" s="22"/>
      <c r="AH910" s="33"/>
      <c r="AI910" s="6"/>
      <c r="AJ910" s="32"/>
      <c r="AK910" s="27"/>
      <c r="AL910" s="27"/>
      <c r="AM910" s="27"/>
      <c r="AN910" s="27"/>
      <c r="AO910" s="27"/>
      <c r="AP910" s="27"/>
      <c r="AR910" s="2"/>
      <c r="AS910" s="8"/>
      <c r="AT910" s="8"/>
      <c r="AU910" s="8"/>
      <c r="AW910" s="44"/>
      <c r="AX910" s="31"/>
      <c r="AY910" s="29"/>
      <c r="AZ910" s="31"/>
      <c r="BA910" s="17"/>
      <c r="BC910" s="22"/>
      <c r="BD910" s="22"/>
      <c r="BE910" s="22"/>
      <c r="BF910" s="22"/>
      <c r="BG910" s="22"/>
      <c r="BH910" s="22"/>
      <c r="BI910" s="22"/>
      <c r="BJ910" s="33"/>
      <c r="BK910" s="6"/>
      <c r="BL910" s="32"/>
      <c r="BM910" s="27"/>
      <c r="BN910" s="27"/>
      <c r="BO910" s="27"/>
      <c r="BP910" s="27"/>
      <c r="BQ910" s="27"/>
      <c r="BR910" s="27"/>
      <c r="BT910" s="2"/>
      <c r="BU910" s="8"/>
      <c r="BV910" s="8"/>
      <c r="BW910" s="8"/>
      <c r="BY910" s="44"/>
      <c r="BZ910" s="31"/>
      <c r="CA910" s="29"/>
      <c r="CB910" s="31"/>
      <c r="CC910" s="17"/>
      <c r="CE910" s="22"/>
      <c r="CF910" s="22"/>
      <c r="CG910" s="22"/>
      <c r="CH910" s="22"/>
      <c r="CI910" s="22"/>
      <c r="CJ910" s="22"/>
      <c r="CK910" s="22"/>
      <c r="CL910" s="33"/>
      <c r="CM910" s="6"/>
      <c r="CN910" s="32"/>
      <c r="CO910" s="27"/>
      <c r="CP910" s="27"/>
      <c r="CQ910" s="27"/>
      <c r="CR910" s="27"/>
      <c r="CS910" s="27"/>
      <c r="CT910" s="27"/>
    </row>
    <row r="911" spans="2:98">
      <c r="B911" s="86">
        <v>43678</v>
      </c>
      <c r="C911" s="53">
        <v>2953.56</v>
      </c>
      <c r="D911" s="47">
        <f t="shared" si="266"/>
        <v>-8.9988524953194433E-3</v>
      </c>
      <c r="F911" s="89">
        <f t="shared" si="279"/>
        <v>2019.5756853397288</v>
      </c>
      <c r="G911" s="96">
        <v>151</v>
      </c>
      <c r="H911" s="37">
        <v>900</v>
      </c>
      <c r="I911" s="60">
        <f t="shared" si="267"/>
        <v>2457.084055913303</v>
      </c>
      <c r="J911" s="57">
        <f t="shared" si="268"/>
        <v>2861.9253435562214</v>
      </c>
      <c r="K911" s="60">
        <f t="shared" si="269"/>
        <v>2990.9366385377884</v>
      </c>
      <c r="L911" s="57">
        <f t="shared" si="270"/>
        <v>2018.5188746675926</v>
      </c>
      <c r="M911" s="60">
        <f t="shared" si="271"/>
        <v>2018.5188746675926</v>
      </c>
      <c r="N911" s="57">
        <f t="shared" si="272"/>
        <v>1658.2332369068481</v>
      </c>
      <c r="P911" s="49"/>
      <c r="Q911" s="41">
        <v>900</v>
      </c>
      <c r="R911" s="103">
        <f t="shared" si="280"/>
        <v>2019.5756853397288</v>
      </c>
      <c r="S911" s="57">
        <f t="shared" si="273"/>
        <v>2378.8403194563502</v>
      </c>
      <c r="T911" s="57">
        <f t="shared" si="274"/>
        <v>2955.9293675629774</v>
      </c>
      <c r="U911" s="57">
        <f t="shared" si="275"/>
        <v>3844.3829471777731</v>
      </c>
      <c r="V911" s="57">
        <f t="shared" si="276"/>
        <v>1471.9868814384042</v>
      </c>
      <c r="W911" s="57">
        <f t="shared" si="277"/>
        <v>6212.8088731608714</v>
      </c>
      <c r="X911" s="57">
        <f t="shared" si="278"/>
        <v>910.84103519059931</v>
      </c>
      <c r="Y911" s="17"/>
      <c r="AA911" s="22"/>
      <c r="AB911" s="22"/>
      <c r="AC911" s="22"/>
      <c r="AD911" s="22"/>
      <c r="AE911" s="22"/>
      <c r="AF911" s="22"/>
      <c r="AG911" s="22"/>
      <c r="AH911" s="33"/>
      <c r="AI911" s="6"/>
      <c r="AJ911" s="32"/>
      <c r="AK911" s="27"/>
      <c r="AL911" s="27"/>
      <c r="AM911" s="27"/>
      <c r="AN911" s="27"/>
      <c r="AO911" s="27"/>
      <c r="AP911" s="27"/>
      <c r="AR911" s="2"/>
      <c r="AS911" s="8"/>
      <c r="AT911" s="8"/>
      <c r="AU911" s="8"/>
      <c r="AW911" s="44"/>
      <c r="AX911" s="31"/>
      <c r="AY911" s="29"/>
      <c r="AZ911" s="31"/>
      <c r="BA911" s="17"/>
      <c r="BC911" s="22"/>
      <c r="BD911" s="22"/>
      <c r="BE911" s="22"/>
      <c r="BF911" s="22"/>
      <c r="BG911" s="22"/>
      <c r="BH911" s="22"/>
      <c r="BI911" s="22"/>
      <c r="BJ911" s="33"/>
      <c r="BK911" s="6"/>
      <c r="BL911" s="32"/>
      <c r="BM911" s="27"/>
      <c r="BN911" s="27"/>
      <c r="BO911" s="27"/>
      <c r="BP911" s="27"/>
      <c r="BQ911" s="27"/>
      <c r="BR911" s="27"/>
      <c r="BT911" s="2"/>
      <c r="BU911" s="8"/>
      <c r="BV911" s="8"/>
      <c r="BW911" s="8"/>
      <c r="BY911" s="44"/>
      <c r="BZ911" s="31"/>
      <c r="CA911" s="29"/>
      <c r="CB911" s="31"/>
      <c r="CC911" s="17"/>
      <c r="CE911" s="22"/>
      <c r="CF911" s="22"/>
      <c r="CG911" s="22"/>
      <c r="CH911" s="22"/>
      <c r="CI911" s="22"/>
      <c r="CJ911" s="22"/>
      <c r="CK911" s="22"/>
      <c r="CL911" s="33"/>
      <c r="CM911" s="6"/>
      <c r="CN911" s="32"/>
      <c r="CO911" s="27"/>
      <c r="CP911" s="27"/>
      <c r="CQ911" s="27"/>
      <c r="CR911" s="27"/>
      <c r="CS911" s="27"/>
      <c r="CT911" s="27"/>
    </row>
    <row r="912" spans="2:98">
      <c r="B912" s="86">
        <v>43679</v>
      </c>
      <c r="C912" s="53">
        <v>2932.05</v>
      </c>
      <c r="D912" s="47">
        <f t="shared" si="266"/>
        <v>-7.2827367651240411E-3</v>
      </c>
      <c r="F912" s="89">
        <f t="shared" si="279"/>
        <v>2019.5796583234396</v>
      </c>
      <c r="G912" s="96">
        <v>152</v>
      </c>
      <c r="H912" s="37">
        <v>901</v>
      </c>
      <c r="I912" s="60">
        <f t="shared" si="267"/>
        <v>2457.8016292182342</v>
      </c>
      <c r="J912" s="57">
        <f t="shared" si="268"/>
        <v>2863.7860750412715</v>
      </c>
      <c r="K912" s="60">
        <f t="shared" si="269"/>
        <v>2993.7552979324273</v>
      </c>
      <c r="L912" s="57">
        <f t="shared" si="270"/>
        <v>2017.7964621088925</v>
      </c>
      <c r="M912" s="60">
        <f t="shared" si="271"/>
        <v>2017.7964621088925</v>
      </c>
      <c r="N912" s="57">
        <f t="shared" si="272"/>
        <v>1656.5627242236828</v>
      </c>
      <c r="P912" s="49"/>
      <c r="Q912" s="41">
        <v>901</v>
      </c>
      <c r="R912" s="103">
        <f t="shared" si="280"/>
        <v>2019.5796583234396</v>
      </c>
      <c r="S912" s="57">
        <f t="shared" si="273"/>
        <v>2379.5350422542238</v>
      </c>
      <c r="T912" s="57">
        <f t="shared" si="274"/>
        <v>2956.7175016088527</v>
      </c>
      <c r="U912" s="57">
        <f t="shared" si="275"/>
        <v>3846.5309910581409</v>
      </c>
      <c r="V912" s="57">
        <f t="shared" si="276"/>
        <v>1472.0242812233785</v>
      </c>
      <c r="W912" s="57">
        <f t="shared" si="277"/>
        <v>6217.9377073405503</v>
      </c>
      <c r="X912" s="57">
        <f t="shared" si="278"/>
        <v>910.62138024177193</v>
      </c>
      <c r="Y912" s="17"/>
      <c r="AA912" s="22"/>
      <c r="AB912" s="22"/>
      <c r="AC912" s="22"/>
      <c r="AD912" s="22"/>
      <c r="AE912" s="22"/>
      <c r="AF912" s="22"/>
      <c r="AG912" s="22"/>
      <c r="AH912" s="33"/>
      <c r="AI912" s="6"/>
      <c r="AJ912" s="32"/>
      <c r="AK912" s="27"/>
      <c r="AL912" s="27"/>
      <c r="AM912" s="27"/>
      <c r="AN912" s="27"/>
      <c r="AO912" s="27"/>
      <c r="AP912" s="27"/>
      <c r="AR912" s="2"/>
      <c r="AS912" s="8"/>
      <c r="AT912" s="8"/>
      <c r="AU912" s="8"/>
      <c r="AW912" s="44"/>
      <c r="AX912" s="31"/>
      <c r="AY912" s="29"/>
      <c r="AZ912" s="31"/>
      <c r="BA912" s="17"/>
      <c r="BC912" s="22"/>
      <c r="BD912" s="22"/>
      <c r="BE912" s="22"/>
      <c r="BF912" s="22"/>
      <c r="BG912" s="22"/>
      <c r="BH912" s="22"/>
      <c r="BI912" s="22"/>
      <c r="BJ912" s="33"/>
      <c r="BK912" s="6"/>
      <c r="BL912" s="32"/>
      <c r="BM912" s="27"/>
      <c r="BN912" s="27"/>
      <c r="BO912" s="27"/>
      <c r="BP912" s="27"/>
      <c r="BQ912" s="27"/>
      <c r="BR912" s="27"/>
      <c r="BT912" s="2"/>
      <c r="BU912" s="8"/>
      <c r="BV912" s="8"/>
      <c r="BW912" s="8"/>
      <c r="BY912" s="44"/>
      <c r="BZ912" s="31"/>
      <c r="CA912" s="29"/>
      <c r="CB912" s="31"/>
      <c r="CC912" s="17"/>
      <c r="CE912" s="22"/>
      <c r="CF912" s="22"/>
      <c r="CG912" s="22"/>
      <c r="CH912" s="22"/>
      <c r="CI912" s="22"/>
      <c r="CJ912" s="22"/>
      <c r="CK912" s="22"/>
      <c r="CL912" s="33"/>
      <c r="CM912" s="6"/>
      <c r="CN912" s="32"/>
      <c r="CO912" s="27"/>
      <c r="CP912" s="27"/>
      <c r="CQ912" s="27"/>
      <c r="CR912" s="27"/>
      <c r="CS912" s="27"/>
      <c r="CT912" s="27"/>
    </row>
    <row r="913" spans="2:98">
      <c r="B913" s="86">
        <v>43682</v>
      </c>
      <c r="C913" s="53">
        <v>2844.74</v>
      </c>
      <c r="D913" s="47">
        <f t="shared" si="266"/>
        <v>-2.9777800514998173E-2</v>
      </c>
      <c r="F913" s="89">
        <f t="shared" si="279"/>
        <v>2019.5836313071504</v>
      </c>
      <c r="G913" s="96">
        <v>153</v>
      </c>
      <c r="H913" s="37">
        <v>902</v>
      </c>
      <c r="I913" s="60">
        <f t="shared" si="267"/>
        <v>2458.5194120851643</v>
      </c>
      <c r="J913" s="57">
        <f t="shared" si="268"/>
        <v>2865.6418995338045</v>
      </c>
      <c r="K913" s="60">
        <f t="shared" si="269"/>
        <v>2996.5702173826985</v>
      </c>
      <c r="L913" s="57">
        <f t="shared" si="270"/>
        <v>2017.0786135887327</v>
      </c>
      <c r="M913" s="60">
        <f t="shared" si="271"/>
        <v>2017.0786135887327</v>
      </c>
      <c r="N913" s="57">
        <f t="shared" si="272"/>
        <v>1654.9009592510411</v>
      </c>
      <c r="P913" s="49"/>
      <c r="Q913" s="96">
        <v>902</v>
      </c>
      <c r="R913" s="103">
        <f t="shared" si="280"/>
        <v>2019.5836313071504</v>
      </c>
      <c r="S913" s="57">
        <f t="shared" si="273"/>
        <v>2380.2299679407747</v>
      </c>
      <c r="T913" s="57">
        <f t="shared" si="274"/>
        <v>2957.5054083735545</v>
      </c>
      <c r="U913" s="57">
        <f t="shared" si="275"/>
        <v>3848.6796659291299</v>
      </c>
      <c r="V913" s="57">
        <f t="shared" si="276"/>
        <v>1472.0618996789394</v>
      </c>
      <c r="W913" s="57">
        <f t="shared" si="277"/>
        <v>6223.0689347009029</v>
      </c>
      <c r="X913" s="57">
        <f t="shared" si="278"/>
        <v>910.40204756395474</v>
      </c>
      <c r="Y913" s="17"/>
      <c r="AA913" s="22"/>
      <c r="AB913" s="22"/>
      <c r="AC913" s="22"/>
      <c r="AD913" s="22"/>
      <c r="AE913" s="22"/>
      <c r="AF913" s="22"/>
      <c r="AG913" s="22"/>
      <c r="AH913" s="33"/>
      <c r="AI913" s="6"/>
      <c r="AJ913" s="32"/>
      <c r="AK913" s="27"/>
      <c r="AL913" s="27"/>
      <c r="AM913" s="27"/>
      <c r="AN913" s="27"/>
      <c r="AO913" s="27"/>
      <c r="AP913" s="27"/>
      <c r="AR913" s="2"/>
      <c r="AS913" s="8"/>
      <c r="AT913" s="8"/>
      <c r="AU913" s="8"/>
      <c r="AW913" s="44"/>
      <c r="AX913" s="31"/>
      <c r="AY913" s="29"/>
      <c r="AZ913" s="31"/>
      <c r="BA913" s="17"/>
      <c r="BC913" s="22"/>
      <c r="BD913" s="22"/>
      <c r="BE913" s="22"/>
      <c r="BF913" s="22"/>
      <c r="BG913" s="22"/>
      <c r="BH913" s="22"/>
      <c r="BI913" s="22"/>
      <c r="BJ913" s="33"/>
      <c r="BK913" s="6"/>
      <c r="BL913" s="32"/>
      <c r="BM913" s="27"/>
      <c r="BN913" s="27"/>
      <c r="BO913" s="27"/>
      <c r="BP913" s="27"/>
      <c r="BQ913" s="27"/>
      <c r="BR913" s="27"/>
      <c r="BT913" s="2"/>
      <c r="BU913" s="8"/>
      <c r="BV913" s="8"/>
      <c r="BW913" s="8"/>
      <c r="BY913" s="44"/>
      <c r="BZ913" s="31"/>
      <c r="CA913" s="29"/>
      <c r="CB913" s="31"/>
      <c r="CC913" s="17"/>
      <c r="CE913" s="22"/>
      <c r="CF913" s="22"/>
      <c r="CG913" s="22"/>
      <c r="CH913" s="22"/>
      <c r="CI913" s="22"/>
      <c r="CJ913" s="22"/>
      <c r="CK913" s="22"/>
      <c r="CL913" s="33"/>
      <c r="CM913" s="6"/>
      <c r="CN913" s="32"/>
      <c r="CO913" s="27"/>
      <c r="CP913" s="27"/>
      <c r="CQ913" s="27"/>
      <c r="CR913" s="27"/>
      <c r="CS913" s="27"/>
      <c r="CT913" s="27"/>
    </row>
    <row r="914" spans="2:98">
      <c r="B914" s="86">
        <v>43683</v>
      </c>
      <c r="C914" s="53">
        <v>2881.77</v>
      </c>
      <c r="D914" s="47">
        <f t="shared" si="266"/>
        <v>1.3017006826634491E-2</v>
      </c>
      <c r="F914" s="89">
        <f t="shared" si="279"/>
        <v>2019.5876042908612</v>
      </c>
      <c r="G914" s="96">
        <v>154</v>
      </c>
      <c r="H914" s="37">
        <v>903</v>
      </c>
      <c r="I914" s="60">
        <f t="shared" si="267"/>
        <v>2459.2374045752949</v>
      </c>
      <c r="J914" s="57">
        <f t="shared" si="268"/>
        <v>2867.492865838793</v>
      </c>
      <c r="K914" s="60">
        <f t="shared" si="269"/>
        <v>2999.3814440149581</v>
      </c>
      <c r="L914" s="57">
        <f t="shared" si="270"/>
        <v>2016.3652822918752</v>
      </c>
      <c r="M914" s="60">
        <f t="shared" si="271"/>
        <v>2016.3652822918752</v>
      </c>
      <c r="N914" s="57">
        <f t="shared" si="272"/>
        <v>1653.2478499505162</v>
      </c>
      <c r="P914" s="49"/>
      <c r="Q914" s="96">
        <v>903</v>
      </c>
      <c r="R914" s="103">
        <f t="shared" si="280"/>
        <v>2019.5876042908612</v>
      </c>
      <c r="S914" s="57">
        <f t="shared" si="273"/>
        <v>2380.9250965752549</v>
      </c>
      <c r="T914" s="57">
        <f t="shared" si="274"/>
        <v>2958.2930882908281</v>
      </c>
      <c r="U914" s="57">
        <f t="shared" si="275"/>
        <v>3850.8289724543206</v>
      </c>
      <c r="V914" s="57">
        <f t="shared" si="276"/>
        <v>1472.0997364598309</v>
      </c>
      <c r="W914" s="57">
        <f t="shared" si="277"/>
        <v>6228.2025572428147</v>
      </c>
      <c r="X914" s="57">
        <f t="shared" si="278"/>
        <v>910.18303650217649</v>
      </c>
      <c r="Y914" s="17"/>
      <c r="AA914" s="22"/>
      <c r="AB914" s="22"/>
      <c r="AC914" s="22"/>
      <c r="AD914" s="22"/>
      <c r="AE914" s="22"/>
      <c r="AF914" s="22"/>
      <c r="AG914" s="22"/>
      <c r="AH914" s="33"/>
      <c r="AI914" s="6"/>
      <c r="AJ914" s="32"/>
      <c r="AK914" s="27"/>
      <c r="AL914" s="27"/>
      <c r="AM914" s="27"/>
      <c r="AN914" s="27"/>
      <c r="AO914" s="27"/>
      <c r="AP914" s="27"/>
      <c r="AR914" s="2"/>
      <c r="AS914" s="8"/>
      <c r="AT914" s="8"/>
      <c r="AU914" s="8"/>
      <c r="AW914" s="44"/>
      <c r="AX914" s="31"/>
      <c r="AY914" s="29"/>
      <c r="AZ914" s="31"/>
      <c r="BA914" s="17"/>
      <c r="BC914" s="22"/>
      <c r="BD914" s="22"/>
      <c r="BE914" s="22"/>
      <c r="BF914" s="22"/>
      <c r="BG914" s="22"/>
      <c r="BH914" s="22"/>
      <c r="BI914" s="22"/>
      <c r="BJ914" s="33"/>
      <c r="BK914" s="6"/>
      <c r="BL914" s="32"/>
      <c r="BM914" s="27"/>
      <c r="BN914" s="27"/>
      <c r="BO914" s="27"/>
      <c r="BP914" s="27"/>
      <c r="BQ914" s="27"/>
      <c r="BR914" s="27"/>
      <c r="BT914" s="2"/>
      <c r="BU914" s="8"/>
      <c r="BV914" s="8"/>
      <c r="BW914" s="8"/>
      <c r="BY914" s="44"/>
      <c r="BZ914" s="31"/>
      <c r="CA914" s="29"/>
      <c r="CB914" s="31"/>
      <c r="CC914" s="17"/>
      <c r="CE914" s="22"/>
      <c r="CF914" s="22"/>
      <c r="CG914" s="22"/>
      <c r="CH914" s="22"/>
      <c r="CI914" s="22"/>
      <c r="CJ914" s="22"/>
      <c r="CK914" s="22"/>
      <c r="CL914" s="33"/>
      <c r="CM914" s="6"/>
      <c r="CN914" s="32"/>
      <c r="CO914" s="27"/>
      <c r="CP914" s="27"/>
      <c r="CQ914" s="27"/>
      <c r="CR914" s="27"/>
      <c r="CS914" s="27"/>
      <c r="CT914" s="27"/>
    </row>
    <row r="915" spans="2:98">
      <c r="B915" s="86">
        <v>43684</v>
      </c>
      <c r="C915" s="53">
        <v>2883.98</v>
      </c>
      <c r="D915" s="47">
        <f>(C915-C914)/C914</f>
        <v>7.6688979342558097E-4</v>
      </c>
      <c r="F915" s="89">
        <f t="shared" si="279"/>
        <v>2019.591577274572</v>
      </c>
      <c r="G915" s="96">
        <v>155</v>
      </c>
      <c r="H915" s="37">
        <v>904</v>
      </c>
      <c r="I915" s="60">
        <f t="shared" si="267"/>
        <v>2459.9556067498456</v>
      </c>
      <c r="J915" s="57">
        <f t="shared" si="268"/>
        <v>2869.3390219681737</v>
      </c>
      <c r="K915" s="60">
        <f t="shared" si="269"/>
        <v>3002.1890241830324</v>
      </c>
      <c r="L915" s="57">
        <f t="shared" si="270"/>
        <v>2015.6564221757242</v>
      </c>
      <c r="M915" s="60">
        <f t="shared" si="271"/>
        <v>2015.6564221757242</v>
      </c>
      <c r="N915" s="57">
        <f t="shared" si="272"/>
        <v>1651.6033058117694</v>
      </c>
      <c r="P915" s="49"/>
      <c r="Q915" s="41">
        <v>904</v>
      </c>
      <c r="R915" s="103">
        <f t="shared" si="280"/>
        <v>2019.591577274572</v>
      </c>
      <c r="S915" s="57">
        <f t="shared" si="273"/>
        <v>2381.6204282169338</v>
      </c>
      <c r="T915" s="57">
        <f t="shared" si="274"/>
        <v>2959.0805417932047</v>
      </c>
      <c r="U915" s="57">
        <f t="shared" si="275"/>
        <v>3852.9789112963504</v>
      </c>
      <c r="V915" s="57">
        <f t="shared" si="276"/>
        <v>1472.1377912218588</v>
      </c>
      <c r="W915" s="57">
        <f t="shared" si="277"/>
        <v>6233.3385769657943</v>
      </c>
      <c r="X915" s="57">
        <f t="shared" si="278"/>
        <v>909.96434640346945</v>
      </c>
      <c r="Y915" s="17"/>
      <c r="AA915" s="22"/>
      <c r="AB915" s="22"/>
      <c r="AC915" s="22"/>
      <c r="AD915" s="22"/>
      <c r="AE915" s="22"/>
      <c r="AF915" s="22"/>
      <c r="AG915" s="22"/>
      <c r="AH915" s="33"/>
      <c r="AI915" s="6"/>
      <c r="AJ915" s="32"/>
      <c r="AK915" s="27"/>
      <c r="AL915" s="27"/>
      <c r="AM915" s="27"/>
      <c r="AN915" s="27"/>
      <c r="AO915" s="27"/>
      <c r="AP915" s="27"/>
      <c r="AR915" s="2"/>
      <c r="AS915" s="8"/>
      <c r="AT915" s="8"/>
      <c r="AU915" s="8"/>
      <c r="AW915" s="44"/>
      <c r="AX915" s="31"/>
      <c r="AY915" s="29"/>
      <c r="AZ915" s="31"/>
      <c r="BA915" s="17"/>
      <c r="BC915" s="22"/>
      <c r="BD915" s="22"/>
      <c r="BE915" s="22"/>
      <c r="BF915" s="22"/>
      <c r="BG915" s="22"/>
      <c r="BH915" s="22"/>
      <c r="BI915" s="22"/>
      <c r="BJ915" s="33"/>
      <c r="BK915" s="6"/>
      <c r="BL915" s="32"/>
      <c r="BM915" s="27"/>
      <c r="BN915" s="27"/>
      <c r="BO915" s="27"/>
      <c r="BP915" s="27"/>
      <c r="BQ915" s="27"/>
      <c r="BR915" s="27"/>
      <c r="BT915" s="2"/>
      <c r="BU915" s="8"/>
      <c r="BV915" s="8"/>
      <c r="BW915" s="8"/>
      <c r="BY915" s="44"/>
      <c r="BZ915" s="31"/>
      <c r="CA915" s="29"/>
      <c r="CB915" s="31"/>
      <c r="CC915" s="17"/>
      <c r="CE915" s="22"/>
      <c r="CF915" s="22"/>
      <c r="CG915" s="22"/>
      <c r="CH915" s="22"/>
      <c r="CI915" s="22"/>
      <c r="CJ915" s="22"/>
      <c r="CK915" s="22"/>
      <c r="CL915" s="33"/>
      <c r="CM915" s="6"/>
      <c r="CN915" s="32"/>
      <c r="CO915" s="27"/>
      <c r="CP915" s="27"/>
      <c r="CQ915" s="27"/>
      <c r="CR915" s="27"/>
      <c r="CS915" s="27"/>
      <c r="CT915" s="27"/>
    </row>
    <row r="916" spans="2:98">
      <c r="B916" s="86">
        <v>43685</v>
      </c>
      <c r="C916" s="53">
        <v>2938.09</v>
      </c>
      <c r="D916" s="47">
        <f>(C916-C915)/C915</f>
        <v>1.876226603513205E-2</v>
      </c>
      <c r="F916" s="89">
        <f t="shared" si="279"/>
        <v>2019.5955502582829</v>
      </c>
      <c r="G916" s="96">
        <v>156</v>
      </c>
      <c r="H916" s="37">
        <v>905</v>
      </c>
      <c r="I916" s="60">
        <f t="shared" si="267"/>
        <v>2460.6740186700522</v>
      </c>
      <c r="J916" s="57">
        <f t="shared" si="268"/>
        <v>2871.1804151587498</v>
      </c>
      <c r="K916" s="60">
        <f t="shared" si="269"/>
        <v>3004.9930034857853</v>
      </c>
      <c r="L916" s="57">
        <f t="shared" si="270"/>
        <v>2014.9519879527622</v>
      </c>
      <c r="M916" s="60">
        <f t="shared" si="271"/>
        <v>2014.9519879527622</v>
      </c>
      <c r="N916" s="57">
        <f t="shared" si="272"/>
        <v>1649.9672378176931</v>
      </c>
      <c r="P916" s="49"/>
      <c r="Q916" s="41">
        <v>905</v>
      </c>
      <c r="R916" s="103">
        <f t="shared" si="280"/>
        <v>2019.5955502582829</v>
      </c>
      <c r="S916" s="57">
        <f t="shared" si="273"/>
        <v>2382.3159629250986</v>
      </c>
      <c r="T916" s="57">
        <f t="shared" si="274"/>
        <v>2959.8677693120012</v>
      </c>
      <c r="U916" s="57">
        <f t="shared" si="275"/>
        <v>3855.1294831169134</v>
      </c>
      <c r="V916" s="57">
        <f t="shared" si="276"/>
        <v>1472.1760636218876</v>
      </c>
      <c r="W916" s="57">
        <f t="shared" si="277"/>
        <v>6238.4769958679699</v>
      </c>
      <c r="X916" s="57">
        <f t="shared" si="278"/>
        <v>909.74597661686289</v>
      </c>
      <c r="Y916" s="17"/>
      <c r="AA916" s="22"/>
      <c r="AB916" s="22"/>
      <c r="AC916" s="22"/>
      <c r="AD916" s="22"/>
      <c r="AE916" s="22"/>
      <c r="AF916" s="22"/>
      <c r="AG916" s="22"/>
      <c r="AH916" s="33"/>
      <c r="AI916" s="6"/>
      <c r="AJ916" s="32"/>
      <c r="AK916" s="27"/>
      <c r="AL916" s="27"/>
      <c r="AM916" s="27"/>
      <c r="AN916" s="27"/>
      <c r="AO916" s="27"/>
      <c r="AP916" s="27"/>
      <c r="AR916" s="2"/>
      <c r="AS916" s="8"/>
      <c r="AT916" s="8"/>
      <c r="AU916" s="8"/>
      <c r="AW916" s="44"/>
      <c r="AX916" s="31"/>
      <c r="AY916" s="29"/>
      <c r="AZ916" s="31"/>
      <c r="BA916" s="17"/>
      <c r="BC916" s="22"/>
      <c r="BD916" s="22"/>
      <c r="BE916" s="22"/>
      <c r="BF916" s="22"/>
      <c r="BG916" s="22"/>
      <c r="BH916" s="22"/>
      <c r="BI916" s="22"/>
      <c r="BJ916" s="33"/>
      <c r="BK916" s="6"/>
      <c r="BL916" s="32"/>
      <c r="BM916" s="27"/>
      <c r="BN916" s="27"/>
      <c r="BO916" s="27"/>
      <c r="BP916" s="27"/>
      <c r="BQ916" s="27"/>
      <c r="BR916" s="27"/>
      <c r="BT916" s="2"/>
      <c r="BU916" s="8"/>
      <c r="BV916" s="8"/>
      <c r="BW916" s="8"/>
      <c r="BY916" s="44"/>
      <c r="BZ916" s="31"/>
      <c r="CA916" s="29"/>
      <c r="CB916" s="31"/>
      <c r="CC916" s="17"/>
      <c r="CE916" s="22"/>
      <c r="CF916" s="22"/>
      <c r="CG916" s="22"/>
      <c r="CH916" s="22"/>
      <c r="CI916" s="22"/>
      <c r="CJ916" s="22"/>
      <c r="CK916" s="22"/>
      <c r="CL916" s="33"/>
      <c r="CM916" s="6"/>
      <c r="CN916" s="32"/>
      <c r="CO916" s="27"/>
      <c r="CP916" s="27"/>
      <c r="CQ916" s="27"/>
      <c r="CR916" s="27"/>
      <c r="CS916" s="27"/>
      <c r="CT916" s="27"/>
    </row>
    <row r="917" spans="2:98">
      <c r="B917" s="86">
        <v>43686</v>
      </c>
      <c r="C917" s="53">
        <v>2918.65</v>
      </c>
      <c r="D917" s="47">
        <f>(C917-C916)/C916</f>
        <v>-6.6165434006446545E-3</v>
      </c>
      <c r="F917" s="89">
        <f t="shared" si="279"/>
        <v>2019.5995232419937</v>
      </c>
      <c r="G917" s="96">
        <v>157</v>
      </c>
      <c r="H917" s="37">
        <v>906</v>
      </c>
      <c r="I917" s="60">
        <f t="shared" si="267"/>
        <v>2461.39264039717</v>
      </c>
      <c r="J917" s="57">
        <f t="shared" si="268"/>
        <v>2873.0170918895683</v>
      </c>
      <c r="K917" s="60">
        <f t="shared" si="269"/>
        <v>3007.7934267841702</v>
      </c>
      <c r="L917" s="57">
        <f t="shared" si="270"/>
        <v>2014.2519350734945</v>
      </c>
      <c r="M917" s="60">
        <f t="shared" si="271"/>
        <v>2014.2519350734945</v>
      </c>
      <c r="N917" s="57">
        <f t="shared" si="272"/>
        <v>1648.3395584105776</v>
      </c>
      <c r="P917" s="49"/>
      <c r="Q917" s="96">
        <v>906</v>
      </c>
      <c r="R917" s="103">
        <f t="shared" si="280"/>
        <v>2019.5995232419937</v>
      </c>
      <c r="S917" s="57">
        <f t="shared" si="273"/>
        <v>2383.0117007590529</v>
      </c>
      <c r="T917" s="57">
        <f t="shared" si="274"/>
        <v>2960.6547712773299</v>
      </c>
      <c r="U917" s="57">
        <f t="shared" si="275"/>
        <v>3857.2806885767686</v>
      </c>
      <c r="V917" s="57">
        <f t="shared" si="276"/>
        <v>1472.2145533178343</v>
      </c>
      <c r="W917" s="57">
        <f t="shared" si="277"/>
        <v>6243.6178159461115</v>
      </c>
      <c r="X917" s="57">
        <f t="shared" si="278"/>
        <v>909.5279264933738</v>
      </c>
      <c r="Y917" s="17"/>
      <c r="AA917" s="22"/>
      <c r="AB917" s="22"/>
      <c r="AC917" s="22"/>
      <c r="AD917" s="22"/>
      <c r="AE917" s="22"/>
      <c r="AF917" s="22"/>
      <c r="AG917" s="22"/>
      <c r="AH917" s="33"/>
      <c r="AI917" s="6"/>
      <c r="AJ917" s="32"/>
      <c r="AK917" s="27"/>
      <c r="AL917" s="27"/>
      <c r="AM917" s="27"/>
      <c r="AN917" s="27"/>
      <c r="AO917" s="27"/>
      <c r="AP917" s="27"/>
      <c r="AR917" s="2"/>
      <c r="AS917" s="8"/>
      <c r="AT917" s="8"/>
      <c r="AU917" s="8"/>
      <c r="AW917" s="44"/>
      <c r="AX917" s="31"/>
      <c r="AY917" s="29"/>
      <c r="AZ917" s="31"/>
      <c r="BA917" s="17"/>
      <c r="BC917" s="22"/>
      <c r="BD917" s="22"/>
      <c r="BE917" s="22"/>
      <c r="BF917" s="22"/>
      <c r="BG917" s="22"/>
      <c r="BH917" s="22"/>
      <c r="BI917" s="22"/>
      <c r="BJ917" s="33"/>
      <c r="BK917" s="6"/>
      <c r="BL917" s="32"/>
      <c r="BM917" s="27"/>
      <c r="BN917" s="27"/>
      <c r="BO917" s="27"/>
      <c r="BP917" s="27"/>
      <c r="BQ917" s="27"/>
      <c r="BR917" s="27"/>
      <c r="BT917" s="2"/>
      <c r="BU917" s="8"/>
      <c r="BV917" s="8"/>
      <c r="BW917" s="8"/>
      <c r="BY917" s="44"/>
      <c r="BZ917" s="31"/>
      <c r="CA917" s="29"/>
      <c r="CB917" s="31"/>
      <c r="CC917" s="17"/>
      <c r="CE917" s="22"/>
      <c r="CF917" s="22"/>
      <c r="CG917" s="22"/>
      <c r="CH917" s="22"/>
      <c r="CI917" s="22"/>
      <c r="CJ917" s="22"/>
      <c r="CK917" s="22"/>
      <c r="CL917" s="33"/>
      <c r="CM917" s="6"/>
      <c r="CN917" s="32"/>
      <c r="CO917" s="27"/>
      <c r="CP917" s="27"/>
      <c r="CQ917" s="27"/>
      <c r="CR917" s="27"/>
      <c r="CS917" s="27"/>
      <c r="CT917" s="27"/>
    </row>
    <row r="918" spans="2:98">
      <c r="B918" s="86">
        <v>43689</v>
      </c>
      <c r="C918" s="53">
        <v>2882.7</v>
      </c>
      <c r="D918" s="47">
        <f>(C918-C917)/C917</f>
        <v>-1.2317338495537414E-2</v>
      </c>
      <c r="F918" s="89">
        <f t="shared" si="279"/>
        <v>2019.6034962257045</v>
      </c>
      <c r="G918" s="96">
        <v>158</v>
      </c>
      <c r="H918" s="37">
        <v>907</v>
      </c>
      <c r="I918" s="60">
        <f t="shared" si="267"/>
        <v>2462.1114719924713</v>
      </c>
      <c r="J918" s="57">
        <f t="shared" si="268"/>
        <v>2874.8490978988089</v>
      </c>
      <c r="K918" s="60">
        <f t="shared" si="269"/>
        <v>3010.590338217798</v>
      </c>
      <c r="L918" s="57">
        <f t="shared" si="270"/>
        <v>2013.5562197098852</v>
      </c>
      <c r="M918" s="60">
        <f t="shared" si="271"/>
        <v>2013.5562197098852</v>
      </c>
      <c r="N918" s="57">
        <f t="shared" si="272"/>
        <v>1646.7201814592579</v>
      </c>
      <c r="P918" s="49"/>
      <c r="Q918" s="41">
        <v>907</v>
      </c>
      <c r="R918" s="103">
        <f t="shared" si="280"/>
        <v>2019.6034962257045</v>
      </c>
      <c r="S918" s="57">
        <f t="shared" si="273"/>
        <v>2383.7076417781186</v>
      </c>
      <c r="T918" s="57">
        <f t="shared" si="274"/>
        <v>2961.441548118099</v>
      </c>
      <c r="U918" s="57">
        <f t="shared" si="275"/>
        <v>3859.4325283357398</v>
      </c>
      <c r="V918" s="57">
        <f t="shared" si="276"/>
        <v>1472.2532599686647</v>
      </c>
      <c r="W918" s="57">
        <f t="shared" si="277"/>
        <v>6248.7610391956296</v>
      </c>
      <c r="X918" s="57">
        <f t="shared" si="278"/>
        <v>909.31019538599924</v>
      </c>
      <c r="Y918" s="17"/>
      <c r="AA918" s="22"/>
      <c r="AB918" s="22"/>
      <c r="AC918" s="22"/>
      <c r="AD918" s="22"/>
      <c r="AE918" s="22"/>
      <c r="AF918" s="22"/>
      <c r="AG918" s="22"/>
      <c r="AH918" s="33"/>
      <c r="AI918" s="6"/>
      <c r="AJ918" s="32"/>
      <c r="AK918" s="27"/>
      <c r="AL918" s="27"/>
      <c r="AM918" s="27"/>
      <c r="AN918" s="27"/>
      <c r="AO918" s="27"/>
      <c r="AP918" s="27"/>
      <c r="AR918" s="2"/>
      <c r="AS918" s="8"/>
      <c r="AT918" s="8"/>
      <c r="AU918" s="8"/>
      <c r="AW918" s="44"/>
      <c r="AX918" s="31"/>
      <c r="AY918" s="29"/>
      <c r="AZ918" s="31"/>
      <c r="BA918" s="17"/>
      <c r="BC918" s="22"/>
      <c r="BD918" s="22"/>
      <c r="BE918" s="22"/>
      <c r="BF918" s="22"/>
      <c r="BG918" s="22"/>
      <c r="BH918" s="22"/>
      <c r="BI918" s="22"/>
      <c r="BJ918" s="33"/>
      <c r="BK918" s="6"/>
      <c r="BL918" s="32"/>
      <c r="BM918" s="27"/>
      <c r="BN918" s="27"/>
      <c r="BO918" s="27"/>
      <c r="BP918" s="27"/>
      <c r="BQ918" s="27"/>
      <c r="BR918" s="27"/>
      <c r="BT918" s="2"/>
      <c r="BU918" s="8"/>
      <c r="BV918" s="8"/>
      <c r="BW918" s="8"/>
      <c r="BY918" s="44"/>
      <c r="BZ918" s="31"/>
      <c r="CA918" s="29"/>
      <c r="CB918" s="31"/>
      <c r="CC918" s="17"/>
      <c r="CE918" s="22"/>
      <c r="CF918" s="22"/>
      <c r="CG918" s="22"/>
      <c r="CH918" s="22"/>
      <c r="CI918" s="22"/>
      <c r="CJ918" s="22"/>
      <c r="CK918" s="22"/>
      <c r="CL918" s="33"/>
      <c r="CM918" s="6"/>
      <c r="CN918" s="32"/>
      <c r="CO918" s="27"/>
      <c r="CP918" s="27"/>
      <c r="CQ918" s="27"/>
      <c r="CR918" s="27"/>
      <c r="CS918" s="27"/>
      <c r="CT918" s="27"/>
    </row>
    <row r="919" spans="2:98">
      <c r="B919" s="86">
        <v>43690</v>
      </c>
      <c r="C919" s="53">
        <v>2926.32</v>
      </c>
      <c r="D919" s="47">
        <f t="shared" ref="D919:D930" si="281">(C919-C918)/C918</f>
        <v>1.513164741388294E-2</v>
      </c>
      <c r="F919" s="89">
        <f t="shared" si="279"/>
        <v>2019.6074692094153</v>
      </c>
      <c r="G919" s="96">
        <v>159</v>
      </c>
      <c r="H919" s="37">
        <v>908</v>
      </c>
      <c r="I919" s="60">
        <f t="shared" si="267"/>
        <v>2462.8305135172463</v>
      </c>
      <c r="J919" s="57">
        <f t="shared" si="268"/>
        <v>2876.6764782001883</v>
      </c>
      <c r="K919" s="60">
        <f t="shared" si="269"/>
        <v>3013.3837812210259</v>
      </c>
      <c r="L919" s="57">
        <f t="shared" si="270"/>
        <v>2012.8647987392646</v>
      </c>
      <c r="M919" s="60">
        <f t="shared" si="271"/>
        <v>2012.8647987392646</v>
      </c>
      <c r="N919" s="57">
        <f t="shared" si="272"/>
        <v>1645.1090222271957</v>
      </c>
      <c r="P919" s="49"/>
      <c r="Q919" s="41">
        <v>908</v>
      </c>
      <c r="R919" s="103">
        <f t="shared" si="280"/>
        <v>2019.6074692094153</v>
      </c>
      <c r="S919" s="57">
        <f t="shared" si="273"/>
        <v>2384.4037860416338</v>
      </c>
      <c r="T919" s="57">
        <f t="shared" si="274"/>
        <v>2962.2281002620198</v>
      </c>
      <c r="U919" s="57">
        <f t="shared" si="275"/>
        <v>3861.5850030527249</v>
      </c>
      <c r="V919" s="57">
        <f t="shared" si="276"/>
        <v>1472.2921832343909</v>
      </c>
      <c r="W919" s="57">
        <f t="shared" si="277"/>
        <v>6253.9066676105913</v>
      </c>
      <c r="X919" s="57">
        <f t="shared" si="278"/>
        <v>909.09278264970851</v>
      </c>
      <c r="Y919" s="17"/>
      <c r="AA919" s="22"/>
      <c r="AB919" s="22"/>
      <c r="AC919" s="22"/>
      <c r="AD919" s="22"/>
      <c r="AE919" s="22"/>
      <c r="AF919" s="22"/>
      <c r="AG919" s="22"/>
      <c r="AH919" s="33"/>
      <c r="AI919" s="6"/>
      <c r="AJ919" s="32"/>
      <c r="AK919" s="27"/>
      <c r="AL919" s="27"/>
      <c r="AM919" s="27"/>
      <c r="AN919" s="27"/>
      <c r="AO919" s="27"/>
      <c r="AP919" s="27"/>
      <c r="AR919" s="2"/>
      <c r="AS919" s="8"/>
      <c r="AT919" s="8"/>
      <c r="AU919" s="8"/>
      <c r="AW919" s="44"/>
      <c r="AX919" s="31"/>
      <c r="AY919" s="29"/>
      <c r="AZ919" s="31"/>
      <c r="BA919" s="17"/>
      <c r="BC919" s="22"/>
      <c r="BD919" s="22"/>
      <c r="BE919" s="22"/>
      <c r="BF919" s="22"/>
      <c r="BG919" s="22"/>
      <c r="BH919" s="22"/>
      <c r="BI919" s="22"/>
      <c r="BJ919" s="33"/>
      <c r="BK919" s="6"/>
      <c r="BL919" s="32"/>
      <c r="BM919" s="27"/>
      <c r="BN919" s="27"/>
      <c r="BO919" s="27"/>
      <c r="BP919" s="27"/>
      <c r="BQ919" s="27"/>
      <c r="BR919" s="27"/>
      <c r="BT919" s="2"/>
      <c r="BU919" s="8"/>
      <c r="BV919" s="8"/>
      <c r="BW919" s="8"/>
      <c r="BY919" s="44"/>
      <c r="BZ919" s="31"/>
      <c r="CA919" s="29"/>
      <c r="CB919" s="31"/>
      <c r="CC919" s="17"/>
      <c r="CE919" s="22"/>
      <c r="CF919" s="22"/>
      <c r="CG919" s="22"/>
      <c r="CH919" s="22"/>
      <c r="CI919" s="22"/>
      <c r="CJ919" s="22"/>
      <c r="CK919" s="22"/>
      <c r="CL919" s="33"/>
      <c r="CM919" s="6"/>
      <c r="CN919" s="32"/>
      <c r="CO919" s="27"/>
      <c r="CP919" s="27"/>
      <c r="CQ919" s="27"/>
      <c r="CR919" s="27"/>
      <c r="CS919" s="27"/>
      <c r="CT919" s="27"/>
    </row>
    <row r="920" spans="2:98">
      <c r="B920" s="86">
        <v>43691</v>
      </c>
      <c r="C920" s="53">
        <v>2840.6</v>
      </c>
      <c r="D920" s="47">
        <f t="shared" si="281"/>
        <v>-2.9292763607534463E-2</v>
      </c>
      <c r="F920" s="89">
        <f t="shared" si="279"/>
        <v>2019.6114421931261</v>
      </c>
      <c r="G920" s="96">
        <v>160</v>
      </c>
      <c r="H920" s="37">
        <v>909</v>
      </c>
      <c r="I920" s="60">
        <f t="shared" si="267"/>
        <v>2463.5497650328048</v>
      </c>
      <c r="J920" s="57">
        <f t="shared" si="268"/>
        <v>2878.4992770988988</v>
      </c>
      <c r="K920" s="60">
        <f t="shared" si="269"/>
        <v>3016.1737985385944</v>
      </c>
      <c r="L920" s="57">
        <f t="shared" si="270"/>
        <v>2012.1776297286956</v>
      </c>
      <c r="M920" s="60">
        <f t="shared" si="271"/>
        <v>2012.1776297286956</v>
      </c>
      <c r="N920" s="57">
        <f t="shared" si="272"/>
        <v>1643.5059973414736</v>
      </c>
      <c r="P920" s="49"/>
      <c r="Q920" s="96">
        <v>909</v>
      </c>
      <c r="R920" s="103">
        <f t="shared" si="280"/>
        <v>2019.6114421931261</v>
      </c>
      <c r="S920" s="57">
        <f t="shared" si="273"/>
        <v>2385.1001336089548</v>
      </c>
      <c r="T920" s="57">
        <f t="shared" si="274"/>
        <v>2963.0144281356097</v>
      </c>
      <c r="U920" s="57">
        <f t="shared" si="275"/>
        <v>3863.7381133856939</v>
      </c>
      <c r="V920" s="57">
        <f t="shared" si="276"/>
        <v>1472.3313227760648</v>
      </c>
      <c r="W920" s="57">
        <f t="shared" si="277"/>
        <v>6259.0547031837159</v>
      </c>
      <c r="X920" s="57">
        <f t="shared" si="278"/>
        <v>908.87568764143452</v>
      </c>
      <c r="Y920" s="17"/>
      <c r="AA920" s="22"/>
      <c r="AB920" s="22"/>
      <c r="AC920" s="22"/>
      <c r="AD920" s="22"/>
      <c r="AE920" s="22"/>
      <c r="AF920" s="22"/>
      <c r="AG920" s="22"/>
      <c r="AH920" s="33"/>
      <c r="AI920" s="6"/>
      <c r="AJ920" s="32"/>
      <c r="AK920" s="27"/>
      <c r="AL920" s="27"/>
      <c r="AM920" s="27"/>
      <c r="AN920" s="27"/>
      <c r="AO920" s="27"/>
      <c r="AP920" s="27"/>
      <c r="AR920" s="2"/>
      <c r="AS920" s="8"/>
      <c r="AT920" s="8"/>
      <c r="AU920" s="8"/>
      <c r="AW920" s="44"/>
      <c r="AX920" s="31"/>
      <c r="AY920" s="29"/>
      <c r="AZ920" s="31"/>
      <c r="BA920" s="17"/>
      <c r="BC920" s="22"/>
      <c r="BD920" s="22"/>
      <c r="BE920" s="22"/>
      <c r="BF920" s="22"/>
      <c r="BG920" s="22"/>
      <c r="BH920" s="22"/>
      <c r="BI920" s="22"/>
      <c r="BJ920" s="33"/>
      <c r="BK920" s="6"/>
      <c r="BL920" s="32"/>
      <c r="BM920" s="27"/>
      <c r="BN920" s="27"/>
      <c r="BO920" s="27"/>
      <c r="BP920" s="27"/>
      <c r="BQ920" s="27"/>
      <c r="BR920" s="27"/>
      <c r="BT920" s="2"/>
      <c r="BU920" s="8"/>
      <c r="BV920" s="8"/>
      <c r="BW920" s="8"/>
      <c r="BY920" s="44"/>
      <c r="BZ920" s="31"/>
      <c r="CA920" s="29"/>
      <c r="CB920" s="31"/>
      <c r="CC920" s="17"/>
      <c r="CE920" s="22"/>
      <c r="CF920" s="22"/>
      <c r="CG920" s="22"/>
      <c r="CH920" s="22"/>
      <c r="CI920" s="22"/>
      <c r="CJ920" s="22"/>
      <c r="CK920" s="22"/>
      <c r="CL920" s="33"/>
      <c r="CM920" s="6"/>
      <c r="CN920" s="32"/>
      <c r="CO920" s="27"/>
      <c r="CP920" s="27"/>
      <c r="CQ920" s="27"/>
      <c r="CR920" s="27"/>
      <c r="CS920" s="27"/>
      <c r="CT920" s="27"/>
    </row>
    <row r="921" spans="2:98">
      <c r="B921" s="86">
        <v>43692</v>
      </c>
      <c r="C921" s="53">
        <v>2847.6</v>
      </c>
      <c r="D921" s="47">
        <f t="shared" si="281"/>
        <v>2.4642681123706262E-3</v>
      </c>
      <c r="F921" s="89">
        <f t="shared" si="279"/>
        <v>2019.6154151768369</v>
      </c>
      <c r="G921" s="96">
        <v>161</v>
      </c>
      <c r="H921" s="37">
        <v>910</v>
      </c>
      <c r="I921" s="60">
        <f t="shared" si="267"/>
        <v>2464.269226600471</v>
      </c>
      <c r="J921" s="57">
        <f t="shared" si="268"/>
        <v>2880.3175382071031</v>
      </c>
      <c r="K921" s="60">
        <f t="shared" si="269"/>
        <v>3018.9604322408195</v>
      </c>
      <c r="L921" s="57">
        <f t="shared" si="270"/>
        <v>2011.4946709197798</v>
      </c>
      <c r="M921" s="60">
        <f t="shared" si="271"/>
        <v>2011.4946709197798</v>
      </c>
      <c r="N921" s="57">
        <f t="shared" si="272"/>
        <v>1641.9110247626625</v>
      </c>
      <c r="P921" s="49"/>
      <c r="Q921" s="96">
        <v>910</v>
      </c>
      <c r="R921" s="103">
        <f t="shared" si="280"/>
        <v>2019.6154151768369</v>
      </c>
      <c r="S921" s="57">
        <f t="shared" si="273"/>
        <v>2385.7966845394553</v>
      </c>
      <c r="T921" s="57">
        <f t="shared" si="274"/>
        <v>2963.8005321641981</v>
      </c>
      <c r="U921" s="57">
        <f t="shared" si="275"/>
        <v>3865.8918599916997</v>
      </c>
      <c r="V921" s="57">
        <f t="shared" si="276"/>
        <v>1472.3706782557749</v>
      </c>
      <c r="W921" s="57">
        <f t="shared" si="277"/>
        <v>6264.2051479064012</v>
      </c>
      <c r="X921" s="57">
        <f t="shared" si="278"/>
        <v>908.65890972006639</v>
      </c>
      <c r="Y921" s="17"/>
      <c r="AA921" s="22"/>
      <c r="AB921" s="22"/>
      <c r="AC921" s="22"/>
      <c r="AD921" s="22"/>
      <c r="AE921" s="22"/>
      <c r="AF921" s="22"/>
      <c r="AG921" s="22"/>
      <c r="AH921" s="33"/>
      <c r="AI921" s="6"/>
      <c r="AJ921" s="32"/>
      <c r="AK921" s="27"/>
      <c r="AL921" s="27"/>
      <c r="AM921" s="27"/>
      <c r="AN921" s="27"/>
      <c r="AO921" s="27"/>
      <c r="AP921" s="27"/>
      <c r="AR921" s="2"/>
      <c r="AS921" s="8"/>
      <c r="AT921" s="8"/>
      <c r="AU921" s="8"/>
      <c r="AW921" s="44"/>
      <c r="AX921" s="31"/>
      <c r="AY921" s="29"/>
      <c r="AZ921" s="31"/>
      <c r="BA921" s="17"/>
      <c r="BC921" s="22"/>
      <c r="BD921" s="22"/>
      <c r="BE921" s="22"/>
      <c r="BF921" s="22"/>
      <c r="BG921" s="22"/>
      <c r="BH921" s="22"/>
      <c r="BI921" s="22"/>
      <c r="BJ921" s="33"/>
      <c r="BK921" s="6"/>
      <c r="BL921" s="32"/>
      <c r="BM921" s="27"/>
      <c r="BN921" s="27"/>
      <c r="BO921" s="27"/>
      <c r="BP921" s="27"/>
      <c r="BQ921" s="27"/>
      <c r="BR921" s="27"/>
      <c r="BT921" s="2"/>
      <c r="BU921" s="8"/>
      <c r="BV921" s="8"/>
      <c r="BW921" s="8"/>
      <c r="BY921" s="44"/>
      <c r="BZ921" s="31"/>
      <c r="CA921" s="29"/>
      <c r="CB921" s="31"/>
      <c r="CC921" s="17"/>
      <c r="CE921" s="22"/>
      <c r="CF921" s="22"/>
      <c r="CG921" s="22"/>
      <c r="CH921" s="22"/>
      <c r="CI921" s="22"/>
      <c r="CJ921" s="22"/>
      <c r="CK921" s="22"/>
      <c r="CL921" s="33"/>
      <c r="CM921" s="6"/>
      <c r="CN921" s="32"/>
      <c r="CO921" s="27"/>
      <c r="CP921" s="27"/>
      <c r="CQ921" s="27"/>
      <c r="CR921" s="27"/>
      <c r="CS921" s="27"/>
      <c r="CT921" s="27"/>
    </row>
    <row r="922" spans="2:98">
      <c r="B922" s="86">
        <v>43693</v>
      </c>
      <c r="C922" s="53">
        <v>2888.68</v>
      </c>
      <c r="D922" s="47">
        <f t="shared" si="281"/>
        <v>1.44261834527321E-2</v>
      </c>
      <c r="F922" s="89">
        <f t="shared" si="279"/>
        <v>2019.6193881605477</v>
      </c>
      <c r="G922" s="96">
        <v>162</v>
      </c>
      <c r="H922" s="37">
        <v>911</v>
      </c>
      <c r="I922" s="60">
        <f t="shared" si="267"/>
        <v>2464.9888982815901</v>
      </c>
      <c r="J922" s="57">
        <f t="shared" si="268"/>
        <v>2882.1313044589938</v>
      </c>
      <c r="K922" s="60">
        <f t="shared" si="269"/>
        <v>3021.7437237383597</v>
      </c>
      <c r="L922" s="57">
        <f t="shared" si="270"/>
        <v>2010.815881213889</v>
      </c>
      <c r="M922" s="60">
        <f t="shared" si="271"/>
        <v>2010.815881213889</v>
      </c>
      <c r="N922" s="57">
        <f t="shared" si="272"/>
        <v>1640.3240237555381</v>
      </c>
      <c r="P922" s="49"/>
      <c r="Q922" s="41">
        <v>911</v>
      </c>
      <c r="R922" s="103">
        <f t="shared" si="280"/>
        <v>2019.6193881605477</v>
      </c>
      <c r="S922" s="57">
        <f t="shared" si="273"/>
        <v>2386.4934388925258</v>
      </c>
      <c r="T922" s="57">
        <f t="shared" si="274"/>
        <v>2964.5864127719301</v>
      </c>
      <c r="U922" s="57">
        <f t="shared" si="275"/>
        <v>3868.0462435268778</v>
      </c>
      <c r="V922" s="57">
        <f t="shared" si="276"/>
        <v>1472.4102493366429</v>
      </c>
      <c r="W922" s="57">
        <f t="shared" si="277"/>
        <v>6269.358003768717</v>
      </c>
      <c r="X922" s="57">
        <f t="shared" si="278"/>
        <v>908.44244824644113</v>
      </c>
      <c r="Y922" s="17"/>
      <c r="AA922" s="22"/>
      <c r="AB922" s="22"/>
      <c r="AC922" s="22"/>
      <c r="AD922" s="22"/>
      <c r="AE922" s="22"/>
      <c r="AF922" s="22"/>
      <c r="AG922" s="22"/>
      <c r="AH922" s="33"/>
      <c r="AI922" s="6"/>
      <c r="AJ922" s="32"/>
      <c r="AK922" s="27"/>
      <c r="AL922" s="27"/>
      <c r="AM922" s="27"/>
      <c r="AN922" s="27"/>
      <c r="AO922" s="27"/>
      <c r="AP922" s="27"/>
      <c r="AR922" s="2"/>
      <c r="AS922" s="8"/>
      <c r="AT922" s="8"/>
      <c r="AU922" s="8"/>
      <c r="AW922" s="44"/>
      <c r="AX922" s="31"/>
      <c r="AY922" s="29"/>
      <c r="AZ922" s="31"/>
      <c r="BA922" s="17"/>
      <c r="BC922" s="22"/>
      <c r="BD922" s="22"/>
      <c r="BE922" s="22"/>
      <c r="BF922" s="22"/>
      <c r="BG922" s="22"/>
      <c r="BH922" s="22"/>
      <c r="BI922" s="22"/>
      <c r="BJ922" s="33"/>
      <c r="BK922" s="6"/>
      <c r="BL922" s="32"/>
      <c r="BM922" s="27"/>
      <c r="BN922" s="27"/>
      <c r="BO922" s="27"/>
      <c r="BP922" s="27"/>
      <c r="BQ922" s="27"/>
      <c r="BR922" s="27"/>
      <c r="BT922" s="2"/>
      <c r="BU922" s="8"/>
      <c r="BV922" s="8"/>
      <c r="BW922" s="8"/>
      <c r="BY922" s="44"/>
      <c r="BZ922" s="31"/>
      <c r="CA922" s="29"/>
      <c r="CB922" s="31"/>
      <c r="CC922" s="17"/>
      <c r="CE922" s="22"/>
      <c r="CF922" s="22"/>
      <c r="CG922" s="22"/>
      <c r="CH922" s="22"/>
      <c r="CI922" s="22"/>
      <c r="CJ922" s="22"/>
      <c r="CK922" s="22"/>
      <c r="CL922" s="33"/>
      <c r="CM922" s="6"/>
      <c r="CN922" s="32"/>
      <c r="CO922" s="27"/>
      <c r="CP922" s="27"/>
      <c r="CQ922" s="27"/>
      <c r="CR922" s="27"/>
      <c r="CS922" s="27"/>
      <c r="CT922" s="27"/>
    </row>
    <row r="923" spans="2:98">
      <c r="B923" s="86">
        <v>43696</v>
      </c>
      <c r="C923" s="53">
        <v>2923.65</v>
      </c>
      <c r="D923" s="47">
        <f t="shared" si="281"/>
        <v>1.2105875347909861E-2</v>
      </c>
      <c r="F923" s="89">
        <f t="shared" si="279"/>
        <v>2019.6233611442585</v>
      </c>
      <c r="G923" s="96">
        <v>163</v>
      </c>
      <c r="H923" s="37">
        <v>912</v>
      </c>
      <c r="I923" s="60">
        <f t="shared" si="267"/>
        <v>2465.7087801375242</v>
      </c>
      <c r="J923" s="57">
        <f t="shared" si="268"/>
        <v>2883.9406181254349</v>
      </c>
      <c r="K923" s="60">
        <f t="shared" si="269"/>
        <v>3024.5237137965728</v>
      </c>
      <c r="L923" s="57">
        <f t="shared" si="270"/>
        <v>2010.1412201578114</v>
      </c>
      <c r="M923" s="60">
        <f t="shared" si="271"/>
        <v>2010.1412201578114</v>
      </c>
      <c r="N923" s="57">
        <f t="shared" si="272"/>
        <v>1638.7449148606133</v>
      </c>
      <c r="P923" s="49"/>
      <c r="Q923" s="41">
        <v>912</v>
      </c>
      <c r="R923" s="103">
        <f t="shared" si="280"/>
        <v>2019.6233611442585</v>
      </c>
      <c r="S923" s="57">
        <f t="shared" si="273"/>
        <v>2387.1903967275744</v>
      </c>
      <c r="T923" s="57">
        <f t="shared" si="274"/>
        <v>2965.3720703817717</v>
      </c>
      <c r="U923" s="57">
        <f t="shared" si="275"/>
        <v>3870.2012646464509</v>
      </c>
      <c r="V923" s="57">
        <f t="shared" si="276"/>
        <v>1472.4500356828178</v>
      </c>
      <c r="W923" s="57">
        <f t="shared" si="277"/>
        <v>6274.5132727594209</v>
      </c>
      <c r="X923" s="57">
        <f t="shared" si="278"/>
        <v>908.22630258333595</v>
      </c>
      <c r="Y923" s="17"/>
      <c r="AA923" s="22"/>
      <c r="AB923" s="22"/>
      <c r="AC923" s="22"/>
      <c r="AD923" s="22"/>
      <c r="AE923" s="22"/>
      <c r="AF923" s="22"/>
      <c r="AG923" s="22"/>
      <c r="AH923" s="33"/>
      <c r="AI923" s="6"/>
      <c r="AJ923" s="32"/>
      <c r="AK923" s="27"/>
      <c r="AL923" s="27"/>
      <c r="AM923" s="27"/>
      <c r="AN923" s="27"/>
      <c r="AO923" s="27"/>
      <c r="AP923" s="27"/>
      <c r="AR923" s="2"/>
      <c r="AS923" s="8"/>
      <c r="AT923" s="8"/>
      <c r="AU923" s="8"/>
      <c r="AW923" s="44"/>
      <c r="AX923" s="31"/>
      <c r="AY923" s="29"/>
      <c r="AZ923" s="31"/>
      <c r="BA923" s="17"/>
      <c r="BC923" s="22"/>
      <c r="BD923" s="22"/>
      <c r="BE923" s="22"/>
      <c r="BF923" s="22"/>
      <c r="BG923" s="22"/>
      <c r="BH923" s="22"/>
      <c r="BI923" s="22"/>
      <c r="BJ923" s="33"/>
      <c r="BK923" s="6"/>
      <c r="BL923" s="32"/>
      <c r="BM923" s="27"/>
      <c r="BN923" s="27"/>
      <c r="BO923" s="27"/>
      <c r="BP923" s="27"/>
      <c r="BQ923" s="27"/>
      <c r="BR923" s="27"/>
      <c r="BT923" s="2"/>
      <c r="BU923" s="8"/>
      <c r="BV923" s="8"/>
      <c r="BW923" s="8"/>
      <c r="BY923" s="44"/>
      <c r="BZ923" s="31"/>
      <c r="CA923" s="29"/>
      <c r="CB923" s="31"/>
      <c r="CC923" s="17"/>
      <c r="CE923" s="22"/>
      <c r="CF923" s="22"/>
      <c r="CG923" s="22"/>
      <c r="CH923" s="22"/>
      <c r="CI923" s="22"/>
      <c r="CJ923" s="22"/>
      <c r="CK923" s="22"/>
      <c r="CL923" s="33"/>
      <c r="CM923" s="6"/>
      <c r="CN923" s="32"/>
      <c r="CO923" s="27"/>
      <c r="CP923" s="27"/>
      <c r="CQ923" s="27"/>
      <c r="CR923" s="27"/>
      <c r="CS923" s="27"/>
      <c r="CT923" s="27"/>
    </row>
    <row r="924" spans="2:98">
      <c r="B924" s="86">
        <v>43697</v>
      </c>
      <c r="C924" s="53">
        <v>2900.51</v>
      </c>
      <c r="D924" s="47">
        <f t="shared" si="281"/>
        <v>-7.9147640791475977E-3</v>
      </c>
      <c r="F924" s="89">
        <f t="shared" si="279"/>
        <v>2019.6273341279693</v>
      </c>
      <c r="G924" s="96">
        <v>164</v>
      </c>
      <c r="H924" s="37">
        <v>913</v>
      </c>
      <c r="I924" s="60">
        <f t="shared" si="267"/>
        <v>2466.4288722296537</v>
      </c>
      <c r="J924" s="57">
        <f t="shared" si="268"/>
        <v>2885.7455208282008</v>
      </c>
      <c r="K924" s="60">
        <f t="shared" si="269"/>
        <v>3027.300442549476</v>
      </c>
      <c r="L924" s="57">
        <f t="shared" si="270"/>
        <v>2009.4706479297913</v>
      </c>
      <c r="M924" s="60">
        <f t="shared" si="271"/>
        <v>2009.4706479297913</v>
      </c>
      <c r="N924" s="57">
        <f t="shared" si="272"/>
        <v>1637.1736198664614</v>
      </c>
      <c r="P924" s="49"/>
      <c r="Q924" s="96">
        <v>913</v>
      </c>
      <c r="R924" s="103">
        <f t="shared" si="280"/>
        <v>2019.6273341279693</v>
      </c>
      <c r="S924" s="57">
        <f t="shared" si="273"/>
        <v>2387.8875581040265</v>
      </c>
      <c r="T924" s="57">
        <f t="shared" si="274"/>
        <v>2966.1575054155146</v>
      </c>
      <c r="U924" s="57">
        <f t="shared" si="275"/>
        <v>3872.3569240047373</v>
      </c>
      <c r="V924" s="57">
        <f t="shared" si="276"/>
        <v>1472.4900369594736</v>
      </c>
      <c r="W924" s="57">
        <f t="shared" si="277"/>
        <v>6279.6709568659589</v>
      </c>
      <c r="X924" s="57">
        <f t="shared" si="278"/>
        <v>908.01047209546027</v>
      </c>
      <c r="Y924" s="17"/>
      <c r="AA924" s="22"/>
      <c r="AB924" s="22"/>
      <c r="AC924" s="22"/>
      <c r="AD924" s="22"/>
      <c r="AE924" s="22"/>
      <c r="AF924" s="22"/>
      <c r="AG924" s="22"/>
      <c r="AH924" s="33"/>
      <c r="AI924" s="6"/>
      <c r="AJ924" s="32"/>
      <c r="AK924" s="27"/>
      <c r="AL924" s="27"/>
      <c r="AM924" s="27"/>
      <c r="AN924" s="27"/>
      <c r="AO924" s="27"/>
      <c r="AP924" s="27"/>
      <c r="AR924" s="2"/>
      <c r="AS924" s="8"/>
      <c r="AT924" s="8"/>
      <c r="AU924" s="8"/>
      <c r="AW924" s="44"/>
      <c r="AX924" s="31"/>
      <c r="AY924" s="29"/>
      <c r="AZ924" s="31"/>
      <c r="BA924" s="17"/>
      <c r="BC924" s="22"/>
      <c r="BD924" s="22"/>
      <c r="BE924" s="22"/>
      <c r="BF924" s="22"/>
      <c r="BG924" s="22"/>
      <c r="BH924" s="22"/>
      <c r="BI924" s="22"/>
      <c r="BJ924" s="33"/>
      <c r="BK924" s="6"/>
      <c r="BL924" s="32"/>
      <c r="BM924" s="27"/>
      <c r="BN924" s="27"/>
      <c r="BO924" s="27"/>
      <c r="BP924" s="27"/>
      <c r="BQ924" s="27"/>
      <c r="BR924" s="27"/>
      <c r="BT924" s="2"/>
      <c r="BU924" s="8"/>
      <c r="BV924" s="8"/>
      <c r="BW924" s="8"/>
      <c r="BY924" s="44"/>
      <c r="BZ924" s="31"/>
      <c r="CA924" s="29"/>
      <c r="CB924" s="31"/>
      <c r="CC924" s="17"/>
      <c r="CE924" s="22"/>
      <c r="CF924" s="22"/>
      <c r="CG924" s="22"/>
      <c r="CH924" s="22"/>
      <c r="CI924" s="22"/>
      <c r="CJ924" s="22"/>
      <c r="CK924" s="22"/>
      <c r="CL924" s="33"/>
      <c r="CM924" s="6"/>
      <c r="CN924" s="32"/>
      <c r="CO924" s="27"/>
      <c r="CP924" s="27"/>
      <c r="CQ924" s="27"/>
      <c r="CR924" s="27"/>
      <c r="CS924" s="27"/>
      <c r="CT924" s="27"/>
    </row>
    <row r="925" spans="2:98">
      <c r="B925" s="86">
        <v>43698</v>
      </c>
      <c r="C925" s="53">
        <v>2923.12</v>
      </c>
      <c r="D925" s="47">
        <f t="shared" si="281"/>
        <v>7.7951808475060147E-3</v>
      </c>
      <c r="F925" s="89">
        <f t="shared" si="279"/>
        <v>2019.6313071116801</v>
      </c>
      <c r="G925" s="96">
        <v>165</v>
      </c>
      <c r="H925" s="37">
        <v>914</v>
      </c>
      <c r="I925" s="60">
        <f t="shared" si="267"/>
        <v>2467.1491746193756</v>
      </c>
      <c r="J925" s="57">
        <f t="shared" si="268"/>
        <v>2887.5460535538255</v>
      </c>
      <c r="K925" s="60">
        <f t="shared" si="269"/>
        <v>3030.0739495133157</v>
      </c>
      <c r="L925" s="57">
        <f t="shared" si="270"/>
        <v>2008.8041253259578</v>
      </c>
      <c r="M925" s="60">
        <f t="shared" si="271"/>
        <v>2008.8041253259578</v>
      </c>
      <c r="N925" s="57">
        <f t="shared" si="272"/>
        <v>1635.6100617828019</v>
      </c>
      <c r="P925" s="49"/>
      <c r="Q925" s="41">
        <v>914</v>
      </c>
      <c r="R925" s="103">
        <f t="shared" si="280"/>
        <v>2019.6313071116801</v>
      </c>
      <c r="S925" s="57">
        <f t="shared" si="273"/>
        <v>2388.5849230813246</v>
      </c>
      <c r="T925" s="57">
        <f t="shared" si="274"/>
        <v>2966.9427182937802</v>
      </c>
      <c r="U925" s="57">
        <f t="shared" si="275"/>
        <v>3874.5132222551465</v>
      </c>
      <c r="V925" s="57">
        <f t="shared" si="276"/>
        <v>1472.5302528328048</v>
      </c>
      <c r="W925" s="57">
        <f t="shared" si="277"/>
        <v>6284.8310580744846</v>
      </c>
      <c r="X925" s="57">
        <f t="shared" si="278"/>
        <v>907.79495614944813</v>
      </c>
      <c r="Y925" s="17"/>
      <c r="AA925" s="22"/>
      <c r="AB925" s="22"/>
      <c r="AC925" s="22"/>
      <c r="AD925" s="22"/>
      <c r="AE925" s="22"/>
      <c r="AF925" s="22"/>
      <c r="AG925" s="22"/>
      <c r="AH925" s="33"/>
      <c r="AI925" s="6"/>
      <c r="AJ925" s="32"/>
      <c r="AK925" s="27"/>
      <c r="AL925" s="27"/>
      <c r="AM925" s="27"/>
      <c r="AN925" s="27"/>
      <c r="AO925" s="27"/>
      <c r="AP925" s="27"/>
      <c r="AR925" s="2"/>
      <c r="AS925" s="8"/>
      <c r="AT925" s="8"/>
      <c r="AU925" s="8"/>
      <c r="AW925" s="44"/>
      <c r="AX925" s="31"/>
      <c r="AY925" s="29"/>
      <c r="AZ925" s="31"/>
      <c r="BA925" s="17"/>
      <c r="BC925" s="22"/>
      <c r="BD925" s="22"/>
      <c r="BE925" s="22"/>
      <c r="BF925" s="22"/>
      <c r="BG925" s="22"/>
      <c r="BH925" s="22"/>
      <c r="BI925" s="22"/>
      <c r="BJ925" s="33"/>
      <c r="BK925" s="6"/>
      <c r="BL925" s="32"/>
      <c r="BM925" s="27"/>
      <c r="BN925" s="27"/>
      <c r="BO925" s="27"/>
      <c r="BP925" s="27"/>
      <c r="BQ925" s="27"/>
      <c r="BR925" s="27"/>
      <c r="BT925" s="2"/>
      <c r="BU925" s="8"/>
      <c r="BV925" s="8"/>
      <c r="BW925" s="8"/>
      <c r="BY925" s="44"/>
      <c r="BZ925" s="31"/>
      <c r="CA925" s="29"/>
      <c r="CB925" s="31"/>
      <c r="CC925" s="17"/>
      <c r="CE925" s="22"/>
      <c r="CF925" s="22"/>
      <c r="CG925" s="22"/>
      <c r="CH925" s="22"/>
      <c r="CI925" s="22"/>
      <c r="CJ925" s="22"/>
      <c r="CK925" s="22"/>
      <c r="CL925" s="33"/>
      <c r="CM925" s="6"/>
      <c r="CN925" s="32"/>
      <c r="CO925" s="27"/>
      <c r="CP925" s="27"/>
      <c r="CQ925" s="27"/>
      <c r="CR925" s="27"/>
      <c r="CS925" s="27"/>
      <c r="CT925" s="27"/>
    </row>
    <row r="926" spans="2:98">
      <c r="B926" s="86">
        <v>43699</v>
      </c>
      <c r="C926" s="53">
        <v>2922.95</v>
      </c>
      <c r="D926" s="47">
        <f t="shared" si="281"/>
        <v>-5.8157037685785311E-5</v>
      </c>
      <c r="F926" s="89">
        <f t="shared" si="279"/>
        <v>2019.635280095391</v>
      </c>
      <c r="G926" s="96">
        <v>166</v>
      </c>
      <c r="H926" s="37">
        <v>915</v>
      </c>
      <c r="I926" s="60">
        <f t="shared" si="267"/>
        <v>2467.869687368106</v>
      </c>
      <c r="J926" s="57">
        <f t="shared" si="268"/>
        <v>2889.3422566670706</v>
      </c>
      <c r="K926" s="60">
        <f t="shared" si="269"/>
        <v>3032.844273599771</v>
      </c>
      <c r="L926" s="57">
        <f t="shared" si="270"/>
        <v>2008.1416137471192</v>
      </c>
      <c r="M926" s="60">
        <f t="shared" si="271"/>
        <v>2008.1416137471192</v>
      </c>
      <c r="N926" s="57">
        <f t="shared" si="272"/>
        <v>1634.0541648143264</v>
      </c>
      <c r="P926" s="49"/>
      <c r="Q926" s="41">
        <v>915</v>
      </c>
      <c r="R926" s="103">
        <f t="shared" si="280"/>
        <v>2019.635280095391</v>
      </c>
      <c r="S926" s="57">
        <f t="shared" si="273"/>
        <v>2389.2824917189282</v>
      </c>
      <c r="T926" s="57">
        <f t="shared" si="274"/>
        <v>2967.7277094360225</v>
      </c>
      <c r="U926" s="57">
        <f t="shared" si="275"/>
        <v>3876.6701600501938</v>
      </c>
      <c r="V926" s="57">
        <f t="shared" si="276"/>
        <v>1472.5706829700205</v>
      </c>
      <c r="W926" s="57">
        <f t="shared" si="277"/>
        <v>6289.9935783698584</v>
      </c>
      <c r="X926" s="57">
        <f t="shared" si="278"/>
        <v>907.57975411385019</v>
      </c>
      <c r="Y926" s="17"/>
      <c r="AA926" s="22"/>
      <c r="AB926" s="22"/>
      <c r="AC926" s="22"/>
      <c r="AD926" s="22"/>
      <c r="AE926" s="22"/>
      <c r="AF926" s="22"/>
      <c r="AG926" s="22"/>
      <c r="AH926" s="33"/>
      <c r="AI926" s="6"/>
      <c r="AJ926" s="32"/>
      <c r="AK926" s="27"/>
      <c r="AL926" s="27"/>
      <c r="AM926" s="27"/>
      <c r="AN926" s="27"/>
      <c r="AO926" s="27"/>
      <c r="AP926" s="27"/>
      <c r="AR926" s="2"/>
      <c r="AS926" s="8"/>
      <c r="AT926" s="8"/>
      <c r="AU926" s="8"/>
      <c r="AW926" s="44"/>
      <c r="AX926" s="31"/>
      <c r="AY926" s="29"/>
      <c r="AZ926" s="31"/>
      <c r="BA926" s="17"/>
      <c r="BC926" s="22"/>
      <c r="BD926" s="22"/>
      <c r="BE926" s="22"/>
      <c r="BF926" s="22"/>
      <c r="BG926" s="22"/>
      <c r="BH926" s="22"/>
      <c r="BI926" s="22"/>
      <c r="BJ926" s="33"/>
      <c r="BK926" s="6"/>
      <c r="BL926" s="32"/>
      <c r="BM926" s="27"/>
      <c r="BN926" s="27"/>
      <c r="BO926" s="27"/>
      <c r="BP926" s="27"/>
      <c r="BQ926" s="27"/>
      <c r="BR926" s="27"/>
      <c r="BT926" s="2"/>
      <c r="BU926" s="8"/>
      <c r="BV926" s="8"/>
      <c r="BW926" s="8"/>
      <c r="BY926" s="44"/>
      <c r="BZ926" s="31"/>
      <c r="CA926" s="29"/>
      <c r="CB926" s="31"/>
      <c r="CC926" s="17"/>
      <c r="CE926" s="22"/>
      <c r="CF926" s="22"/>
      <c r="CG926" s="22"/>
      <c r="CH926" s="22"/>
      <c r="CI926" s="22"/>
      <c r="CJ926" s="22"/>
      <c r="CK926" s="22"/>
      <c r="CL926" s="33"/>
      <c r="CM926" s="6"/>
      <c r="CN926" s="32"/>
      <c r="CO926" s="27"/>
      <c r="CP926" s="27"/>
      <c r="CQ926" s="27"/>
      <c r="CR926" s="27"/>
      <c r="CS926" s="27"/>
      <c r="CT926" s="27"/>
    </row>
    <row r="927" spans="2:98">
      <c r="B927" s="86">
        <v>43700</v>
      </c>
      <c r="C927" s="53">
        <v>2847.11</v>
      </c>
      <c r="D927" s="47">
        <f t="shared" si="281"/>
        <v>-2.594638977745076E-2</v>
      </c>
      <c r="F927" s="89">
        <f t="shared" si="279"/>
        <v>2019.6392530791018</v>
      </c>
      <c r="G927" s="96">
        <v>167</v>
      </c>
      <c r="H927" s="37">
        <v>916</v>
      </c>
      <c r="I927" s="60">
        <f t="shared" si="267"/>
        <v>2468.5904105372792</v>
      </c>
      <c r="J927" s="57">
        <f t="shared" si="268"/>
        <v>2891.1341699240324</v>
      </c>
      <c r="K927" s="60">
        <f t="shared" si="269"/>
        <v>3035.6114531288013</v>
      </c>
      <c r="L927" s="57">
        <f t="shared" si="270"/>
        <v>2007.4830751859226</v>
      </c>
      <c r="M927" s="60">
        <f t="shared" si="271"/>
        <v>2007.4830751859226</v>
      </c>
      <c r="N927" s="57">
        <f t="shared" si="272"/>
        <v>1632.505854335235</v>
      </c>
      <c r="P927" s="49"/>
      <c r="Q927" s="96">
        <v>916</v>
      </c>
      <c r="R927" s="103">
        <f t="shared" si="280"/>
        <v>2019.6392530791018</v>
      </c>
      <c r="S927" s="57">
        <f t="shared" si="273"/>
        <v>2389.9802640763164</v>
      </c>
      <c r="T927" s="57">
        <f t="shared" si="274"/>
        <v>2968.5124792605361</v>
      </c>
      <c r="U927" s="57">
        <f t="shared" si="275"/>
        <v>3878.8277380414952</v>
      </c>
      <c r="V927" s="57">
        <f t="shared" si="276"/>
        <v>1472.6113270393435</v>
      </c>
      <c r="W927" s="57">
        <f t="shared" si="277"/>
        <v>6295.158519735658</v>
      </c>
      <c r="X927" s="57">
        <f t="shared" si="278"/>
        <v>907.36486535912616</v>
      </c>
      <c r="Y927" s="17"/>
      <c r="AA927" s="22"/>
      <c r="AB927" s="22"/>
      <c r="AC927" s="22"/>
      <c r="AD927" s="22"/>
      <c r="AE927" s="22"/>
      <c r="AF927" s="22"/>
      <c r="AG927" s="22"/>
      <c r="AH927" s="33"/>
      <c r="AI927" s="6"/>
      <c r="AJ927" s="32"/>
      <c r="AK927" s="27"/>
      <c r="AL927" s="27"/>
      <c r="AM927" s="27"/>
      <c r="AN927" s="27"/>
      <c r="AO927" s="27"/>
      <c r="AP927" s="27"/>
      <c r="AR927" s="2"/>
      <c r="AS927" s="8"/>
      <c r="AT927" s="8"/>
      <c r="AU927" s="8"/>
      <c r="AW927" s="44"/>
      <c r="AX927" s="31"/>
      <c r="AY927" s="29"/>
      <c r="AZ927" s="31"/>
      <c r="BA927" s="17"/>
      <c r="BC927" s="22"/>
      <c r="BD927" s="22"/>
      <c r="BE927" s="22"/>
      <c r="BF927" s="22"/>
      <c r="BG927" s="22"/>
      <c r="BH927" s="22"/>
      <c r="BI927" s="22"/>
      <c r="BJ927" s="33"/>
      <c r="BK927" s="6"/>
      <c r="BL927" s="32"/>
      <c r="BM927" s="27"/>
      <c r="BN927" s="27"/>
      <c r="BO927" s="27"/>
      <c r="BP927" s="27"/>
      <c r="BQ927" s="27"/>
      <c r="BR927" s="27"/>
      <c r="BT927" s="2"/>
      <c r="BU927" s="8"/>
      <c r="BV927" s="8"/>
      <c r="BW927" s="8"/>
      <c r="BY927" s="44"/>
      <c r="BZ927" s="31"/>
      <c r="CA927" s="29"/>
      <c r="CB927" s="31"/>
      <c r="CC927" s="17"/>
      <c r="CE927" s="22"/>
      <c r="CF927" s="22"/>
      <c r="CG927" s="22"/>
      <c r="CH927" s="22"/>
      <c r="CI927" s="22"/>
      <c r="CJ927" s="22"/>
      <c r="CK927" s="22"/>
      <c r="CL927" s="33"/>
      <c r="CM927" s="6"/>
      <c r="CN927" s="32"/>
      <c r="CO927" s="27"/>
      <c r="CP927" s="27"/>
      <c r="CQ927" s="27"/>
      <c r="CR927" s="27"/>
      <c r="CS927" s="27"/>
      <c r="CT927" s="27"/>
    </row>
    <row r="928" spans="2:98">
      <c r="B928" s="86">
        <v>43703</v>
      </c>
      <c r="C928" s="53">
        <v>2878.31</v>
      </c>
      <c r="D928" s="47">
        <f t="shared" si="281"/>
        <v>1.0958480704995527E-2</v>
      </c>
      <c r="F928" s="89">
        <f t="shared" si="279"/>
        <v>2019.6432260628126</v>
      </c>
      <c r="G928" s="96">
        <v>168</v>
      </c>
      <c r="H928" s="37">
        <v>917</v>
      </c>
      <c r="I928" s="60">
        <f t="shared" si="267"/>
        <v>2469.3113441883465</v>
      </c>
      <c r="J928" s="57">
        <f t="shared" si="268"/>
        <v>2892.9218324848957</v>
      </c>
      <c r="K928" s="60">
        <f t="shared" si="269"/>
        <v>3038.3755258411352</v>
      </c>
      <c r="L928" s="57">
        <f t="shared" si="270"/>
        <v>2006.8284722143574</v>
      </c>
      <c r="M928" s="60">
        <f t="shared" si="271"/>
        <v>2006.8284722143574</v>
      </c>
      <c r="N928" s="57">
        <f t="shared" si="272"/>
        <v>1630.9650568644631</v>
      </c>
      <c r="P928" s="49"/>
      <c r="Q928" s="96">
        <v>917</v>
      </c>
      <c r="R928" s="103">
        <f t="shared" si="280"/>
        <v>2019.6432260628126</v>
      </c>
      <c r="S928" s="57">
        <f t="shared" si="273"/>
        <v>2390.6782402129838</v>
      </c>
      <c r="T928" s="57">
        <f t="shared" si="274"/>
        <v>2969.2970281844582</v>
      </c>
      <c r="U928" s="57">
        <f t="shared" si="275"/>
        <v>3880.9859568797774</v>
      </c>
      <c r="V928" s="57">
        <f t="shared" si="276"/>
        <v>1472.6521847100037</v>
      </c>
      <c r="W928" s="57">
        <f t="shared" si="277"/>
        <v>6300.3258841541865</v>
      </c>
      <c r="X928" s="57">
        <f t="shared" si="278"/>
        <v>907.15028925763704</v>
      </c>
      <c r="Y928" s="17"/>
      <c r="AA928" s="22"/>
      <c r="AB928" s="22"/>
      <c r="AC928" s="22"/>
      <c r="AD928" s="22"/>
      <c r="AE928" s="22"/>
      <c r="AF928" s="22"/>
      <c r="AG928" s="22"/>
      <c r="AH928" s="33"/>
      <c r="AI928" s="6"/>
      <c r="AJ928" s="32"/>
      <c r="AK928" s="27"/>
      <c r="AL928" s="27"/>
      <c r="AM928" s="27"/>
      <c r="AN928" s="27"/>
      <c r="AO928" s="27"/>
      <c r="AP928" s="27"/>
      <c r="AR928" s="2"/>
      <c r="AS928" s="8"/>
      <c r="AT928" s="8"/>
      <c r="AU928" s="8"/>
      <c r="AW928" s="44"/>
      <c r="AX928" s="31"/>
      <c r="AY928" s="29"/>
      <c r="AZ928" s="31"/>
      <c r="BA928" s="17"/>
      <c r="BC928" s="22"/>
      <c r="BD928" s="22"/>
      <c r="BE928" s="22"/>
      <c r="BF928" s="22"/>
      <c r="BG928" s="22"/>
      <c r="BH928" s="22"/>
      <c r="BI928" s="22"/>
      <c r="BJ928" s="33"/>
      <c r="BK928" s="6"/>
      <c r="BL928" s="32"/>
      <c r="BM928" s="27"/>
      <c r="BN928" s="27"/>
      <c r="BO928" s="27"/>
      <c r="BP928" s="27"/>
      <c r="BQ928" s="27"/>
      <c r="BR928" s="27"/>
      <c r="BT928" s="2"/>
      <c r="BU928" s="8"/>
      <c r="BV928" s="8"/>
      <c r="BW928" s="8"/>
      <c r="BY928" s="44"/>
      <c r="BZ928" s="31"/>
      <c r="CA928" s="29"/>
      <c r="CB928" s="31"/>
      <c r="CC928" s="17"/>
      <c r="CE928" s="22"/>
      <c r="CF928" s="22"/>
      <c r="CG928" s="22"/>
      <c r="CH928" s="22"/>
      <c r="CI928" s="22"/>
      <c r="CJ928" s="22"/>
      <c r="CK928" s="22"/>
      <c r="CL928" s="33"/>
      <c r="CM928" s="6"/>
      <c r="CN928" s="32"/>
      <c r="CO928" s="27"/>
      <c r="CP928" s="27"/>
      <c r="CQ928" s="27"/>
      <c r="CR928" s="27"/>
      <c r="CS928" s="27"/>
      <c r="CT928" s="27"/>
    </row>
    <row r="929" spans="2:98">
      <c r="B929" s="86">
        <v>43704</v>
      </c>
      <c r="C929" s="53">
        <v>2869.16</v>
      </c>
      <c r="D929" s="47">
        <f t="shared" si="281"/>
        <v>-3.1789487581254596E-3</v>
      </c>
      <c r="F929" s="89">
        <f t="shared" si="279"/>
        <v>2019.6471990465234</v>
      </c>
      <c r="G929" s="96">
        <v>169</v>
      </c>
      <c r="H929" s="37">
        <v>918</v>
      </c>
      <c r="I929" s="60">
        <f t="shared" si="267"/>
        <v>2470.032488382778</v>
      </c>
      <c r="J929" s="57">
        <f t="shared" si="268"/>
        <v>2894.705282926343</v>
      </c>
      <c r="K929" s="60">
        <f t="shared" si="269"/>
        <v>3041.1365289104369</v>
      </c>
      <c r="L929" s="57">
        <f t="shared" si="270"/>
        <v>2006.1777679715931</v>
      </c>
      <c r="M929" s="60">
        <f t="shared" si="271"/>
        <v>2006.1777679715931</v>
      </c>
      <c r="N929" s="57">
        <f t="shared" si="272"/>
        <v>1629.4317000415797</v>
      </c>
      <c r="P929" s="49"/>
      <c r="Q929" s="41">
        <v>918</v>
      </c>
      <c r="R929" s="103">
        <f t="shared" si="280"/>
        <v>2019.6471990465234</v>
      </c>
      <c r="S929" s="57">
        <f t="shared" si="273"/>
        <v>2391.3764201884414</v>
      </c>
      <c r="T929" s="57">
        <f t="shared" si="274"/>
        <v>2970.0813566237744</v>
      </c>
      <c r="U929" s="57">
        <f t="shared" si="275"/>
        <v>3883.1448172148798</v>
      </c>
      <c r="V929" s="57">
        <f t="shared" si="276"/>
        <v>1472.6932556522356</v>
      </c>
      <c r="W929" s="57">
        <f t="shared" si="277"/>
        <v>6305.4956736064833</v>
      </c>
      <c r="X929" s="57">
        <f t="shared" si="278"/>
        <v>906.9360251836373</v>
      </c>
      <c r="Y929" s="17"/>
      <c r="AA929" s="22"/>
      <c r="AB929" s="22"/>
      <c r="AC929" s="22"/>
      <c r="AD929" s="22"/>
      <c r="AE929" s="22"/>
      <c r="AF929" s="22"/>
      <c r="AG929" s="22"/>
      <c r="AH929" s="33"/>
      <c r="AI929" s="6"/>
      <c r="AJ929" s="32"/>
      <c r="AK929" s="27"/>
      <c r="AL929" s="27"/>
      <c r="AM929" s="27"/>
      <c r="AN929" s="27"/>
      <c r="AO929" s="27"/>
      <c r="AP929" s="27"/>
      <c r="AR929" s="2"/>
      <c r="AS929" s="8"/>
      <c r="AT929" s="8"/>
      <c r="AU929" s="8"/>
      <c r="AW929" s="44"/>
      <c r="AX929" s="31"/>
      <c r="AY929" s="29"/>
      <c r="AZ929" s="31"/>
      <c r="BA929" s="17"/>
      <c r="BC929" s="22"/>
      <c r="BD929" s="22"/>
      <c r="BE929" s="22"/>
      <c r="BF929" s="22"/>
      <c r="BG929" s="22"/>
      <c r="BH929" s="22"/>
      <c r="BI929" s="22"/>
      <c r="BJ929" s="33"/>
      <c r="BK929" s="6"/>
      <c r="BL929" s="32"/>
      <c r="BM929" s="27"/>
      <c r="BN929" s="27"/>
      <c r="BO929" s="27"/>
      <c r="BP929" s="27"/>
      <c r="BQ929" s="27"/>
      <c r="BR929" s="27"/>
      <c r="BT929" s="2"/>
      <c r="BU929" s="8"/>
      <c r="BV929" s="8"/>
      <c r="BW929" s="8"/>
      <c r="BY929" s="44"/>
      <c r="BZ929" s="31"/>
      <c r="CA929" s="29"/>
      <c r="CB929" s="31"/>
      <c r="CC929" s="17"/>
      <c r="CE929" s="22"/>
      <c r="CF929" s="22"/>
      <c r="CG929" s="22"/>
      <c r="CH929" s="22"/>
      <c r="CI929" s="22"/>
      <c r="CJ929" s="22"/>
      <c r="CK929" s="22"/>
      <c r="CL929" s="33"/>
      <c r="CM929" s="6"/>
      <c r="CN929" s="32"/>
      <c r="CO929" s="27"/>
      <c r="CP929" s="27"/>
      <c r="CQ929" s="27"/>
      <c r="CR929" s="27"/>
      <c r="CS929" s="27"/>
      <c r="CT929" s="27"/>
    </row>
    <row r="930" spans="2:98">
      <c r="B930" s="86">
        <v>43705</v>
      </c>
      <c r="C930" s="53">
        <v>2887.94</v>
      </c>
      <c r="D930" s="47">
        <f t="shared" si="281"/>
        <v>6.5454697542138467E-3</v>
      </c>
      <c r="F930" s="89">
        <f t="shared" si="279"/>
        <v>2019.6511720302342</v>
      </c>
      <c r="G930" s="96">
        <v>170</v>
      </c>
      <c r="H930" s="37">
        <v>919</v>
      </c>
      <c r="I930" s="60">
        <f t="shared" si="267"/>
        <v>2470.7538431820612</v>
      </c>
      <c r="J930" s="57">
        <f t="shared" si="268"/>
        <v>2896.4845592536376</v>
      </c>
      <c r="K930" s="60">
        <f t="shared" si="269"/>
        <v>3043.8944989551374</v>
      </c>
      <c r="L930" s="57">
        <f t="shared" si="270"/>
        <v>2005.5309261521479</v>
      </c>
      <c r="M930" s="60">
        <f t="shared" si="271"/>
        <v>2005.5309261521479</v>
      </c>
      <c r="N930" s="57">
        <f t="shared" si="272"/>
        <v>1627.9057126033229</v>
      </c>
      <c r="P930" s="49"/>
      <c r="Q930" s="41">
        <v>919</v>
      </c>
      <c r="R930" s="103">
        <f t="shared" si="280"/>
        <v>2019.6511720302342</v>
      </c>
      <c r="S930" s="57">
        <f t="shared" si="273"/>
        <v>2392.0748040622198</v>
      </c>
      <c r="T930" s="57">
        <f t="shared" si="274"/>
        <v>2970.8654649933205</v>
      </c>
      <c r="U930" s="57">
        <f t="shared" si="275"/>
        <v>3885.304319695756</v>
      </c>
      <c r="V930" s="57">
        <f t="shared" si="276"/>
        <v>1472.7345395372731</v>
      </c>
      <c r="W930" s="57">
        <f t="shared" si="277"/>
        <v>6310.6678900723264</v>
      </c>
      <c r="X930" s="57">
        <f t="shared" si="278"/>
        <v>906.72207251326734</v>
      </c>
      <c r="Y930" s="17"/>
      <c r="AA930" s="22"/>
      <c r="AB930" s="22"/>
      <c r="AC930" s="22"/>
      <c r="AD930" s="22"/>
      <c r="AE930" s="22"/>
      <c r="AF930" s="22"/>
      <c r="AG930" s="22"/>
      <c r="AH930" s="33"/>
      <c r="AI930" s="6"/>
      <c r="AJ930" s="32"/>
      <c r="AK930" s="27"/>
      <c r="AL930" s="27"/>
      <c r="AM930" s="27"/>
      <c r="AN930" s="27"/>
      <c r="AO930" s="27"/>
      <c r="AP930" s="27"/>
      <c r="AR930" s="2"/>
      <c r="AS930" s="8"/>
      <c r="AT930" s="8"/>
      <c r="AU930" s="8"/>
      <c r="AW930" s="44"/>
      <c r="AX930" s="31"/>
      <c r="AY930" s="29"/>
      <c r="AZ930" s="31"/>
      <c r="BA930" s="17"/>
      <c r="BC930" s="22"/>
      <c r="BD930" s="22"/>
      <c r="BE930" s="22"/>
      <c r="BF930" s="22"/>
      <c r="BG930" s="22"/>
      <c r="BH930" s="22"/>
      <c r="BI930" s="22"/>
      <c r="BJ930" s="33"/>
      <c r="BK930" s="6"/>
      <c r="BL930" s="32"/>
      <c r="BM930" s="27"/>
      <c r="BN930" s="27"/>
      <c r="BO930" s="27"/>
      <c r="BP930" s="27"/>
      <c r="BQ930" s="27"/>
      <c r="BR930" s="27"/>
      <c r="BT930" s="2"/>
      <c r="BU930" s="8"/>
      <c r="BV930" s="8"/>
      <c r="BW930" s="8"/>
      <c r="BY930" s="44"/>
      <c r="BZ930" s="31"/>
      <c r="CA930" s="29"/>
      <c r="CB930" s="31"/>
      <c r="CC930" s="17"/>
      <c r="CE930" s="22"/>
      <c r="CF930" s="22"/>
      <c r="CG930" s="22"/>
      <c r="CH930" s="22"/>
      <c r="CI930" s="22"/>
      <c r="CJ930" s="22"/>
      <c r="CK930" s="22"/>
      <c r="CL930" s="33"/>
      <c r="CM930" s="6"/>
      <c r="CN930" s="32"/>
      <c r="CO930" s="27"/>
      <c r="CP930" s="27"/>
      <c r="CQ930" s="27"/>
      <c r="CR930" s="27"/>
      <c r="CS930" s="27"/>
      <c r="CT930" s="27"/>
    </row>
    <row r="931" spans="2:98">
      <c r="B931" s="86">
        <v>43706</v>
      </c>
      <c r="C931" s="53">
        <v>2924.58</v>
      </c>
      <c r="D931" s="47">
        <f>(C931-C930)/C930</f>
        <v>1.2687244194823947E-2</v>
      </c>
      <c r="F931" s="89">
        <f t="shared" si="279"/>
        <v>2019.655145013945</v>
      </c>
      <c r="G931" s="96">
        <v>171</v>
      </c>
      <c r="H931" s="37">
        <v>920</v>
      </c>
      <c r="I931" s="60">
        <f t="shared" si="267"/>
        <v>2471.4754086477014</v>
      </c>
      <c r="J931" s="57">
        <f t="shared" si="268"/>
        <v>2898.2596989123858</v>
      </c>
      <c r="K931" s="60">
        <f t="shared" si="269"/>
        <v>3046.6494720499563</v>
      </c>
      <c r="L931" s="57">
        <f t="shared" si="270"/>
        <v>2004.887910994365</v>
      </c>
      <c r="M931" s="60">
        <f t="shared" si="271"/>
        <v>2004.887910994365</v>
      </c>
      <c r="N931" s="57">
        <f t="shared" si="272"/>
        <v>1626.3870243607685</v>
      </c>
      <c r="P931" s="49"/>
      <c r="Q931" s="96">
        <v>920</v>
      </c>
      <c r="R931" s="103">
        <f t="shared" si="280"/>
        <v>2019.655145013945</v>
      </c>
      <c r="S931" s="57">
        <f t="shared" si="273"/>
        <v>2392.7733918938661</v>
      </c>
      <c r="T931" s="57">
        <f t="shared" si="274"/>
        <v>2971.6493537067913</v>
      </c>
      <c r="U931" s="57">
        <f t="shared" si="275"/>
        <v>3887.4644649704846</v>
      </c>
      <c r="V931" s="57">
        <f t="shared" si="276"/>
        <v>1472.7760360373468</v>
      </c>
      <c r="W931" s="57">
        <f t="shared" si="277"/>
        <v>6315.8425355302434</v>
      </c>
      <c r="X931" s="57">
        <f t="shared" si="278"/>
        <v>906.50843062454612</v>
      </c>
      <c r="Y931" s="17"/>
      <c r="AA931" s="22"/>
      <c r="AB931" s="22"/>
      <c r="AC931" s="22"/>
      <c r="AD931" s="22"/>
      <c r="AE931" s="22"/>
      <c r="AF931" s="22"/>
      <c r="AG931" s="22"/>
      <c r="AH931" s="33"/>
      <c r="AI931" s="6"/>
      <c r="AJ931" s="32"/>
      <c r="AK931" s="27"/>
      <c r="AL931" s="27"/>
      <c r="AM931" s="27"/>
      <c r="AN931" s="27"/>
      <c r="AO931" s="27"/>
      <c r="AP931" s="27"/>
      <c r="AR931" s="2"/>
      <c r="AS931" s="8"/>
      <c r="AT931" s="8"/>
      <c r="AU931" s="8"/>
      <c r="AW931" s="44"/>
      <c r="AX931" s="31"/>
      <c r="AY931" s="29"/>
      <c r="AZ931" s="31"/>
      <c r="BA931" s="17"/>
      <c r="BC931" s="22"/>
      <c r="BD931" s="22"/>
      <c r="BE931" s="22"/>
      <c r="BF931" s="22"/>
      <c r="BG931" s="22"/>
      <c r="BH931" s="22"/>
      <c r="BI931" s="22"/>
      <c r="BJ931" s="33"/>
      <c r="BK931" s="6"/>
      <c r="BL931" s="32"/>
      <c r="BM931" s="27"/>
      <c r="BN931" s="27"/>
      <c r="BO931" s="27"/>
      <c r="BP931" s="27"/>
      <c r="BQ931" s="27"/>
      <c r="BR931" s="27"/>
      <c r="BT931" s="2"/>
      <c r="BU931" s="8"/>
      <c r="BV931" s="8"/>
      <c r="BW931" s="8"/>
      <c r="BY931" s="44"/>
      <c r="BZ931" s="31"/>
      <c r="CA931" s="29"/>
      <c r="CB931" s="31"/>
      <c r="CC931" s="17"/>
      <c r="CE931" s="22"/>
      <c r="CF931" s="22"/>
      <c r="CG931" s="22"/>
      <c r="CH931" s="22"/>
      <c r="CI931" s="22"/>
      <c r="CJ931" s="22"/>
      <c r="CK931" s="22"/>
      <c r="CL931" s="33"/>
      <c r="CM931" s="6"/>
      <c r="CN931" s="32"/>
      <c r="CO931" s="27"/>
      <c r="CP931" s="27"/>
      <c r="CQ931" s="27"/>
      <c r="CR931" s="27"/>
      <c r="CS931" s="27"/>
      <c r="CT931" s="27"/>
    </row>
    <row r="932" spans="2:98">
      <c r="B932" s="86">
        <v>43707</v>
      </c>
      <c r="C932" s="53">
        <v>2926.46</v>
      </c>
      <c r="D932" s="47">
        <f>(C932-C931)/C931</f>
        <v>6.4282734614888603E-4</v>
      </c>
      <c r="F932" s="89">
        <f t="shared" si="279"/>
        <v>2019.6591179976558</v>
      </c>
      <c r="G932" s="96">
        <v>172</v>
      </c>
      <c r="H932" s="37">
        <v>921</v>
      </c>
      <c r="I932" s="60">
        <f t="shared" si="267"/>
        <v>2472.1971848412222</v>
      </c>
      <c r="J932" s="57">
        <f t="shared" si="268"/>
        <v>2900.0307387999869</v>
      </c>
      <c r="K932" s="60">
        <f t="shared" si="269"/>
        <v>3049.4014837371183</v>
      </c>
      <c r="L932" s="57">
        <f t="shared" si="270"/>
        <v>2004.2486872691984</v>
      </c>
      <c r="M932" s="60">
        <f t="shared" si="271"/>
        <v>2004.2486872691984</v>
      </c>
      <c r="N932" s="57">
        <f t="shared" si="272"/>
        <v>1624.8755661770965</v>
      </c>
      <c r="P932" s="49"/>
      <c r="Q932" s="41">
        <v>921</v>
      </c>
      <c r="R932" s="103">
        <f t="shared" si="280"/>
        <v>2019.6591179976558</v>
      </c>
      <c r="S932" s="57">
        <f t="shared" si="273"/>
        <v>2393.4721837429438</v>
      </c>
      <c r="T932" s="57">
        <f t="shared" si="274"/>
        <v>2972.4330231767403</v>
      </c>
      <c r="U932" s="57">
        <f t="shared" si="275"/>
        <v>3889.6252536862648</v>
      </c>
      <c r="V932" s="57">
        <f t="shared" si="276"/>
        <v>1472.8177448256795</v>
      </c>
      <c r="W932" s="57">
        <f t="shared" si="277"/>
        <v>6321.0196119575185</v>
      </c>
      <c r="X932" s="57">
        <f t="shared" si="278"/>
        <v>906.29509889736369</v>
      </c>
      <c r="Y932" s="17"/>
      <c r="AA932" s="22"/>
      <c r="AB932" s="22"/>
      <c r="AC932" s="22"/>
      <c r="AD932" s="22"/>
      <c r="AE932" s="22"/>
      <c r="AF932" s="22"/>
      <c r="AG932" s="22"/>
      <c r="AH932" s="33"/>
      <c r="AI932" s="6"/>
      <c r="AJ932" s="32"/>
      <c r="AK932" s="27"/>
      <c r="AL932" s="27"/>
      <c r="AM932" s="27"/>
      <c r="AN932" s="27"/>
      <c r="AO932" s="27"/>
      <c r="AP932" s="27"/>
      <c r="AR932" s="2"/>
      <c r="AS932" s="8"/>
      <c r="AT932" s="8"/>
      <c r="AU932" s="8"/>
      <c r="AW932" s="44"/>
      <c r="AX932" s="31"/>
      <c r="AY932" s="29"/>
      <c r="AZ932" s="31"/>
      <c r="BA932" s="17"/>
      <c r="BC932" s="22"/>
      <c r="BD932" s="22"/>
      <c r="BE932" s="22"/>
      <c r="BF932" s="22"/>
      <c r="BG932" s="22"/>
      <c r="BH932" s="22"/>
      <c r="BI932" s="22"/>
      <c r="BJ932" s="33"/>
      <c r="BK932" s="6"/>
      <c r="BL932" s="32"/>
      <c r="BM932" s="27"/>
      <c r="BN932" s="27"/>
      <c r="BO932" s="27"/>
      <c r="BP932" s="27"/>
      <c r="BQ932" s="27"/>
      <c r="BR932" s="27"/>
      <c r="BT932" s="2"/>
      <c r="BU932" s="8"/>
      <c r="BV932" s="8"/>
      <c r="BW932" s="8"/>
      <c r="BY932" s="44"/>
      <c r="BZ932" s="31"/>
      <c r="CA932" s="29"/>
      <c r="CB932" s="31"/>
      <c r="CC932" s="17"/>
      <c r="CE932" s="22"/>
      <c r="CF932" s="22"/>
      <c r="CG932" s="22"/>
      <c r="CH932" s="22"/>
      <c r="CI932" s="22"/>
      <c r="CJ932" s="22"/>
      <c r="CK932" s="22"/>
      <c r="CL932" s="33"/>
      <c r="CM932" s="6"/>
      <c r="CN932" s="32"/>
      <c r="CO932" s="27"/>
      <c r="CP932" s="27"/>
      <c r="CQ932" s="27"/>
      <c r="CR932" s="27"/>
      <c r="CS932" s="27"/>
      <c r="CT932" s="27"/>
    </row>
    <row r="933" spans="2:98">
      <c r="B933" s="86">
        <v>43711</v>
      </c>
      <c r="C933" s="53">
        <v>2906.27</v>
      </c>
      <c r="D933" s="47">
        <f>(C933-C932)/C932</f>
        <v>-6.899120439028743E-3</v>
      </c>
      <c r="F933" s="89">
        <f t="shared" si="279"/>
        <v>2019.6630909813666</v>
      </c>
      <c r="G933" s="96">
        <v>173</v>
      </c>
      <c r="H933" s="37">
        <v>922</v>
      </c>
      <c r="I933" s="60">
        <f t="shared" si="267"/>
        <v>2472.9191718241655</v>
      </c>
      <c r="J933" s="57">
        <f t="shared" si="268"/>
        <v>2901.7977152767894</v>
      </c>
      <c r="K933" s="60">
        <f t="shared" si="269"/>
        <v>3052.1505690372737</v>
      </c>
      <c r="L933" s="57">
        <f t="shared" si="270"/>
        <v>2003.6132202692895</v>
      </c>
      <c r="M933" s="60">
        <f t="shared" si="271"/>
        <v>2003.6132202692895</v>
      </c>
      <c r="N933" s="57">
        <f t="shared" si="272"/>
        <v>1623.3712699459459</v>
      </c>
      <c r="P933" s="49"/>
      <c r="Q933" s="41">
        <v>922</v>
      </c>
      <c r="R933" s="103">
        <f t="shared" si="280"/>
        <v>2019.6630909813666</v>
      </c>
      <c r="S933" s="57">
        <f t="shared" si="273"/>
        <v>2394.1711796690352</v>
      </c>
      <c r="T933" s="57">
        <f t="shared" si="274"/>
        <v>2973.2164738145871</v>
      </c>
      <c r="U933" s="57">
        <f t="shared" si="275"/>
        <v>3891.7866864894258</v>
      </c>
      <c r="V933" s="57">
        <f t="shared" si="276"/>
        <v>1472.8596655764816</v>
      </c>
      <c r="W933" s="57">
        <f t="shared" si="277"/>
        <v>6326.1991213302035</v>
      </c>
      <c r="X933" s="57">
        <f t="shared" si="278"/>
        <v>906.08207671347316</v>
      </c>
      <c r="Y933" s="17"/>
      <c r="AA933" s="22"/>
      <c r="AB933" s="22"/>
      <c r="AC933" s="22"/>
      <c r="AD933" s="22"/>
      <c r="AE933" s="22"/>
      <c r="AF933" s="22"/>
      <c r="AG933" s="22"/>
      <c r="AH933" s="33"/>
      <c r="AI933" s="6"/>
      <c r="AJ933" s="32"/>
      <c r="AK933" s="27"/>
      <c r="AL933" s="27"/>
      <c r="AM933" s="27"/>
      <c r="AN933" s="27"/>
      <c r="AO933" s="27"/>
      <c r="AP933" s="27"/>
      <c r="AR933" s="2"/>
      <c r="AS933" s="8"/>
      <c r="AT933" s="8"/>
      <c r="AU933" s="8"/>
      <c r="AW933" s="44"/>
      <c r="AX933" s="31"/>
      <c r="AY933" s="29"/>
      <c r="AZ933" s="31"/>
      <c r="BA933" s="17"/>
      <c r="BC933" s="22"/>
      <c r="BD933" s="22"/>
      <c r="BE933" s="22"/>
      <c r="BF933" s="22"/>
      <c r="BG933" s="22"/>
      <c r="BH933" s="22"/>
      <c r="BI933" s="22"/>
      <c r="BJ933" s="33"/>
      <c r="BK933" s="6"/>
      <c r="BL933" s="32"/>
      <c r="BM933" s="27"/>
      <c r="BN933" s="27"/>
      <c r="BO933" s="27"/>
      <c r="BP933" s="27"/>
      <c r="BQ933" s="27"/>
      <c r="BR933" s="27"/>
      <c r="BT933" s="2"/>
      <c r="BU933" s="8"/>
      <c r="BV933" s="8"/>
      <c r="BW933" s="8"/>
      <c r="BY933" s="44"/>
      <c r="BZ933" s="31"/>
      <c r="CA933" s="29"/>
      <c r="CB933" s="31"/>
      <c r="CC933" s="17"/>
      <c r="CE933" s="22"/>
      <c r="CF933" s="22"/>
      <c r="CG933" s="22"/>
      <c r="CH933" s="22"/>
      <c r="CI933" s="22"/>
      <c r="CJ933" s="22"/>
      <c r="CK933" s="22"/>
      <c r="CL933" s="33"/>
      <c r="CM933" s="6"/>
      <c r="CN933" s="32"/>
      <c r="CO933" s="27"/>
      <c r="CP933" s="27"/>
      <c r="CQ933" s="27"/>
      <c r="CR933" s="27"/>
      <c r="CS933" s="27"/>
      <c r="CT933" s="27"/>
    </row>
    <row r="934" spans="2:98">
      <c r="B934" s="86">
        <v>43712</v>
      </c>
      <c r="C934" s="53">
        <v>2937.78</v>
      </c>
      <c r="D934" s="47">
        <f t="shared" ref="D934:D997" si="282">(C934-C933)/C933</f>
        <v>1.0842075925499083E-2</v>
      </c>
      <c r="F934" s="89">
        <f t="shared" si="279"/>
        <v>2019.6670639650774</v>
      </c>
      <c r="G934" s="96">
        <v>174</v>
      </c>
      <c r="H934" s="37">
        <v>923</v>
      </c>
      <c r="I934" s="60">
        <f t="shared" si="267"/>
        <v>2473.6413696580908</v>
      </c>
      <c r="J934" s="57">
        <f t="shared" si="268"/>
        <v>2903.5606641769518</v>
      </c>
      <c r="K934" s="60">
        <f t="shared" si="269"/>
        <v>3054.8967624601378</v>
      </c>
      <c r="L934" s="57">
        <f t="shared" si="270"/>
        <v>2002.981475798332</v>
      </c>
      <c r="M934" s="60">
        <f t="shared" si="271"/>
        <v>2002.981475798332</v>
      </c>
      <c r="N934" s="57">
        <f t="shared" si="272"/>
        <v>1621.8740685703356</v>
      </c>
      <c r="P934" s="49"/>
      <c r="Q934" s="96">
        <v>923</v>
      </c>
      <c r="R934" s="103">
        <f t="shared" si="280"/>
        <v>2019.6670639650774</v>
      </c>
      <c r="S934" s="57">
        <f t="shared" si="273"/>
        <v>2394.8703797317394</v>
      </c>
      <c r="T934" s="57">
        <f t="shared" si="274"/>
        <v>2973.9997060306209</v>
      </c>
      <c r="U934" s="57">
        <f t="shared" si="275"/>
        <v>3893.948764025431</v>
      </c>
      <c r="V934" s="57">
        <f t="shared" si="276"/>
        <v>1472.9017979649484</v>
      </c>
      <c r="W934" s="57">
        <f t="shared" si="277"/>
        <v>6331.381065623119</v>
      </c>
      <c r="X934" s="57">
        <f t="shared" si="278"/>
        <v>905.8693634564836</v>
      </c>
      <c r="Y934" s="17"/>
      <c r="AA934" s="22"/>
      <c r="AB934" s="22"/>
      <c r="AC934" s="22"/>
      <c r="AD934" s="22"/>
      <c r="AE934" s="22"/>
      <c r="AF934" s="22"/>
      <c r="AG934" s="22"/>
      <c r="AH934" s="33"/>
      <c r="AI934" s="6"/>
      <c r="AJ934" s="32"/>
      <c r="AK934" s="27"/>
      <c r="AL934" s="27"/>
      <c r="AM934" s="27"/>
      <c r="AN934" s="27"/>
      <c r="AO934" s="27"/>
      <c r="AP934" s="27"/>
      <c r="AR934" s="2"/>
      <c r="AS934" s="8"/>
      <c r="AT934" s="8"/>
      <c r="AU934" s="8"/>
      <c r="AW934" s="44"/>
      <c r="AX934" s="31"/>
      <c r="AY934" s="29"/>
      <c r="AZ934" s="31"/>
      <c r="BA934" s="17"/>
      <c r="BC934" s="22"/>
      <c r="BD934" s="22"/>
      <c r="BE934" s="22"/>
      <c r="BF934" s="22"/>
      <c r="BG934" s="22"/>
      <c r="BH934" s="22"/>
      <c r="BI934" s="22"/>
      <c r="BJ934" s="33"/>
      <c r="BK934" s="6"/>
      <c r="BL934" s="32"/>
      <c r="BM934" s="27"/>
      <c r="BN934" s="27"/>
      <c r="BO934" s="27"/>
      <c r="BP934" s="27"/>
      <c r="BQ934" s="27"/>
      <c r="BR934" s="27"/>
      <c r="BT934" s="2"/>
      <c r="BU934" s="8"/>
      <c r="BV934" s="8"/>
      <c r="BW934" s="8"/>
      <c r="BY934" s="44"/>
      <c r="BZ934" s="31"/>
      <c r="CA934" s="29"/>
      <c r="CB934" s="31"/>
      <c r="CC934" s="17"/>
      <c r="CE934" s="22"/>
      <c r="CF934" s="22"/>
      <c r="CG934" s="22"/>
      <c r="CH934" s="22"/>
      <c r="CI934" s="22"/>
      <c r="CJ934" s="22"/>
      <c r="CK934" s="22"/>
      <c r="CL934" s="33"/>
      <c r="CM934" s="6"/>
      <c r="CN934" s="32"/>
      <c r="CO934" s="27"/>
      <c r="CP934" s="27"/>
      <c r="CQ934" s="27"/>
      <c r="CR934" s="27"/>
      <c r="CS934" s="27"/>
      <c r="CT934" s="27"/>
    </row>
    <row r="935" spans="2:98">
      <c r="B935" s="86">
        <v>43713</v>
      </c>
      <c r="C935" s="53">
        <v>2976</v>
      </c>
      <c r="D935" s="47">
        <f t="shared" si="282"/>
        <v>1.3009823744460034E-2</v>
      </c>
      <c r="F935" s="89">
        <f t="shared" si="279"/>
        <v>2019.6710369487882</v>
      </c>
      <c r="G935" s="96">
        <v>175</v>
      </c>
      <c r="H935" s="37">
        <v>924</v>
      </c>
      <c r="I935" s="60">
        <f t="shared" si="267"/>
        <v>2474.363778404575</v>
      </c>
      <c r="J935" s="57">
        <f t="shared" si="268"/>
        <v>2905.3196208190261</v>
      </c>
      <c r="K935" s="60">
        <f t="shared" si="269"/>
        <v>3057.6400980148492</v>
      </c>
      <c r="L935" s="57">
        <f t="shared" si="270"/>
        <v>2002.3534201607104</v>
      </c>
      <c r="M935" s="60">
        <f t="shared" si="271"/>
        <v>2002.3534201607104</v>
      </c>
      <c r="N935" s="57">
        <f t="shared" si="272"/>
        <v>1620.3838959421303</v>
      </c>
      <c r="P935" s="49"/>
      <c r="Q935" s="96">
        <v>924</v>
      </c>
      <c r="R935" s="103">
        <f t="shared" si="280"/>
        <v>2019.6710369487882</v>
      </c>
      <c r="S935" s="57">
        <f t="shared" si="273"/>
        <v>2395.5697839906734</v>
      </c>
      <c r="T935" s="57">
        <f t="shared" si="274"/>
        <v>2974.782720234005</v>
      </c>
      <c r="U935" s="57">
        <f t="shared" si="275"/>
        <v>3896.1114869388784</v>
      </c>
      <c r="V935" s="57">
        <f t="shared" si="276"/>
        <v>1472.9441416672557</v>
      </c>
      <c r="W935" s="57">
        <f t="shared" si="277"/>
        <v>6336.5654468098674</v>
      </c>
      <c r="X935" s="57">
        <f t="shared" si="278"/>
        <v>905.65695851185251</v>
      </c>
      <c r="Y935" s="17"/>
      <c r="AA935" s="22"/>
      <c r="AB935" s="22"/>
      <c r="AC935" s="22"/>
      <c r="AD935" s="22"/>
      <c r="AE935" s="22"/>
      <c r="AF935" s="22"/>
      <c r="AG935" s="22"/>
      <c r="AH935" s="33"/>
      <c r="AI935" s="6"/>
      <c r="AJ935" s="32"/>
      <c r="AK935" s="27"/>
      <c r="AL935" s="27"/>
      <c r="AM935" s="27"/>
      <c r="AN935" s="27"/>
      <c r="AO935" s="27"/>
      <c r="AP935" s="27"/>
      <c r="AR935" s="2"/>
      <c r="AS935" s="8"/>
      <c r="AT935" s="8"/>
      <c r="AU935" s="8"/>
      <c r="AW935" s="44"/>
      <c r="AX935" s="31"/>
      <c r="AY935" s="29"/>
      <c r="AZ935" s="31"/>
      <c r="BA935" s="17"/>
      <c r="BC935" s="22"/>
      <c r="BD935" s="22"/>
      <c r="BE935" s="22"/>
      <c r="BF935" s="22"/>
      <c r="BG935" s="22"/>
      <c r="BH935" s="22"/>
      <c r="BI935" s="22"/>
      <c r="BJ935" s="33"/>
      <c r="BK935" s="6"/>
      <c r="BL935" s="32"/>
      <c r="BM935" s="27"/>
      <c r="BN935" s="27"/>
      <c r="BO935" s="27"/>
      <c r="BP935" s="27"/>
      <c r="BQ935" s="27"/>
      <c r="BR935" s="27"/>
      <c r="BT935" s="2"/>
      <c r="BU935" s="8"/>
      <c r="BV935" s="8"/>
      <c r="BW935" s="8"/>
      <c r="BY935" s="44"/>
      <c r="BZ935" s="31"/>
      <c r="CA935" s="29"/>
      <c r="CB935" s="31"/>
      <c r="CC935" s="17"/>
      <c r="CE935" s="22"/>
      <c r="CF935" s="22"/>
      <c r="CG935" s="22"/>
      <c r="CH935" s="22"/>
      <c r="CI935" s="22"/>
      <c r="CJ935" s="22"/>
      <c r="CK935" s="22"/>
      <c r="CL935" s="33"/>
      <c r="CM935" s="6"/>
      <c r="CN935" s="32"/>
      <c r="CO935" s="27"/>
      <c r="CP935" s="27"/>
      <c r="CQ935" s="27"/>
      <c r="CR935" s="27"/>
      <c r="CS935" s="27"/>
      <c r="CT935" s="27"/>
    </row>
    <row r="936" spans="2:98">
      <c r="B936" s="86">
        <v>43714</v>
      </c>
      <c r="C936" s="53">
        <v>2978.71</v>
      </c>
      <c r="D936" s="47">
        <f t="shared" si="282"/>
        <v>9.1061827956990474E-4</v>
      </c>
      <c r="F936" s="89">
        <f t="shared" si="279"/>
        <v>2019.6750099324991</v>
      </c>
      <c r="G936" s="96">
        <v>176</v>
      </c>
      <c r="H936" s="37">
        <v>925</v>
      </c>
      <c r="I936" s="60">
        <f t="shared" si="267"/>
        <v>2475.0863981252137</v>
      </c>
      <c r="J936" s="57">
        <f t="shared" si="268"/>
        <v>2907.074620016268</v>
      </c>
      <c r="K936" s="60">
        <f t="shared" si="269"/>
        <v>3060.3806092200621</v>
      </c>
      <c r="L936" s="57">
        <f t="shared" si="270"/>
        <v>2001.7290201514077</v>
      </c>
      <c r="M936" s="60">
        <f t="shared" si="271"/>
        <v>2001.7290201514077</v>
      </c>
      <c r="N936" s="57">
        <f t="shared" si="272"/>
        <v>1618.9006869220436</v>
      </c>
      <c r="P936" s="49"/>
      <c r="Q936" s="41">
        <v>925</v>
      </c>
      <c r="R936" s="103">
        <f t="shared" si="280"/>
        <v>2019.6750099324991</v>
      </c>
      <c r="S936" s="57">
        <f t="shared" si="273"/>
        <v>2396.2693925054709</v>
      </c>
      <c r="T936" s="57">
        <f t="shared" si="274"/>
        <v>2975.5655168327803</v>
      </c>
      <c r="U936" s="57">
        <f t="shared" si="275"/>
        <v>3898.2748558735075</v>
      </c>
      <c r="V936" s="57">
        <f t="shared" si="276"/>
        <v>1472.9866963605559</v>
      </c>
      <c r="W936" s="57">
        <f t="shared" si="277"/>
        <v>6341.7522668628408</v>
      </c>
      <c r="X936" s="57">
        <f t="shared" si="278"/>
        <v>905.44486126687889</v>
      </c>
      <c r="Y936" s="17"/>
      <c r="AA936" s="22"/>
      <c r="AB936" s="22"/>
      <c r="AC936" s="22"/>
      <c r="AD936" s="22"/>
      <c r="AE936" s="22"/>
      <c r="AF936" s="22"/>
      <c r="AG936" s="22"/>
      <c r="AH936" s="33"/>
      <c r="AI936" s="6"/>
      <c r="AJ936" s="32"/>
      <c r="AK936" s="27"/>
      <c r="AL936" s="27"/>
      <c r="AM936" s="27"/>
      <c r="AN936" s="27"/>
      <c r="AO936" s="27"/>
      <c r="AP936" s="27"/>
      <c r="AR936" s="2"/>
      <c r="AS936" s="8"/>
      <c r="AT936" s="8"/>
      <c r="AU936" s="8"/>
      <c r="AW936" s="44"/>
      <c r="AX936" s="31"/>
      <c r="AY936" s="29"/>
      <c r="AZ936" s="31"/>
      <c r="BA936" s="17"/>
      <c r="BC936" s="22"/>
      <c r="BD936" s="22"/>
      <c r="BE936" s="22"/>
      <c r="BF936" s="22"/>
      <c r="BG936" s="22"/>
      <c r="BH936" s="22"/>
      <c r="BI936" s="22"/>
      <c r="BJ936" s="33"/>
      <c r="BK936" s="6"/>
      <c r="BL936" s="32"/>
      <c r="BM936" s="27"/>
      <c r="BN936" s="27"/>
      <c r="BO936" s="27"/>
      <c r="BP936" s="27"/>
      <c r="BQ936" s="27"/>
      <c r="BR936" s="27"/>
      <c r="BT936" s="2"/>
      <c r="BU936" s="8"/>
      <c r="BV936" s="8"/>
      <c r="BW936" s="8"/>
      <c r="BY936" s="44"/>
      <c r="BZ936" s="31"/>
      <c r="CA936" s="29"/>
      <c r="CB936" s="31"/>
      <c r="CC936" s="17"/>
      <c r="CE936" s="22"/>
      <c r="CF936" s="22"/>
      <c r="CG936" s="22"/>
      <c r="CH936" s="22"/>
      <c r="CI936" s="22"/>
      <c r="CJ936" s="22"/>
      <c r="CK936" s="22"/>
      <c r="CL936" s="33"/>
      <c r="CM936" s="6"/>
      <c r="CN936" s="32"/>
      <c r="CO936" s="27"/>
      <c r="CP936" s="27"/>
      <c r="CQ936" s="27"/>
      <c r="CR936" s="27"/>
      <c r="CS936" s="27"/>
      <c r="CT936" s="27"/>
    </row>
    <row r="937" spans="2:98">
      <c r="B937" s="86">
        <v>43717</v>
      </c>
      <c r="C937" s="53">
        <v>2978.43</v>
      </c>
      <c r="D937" s="47">
        <f t="shared" si="282"/>
        <v>-9.4000423001970685E-5</v>
      </c>
      <c r="F937" s="89">
        <f t="shared" si="279"/>
        <v>2019.6789829162099</v>
      </c>
      <c r="G937" s="96">
        <v>177</v>
      </c>
      <c r="H937" s="37">
        <v>926</v>
      </c>
      <c r="I937" s="60">
        <f t="shared" si="267"/>
        <v>2475.8092288816206</v>
      </c>
      <c r="J937" s="57">
        <f t="shared" si="268"/>
        <v>2908.8256960866838</v>
      </c>
      <c r="K937" s="60">
        <f t="shared" si="269"/>
        <v>3063.1183291137831</v>
      </c>
      <c r="L937" s="57">
        <f t="shared" si="270"/>
        <v>2001.1082430461706</v>
      </c>
      <c r="M937" s="60">
        <f t="shared" si="271"/>
        <v>2001.1082430461706</v>
      </c>
      <c r="N937" s="57">
        <f t="shared" si="272"/>
        <v>1617.4243773201486</v>
      </c>
      <c r="P937" s="49"/>
      <c r="Q937" s="41">
        <v>926</v>
      </c>
      <c r="R937" s="103">
        <f t="shared" si="280"/>
        <v>2019.6789829162099</v>
      </c>
      <c r="S937" s="57">
        <f t="shared" si="273"/>
        <v>2396.9692053357835</v>
      </c>
      <c r="T937" s="57">
        <f t="shared" si="274"/>
        <v>2976.3480962338704</v>
      </c>
      <c r="U937" s="57">
        <f t="shared" si="275"/>
        <v>3900.4388714721999</v>
      </c>
      <c r="V937" s="57">
        <f t="shared" si="276"/>
        <v>1473.0294617229736</v>
      </c>
      <c r="W937" s="57">
        <f t="shared" si="277"/>
        <v>6346.9415277532253</v>
      </c>
      <c r="X937" s="57">
        <f t="shared" si="278"/>
        <v>905.23307111069482</v>
      </c>
      <c r="Y937" s="17"/>
      <c r="AA937" s="22"/>
      <c r="AB937" s="22"/>
      <c r="AC937" s="22"/>
      <c r="AD937" s="22"/>
      <c r="AE937" s="22"/>
      <c r="AF937" s="22"/>
      <c r="AG937" s="22"/>
      <c r="AH937" s="33"/>
      <c r="AI937" s="6"/>
      <c r="AJ937" s="32"/>
      <c r="AK937" s="27"/>
      <c r="AL937" s="27"/>
      <c r="AM937" s="27"/>
      <c r="AN937" s="27"/>
      <c r="AO937" s="27"/>
      <c r="AP937" s="27"/>
      <c r="AR937" s="2"/>
      <c r="AS937" s="8"/>
      <c r="AT937" s="8"/>
      <c r="AU937" s="8"/>
      <c r="AW937" s="44"/>
      <c r="AX937" s="31"/>
      <c r="AY937" s="29"/>
      <c r="AZ937" s="31"/>
      <c r="BA937" s="17"/>
      <c r="BC937" s="22"/>
      <c r="BD937" s="22"/>
      <c r="BE937" s="22"/>
      <c r="BF937" s="22"/>
      <c r="BG937" s="22"/>
      <c r="BH937" s="22"/>
      <c r="BI937" s="22"/>
      <c r="BJ937" s="33"/>
      <c r="BK937" s="6"/>
      <c r="BL937" s="32"/>
      <c r="BM937" s="27"/>
      <c r="BN937" s="27"/>
      <c r="BO937" s="27"/>
      <c r="BP937" s="27"/>
      <c r="BQ937" s="27"/>
      <c r="BR937" s="27"/>
      <c r="BT937" s="2"/>
      <c r="BU937" s="8"/>
      <c r="BV937" s="8"/>
      <c r="BW937" s="8"/>
      <c r="BY937" s="44"/>
      <c r="BZ937" s="31"/>
      <c r="CA937" s="29"/>
      <c r="CB937" s="31"/>
      <c r="CC937" s="17"/>
      <c r="CE937" s="22"/>
      <c r="CF937" s="22"/>
      <c r="CG937" s="22"/>
      <c r="CH937" s="22"/>
      <c r="CI937" s="22"/>
      <c r="CJ937" s="22"/>
      <c r="CK937" s="22"/>
      <c r="CL937" s="33"/>
      <c r="CM937" s="6"/>
      <c r="CN937" s="32"/>
      <c r="CO937" s="27"/>
      <c r="CP937" s="27"/>
      <c r="CQ937" s="27"/>
      <c r="CR937" s="27"/>
      <c r="CS937" s="27"/>
      <c r="CT937" s="27"/>
    </row>
    <row r="938" spans="2:98">
      <c r="B938" s="86">
        <v>43718</v>
      </c>
      <c r="C938" s="53">
        <v>2979.39</v>
      </c>
      <c r="D938" s="47">
        <f t="shared" si="282"/>
        <v>3.2231746255578824E-4</v>
      </c>
      <c r="F938" s="89">
        <f t="shared" si="279"/>
        <v>2019.6829558999207</v>
      </c>
      <c r="G938" s="96">
        <v>178</v>
      </c>
      <c r="H938" s="37">
        <v>927</v>
      </c>
      <c r="I938" s="60">
        <f t="shared" si="267"/>
        <v>2476.5322707354271</v>
      </c>
      <c r="J938" s="57">
        <f t="shared" si="268"/>
        <v>2910.572882862823</v>
      </c>
      <c r="K938" s="60">
        <f t="shared" si="269"/>
        <v>3065.8532902629513</v>
      </c>
      <c r="L938" s="57">
        <f t="shared" si="270"/>
        <v>2000.4910565919281</v>
      </c>
      <c r="M938" s="60">
        <f t="shared" si="271"/>
        <v>2000.4910565919281</v>
      </c>
      <c r="N938" s="57">
        <f t="shared" si="272"/>
        <v>1615.9549038768921</v>
      </c>
      <c r="P938" s="49"/>
      <c r="Q938" s="96">
        <v>927</v>
      </c>
      <c r="R938" s="103">
        <f t="shared" si="280"/>
        <v>2019.6829558999207</v>
      </c>
      <c r="S938" s="57">
        <f t="shared" si="273"/>
        <v>2397.6692225412799</v>
      </c>
      <c r="T938" s="57">
        <f t="shared" si="274"/>
        <v>2977.1304588430853</v>
      </c>
      <c r="U938" s="57">
        <f t="shared" si="275"/>
        <v>3902.603534376989</v>
      </c>
      <c r="V938" s="57">
        <f t="shared" si="276"/>
        <v>1473.0724374336028</v>
      </c>
      <c r="W938" s="57">
        <f t="shared" si="277"/>
        <v>6352.1332314510091</v>
      </c>
      <c r="X938" s="57">
        <f t="shared" si="278"/>
        <v>905.02158743425946</v>
      </c>
      <c r="Y938" s="17"/>
      <c r="AA938" s="22"/>
      <c r="AB938" s="22"/>
      <c r="AC938" s="22"/>
      <c r="AD938" s="22"/>
      <c r="AE938" s="22"/>
      <c r="AF938" s="22"/>
      <c r="AG938" s="22"/>
      <c r="AH938" s="33"/>
      <c r="AI938" s="6"/>
      <c r="AJ938" s="32"/>
      <c r="AK938" s="27"/>
      <c r="AL938" s="27"/>
      <c r="AM938" s="27"/>
      <c r="AN938" s="27"/>
      <c r="AO938" s="27"/>
      <c r="AP938" s="27"/>
      <c r="AR938" s="2"/>
      <c r="AS938" s="8"/>
      <c r="AT938" s="8"/>
      <c r="AU938" s="8"/>
      <c r="AW938" s="44"/>
      <c r="AX938" s="31"/>
      <c r="AY938" s="29"/>
      <c r="AZ938" s="31"/>
      <c r="BA938" s="17"/>
      <c r="BC938" s="22"/>
      <c r="BD938" s="22"/>
      <c r="BE938" s="22"/>
      <c r="BF938" s="22"/>
      <c r="BG938" s="22"/>
      <c r="BH938" s="22"/>
      <c r="BI938" s="22"/>
      <c r="BJ938" s="33"/>
      <c r="BK938" s="6"/>
      <c r="BL938" s="32"/>
      <c r="BM938" s="27"/>
      <c r="BN938" s="27"/>
      <c r="BO938" s="27"/>
      <c r="BP938" s="27"/>
      <c r="BQ938" s="27"/>
      <c r="BR938" s="27"/>
      <c r="BT938" s="2"/>
      <c r="BU938" s="8"/>
      <c r="BV938" s="8"/>
      <c r="BW938" s="8"/>
      <c r="BY938" s="44"/>
      <c r="BZ938" s="31"/>
      <c r="CA938" s="29"/>
      <c r="CB938" s="31"/>
      <c r="CC938" s="17"/>
      <c r="CE938" s="22"/>
      <c r="CF938" s="22"/>
      <c r="CG938" s="22"/>
      <c r="CH938" s="22"/>
      <c r="CI938" s="22"/>
      <c r="CJ938" s="22"/>
      <c r="CK938" s="22"/>
      <c r="CL938" s="33"/>
      <c r="CM938" s="6"/>
      <c r="CN938" s="32"/>
      <c r="CO938" s="27"/>
      <c r="CP938" s="27"/>
      <c r="CQ938" s="27"/>
      <c r="CR938" s="27"/>
      <c r="CS938" s="27"/>
      <c r="CT938" s="27"/>
    </row>
    <row r="939" spans="2:98">
      <c r="B939" s="86">
        <v>43719</v>
      </c>
      <c r="C939" s="53">
        <v>3000.93</v>
      </c>
      <c r="D939" s="47">
        <f t="shared" si="282"/>
        <v>7.229667817909023E-3</v>
      </c>
      <c r="F939" s="89">
        <f t="shared" si="279"/>
        <v>2019.6869288836315</v>
      </c>
      <c r="G939" s="96">
        <v>179</v>
      </c>
      <c r="H939" s="37">
        <v>928</v>
      </c>
      <c r="I939" s="60">
        <f t="shared" si="267"/>
        <v>2477.2555237482829</v>
      </c>
      <c r="J939" s="57">
        <f t="shared" si="268"/>
        <v>2912.3162137013223</v>
      </c>
      <c r="K939" s="60">
        <f t="shared" si="269"/>
        <v>3068.5855247727809</v>
      </c>
      <c r="L939" s="57">
        <f t="shared" si="270"/>
        <v>1999.8774289974497</v>
      </c>
      <c r="M939" s="60">
        <f t="shared" si="271"/>
        <v>1999.8774289974497</v>
      </c>
      <c r="N939" s="57">
        <f t="shared" si="272"/>
        <v>1614.4922042445892</v>
      </c>
      <c r="P939" s="49"/>
      <c r="Q939" s="41">
        <v>928</v>
      </c>
      <c r="R939" s="103">
        <f t="shared" si="280"/>
        <v>2019.6869288836315</v>
      </c>
      <c r="S939" s="57">
        <f t="shared" si="273"/>
        <v>2398.369444181646</v>
      </c>
      <c r="T939" s="57">
        <f t="shared" si="274"/>
        <v>2977.9126050651262</v>
      </c>
      <c r="U939" s="57">
        <f t="shared" si="275"/>
        <v>3904.7688452290572</v>
      </c>
      <c r="V939" s="57">
        <f t="shared" si="276"/>
        <v>1473.1156231725026</v>
      </c>
      <c r="W939" s="57">
        <f t="shared" si="277"/>
        <v>6357.3273799249946</v>
      </c>
      <c r="X939" s="57">
        <f t="shared" si="278"/>
        <v>904.81040963035059</v>
      </c>
      <c r="Y939" s="17"/>
      <c r="AA939" s="22"/>
      <c r="AB939" s="22"/>
      <c r="AC939" s="22"/>
      <c r="AD939" s="22"/>
      <c r="AE939" s="22"/>
      <c r="AF939" s="22"/>
      <c r="AG939" s="22"/>
      <c r="AH939" s="33"/>
      <c r="AI939" s="6"/>
      <c r="AJ939" s="32"/>
      <c r="AK939" s="27"/>
      <c r="AL939" s="27"/>
      <c r="AM939" s="27"/>
      <c r="AN939" s="27"/>
      <c r="AO939" s="27"/>
      <c r="AP939" s="27"/>
      <c r="AR939" s="2"/>
      <c r="AS939" s="8"/>
      <c r="AT939" s="8"/>
      <c r="AU939" s="8"/>
      <c r="AW939" s="44"/>
      <c r="AX939" s="31"/>
      <c r="AY939" s="29"/>
      <c r="AZ939" s="31"/>
      <c r="BA939" s="17"/>
      <c r="BC939" s="22"/>
      <c r="BD939" s="22"/>
      <c r="BE939" s="22"/>
      <c r="BF939" s="22"/>
      <c r="BG939" s="22"/>
      <c r="BH939" s="22"/>
      <c r="BI939" s="22"/>
      <c r="BJ939" s="33"/>
      <c r="BK939" s="6"/>
      <c r="BL939" s="32"/>
      <c r="BM939" s="27"/>
      <c r="BN939" s="27"/>
      <c r="BO939" s="27"/>
      <c r="BP939" s="27"/>
      <c r="BQ939" s="27"/>
      <c r="BR939" s="27"/>
      <c r="BT939" s="2"/>
      <c r="BU939" s="8"/>
      <c r="BV939" s="8"/>
      <c r="BW939" s="8"/>
      <c r="BY939" s="44"/>
      <c r="BZ939" s="31"/>
      <c r="CA939" s="29"/>
      <c r="CB939" s="31"/>
      <c r="CC939" s="17"/>
      <c r="CE939" s="22"/>
      <c r="CF939" s="22"/>
      <c r="CG939" s="22"/>
      <c r="CH939" s="22"/>
      <c r="CI939" s="22"/>
      <c r="CJ939" s="22"/>
      <c r="CK939" s="22"/>
      <c r="CL939" s="33"/>
      <c r="CM939" s="6"/>
      <c r="CN939" s="32"/>
      <c r="CO939" s="27"/>
      <c r="CP939" s="27"/>
      <c r="CQ939" s="27"/>
      <c r="CR939" s="27"/>
      <c r="CS939" s="27"/>
      <c r="CT939" s="27"/>
    </row>
    <row r="940" spans="2:98">
      <c r="B940" s="86">
        <v>43720</v>
      </c>
      <c r="C940" s="53">
        <v>3009.57</v>
      </c>
      <c r="D940" s="47">
        <f t="shared" si="282"/>
        <v>2.8791074766823378E-3</v>
      </c>
      <c r="F940" s="89">
        <f t="shared" si="279"/>
        <v>2019.6909018673423</v>
      </c>
      <c r="G940" s="96">
        <v>180</v>
      </c>
      <c r="H940" s="37">
        <v>929</v>
      </c>
      <c r="I940" s="60">
        <f t="shared" si="267"/>
        <v>2477.978987981855</v>
      </c>
      <c r="J940" s="57">
        <f t="shared" si="268"/>
        <v>2914.0557214922096</v>
      </c>
      <c r="K940" s="60">
        <f t="shared" si="269"/>
        <v>3071.3150642958617</v>
      </c>
      <c r="L940" s="57">
        <f t="shared" si="270"/>
        <v>1999.2673289242432</v>
      </c>
      <c r="M940" s="60">
        <f t="shared" si="271"/>
        <v>1999.2673289242432</v>
      </c>
      <c r="N940" s="57">
        <f t="shared" si="272"/>
        <v>1613.0362169693858</v>
      </c>
      <c r="P940" s="49"/>
      <c r="Q940" s="41">
        <v>929</v>
      </c>
      <c r="R940" s="103">
        <f t="shared" si="280"/>
        <v>2019.6909018673423</v>
      </c>
      <c r="S940" s="57">
        <f t="shared" si="273"/>
        <v>2399.0698703165858</v>
      </c>
      <c r="T940" s="57">
        <f t="shared" si="274"/>
        <v>2978.6945353035899</v>
      </c>
      <c r="U940" s="57">
        <f t="shared" si="275"/>
        <v>3906.9348046687446</v>
      </c>
      <c r="V940" s="57">
        <f t="shared" si="276"/>
        <v>1473.159018620694</v>
      </c>
      <c r="W940" s="57">
        <f t="shared" si="277"/>
        <v>6362.523975142798</v>
      </c>
      <c r="X940" s="57">
        <f t="shared" si="278"/>
        <v>904.59953709355818</v>
      </c>
      <c r="Y940" s="17"/>
      <c r="AA940" s="22"/>
      <c r="AB940" s="22"/>
      <c r="AC940" s="22"/>
      <c r="AD940" s="22"/>
      <c r="AE940" s="22"/>
      <c r="AF940" s="22"/>
      <c r="AG940" s="22"/>
      <c r="AH940" s="33"/>
      <c r="AI940" s="6"/>
      <c r="AJ940" s="32"/>
      <c r="AK940" s="27"/>
      <c r="AL940" s="27"/>
      <c r="AM940" s="27"/>
      <c r="AN940" s="27"/>
      <c r="AO940" s="27"/>
      <c r="AP940" s="27"/>
      <c r="AR940" s="2"/>
      <c r="AS940" s="8"/>
      <c r="AT940" s="8"/>
      <c r="AU940" s="8"/>
      <c r="AW940" s="44"/>
      <c r="AX940" s="31"/>
      <c r="AY940" s="29"/>
      <c r="AZ940" s="31"/>
      <c r="BA940" s="17"/>
      <c r="BC940" s="22"/>
      <c r="BD940" s="22"/>
      <c r="BE940" s="22"/>
      <c r="BF940" s="22"/>
      <c r="BG940" s="22"/>
      <c r="BH940" s="22"/>
      <c r="BI940" s="22"/>
      <c r="BJ940" s="33"/>
      <c r="BK940" s="6"/>
      <c r="BL940" s="32"/>
      <c r="BM940" s="27"/>
      <c r="BN940" s="27"/>
      <c r="BO940" s="27"/>
      <c r="BP940" s="27"/>
      <c r="BQ940" s="27"/>
      <c r="BR940" s="27"/>
      <c r="BT940" s="2"/>
      <c r="BU940" s="8"/>
      <c r="BV940" s="8"/>
      <c r="BW940" s="8"/>
      <c r="BY940" s="44"/>
      <c r="BZ940" s="31"/>
      <c r="CA940" s="29"/>
      <c r="CB940" s="31"/>
      <c r="CC940" s="17"/>
      <c r="CE940" s="22"/>
      <c r="CF940" s="22"/>
      <c r="CG940" s="22"/>
      <c r="CH940" s="22"/>
      <c r="CI940" s="22"/>
      <c r="CJ940" s="22"/>
      <c r="CK940" s="22"/>
      <c r="CL940" s="33"/>
      <c r="CM940" s="6"/>
      <c r="CN940" s="32"/>
      <c r="CO940" s="27"/>
      <c r="CP940" s="27"/>
      <c r="CQ940" s="27"/>
      <c r="CR940" s="27"/>
      <c r="CS940" s="27"/>
      <c r="CT940" s="27"/>
    </row>
    <row r="941" spans="2:98">
      <c r="B941" s="86">
        <v>43721</v>
      </c>
      <c r="C941" s="53">
        <v>3007.39</v>
      </c>
      <c r="D941" s="47">
        <f t="shared" si="282"/>
        <v>-7.2435597111889438E-4</v>
      </c>
      <c r="F941" s="89">
        <f t="shared" si="279"/>
        <v>2019.6948748510531</v>
      </c>
      <c r="G941" s="96">
        <v>181</v>
      </c>
      <c r="H941" s="37">
        <v>930</v>
      </c>
      <c r="I941" s="60">
        <f t="shared" si="267"/>
        <v>2478.7026634978292</v>
      </c>
      <c r="J941" s="57">
        <f t="shared" si="268"/>
        <v>2915.7914386679777</v>
      </c>
      <c r="K941" s="60">
        <f t="shared" si="269"/>
        <v>3074.0419400410378</v>
      </c>
      <c r="L941" s="57">
        <f t="shared" si="270"/>
        <v>1998.6607254776791</v>
      </c>
      <c r="M941" s="60">
        <f t="shared" si="271"/>
        <v>1998.6607254776791</v>
      </c>
      <c r="N941" s="57">
        <f t="shared" si="272"/>
        <v>1611.5868814736764</v>
      </c>
      <c r="P941" s="49"/>
      <c r="Q941" s="96">
        <v>930</v>
      </c>
      <c r="R941" s="103">
        <f t="shared" si="280"/>
        <v>2019.6948748510531</v>
      </c>
      <c r="S941" s="57">
        <f t="shared" si="273"/>
        <v>2399.7705010058207</v>
      </c>
      <c r="T941" s="57">
        <f t="shared" si="274"/>
        <v>2979.4762499609715</v>
      </c>
      <c r="U941" s="57">
        <f t="shared" si="275"/>
        <v>3909.1014133355488</v>
      </c>
      <c r="V941" s="57">
        <f t="shared" si="276"/>
        <v>1473.2026234601544</v>
      </c>
      <c r="W941" s="57">
        <f t="shared" si="277"/>
        <v>6367.7230190708642</v>
      </c>
      <c r="X941" s="57">
        <f t="shared" si="278"/>
        <v>904.38896922027675</v>
      </c>
      <c r="Y941" s="17"/>
      <c r="AA941" s="22"/>
      <c r="AB941" s="22"/>
      <c r="AC941" s="22"/>
      <c r="AD941" s="22"/>
      <c r="AE941" s="22"/>
      <c r="AF941" s="22"/>
      <c r="AG941" s="22"/>
      <c r="AH941" s="33"/>
      <c r="AI941" s="6"/>
      <c r="AJ941" s="32"/>
      <c r="AK941" s="27"/>
      <c r="AL941" s="27"/>
      <c r="AM941" s="27"/>
      <c r="AN941" s="27"/>
      <c r="AO941" s="27"/>
      <c r="AP941" s="27"/>
      <c r="AR941" s="2"/>
      <c r="AS941" s="8"/>
      <c r="AT941" s="8"/>
      <c r="AU941" s="8"/>
      <c r="AW941" s="44"/>
      <c r="AX941" s="31"/>
      <c r="AY941" s="29"/>
      <c r="AZ941" s="31"/>
      <c r="BA941" s="17"/>
      <c r="BC941" s="22"/>
      <c r="BD941" s="22"/>
      <c r="BE941" s="22"/>
      <c r="BF941" s="22"/>
      <c r="BG941" s="22"/>
      <c r="BH941" s="22"/>
      <c r="BI941" s="22"/>
      <c r="BJ941" s="33"/>
      <c r="BK941" s="6"/>
      <c r="BL941" s="32"/>
      <c r="BM941" s="27"/>
      <c r="BN941" s="27"/>
      <c r="BO941" s="27"/>
      <c r="BP941" s="27"/>
      <c r="BQ941" s="27"/>
      <c r="BR941" s="27"/>
      <c r="BT941" s="2"/>
      <c r="BU941" s="8"/>
      <c r="BV941" s="8"/>
      <c r="BW941" s="8"/>
      <c r="BY941" s="44"/>
      <c r="BZ941" s="31"/>
      <c r="CA941" s="29"/>
      <c r="CB941" s="31"/>
      <c r="CC941" s="17"/>
      <c r="CE941" s="22"/>
      <c r="CF941" s="22"/>
      <c r="CG941" s="22"/>
      <c r="CH941" s="22"/>
      <c r="CI941" s="22"/>
      <c r="CJ941" s="22"/>
      <c r="CK941" s="22"/>
      <c r="CL941" s="33"/>
      <c r="CM941" s="6"/>
      <c r="CN941" s="32"/>
      <c r="CO941" s="27"/>
      <c r="CP941" s="27"/>
      <c r="CQ941" s="27"/>
      <c r="CR941" s="27"/>
      <c r="CS941" s="27"/>
      <c r="CT941" s="27"/>
    </row>
    <row r="942" spans="2:98">
      <c r="B942" s="86">
        <v>43724</v>
      </c>
      <c r="C942" s="53">
        <v>2997.96</v>
      </c>
      <c r="D942" s="47">
        <f t="shared" si="282"/>
        <v>-3.1356092824674675E-3</v>
      </c>
      <c r="F942" s="89">
        <f t="shared" si="279"/>
        <v>2019.6988478347639</v>
      </c>
      <c r="G942" s="96">
        <v>182</v>
      </c>
      <c r="H942" s="37">
        <v>931</v>
      </c>
      <c r="I942" s="60">
        <f t="shared" si="267"/>
        <v>2479.4265503579086</v>
      </c>
      <c r="J942" s="57">
        <f t="shared" si="268"/>
        <v>2917.5233972124292</v>
      </c>
      <c r="K942" s="60">
        <f t="shared" si="269"/>
        <v>3076.7661827820593</v>
      </c>
      <c r="L942" s="57">
        <f t="shared" si="270"/>
        <v>1998.057588198335</v>
      </c>
      <c r="M942" s="60">
        <f t="shared" si="271"/>
        <v>1998.057588198335</v>
      </c>
      <c r="N942" s="57">
        <f t="shared" si="272"/>
        <v>1610.1441380389601</v>
      </c>
      <c r="P942" s="49"/>
      <c r="Q942" s="96">
        <v>931</v>
      </c>
      <c r="R942" s="103">
        <f t="shared" si="280"/>
        <v>2019.6988478347639</v>
      </c>
      <c r="S942" s="57">
        <f t="shared" si="273"/>
        <v>2400.4713363090891</v>
      </c>
      <c r="T942" s="57">
        <f t="shared" si="274"/>
        <v>2980.2577494386705</v>
      </c>
      <c r="U942" s="57">
        <f t="shared" si="275"/>
        <v>3911.2686718681325</v>
      </c>
      <c r="V942" s="57">
        <f t="shared" si="276"/>
        <v>1473.2464373738162</v>
      </c>
      <c r="W942" s="57">
        <f t="shared" si="277"/>
        <v>6372.9245136744703</v>
      </c>
      <c r="X942" s="57">
        <f t="shared" si="278"/>
        <v>904.17870540869887</v>
      </c>
      <c r="Y942" s="17"/>
      <c r="AA942" s="22"/>
      <c r="AB942" s="22"/>
      <c r="AC942" s="22"/>
      <c r="AD942" s="22"/>
      <c r="AE942" s="22"/>
      <c r="AF942" s="22"/>
      <c r="AG942" s="22"/>
      <c r="AH942" s="33"/>
      <c r="AI942" s="6"/>
      <c r="AJ942" s="32"/>
      <c r="AK942" s="27"/>
      <c r="AL942" s="27"/>
      <c r="AM942" s="27"/>
      <c r="AN942" s="27"/>
      <c r="AO942" s="27"/>
      <c r="AP942" s="27"/>
      <c r="AR942" s="2"/>
      <c r="AS942" s="8"/>
      <c r="AT942" s="8"/>
      <c r="AU942" s="8"/>
      <c r="AW942" s="44"/>
      <c r="AX942" s="31"/>
      <c r="AY942" s="29"/>
      <c r="AZ942" s="31"/>
      <c r="BA942" s="17"/>
      <c r="BC942" s="22"/>
      <c r="BD942" s="22"/>
      <c r="BE942" s="22"/>
      <c r="BF942" s="22"/>
      <c r="BG942" s="22"/>
      <c r="BH942" s="22"/>
      <c r="BI942" s="22"/>
      <c r="BJ942" s="33"/>
      <c r="BK942" s="6"/>
      <c r="BL942" s="32"/>
      <c r="BM942" s="27"/>
      <c r="BN942" s="27"/>
      <c r="BO942" s="27"/>
      <c r="BP942" s="27"/>
      <c r="BQ942" s="27"/>
      <c r="BR942" s="27"/>
      <c r="BT942" s="2"/>
      <c r="BU942" s="8"/>
      <c r="BV942" s="8"/>
      <c r="BW942" s="8"/>
      <c r="BY942" s="44"/>
      <c r="BZ942" s="31"/>
      <c r="CA942" s="29"/>
      <c r="CB942" s="31"/>
      <c r="CC942" s="17"/>
      <c r="CE942" s="22"/>
      <c r="CF942" s="22"/>
      <c r="CG942" s="22"/>
      <c r="CH942" s="22"/>
      <c r="CI942" s="22"/>
      <c r="CJ942" s="22"/>
      <c r="CK942" s="22"/>
      <c r="CL942" s="33"/>
      <c r="CM942" s="6"/>
      <c r="CN942" s="32"/>
      <c r="CO942" s="27"/>
      <c r="CP942" s="27"/>
      <c r="CQ942" s="27"/>
      <c r="CR942" s="27"/>
      <c r="CS942" s="27"/>
      <c r="CT942" s="27"/>
    </row>
    <row r="943" spans="2:98">
      <c r="B943" s="86">
        <v>43725</v>
      </c>
      <c r="C943" s="53">
        <v>3005.7</v>
      </c>
      <c r="D943" s="47">
        <f t="shared" si="282"/>
        <v>2.5817555938037139E-3</v>
      </c>
      <c r="F943" s="89">
        <f t="shared" si="279"/>
        <v>2019.7028208184747</v>
      </c>
      <c r="G943" s="96">
        <v>183</v>
      </c>
      <c r="H943" s="37">
        <v>932</v>
      </c>
      <c r="I943" s="60">
        <f t="shared" si="267"/>
        <v>2480.150648623815</v>
      </c>
      <c r="J943" s="57">
        <f t="shared" si="268"/>
        <v>2919.2516286693053</v>
      </c>
      <c r="K943" s="60">
        <f t="shared" si="269"/>
        <v>3079.4878228660232</v>
      </c>
      <c r="L943" s="57">
        <f t="shared" si="270"/>
        <v>1997.4578870535586</v>
      </c>
      <c r="M943" s="60">
        <f t="shared" si="271"/>
        <v>1997.4578870535586</v>
      </c>
      <c r="N943" s="57">
        <f t="shared" si="272"/>
        <v>1608.7079277891232</v>
      </c>
      <c r="P943" s="49"/>
      <c r="Q943" s="41">
        <v>932</v>
      </c>
      <c r="R943" s="103">
        <f t="shared" si="280"/>
        <v>2019.7028208184747</v>
      </c>
      <c r="S943" s="57">
        <f t="shared" si="273"/>
        <v>2401.172376286147</v>
      </c>
      <c r="T943" s="57">
        <f t="shared" si="274"/>
        <v>2981.0390341369935</v>
      </c>
      <c r="U943" s="57">
        <f t="shared" si="275"/>
        <v>3913.4365809043261</v>
      </c>
      <c r="V943" s="57">
        <f t="shared" si="276"/>
        <v>1473.2904600455608</v>
      </c>
      <c r="W943" s="57">
        <f t="shared" si="277"/>
        <v>6378.1284609177337</v>
      </c>
      <c r="X943" s="57">
        <f t="shared" si="278"/>
        <v>903.96874505880646</v>
      </c>
      <c r="Y943" s="17"/>
      <c r="AA943" s="22"/>
      <c r="AB943" s="22"/>
      <c r="AC943" s="22"/>
      <c r="AD943" s="22"/>
      <c r="AE943" s="22"/>
      <c r="AF943" s="22"/>
      <c r="AG943" s="22"/>
      <c r="AH943" s="33"/>
      <c r="AI943" s="6"/>
      <c r="AJ943" s="32"/>
      <c r="AK943" s="27"/>
      <c r="AL943" s="27"/>
      <c r="AM943" s="27"/>
      <c r="AN943" s="27"/>
      <c r="AO943" s="27"/>
      <c r="AP943" s="27"/>
      <c r="AR943" s="2"/>
      <c r="AS943" s="8"/>
      <c r="AT943" s="8"/>
      <c r="AU943" s="8"/>
      <c r="AW943" s="44"/>
      <c r="AX943" s="31"/>
      <c r="AY943" s="29"/>
      <c r="AZ943" s="31"/>
      <c r="BA943" s="17"/>
      <c r="BC943" s="22"/>
      <c r="BD943" s="22"/>
      <c r="BE943" s="22"/>
      <c r="BF943" s="22"/>
      <c r="BG943" s="22"/>
      <c r="BH943" s="22"/>
      <c r="BI943" s="22"/>
      <c r="BJ943" s="33"/>
      <c r="BK943" s="6"/>
      <c r="BL943" s="32"/>
      <c r="BM943" s="27"/>
      <c r="BN943" s="27"/>
      <c r="BO943" s="27"/>
      <c r="BP943" s="27"/>
      <c r="BQ943" s="27"/>
      <c r="BR943" s="27"/>
      <c r="BT943" s="2"/>
      <c r="BU943" s="8"/>
      <c r="BV943" s="8"/>
      <c r="BW943" s="8"/>
      <c r="BY943" s="44"/>
      <c r="BZ943" s="31"/>
      <c r="CA943" s="29"/>
      <c r="CB943" s="31"/>
      <c r="CC943" s="17"/>
      <c r="CE943" s="22"/>
      <c r="CF943" s="22"/>
      <c r="CG943" s="22"/>
      <c r="CH943" s="22"/>
      <c r="CI943" s="22"/>
      <c r="CJ943" s="22"/>
      <c r="CK943" s="22"/>
      <c r="CL943" s="33"/>
      <c r="CM943" s="6"/>
      <c r="CN943" s="32"/>
      <c r="CO943" s="27"/>
      <c r="CP943" s="27"/>
      <c r="CQ943" s="27"/>
      <c r="CR943" s="27"/>
      <c r="CS943" s="27"/>
      <c r="CT943" s="27"/>
    </row>
    <row r="944" spans="2:98">
      <c r="B944" s="86">
        <v>43726</v>
      </c>
      <c r="C944" s="53">
        <v>3006.73</v>
      </c>
      <c r="D944" s="47">
        <f t="shared" si="282"/>
        <v>3.4268223708294244E-4</v>
      </c>
      <c r="F944" s="89">
        <f t="shared" si="279"/>
        <v>2019.7067938021855</v>
      </c>
      <c r="G944" s="96">
        <v>184</v>
      </c>
      <c r="H944" s="37">
        <v>933</v>
      </c>
      <c r="I944" s="60">
        <f t="shared" si="267"/>
        <v>2480.8749583572876</v>
      </c>
      <c r="J944" s="57">
        <f t="shared" si="268"/>
        <v>2920.9761641507048</v>
      </c>
      <c r="K944" s="60">
        <f t="shared" si="269"/>
        <v>3082.2068902216029</v>
      </c>
      <c r="L944" s="57">
        <f t="shared" si="270"/>
        <v>1996.8615924292365</v>
      </c>
      <c r="M944" s="60">
        <f t="shared" si="271"/>
        <v>1996.8615924292365</v>
      </c>
      <c r="N944" s="57">
        <f t="shared" si="272"/>
        <v>1607.2781926741368</v>
      </c>
      <c r="P944" s="49"/>
      <c r="Q944" s="41">
        <v>933</v>
      </c>
      <c r="R944" s="103">
        <f t="shared" si="280"/>
        <v>2019.7067938021855</v>
      </c>
      <c r="S944" s="57">
        <f t="shared" si="273"/>
        <v>2401.8736209967678</v>
      </c>
      <c r="T944" s="57">
        <f t="shared" si="274"/>
        <v>2981.8201044551583</v>
      </c>
      <c r="U944" s="57">
        <f t="shared" si="275"/>
        <v>3915.6051410811292</v>
      </c>
      <c r="V944" s="57">
        <f t="shared" si="276"/>
        <v>1473.3346911602171</v>
      </c>
      <c r="W944" s="57">
        <f t="shared" si="277"/>
        <v>6383.3348627636242</v>
      </c>
      <c r="X944" s="57">
        <f t="shared" si="278"/>
        <v>903.75908757236573</v>
      </c>
      <c r="Y944" s="17"/>
      <c r="AA944" s="22"/>
      <c r="AB944" s="22"/>
      <c r="AC944" s="22"/>
      <c r="AD944" s="22"/>
      <c r="AE944" s="22"/>
      <c r="AF944" s="22"/>
      <c r="AG944" s="22"/>
      <c r="AH944" s="33"/>
      <c r="AI944" s="6"/>
      <c r="AJ944" s="32"/>
      <c r="AK944" s="27"/>
      <c r="AL944" s="27"/>
      <c r="AM944" s="27"/>
      <c r="AN944" s="27"/>
      <c r="AO944" s="27"/>
      <c r="AP944" s="27"/>
      <c r="AR944" s="2"/>
      <c r="AS944" s="8"/>
      <c r="AT944" s="8"/>
      <c r="AU944" s="8"/>
      <c r="AW944" s="44"/>
      <c r="AX944" s="31"/>
      <c r="AY944" s="29"/>
      <c r="AZ944" s="31"/>
      <c r="BA944" s="17"/>
      <c r="BC944" s="22"/>
      <c r="BD944" s="22"/>
      <c r="BE944" s="22"/>
      <c r="BF944" s="22"/>
      <c r="BG944" s="22"/>
      <c r="BH944" s="22"/>
      <c r="BI944" s="22"/>
      <c r="BJ944" s="33"/>
      <c r="BK944" s="6"/>
      <c r="BL944" s="32"/>
      <c r="BM944" s="27"/>
      <c r="BN944" s="27"/>
      <c r="BO944" s="27"/>
      <c r="BP944" s="27"/>
      <c r="BQ944" s="27"/>
      <c r="BR944" s="27"/>
      <c r="BT944" s="2"/>
      <c r="BU944" s="8"/>
      <c r="BV944" s="8"/>
      <c r="BW944" s="8"/>
      <c r="BY944" s="44"/>
      <c r="BZ944" s="31"/>
      <c r="CA944" s="29"/>
      <c r="CB944" s="31"/>
      <c r="CC944" s="17"/>
      <c r="CE944" s="22"/>
      <c r="CF944" s="22"/>
      <c r="CG944" s="22"/>
      <c r="CH944" s="22"/>
      <c r="CI944" s="22"/>
      <c r="CJ944" s="22"/>
      <c r="CK944" s="22"/>
      <c r="CL944" s="33"/>
      <c r="CM944" s="6"/>
      <c r="CN944" s="32"/>
      <c r="CO944" s="27"/>
      <c r="CP944" s="27"/>
      <c r="CQ944" s="27"/>
      <c r="CR944" s="27"/>
      <c r="CS944" s="27"/>
      <c r="CT944" s="27"/>
    </row>
    <row r="945" spans="2:98">
      <c r="B945" s="86">
        <v>43727</v>
      </c>
      <c r="C945" s="53">
        <v>3006.79</v>
      </c>
      <c r="D945" s="47">
        <f t="shared" si="282"/>
        <v>1.9955233758915976E-5</v>
      </c>
      <c r="F945" s="89">
        <f t="shared" si="279"/>
        <v>2019.7107667858963</v>
      </c>
      <c r="G945" s="96">
        <v>185</v>
      </c>
      <c r="H945" s="37">
        <v>934</v>
      </c>
      <c r="I945" s="60">
        <f t="shared" si="267"/>
        <v>2481.5994796200844</v>
      </c>
      <c r="J945" s="57">
        <f t="shared" si="268"/>
        <v>2922.6970343452886</v>
      </c>
      <c r="K945" s="60">
        <f t="shared" si="269"/>
        <v>3084.9234143670765</v>
      </c>
      <c r="L945" s="57">
        <f t="shared" si="270"/>
        <v>1996.2686751217648</v>
      </c>
      <c r="M945" s="60">
        <f t="shared" si="271"/>
        <v>1996.2686751217648</v>
      </c>
      <c r="N945" s="57">
        <f t="shared" si="272"/>
        <v>1605.8548754541546</v>
      </c>
      <c r="P945" s="49"/>
      <c r="Q945" s="96">
        <v>934</v>
      </c>
      <c r="R945" s="103">
        <f t="shared" si="280"/>
        <v>2019.7107667858963</v>
      </c>
      <c r="S945" s="57">
        <f t="shared" si="273"/>
        <v>2402.5750705007422</v>
      </c>
      <c r="T945" s="57">
        <f t="shared" si="274"/>
        <v>2982.6009607913002</v>
      </c>
      <c r="U945" s="57">
        <f t="shared" si="275"/>
        <v>3917.774353034717</v>
      </c>
      <c r="V945" s="57">
        <f t="shared" si="276"/>
        <v>1473.379130403556</v>
      </c>
      <c r="W945" s="57">
        <f t="shared" si="277"/>
        <v>6388.5437211739581</v>
      </c>
      <c r="X945" s="57">
        <f t="shared" si="278"/>
        <v>903.54973235291811</v>
      </c>
      <c r="Y945" s="17"/>
      <c r="AA945" s="22"/>
      <c r="AB945" s="22"/>
      <c r="AC945" s="22"/>
      <c r="AD945" s="22"/>
      <c r="AE945" s="22"/>
      <c r="AF945" s="22"/>
      <c r="AG945" s="22"/>
      <c r="AH945" s="33"/>
      <c r="AI945" s="6"/>
      <c r="AJ945" s="32"/>
      <c r="AK945" s="27"/>
      <c r="AL945" s="27"/>
      <c r="AM945" s="27"/>
      <c r="AN945" s="27"/>
      <c r="AO945" s="27"/>
      <c r="AP945" s="27"/>
      <c r="AR945" s="2"/>
      <c r="AS945" s="8"/>
      <c r="AT945" s="8"/>
      <c r="AU945" s="8"/>
      <c r="AW945" s="44"/>
      <c r="AX945" s="31"/>
      <c r="AY945" s="29"/>
      <c r="AZ945" s="31"/>
      <c r="BA945" s="17"/>
      <c r="BC945" s="22"/>
      <c r="BD945" s="22"/>
      <c r="BE945" s="22"/>
      <c r="BF945" s="22"/>
      <c r="BG945" s="22"/>
      <c r="BH945" s="22"/>
      <c r="BI945" s="22"/>
      <c r="BJ945" s="33"/>
      <c r="BK945" s="6"/>
      <c r="BL945" s="32"/>
      <c r="BM945" s="27"/>
      <c r="BN945" s="27"/>
      <c r="BO945" s="27"/>
      <c r="BP945" s="27"/>
      <c r="BQ945" s="27"/>
      <c r="BR945" s="27"/>
      <c r="BT945" s="2"/>
      <c r="BU945" s="8"/>
      <c r="BV945" s="8"/>
      <c r="BW945" s="8"/>
      <c r="BY945" s="44"/>
      <c r="BZ945" s="31"/>
      <c r="CA945" s="29"/>
      <c r="CB945" s="31"/>
      <c r="CC945" s="17"/>
      <c r="CE945" s="22"/>
      <c r="CF945" s="22"/>
      <c r="CG945" s="22"/>
      <c r="CH945" s="22"/>
      <c r="CI945" s="22"/>
      <c r="CJ945" s="22"/>
      <c r="CK945" s="22"/>
      <c r="CL945" s="33"/>
      <c r="CM945" s="6"/>
      <c r="CN945" s="32"/>
      <c r="CO945" s="27"/>
      <c r="CP945" s="27"/>
      <c r="CQ945" s="27"/>
      <c r="CR945" s="27"/>
      <c r="CS945" s="27"/>
      <c r="CT945" s="27"/>
    </row>
    <row r="946" spans="2:98">
      <c r="B946" s="86">
        <v>43728</v>
      </c>
      <c r="C946" s="53">
        <v>2992.07</v>
      </c>
      <c r="D946" s="47">
        <f t="shared" si="282"/>
        <v>-4.8955863229556435E-3</v>
      </c>
      <c r="F946" s="89">
        <f t="shared" si="279"/>
        <v>2019.7147397696071</v>
      </c>
      <c r="G946" s="96">
        <v>186</v>
      </c>
      <c r="H946" s="37">
        <v>935</v>
      </c>
      <c r="I946" s="60">
        <f t="shared" si="267"/>
        <v>2482.3242124739809</v>
      </c>
      <c r="J946" s="57">
        <f t="shared" si="268"/>
        <v>2924.4142695262967</v>
      </c>
      <c r="K946" s="60">
        <f t="shared" si="269"/>
        <v>3087.6374244181602</v>
      </c>
      <c r="L946" s="57">
        <f t="shared" si="270"/>
        <v>1995.6791063302176</v>
      </c>
      <c r="M946" s="60">
        <f t="shared" si="271"/>
        <v>1995.6791063302176</v>
      </c>
      <c r="N946" s="57">
        <f t="shared" si="272"/>
        <v>1604.4379196839993</v>
      </c>
      <c r="P946" s="49"/>
      <c r="Q946" s="41">
        <v>935</v>
      </c>
      <c r="R946" s="103">
        <f t="shared" si="280"/>
        <v>2019.7147397696071</v>
      </c>
      <c r="S946" s="57">
        <f t="shared" si="273"/>
        <v>2403.2767248578789</v>
      </c>
      <c r="T946" s="57">
        <f t="shared" si="274"/>
        <v>2983.3816035424734</v>
      </c>
      <c r="U946" s="57">
        <f t="shared" si="275"/>
        <v>3919.9442174004434</v>
      </c>
      <c r="V946" s="57">
        <f t="shared" si="276"/>
        <v>1473.4237774622879</v>
      </c>
      <c r="W946" s="57">
        <f t="shared" si="277"/>
        <v>6393.7550381094206</v>
      </c>
      <c r="X946" s="57">
        <f t="shared" si="278"/>
        <v>903.34067880577572</v>
      </c>
      <c r="Y946" s="17"/>
      <c r="AA946" s="22"/>
      <c r="AB946" s="22"/>
      <c r="AC946" s="22"/>
      <c r="AD946" s="22"/>
      <c r="AE946" s="22"/>
      <c r="AF946" s="22"/>
      <c r="AG946" s="22"/>
      <c r="AH946" s="33"/>
      <c r="AI946" s="6"/>
      <c r="AJ946" s="32"/>
      <c r="AK946" s="27"/>
      <c r="AL946" s="27"/>
      <c r="AM946" s="27"/>
      <c r="AN946" s="27"/>
      <c r="AO946" s="27"/>
      <c r="AP946" s="27"/>
      <c r="AR946" s="2"/>
      <c r="AS946" s="8"/>
      <c r="AT946" s="8"/>
      <c r="AU946" s="8"/>
      <c r="AW946" s="44"/>
      <c r="AX946" s="31"/>
      <c r="AY946" s="29"/>
      <c r="AZ946" s="31"/>
      <c r="BA946" s="17"/>
      <c r="BC946" s="22"/>
      <c r="BD946" s="22"/>
      <c r="BE946" s="22"/>
      <c r="BF946" s="22"/>
      <c r="BG946" s="22"/>
      <c r="BH946" s="22"/>
      <c r="BI946" s="22"/>
      <c r="BJ946" s="33"/>
      <c r="BK946" s="6"/>
      <c r="BL946" s="32"/>
      <c r="BM946" s="27"/>
      <c r="BN946" s="27"/>
      <c r="BO946" s="27"/>
      <c r="BP946" s="27"/>
      <c r="BQ946" s="27"/>
      <c r="BR946" s="27"/>
      <c r="BT946" s="2"/>
      <c r="BU946" s="8"/>
      <c r="BV946" s="8"/>
      <c r="BW946" s="8"/>
      <c r="BY946" s="44"/>
      <c r="BZ946" s="31"/>
      <c r="CA946" s="29"/>
      <c r="CB946" s="31"/>
      <c r="CC946" s="17"/>
      <c r="CE946" s="22"/>
      <c r="CF946" s="22"/>
      <c r="CG946" s="22"/>
      <c r="CH946" s="22"/>
      <c r="CI946" s="22"/>
      <c r="CJ946" s="22"/>
      <c r="CK946" s="22"/>
      <c r="CL946" s="33"/>
      <c r="CM946" s="6"/>
      <c r="CN946" s="32"/>
      <c r="CO946" s="27"/>
      <c r="CP946" s="27"/>
      <c r="CQ946" s="27"/>
      <c r="CR946" s="27"/>
      <c r="CS946" s="27"/>
      <c r="CT946" s="27"/>
    </row>
    <row r="947" spans="2:98">
      <c r="B947" s="86">
        <v>43731</v>
      </c>
      <c r="C947" s="53">
        <v>2991.78</v>
      </c>
      <c r="D947" s="47">
        <f t="shared" si="282"/>
        <v>-9.6922866109403724E-5</v>
      </c>
      <c r="F947" s="89">
        <f t="shared" si="279"/>
        <v>2019.718712753318</v>
      </c>
      <c r="G947" s="96">
        <v>187</v>
      </c>
      <c r="H947" s="37">
        <v>936</v>
      </c>
      <c r="I947" s="60">
        <f t="shared" si="267"/>
        <v>2483.04915698077</v>
      </c>
      <c r="J947" s="57">
        <f t="shared" si="268"/>
        <v>2926.1278995593607</v>
      </c>
      <c r="K947" s="60">
        <f t="shared" si="269"/>
        <v>3090.3489490956504</v>
      </c>
      <c r="L947" s="57">
        <f t="shared" si="270"/>
        <v>1995.0928576487049</v>
      </c>
      <c r="M947" s="60">
        <f t="shared" si="271"/>
        <v>1995.0928576487049</v>
      </c>
      <c r="N947" s="57">
        <f t="shared" si="272"/>
        <v>1603.0272696980289</v>
      </c>
      <c r="P947" s="49"/>
      <c r="Q947" s="41">
        <v>936</v>
      </c>
      <c r="R947" s="103">
        <f t="shared" si="280"/>
        <v>2019.718712753318</v>
      </c>
      <c r="S947" s="57">
        <f t="shared" si="273"/>
        <v>2403.9785841280041</v>
      </c>
      <c r="T947" s="57">
        <f t="shared" si="274"/>
        <v>2984.1620331046552</v>
      </c>
      <c r="U947" s="57">
        <f t="shared" si="275"/>
        <v>3922.1147348128434</v>
      </c>
      <c r="V947" s="57">
        <f t="shared" si="276"/>
        <v>1473.4686320240583</v>
      </c>
      <c r="W947" s="57">
        <f t="shared" si="277"/>
        <v>6398.968815529568</v>
      </c>
      <c r="X947" s="57">
        <f t="shared" si="278"/>
        <v>903.13192633801145</v>
      </c>
      <c r="Y947" s="17"/>
      <c r="AA947" s="22"/>
      <c r="AB947" s="22"/>
      <c r="AC947" s="22"/>
      <c r="AD947" s="22"/>
      <c r="AE947" s="22"/>
      <c r="AF947" s="22"/>
      <c r="AG947" s="22"/>
      <c r="AH947" s="33"/>
      <c r="AI947" s="6"/>
      <c r="AJ947" s="32"/>
      <c r="AK947" s="27"/>
      <c r="AL947" s="27"/>
      <c r="AM947" s="27"/>
      <c r="AN947" s="27"/>
      <c r="AO947" s="27"/>
      <c r="AP947" s="27"/>
      <c r="AR947" s="2"/>
      <c r="AS947" s="8"/>
      <c r="AT947" s="8"/>
      <c r="AU947" s="8"/>
      <c r="AW947" s="44"/>
      <c r="AX947" s="31"/>
      <c r="AY947" s="29"/>
      <c r="AZ947" s="31"/>
      <c r="BA947" s="17"/>
      <c r="BC947" s="22"/>
      <c r="BD947" s="22"/>
      <c r="BE947" s="22"/>
      <c r="BF947" s="22"/>
      <c r="BG947" s="22"/>
      <c r="BH947" s="22"/>
      <c r="BI947" s="22"/>
      <c r="BJ947" s="33"/>
      <c r="BK947" s="6"/>
      <c r="BL947" s="32"/>
      <c r="BM947" s="27"/>
      <c r="BN947" s="27"/>
      <c r="BO947" s="27"/>
      <c r="BP947" s="27"/>
      <c r="BQ947" s="27"/>
      <c r="BR947" s="27"/>
      <c r="BT947" s="2"/>
      <c r="BU947" s="8"/>
      <c r="BV947" s="8"/>
      <c r="BW947" s="8"/>
      <c r="BY947" s="44"/>
      <c r="BZ947" s="31"/>
      <c r="CA947" s="29"/>
      <c r="CB947" s="31"/>
      <c r="CC947" s="17"/>
      <c r="CE947" s="22"/>
      <c r="CF947" s="22"/>
      <c r="CG947" s="22"/>
      <c r="CH947" s="22"/>
      <c r="CI947" s="22"/>
      <c r="CJ947" s="22"/>
      <c r="CK947" s="22"/>
      <c r="CL947" s="33"/>
      <c r="CM947" s="6"/>
      <c r="CN947" s="32"/>
      <c r="CO947" s="27"/>
      <c r="CP947" s="27"/>
      <c r="CQ947" s="27"/>
      <c r="CR947" s="27"/>
      <c r="CS947" s="27"/>
      <c r="CT947" s="27"/>
    </row>
    <row r="948" spans="2:98">
      <c r="B948" s="86">
        <v>43732</v>
      </c>
      <c r="C948" s="53">
        <v>2966.6</v>
      </c>
      <c r="D948" s="47">
        <f t="shared" si="282"/>
        <v>-8.4163942535882622E-3</v>
      </c>
      <c r="F948" s="89">
        <f t="shared" si="279"/>
        <v>2019.7226857370288</v>
      </c>
      <c r="G948" s="96">
        <v>188</v>
      </c>
      <c r="H948" s="37">
        <v>937</v>
      </c>
      <c r="I948" s="60">
        <f t="shared" si="267"/>
        <v>2483.7743132022642</v>
      </c>
      <c r="J948" s="57">
        <f t="shared" si="268"/>
        <v>2927.8379539101365</v>
      </c>
      <c r="K948" s="60">
        <f t="shared" si="269"/>
        <v>3093.058016732879</v>
      </c>
      <c r="L948" s="57">
        <f t="shared" si="270"/>
        <v>1994.5099010589154</v>
      </c>
      <c r="M948" s="60">
        <f t="shared" si="271"/>
        <v>1994.5099010589154</v>
      </c>
      <c r="N948" s="57">
        <f t="shared" si="272"/>
        <v>1601.6228705953663</v>
      </c>
      <c r="P948" s="49"/>
      <c r="Q948" s="96">
        <v>937</v>
      </c>
      <c r="R948" s="103">
        <f t="shared" si="280"/>
        <v>2019.7226857370288</v>
      </c>
      <c r="S948" s="57">
        <f t="shared" si="273"/>
        <v>2404.6806483709602</v>
      </c>
      <c r="T948" s="57">
        <f t="shared" si="274"/>
        <v>2984.9422498727531</v>
      </c>
      <c r="U948" s="57">
        <f t="shared" si="275"/>
        <v>3924.2859059056386</v>
      </c>
      <c r="V948" s="57">
        <f t="shared" si="276"/>
        <v>1473.5136937774444</v>
      </c>
      <c r="W948" s="57">
        <f t="shared" si="277"/>
        <v>6404.1850553928289</v>
      </c>
      <c r="X948" s="57">
        <f t="shared" si="278"/>
        <v>902.92347435845431</v>
      </c>
      <c r="Y948" s="17"/>
      <c r="AA948" s="22"/>
      <c r="AB948" s="22"/>
      <c r="AC948" s="22"/>
      <c r="AD948" s="22"/>
      <c r="AE948" s="22"/>
      <c r="AF948" s="22"/>
      <c r="AG948" s="22"/>
      <c r="AH948" s="33"/>
      <c r="AI948" s="6"/>
      <c r="AJ948" s="32"/>
      <c r="AK948" s="27"/>
      <c r="AL948" s="27"/>
      <c r="AM948" s="27"/>
      <c r="AN948" s="27"/>
      <c r="AO948" s="27"/>
      <c r="AP948" s="27"/>
      <c r="AR948" s="2"/>
      <c r="AS948" s="8"/>
      <c r="AT948" s="8"/>
      <c r="AU948" s="8"/>
      <c r="AW948" s="44"/>
      <c r="AX948" s="31"/>
      <c r="AY948" s="29"/>
      <c r="AZ948" s="31"/>
      <c r="BA948" s="17"/>
      <c r="BC948" s="22"/>
      <c r="BD948" s="22"/>
      <c r="BE948" s="22"/>
      <c r="BF948" s="22"/>
      <c r="BG948" s="22"/>
      <c r="BH948" s="22"/>
      <c r="BI948" s="22"/>
      <c r="BJ948" s="33"/>
      <c r="BK948" s="6"/>
      <c r="BL948" s="32"/>
      <c r="BM948" s="27"/>
      <c r="BN948" s="27"/>
      <c r="BO948" s="27"/>
      <c r="BP948" s="27"/>
      <c r="BQ948" s="27"/>
      <c r="BR948" s="27"/>
      <c r="BT948" s="2"/>
      <c r="BU948" s="8"/>
      <c r="BV948" s="8"/>
      <c r="BW948" s="8"/>
      <c r="BY948" s="44"/>
      <c r="BZ948" s="31"/>
      <c r="CA948" s="29"/>
      <c r="CB948" s="31"/>
      <c r="CC948" s="17"/>
      <c r="CE948" s="22"/>
      <c r="CF948" s="22"/>
      <c r="CG948" s="22"/>
      <c r="CH948" s="22"/>
      <c r="CI948" s="22"/>
      <c r="CJ948" s="22"/>
      <c r="CK948" s="22"/>
      <c r="CL948" s="33"/>
      <c r="CM948" s="6"/>
      <c r="CN948" s="32"/>
      <c r="CO948" s="27"/>
      <c r="CP948" s="27"/>
      <c r="CQ948" s="27"/>
      <c r="CR948" s="27"/>
      <c r="CS948" s="27"/>
      <c r="CT948" s="27"/>
    </row>
    <row r="949" spans="2:98">
      <c r="B949" s="86">
        <v>43733</v>
      </c>
      <c r="C949" s="53">
        <v>2984.87</v>
      </c>
      <c r="D949" s="47">
        <f t="shared" si="282"/>
        <v>6.1585653610193424E-3</v>
      </c>
      <c r="F949" s="89">
        <f t="shared" si="279"/>
        <v>2019.7266587207396</v>
      </c>
      <c r="G949" s="96">
        <v>189</v>
      </c>
      <c r="H949" s="37">
        <v>938</v>
      </c>
      <c r="I949" s="60">
        <f t="shared" si="267"/>
        <v>2484.4996812002933</v>
      </c>
      <c r="J949" s="57">
        <f t="shared" si="268"/>
        <v>2929.5444616517475</v>
      </c>
      <c r="K949" s="60">
        <f t="shared" si="269"/>
        <v>3095.764655282996</v>
      </c>
      <c r="L949" s="57">
        <f t="shared" si="270"/>
        <v>1993.9302089228368</v>
      </c>
      <c r="M949" s="60">
        <f t="shared" si="271"/>
        <v>1993.9302089228368</v>
      </c>
      <c r="N949" s="57">
        <f t="shared" si="272"/>
        <v>1600.2246682254872</v>
      </c>
      <c r="P949" s="49"/>
      <c r="Q949" s="96">
        <v>938</v>
      </c>
      <c r="R949" s="103">
        <f t="shared" si="280"/>
        <v>2019.7266587207396</v>
      </c>
      <c r="S949" s="57">
        <f t="shared" si="273"/>
        <v>2405.3829176466093</v>
      </c>
      <c r="T949" s="57">
        <f t="shared" si="274"/>
        <v>2985.7222542406053</v>
      </c>
      <c r="U949" s="57">
        <f t="shared" si="275"/>
        <v>3926.4577313117406</v>
      </c>
      <c r="V949" s="57">
        <f t="shared" si="276"/>
        <v>1473.5589624119514</v>
      </c>
      <c r="W949" s="57">
        <f t="shared" si="277"/>
        <v>6409.4037596565204</v>
      </c>
      <c r="X949" s="57">
        <f t="shared" si="278"/>
        <v>902.71532227768091</v>
      </c>
      <c r="Y949" s="17"/>
      <c r="AA949" s="22"/>
      <c r="AB949" s="22"/>
      <c r="AC949" s="22"/>
      <c r="AD949" s="22"/>
      <c r="AE949" s="22"/>
      <c r="AF949" s="22"/>
      <c r="AG949" s="22"/>
      <c r="AH949" s="33"/>
      <c r="AI949" s="6"/>
      <c r="AJ949" s="32"/>
      <c r="AK949" s="27"/>
      <c r="AL949" s="27"/>
      <c r="AM949" s="27"/>
      <c r="AN949" s="27"/>
      <c r="AO949" s="27"/>
      <c r="AP949" s="27"/>
      <c r="AR949" s="2"/>
      <c r="AS949" s="8"/>
      <c r="AT949" s="8"/>
      <c r="AU949" s="8"/>
      <c r="AW949" s="44"/>
      <c r="AX949" s="31"/>
      <c r="AY949" s="29"/>
      <c r="AZ949" s="31"/>
      <c r="BA949" s="17"/>
      <c r="BC949" s="22"/>
      <c r="BD949" s="22"/>
      <c r="BE949" s="22"/>
      <c r="BF949" s="22"/>
      <c r="BG949" s="22"/>
      <c r="BH949" s="22"/>
      <c r="BI949" s="22"/>
      <c r="BJ949" s="33"/>
      <c r="BK949" s="6"/>
      <c r="BL949" s="32"/>
      <c r="BM949" s="27"/>
      <c r="BN949" s="27"/>
      <c r="BO949" s="27"/>
      <c r="BP949" s="27"/>
      <c r="BQ949" s="27"/>
      <c r="BR949" s="27"/>
      <c r="BT949" s="2"/>
      <c r="BU949" s="8"/>
      <c r="BV949" s="8"/>
      <c r="BW949" s="8"/>
      <c r="BY949" s="44"/>
      <c r="BZ949" s="31"/>
      <c r="CA949" s="29"/>
      <c r="CB949" s="31"/>
      <c r="CC949" s="17"/>
      <c r="CE949" s="22"/>
      <c r="CF949" s="22"/>
      <c r="CG949" s="22"/>
      <c r="CH949" s="22"/>
      <c r="CI949" s="22"/>
      <c r="CJ949" s="22"/>
      <c r="CK949" s="22"/>
      <c r="CL949" s="33"/>
      <c r="CM949" s="6"/>
      <c r="CN949" s="32"/>
      <c r="CO949" s="27"/>
      <c r="CP949" s="27"/>
      <c r="CQ949" s="27"/>
      <c r="CR949" s="27"/>
      <c r="CS949" s="27"/>
      <c r="CT949" s="27"/>
    </row>
    <row r="950" spans="2:98">
      <c r="B950" s="86">
        <v>43734</v>
      </c>
      <c r="C950" s="53">
        <v>2977.67</v>
      </c>
      <c r="D950" s="47">
        <f t="shared" si="282"/>
        <v>-2.4121653539349512E-3</v>
      </c>
      <c r="F950" s="89">
        <f t="shared" si="279"/>
        <v>2019.7306317044504</v>
      </c>
      <c r="G950" s="96">
        <v>190</v>
      </c>
      <c r="H950" s="37">
        <v>939</v>
      </c>
      <c r="I950" s="60">
        <f t="shared" si="267"/>
        <v>2485.2252610367041</v>
      </c>
      <c r="J950" s="57">
        <f t="shared" si="268"/>
        <v>2931.2474514720579</v>
      </c>
      <c r="K950" s="60">
        <f t="shared" si="269"/>
        <v>3098.4688923260687</v>
      </c>
      <c r="L950" s="57">
        <f t="shared" si="270"/>
        <v>1993.3537539756537</v>
      </c>
      <c r="M950" s="60">
        <f t="shared" si="271"/>
        <v>1993.3537539756537</v>
      </c>
      <c r="N950" s="57">
        <f t="shared" si="272"/>
        <v>1598.8326091741537</v>
      </c>
      <c r="P950" s="49"/>
      <c r="Q950" s="41">
        <v>939</v>
      </c>
      <c r="R950" s="103">
        <f t="shared" si="280"/>
        <v>2019.7306317044504</v>
      </c>
      <c r="S950" s="57">
        <f t="shared" si="273"/>
        <v>2406.0853920148284</v>
      </c>
      <c r="T950" s="57">
        <f t="shared" si="274"/>
        <v>2986.5020466009864</v>
      </c>
      <c r="U950" s="57">
        <f t="shared" si="275"/>
        <v>3928.6302116632528</v>
      </c>
      <c r="V950" s="57">
        <f t="shared" si="276"/>
        <v>1473.6044376180098</v>
      </c>
      <c r="W950" s="57">
        <f t="shared" si="277"/>
        <v>6414.6249302768447</v>
      </c>
      <c r="X950" s="57">
        <f t="shared" si="278"/>
        <v>902.50746950800999</v>
      </c>
      <c r="Y950" s="17"/>
      <c r="AA950" s="22"/>
      <c r="AB950" s="22"/>
      <c r="AC950" s="22"/>
      <c r="AD950" s="22"/>
      <c r="AE950" s="22"/>
      <c r="AF950" s="22"/>
      <c r="AG950" s="22"/>
      <c r="AH950" s="33"/>
      <c r="AI950" s="6"/>
      <c r="AJ950" s="32"/>
      <c r="AK950" s="27"/>
      <c r="AL950" s="27"/>
      <c r="AM950" s="27"/>
      <c r="AN950" s="27"/>
      <c r="AO950" s="27"/>
      <c r="AP950" s="27"/>
      <c r="AR950" s="2"/>
      <c r="AS950" s="8"/>
      <c r="AT950" s="8"/>
      <c r="AU950" s="8"/>
      <c r="AW950" s="44"/>
      <c r="AX950" s="31"/>
      <c r="AY950" s="29"/>
      <c r="AZ950" s="31"/>
      <c r="BA950" s="17"/>
      <c r="BC950" s="22"/>
      <c r="BD950" s="22"/>
      <c r="BE950" s="22"/>
      <c r="BF950" s="22"/>
      <c r="BG950" s="22"/>
      <c r="BH950" s="22"/>
      <c r="BI950" s="22"/>
      <c r="BJ950" s="33"/>
      <c r="BK950" s="6"/>
      <c r="BL950" s="32"/>
      <c r="BM950" s="27"/>
      <c r="BN950" s="27"/>
      <c r="BO950" s="27"/>
      <c r="BP950" s="27"/>
      <c r="BQ950" s="27"/>
      <c r="BR950" s="27"/>
      <c r="BT950" s="2"/>
      <c r="BU950" s="8"/>
      <c r="BV950" s="8"/>
      <c r="BW950" s="8"/>
      <c r="BY950" s="44"/>
      <c r="BZ950" s="31"/>
      <c r="CA950" s="29"/>
      <c r="CB950" s="31"/>
      <c r="CC950" s="17"/>
      <c r="CE950" s="22"/>
      <c r="CF950" s="22"/>
      <c r="CG950" s="22"/>
      <c r="CH950" s="22"/>
      <c r="CI950" s="22"/>
      <c r="CJ950" s="22"/>
      <c r="CK950" s="22"/>
      <c r="CL950" s="33"/>
      <c r="CM950" s="6"/>
      <c r="CN950" s="32"/>
      <c r="CO950" s="27"/>
      <c r="CP950" s="27"/>
      <c r="CQ950" s="27"/>
      <c r="CR950" s="27"/>
      <c r="CS950" s="27"/>
      <c r="CT950" s="27"/>
    </row>
    <row r="951" spans="2:98">
      <c r="B951" s="86">
        <v>43735</v>
      </c>
      <c r="C951" s="53">
        <v>2961.79</v>
      </c>
      <c r="D951" s="47">
        <f t="shared" si="282"/>
        <v>-5.3330288447007591E-3</v>
      </c>
      <c r="F951" s="89">
        <f t="shared" si="279"/>
        <v>2019.7346046881612</v>
      </c>
      <c r="G951" s="96">
        <v>191</v>
      </c>
      <c r="H951" s="37">
        <v>940</v>
      </c>
      <c r="I951" s="60">
        <f t="shared" si="267"/>
        <v>2485.9510527733632</v>
      </c>
      <c r="J951" s="57">
        <f t="shared" si="268"/>
        <v>2932.9469516807671</v>
      </c>
      <c r="K951" s="60">
        <f t="shared" si="269"/>
        <v>3101.1707550760198</v>
      </c>
      <c r="L951" s="57">
        <f t="shared" si="270"/>
        <v>1992.7805093188115</v>
      </c>
      <c r="M951" s="60">
        <f t="shared" si="271"/>
        <v>1992.7805093188115</v>
      </c>
      <c r="N951" s="57">
        <f t="shared" si="272"/>
        <v>1597.4466407496809</v>
      </c>
      <c r="P951" s="49"/>
      <c r="Q951" s="41">
        <v>940</v>
      </c>
      <c r="R951" s="103">
        <f t="shared" si="280"/>
        <v>2019.7346046881612</v>
      </c>
      <c r="S951" s="57">
        <f t="shared" si="273"/>
        <v>2406.7880715355141</v>
      </c>
      <c r="T951" s="57">
        <f t="shared" si="274"/>
        <v>2987.281627345611</v>
      </c>
      <c r="U951" s="57">
        <f t="shared" si="275"/>
        <v>3930.8033475914754</v>
      </c>
      <c r="V951" s="57">
        <f t="shared" si="276"/>
        <v>1473.6501190869701</v>
      </c>
      <c r="W951" s="57">
        <f t="shared" si="277"/>
        <v>6419.8485692089125</v>
      </c>
      <c r="X951" s="57">
        <f t="shared" si="278"/>
        <v>902.29991546349459</v>
      </c>
      <c r="Y951" s="17"/>
      <c r="AA951" s="22"/>
      <c r="AB951" s="22"/>
      <c r="AC951" s="22"/>
      <c r="AD951" s="22"/>
      <c r="AE951" s="22"/>
      <c r="AF951" s="22"/>
      <c r="AG951" s="22"/>
      <c r="AH951" s="33"/>
      <c r="AI951" s="6"/>
      <c r="AJ951" s="32"/>
      <c r="AK951" s="27"/>
      <c r="AL951" s="27"/>
      <c r="AM951" s="27"/>
      <c r="AN951" s="27"/>
      <c r="AO951" s="27"/>
      <c r="AP951" s="27"/>
      <c r="AR951" s="2"/>
      <c r="AS951" s="8"/>
      <c r="AT951" s="8"/>
      <c r="AU951" s="8"/>
      <c r="AW951" s="44"/>
      <c r="AX951" s="31"/>
      <c r="AY951" s="29"/>
      <c r="AZ951" s="31"/>
      <c r="BA951" s="17"/>
      <c r="BC951" s="22"/>
      <c r="BD951" s="22"/>
      <c r="BE951" s="22"/>
      <c r="BF951" s="22"/>
      <c r="BG951" s="22"/>
      <c r="BH951" s="22"/>
      <c r="BI951" s="22"/>
      <c r="BJ951" s="33"/>
      <c r="BK951" s="6"/>
      <c r="BL951" s="32"/>
      <c r="BM951" s="27"/>
      <c r="BN951" s="27"/>
      <c r="BO951" s="27"/>
      <c r="BP951" s="27"/>
      <c r="BQ951" s="27"/>
      <c r="BR951" s="27"/>
      <c r="BT951" s="2"/>
      <c r="BU951" s="8"/>
      <c r="BV951" s="8"/>
      <c r="BW951" s="8"/>
      <c r="BY951" s="44"/>
      <c r="BZ951" s="31"/>
      <c r="CA951" s="29"/>
      <c r="CB951" s="31"/>
      <c r="CC951" s="17"/>
      <c r="CE951" s="22"/>
      <c r="CF951" s="22"/>
      <c r="CG951" s="22"/>
      <c r="CH951" s="22"/>
      <c r="CI951" s="22"/>
      <c r="CJ951" s="22"/>
      <c r="CK951" s="22"/>
      <c r="CL951" s="33"/>
      <c r="CM951" s="6"/>
      <c r="CN951" s="32"/>
      <c r="CO951" s="27"/>
      <c r="CP951" s="27"/>
      <c r="CQ951" s="27"/>
      <c r="CR951" s="27"/>
      <c r="CS951" s="27"/>
      <c r="CT951" s="27"/>
    </row>
    <row r="952" spans="2:98">
      <c r="B952" s="86">
        <v>43738</v>
      </c>
      <c r="C952" s="53">
        <v>2976.74</v>
      </c>
      <c r="D952" s="47">
        <f t="shared" si="282"/>
        <v>5.047623227845262E-3</v>
      </c>
      <c r="F952" s="89">
        <f t="shared" si="279"/>
        <v>2019.738577671872</v>
      </c>
      <c r="G952" s="96">
        <v>192</v>
      </c>
      <c r="H952" s="37">
        <v>941</v>
      </c>
      <c r="I952" s="60">
        <f t="shared" ref="I952:I1015" si="283">$C$760*EXP($J$4*G952)</f>
        <v>2486.6770564721551</v>
      </c>
      <c r="J952" s="57">
        <f t="shared" ref="J952:J1015" si="284">$C$760*EXP($J$3*SQRT(G952))</f>
        <v>2934.6429902163395</v>
      </c>
      <c r="K952" s="60">
        <f t="shared" ref="K952:K1015" si="285">$C$760*EXP($J$4*G952+$J$3*SQRT(G952))</f>
        <v>3103.8702703873978</v>
      </c>
      <c r="L952" s="57">
        <f t="shared" ref="L952:L1015" si="286">$C$760*EXP($J$4*G952-$J$3*SQRT(G952))</f>
        <v>1992.210448413246</v>
      </c>
      <c r="M952" s="60">
        <f t="shared" ref="M952:M1015" si="287">$C$760*EXP($J$4*G952-$J$3*SQRT(G952))</f>
        <v>1992.210448413246</v>
      </c>
      <c r="N952" s="57">
        <f t="shared" ref="N952:N1015" si="288">$C$760*EXP($J$4*G952-2*$J$3*SQRT(G952))</f>
        <v>1596.066710969531</v>
      </c>
      <c r="P952" s="49"/>
      <c r="Q952" s="96">
        <v>941</v>
      </c>
      <c r="R952" s="103">
        <f t="shared" si="280"/>
        <v>2019.738577671872</v>
      </c>
      <c r="S952" s="57">
        <f t="shared" si="273"/>
        <v>2407.4909562685793</v>
      </c>
      <c r="T952" s="57">
        <f t="shared" si="274"/>
        <v>2988.0609968651379</v>
      </c>
      <c r="U952" s="57">
        <f t="shared" si="275"/>
        <v>3932.9771397269092</v>
      </c>
      <c r="V952" s="57">
        <f t="shared" si="276"/>
        <v>1473.6960065111009</v>
      </c>
      <c r="W952" s="57">
        <f t="shared" si="277"/>
        <v>6425.0746784067333</v>
      </c>
      <c r="X952" s="57">
        <f t="shared" si="278"/>
        <v>902.09265955991543</v>
      </c>
      <c r="Y952" s="17"/>
      <c r="AA952" s="22"/>
      <c r="AB952" s="22"/>
      <c r="AC952" s="22"/>
      <c r="AD952" s="22"/>
      <c r="AE952" s="22"/>
      <c r="AF952" s="22"/>
      <c r="AG952" s="22"/>
      <c r="AH952" s="33"/>
      <c r="AI952" s="6"/>
      <c r="AJ952" s="32"/>
      <c r="AK952" s="27"/>
      <c r="AL952" s="27"/>
      <c r="AM952" s="27"/>
      <c r="AN952" s="27"/>
      <c r="AO952" s="27"/>
      <c r="AP952" s="27"/>
      <c r="AR952" s="2"/>
      <c r="AS952" s="8"/>
      <c r="AT952" s="8"/>
      <c r="AU952" s="8"/>
      <c r="AW952" s="44"/>
      <c r="AX952" s="31"/>
      <c r="AY952" s="29"/>
      <c r="AZ952" s="31"/>
      <c r="BA952" s="17"/>
      <c r="BC952" s="22"/>
      <c r="BD952" s="22"/>
      <c r="BE952" s="22"/>
      <c r="BF952" s="22"/>
      <c r="BG952" s="22"/>
      <c r="BH952" s="22"/>
      <c r="BI952" s="22"/>
      <c r="BJ952" s="33"/>
      <c r="BK952" s="6"/>
      <c r="BL952" s="32"/>
      <c r="BM952" s="27"/>
      <c r="BN952" s="27"/>
      <c r="BO952" s="27"/>
      <c r="BP952" s="27"/>
      <c r="BQ952" s="27"/>
      <c r="BR952" s="27"/>
      <c r="BT952" s="2"/>
      <c r="BU952" s="8"/>
      <c r="BV952" s="8"/>
      <c r="BW952" s="8"/>
      <c r="BY952" s="44"/>
      <c r="BZ952" s="31"/>
      <c r="CA952" s="29"/>
      <c r="CB952" s="31"/>
      <c r="CC952" s="17"/>
      <c r="CE952" s="22"/>
      <c r="CF952" s="22"/>
      <c r="CG952" s="22"/>
      <c r="CH952" s="22"/>
      <c r="CI952" s="22"/>
      <c r="CJ952" s="22"/>
      <c r="CK952" s="22"/>
      <c r="CL952" s="33"/>
      <c r="CM952" s="6"/>
      <c r="CN952" s="32"/>
      <c r="CO952" s="27"/>
      <c r="CP952" s="27"/>
      <c r="CQ952" s="27"/>
      <c r="CR952" s="27"/>
      <c r="CS952" s="27"/>
      <c r="CT952" s="27"/>
    </row>
    <row r="953" spans="2:98">
      <c r="B953" s="86">
        <v>43739</v>
      </c>
      <c r="C953" s="53">
        <v>2940.25</v>
      </c>
      <c r="D953" s="47">
        <f t="shared" si="282"/>
        <v>-1.225837661334204E-2</v>
      </c>
      <c r="F953" s="89">
        <f t="shared" si="279"/>
        <v>2019.7425506555828</v>
      </c>
      <c r="G953" s="96">
        <v>193</v>
      </c>
      <c r="H953" s="37">
        <v>942</v>
      </c>
      <c r="I953" s="60">
        <f t="shared" si="283"/>
        <v>2487.4032721949807</v>
      </c>
      <c r="J953" s="57">
        <f t="shared" si="284"/>
        <v>2936.3355946527759</v>
      </c>
      <c r="K953" s="60">
        <f t="shared" si="285"/>
        <v>3106.5674647619871</v>
      </c>
      <c r="L953" s="57">
        <f t="shared" si="286"/>
        <v>1991.6435450727713</v>
      </c>
      <c r="M953" s="60">
        <f t="shared" si="287"/>
        <v>1991.6435450727713</v>
      </c>
      <c r="N953" s="57">
        <f t="shared" si="288"/>
        <v>1594.6927685472233</v>
      </c>
      <c r="P953" s="49"/>
      <c r="Q953" s="41">
        <v>942</v>
      </c>
      <c r="R953" s="103">
        <f t="shared" si="280"/>
        <v>2019.7425506555828</v>
      </c>
      <c r="S953" s="57">
        <f t="shared" si="273"/>
        <v>2408.1940462739544</v>
      </c>
      <c r="T953" s="57">
        <f t="shared" si="274"/>
        <v>2988.8401555491741</v>
      </c>
      <c r="U953" s="57">
        <f t="shared" si="275"/>
        <v>3935.1515886992597</v>
      </c>
      <c r="V953" s="57">
        <f t="shared" si="276"/>
        <v>1473.7420995835837</v>
      </c>
      <c r="W953" s="57">
        <f t="shared" si="277"/>
        <v>6430.3032598232312</v>
      </c>
      <c r="X953" s="57">
        <f t="shared" si="278"/>
        <v>901.88570121477414</v>
      </c>
      <c r="Y953" s="17"/>
      <c r="AA953" s="22"/>
      <c r="AB953" s="22"/>
      <c r="AC953" s="22"/>
      <c r="AD953" s="22"/>
      <c r="AE953" s="22"/>
      <c r="AF953" s="22"/>
      <c r="AG953" s="22"/>
      <c r="AH953" s="33"/>
      <c r="AI953" s="6"/>
      <c r="AJ953" s="32"/>
      <c r="AK953" s="27"/>
      <c r="AL953" s="27"/>
      <c r="AM953" s="27"/>
      <c r="AN953" s="27"/>
      <c r="AO953" s="27"/>
      <c r="AP953" s="27"/>
      <c r="AR953" s="2"/>
      <c r="AS953" s="8"/>
      <c r="AT953" s="8"/>
      <c r="AU953" s="8"/>
      <c r="AW953" s="44"/>
      <c r="AX953" s="31"/>
      <c r="AY953" s="29"/>
      <c r="AZ953" s="31"/>
      <c r="BA953" s="17"/>
      <c r="BC953" s="22"/>
      <c r="BD953" s="22"/>
      <c r="BE953" s="22"/>
      <c r="BF953" s="22"/>
      <c r="BG953" s="22"/>
      <c r="BH953" s="22"/>
      <c r="BI953" s="22"/>
      <c r="BJ953" s="33"/>
      <c r="BK953" s="6"/>
      <c r="BL953" s="32"/>
      <c r="BM953" s="27"/>
      <c r="BN953" s="27"/>
      <c r="BO953" s="27"/>
      <c r="BP953" s="27"/>
      <c r="BQ953" s="27"/>
      <c r="BR953" s="27"/>
      <c r="BT953" s="2"/>
      <c r="BU953" s="8"/>
      <c r="BV953" s="8"/>
      <c r="BW953" s="8"/>
      <c r="BY953" s="44"/>
      <c r="BZ953" s="31"/>
      <c r="CA953" s="29"/>
      <c r="CB953" s="31"/>
      <c r="CC953" s="17"/>
      <c r="CE953" s="22"/>
      <c r="CF953" s="22"/>
      <c r="CG953" s="22"/>
      <c r="CH953" s="22"/>
      <c r="CI953" s="22"/>
      <c r="CJ953" s="22"/>
      <c r="CK953" s="22"/>
      <c r="CL953" s="33"/>
      <c r="CM953" s="6"/>
      <c r="CN953" s="32"/>
      <c r="CO953" s="27"/>
      <c r="CP953" s="27"/>
      <c r="CQ953" s="27"/>
      <c r="CR953" s="27"/>
      <c r="CS953" s="27"/>
      <c r="CT953" s="27"/>
    </row>
    <row r="954" spans="2:98">
      <c r="B954" s="86">
        <v>43740</v>
      </c>
      <c r="C954" s="53">
        <v>2887.61</v>
      </c>
      <c r="D954" s="47">
        <f t="shared" si="282"/>
        <v>-1.7903239520448897E-2</v>
      </c>
      <c r="F954" s="89">
        <f t="shared" si="279"/>
        <v>2019.7465236392936</v>
      </c>
      <c r="G954" s="96">
        <v>194</v>
      </c>
      <c r="H954" s="37">
        <v>943</v>
      </c>
      <c r="I954" s="60">
        <f t="shared" si="283"/>
        <v>2488.1297000037598</v>
      </c>
      <c r="J954" s="57">
        <f t="shared" si="284"/>
        <v>2938.0247922062199</v>
      </c>
      <c r="K954" s="60">
        <f t="shared" si="285"/>
        <v>3109.2623643552679</v>
      </c>
      <c r="L954" s="57">
        <f t="shared" si="286"/>
        <v>1991.0797734576227</v>
      </c>
      <c r="M954" s="60">
        <f t="shared" si="287"/>
        <v>1991.0797734576227</v>
      </c>
      <c r="N954" s="57">
        <f t="shared" si="288"/>
        <v>1593.3247628795507</v>
      </c>
      <c r="P954" s="49"/>
      <c r="Q954" s="41">
        <v>943</v>
      </c>
      <c r="R954" s="103">
        <f t="shared" si="280"/>
        <v>2019.7465236392936</v>
      </c>
      <c r="S954" s="57">
        <f t="shared" si="273"/>
        <v>2408.8973416115887</v>
      </c>
      <c r="T954" s="57">
        <f t="shared" si="274"/>
        <v>2989.6191037862782</v>
      </c>
      <c r="U954" s="57">
        <f t="shared" si="275"/>
        <v>3937.3266951374385</v>
      </c>
      <c r="V954" s="57">
        <f t="shared" si="276"/>
        <v>1473.7883979985115</v>
      </c>
      <c r="W954" s="57">
        <f t="shared" si="277"/>
        <v>6435.5343154102502</v>
      </c>
      <c r="X954" s="57">
        <f t="shared" si="278"/>
        <v>901.67903984728673</v>
      </c>
      <c r="Y954" s="17"/>
      <c r="AA954" s="22"/>
      <c r="AB954" s="22"/>
      <c r="AC954" s="22"/>
      <c r="AD954" s="22"/>
      <c r="AE954" s="22"/>
      <c r="AF954" s="22"/>
      <c r="AG954" s="22"/>
      <c r="AH954" s="33"/>
      <c r="AI954" s="6"/>
      <c r="AJ954" s="32"/>
      <c r="AK954" s="27"/>
      <c r="AL954" s="27"/>
      <c r="AM954" s="27"/>
      <c r="AN954" s="27"/>
      <c r="AO954" s="27"/>
      <c r="AP954" s="27"/>
      <c r="AR954" s="2"/>
      <c r="AS954" s="8"/>
      <c r="AT954" s="8"/>
      <c r="AU954" s="8"/>
      <c r="AW954" s="44"/>
      <c r="AX954" s="31"/>
      <c r="AY954" s="29"/>
      <c r="AZ954" s="31"/>
      <c r="BA954" s="17"/>
      <c r="BC954" s="22"/>
      <c r="BD954" s="22"/>
      <c r="BE954" s="22"/>
      <c r="BF954" s="22"/>
      <c r="BG954" s="22"/>
      <c r="BH954" s="22"/>
      <c r="BI954" s="22"/>
      <c r="BJ954" s="33"/>
      <c r="BK954" s="6"/>
      <c r="BL954" s="32"/>
      <c r="BM954" s="27"/>
      <c r="BN954" s="27"/>
      <c r="BO954" s="27"/>
      <c r="BP954" s="27"/>
      <c r="BQ954" s="27"/>
      <c r="BR954" s="27"/>
      <c r="BT954" s="2"/>
      <c r="BU954" s="8"/>
      <c r="BV954" s="8"/>
      <c r="BW954" s="8"/>
      <c r="BY954" s="44"/>
      <c r="BZ954" s="31"/>
      <c r="CA954" s="29"/>
      <c r="CB954" s="31"/>
      <c r="CC954" s="17"/>
      <c r="CE954" s="22"/>
      <c r="CF954" s="22"/>
      <c r="CG954" s="22"/>
      <c r="CH954" s="22"/>
      <c r="CI954" s="22"/>
      <c r="CJ954" s="22"/>
      <c r="CK954" s="22"/>
      <c r="CL954" s="33"/>
      <c r="CM954" s="6"/>
      <c r="CN954" s="32"/>
      <c r="CO954" s="27"/>
      <c r="CP954" s="27"/>
      <c r="CQ954" s="27"/>
      <c r="CR954" s="27"/>
      <c r="CS954" s="27"/>
      <c r="CT954" s="27"/>
    </row>
    <row r="955" spans="2:98">
      <c r="B955" s="86">
        <v>43741</v>
      </c>
      <c r="C955" s="53">
        <v>2907.43</v>
      </c>
      <c r="D955" s="47">
        <f t="shared" si="282"/>
        <v>6.8638077856773274E-3</v>
      </c>
      <c r="F955" s="89">
        <f t="shared" si="279"/>
        <v>2019.7504966230044</v>
      </c>
      <c r="G955" s="96">
        <v>195</v>
      </c>
      <c r="H955" s="37">
        <v>944</v>
      </c>
      <c r="I955" s="60">
        <f t="shared" si="283"/>
        <v>2488.8563399604318</v>
      </c>
      <c r="J955" s="57">
        <f t="shared" si="284"/>
        <v>2939.7106097414171</v>
      </c>
      <c r="K955" s="60">
        <f t="shared" si="285"/>
        <v>3111.9549949827197</v>
      </c>
      <c r="L955" s="57">
        <f t="shared" si="286"/>
        <v>1990.5191080681525</v>
      </c>
      <c r="M955" s="60">
        <f t="shared" si="287"/>
        <v>1990.5191080681525</v>
      </c>
      <c r="N955" s="57">
        <f t="shared" si="288"/>
        <v>1591.9626440340967</v>
      </c>
      <c r="P955" s="49"/>
      <c r="Q955" s="96">
        <v>944</v>
      </c>
      <c r="R955" s="103">
        <f t="shared" si="280"/>
        <v>2019.7504966230044</v>
      </c>
      <c r="S955" s="57">
        <f t="shared" si="273"/>
        <v>2409.6008423414473</v>
      </c>
      <c r="T955" s="57">
        <f t="shared" si="274"/>
        <v>2990.3978419639648</v>
      </c>
      <c r="U955" s="57">
        <f t="shared" si="275"/>
        <v>3939.5024596695698</v>
      </c>
      <c r="V955" s="57">
        <f t="shared" si="276"/>
        <v>1473.8349014508833</v>
      </c>
      <c r="W955" s="57">
        <f t="shared" si="277"/>
        <v>6440.7678471185591</v>
      </c>
      <c r="X955" s="57">
        <f t="shared" si="278"/>
        <v>901.47267487837712</v>
      </c>
      <c r="Y955" s="17"/>
      <c r="AA955" s="22"/>
      <c r="AB955" s="22"/>
      <c r="AC955" s="22"/>
      <c r="AD955" s="22"/>
      <c r="AE955" s="22"/>
      <c r="AF955" s="22"/>
      <c r="AG955" s="22"/>
      <c r="AH955" s="33"/>
      <c r="AI955" s="6"/>
      <c r="AJ955" s="32"/>
      <c r="AK955" s="27"/>
      <c r="AL955" s="27"/>
      <c r="AM955" s="27"/>
      <c r="AN955" s="27"/>
      <c r="AO955" s="27"/>
      <c r="AP955" s="27"/>
      <c r="AR955" s="2"/>
      <c r="AS955" s="8"/>
      <c r="AT955" s="8"/>
      <c r="AU955" s="8"/>
      <c r="AW955" s="44"/>
      <c r="AX955" s="31"/>
      <c r="AY955" s="29"/>
      <c r="AZ955" s="31"/>
      <c r="BA955" s="17"/>
      <c r="BC955" s="22"/>
      <c r="BD955" s="22"/>
      <c r="BE955" s="22"/>
      <c r="BF955" s="22"/>
      <c r="BG955" s="22"/>
      <c r="BH955" s="22"/>
      <c r="BI955" s="22"/>
      <c r="BJ955" s="33"/>
      <c r="BK955" s="6"/>
      <c r="BL955" s="32"/>
      <c r="BM955" s="27"/>
      <c r="BN955" s="27"/>
      <c r="BO955" s="27"/>
      <c r="BP955" s="27"/>
      <c r="BQ955" s="27"/>
      <c r="BR955" s="27"/>
      <c r="BT955" s="2"/>
      <c r="BU955" s="8"/>
      <c r="BV955" s="8"/>
      <c r="BW955" s="8"/>
      <c r="BY955" s="44"/>
      <c r="BZ955" s="31"/>
      <c r="CA955" s="29"/>
      <c r="CB955" s="31"/>
      <c r="CC955" s="17"/>
      <c r="CE955" s="22"/>
      <c r="CF955" s="22"/>
      <c r="CG955" s="22"/>
      <c r="CH955" s="22"/>
      <c r="CI955" s="22"/>
      <c r="CJ955" s="22"/>
      <c r="CK955" s="22"/>
      <c r="CL955" s="33"/>
      <c r="CM955" s="6"/>
      <c r="CN955" s="32"/>
      <c r="CO955" s="27"/>
      <c r="CP955" s="27"/>
      <c r="CQ955" s="27"/>
      <c r="CR955" s="27"/>
      <c r="CS955" s="27"/>
      <c r="CT955" s="27"/>
    </row>
    <row r="956" spans="2:98">
      <c r="B956" s="86">
        <v>43742</v>
      </c>
      <c r="C956" s="53">
        <v>2944.44</v>
      </c>
      <c r="D956" s="47">
        <f t="shared" si="282"/>
        <v>1.2729455223341653E-2</v>
      </c>
      <c r="F956" s="89">
        <f t="shared" si="279"/>
        <v>2019.7544696067152</v>
      </c>
      <c r="G956" s="96">
        <v>196</v>
      </c>
      <c r="H956" s="37">
        <v>945</v>
      </c>
      <c r="I956" s="60">
        <f t="shared" si="283"/>
        <v>2489.5831921269514</v>
      </c>
      <c r="J956" s="57">
        <f t="shared" si="284"/>
        <v>2941.3930737780224</v>
      </c>
      <c r="K956" s="60">
        <f t="shared" si="285"/>
        <v>3114.645382125982</v>
      </c>
      <c r="L956" s="57">
        <f t="shared" si="286"/>
        <v>1989.9615237386672</v>
      </c>
      <c r="M956" s="60">
        <f t="shared" si="287"/>
        <v>1989.9615237386672</v>
      </c>
      <c r="N956" s="57">
        <f t="shared" si="288"/>
        <v>1590.6063627370395</v>
      </c>
      <c r="P956" s="49"/>
      <c r="Q956" s="96">
        <v>945</v>
      </c>
      <c r="R956" s="103">
        <f t="shared" si="280"/>
        <v>2019.7544696067152</v>
      </c>
      <c r="S956" s="57">
        <f t="shared" si="273"/>
        <v>2410.3045485235139</v>
      </c>
      <c r="T956" s="57">
        <f t="shared" si="274"/>
        <v>2991.1763704687087</v>
      </c>
      <c r="U956" s="57">
        <f t="shared" si="275"/>
        <v>3941.6788829229913</v>
      </c>
      <c r="V956" s="57">
        <f t="shared" si="276"/>
        <v>1473.8816096366015</v>
      </c>
      <c r="W956" s="57">
        <f t="shared" si="277"/>
        <v>6446.0038568978653</v>
      </c>
      <c r="X956" s="57">
        <f t="shared" si="278"/>
        <v>901.26660573066886</v>
      </c>
      <c r="Y956" s="17"/>
      <c r="AA956" s="22"/>
      <c r="AB956" s="22"/>
      <c r="AC956" s="22"/>
      <c r="AD956" s="22"/>
      <c r="AE956" s="22"/>
      <c r="AF956" s="22"/>
      <c r="AG956" s="22"/>
      <c r="AH956" s="33"/>
      <c r="AI956" s="6"/>
      <c r="AJ956" s="32"/>
      <c r="AK956" s="27"/>
      <c r="AL956" s="27"/>
      <c r="AM956" s="27"/>
      <c r="AN956" s="27"/>
      <c r="AO956" s="27"/>
      <c r="AP956" s="27"/>
      <c r="AR956" s="2"/>
      <c r="AS956" s="8"/>
      <c r="AT956" s="8"/>
      <c r="AU956" s="8"/>
      <c r="AW956" s="44"/>
      <c r="AX956" s="31"/>
      <c r="AY956" s="29"/>
      <c r="AZ956" s="31"/>
      <c r="BA956" s="17"/>
      <c r="BC956" s="22"/>
      <c r="BD956" s="22"/>
      <c r="BE956" s="22"/>
      <c r="BF956" s="22"/>
      <c r="BG956" s="22"/>
      <c r="BH956" s="22"/>
      <c r="BI956" s="22"/>
      <c r="BJ956" s="33"/>
      <c r="BK956" s="6"/>
      <c r="BL956" s="32"/>
      <c r="BM956" s="27"/>
      <c r="BN956" s="27"/>
      <c r="BO956" s="27"/>
      <c r="BP956" s="27"/>
      <c r="BQ956" s="27"/>
      <c r="BR956" s="27"/>
      <c r="BT956" s="2"/>
      <c r="BU956" s="8"/>
      <c r="BV956" s="8"/>
      <c r="BW956" s="8"/>
      <c r="BY956" s="44"/>
      <c r="BZ956" s="31"/>
      <c r="CA956" s="29"/>
      <c r="CB956" s="31"/>
      <c r="CC956" s="17"/>
      <c r="CE956" s="22"/>
      <c r="CF956" s="22"/>
      <c r="CG956" s="22"/>
      <c r="CH956" s="22"/>
      <c r="CI956" s="22"/>
      <c r="CJ956" s="22"/>
      <c r="CK956" s="22"/>
      <c r="CL956" s="33"/>
      <c r="CM956" s="6"/>
      <c r="CN956" s="32"/>
      <c r="CO956" s="27"/>
      <c r="CP956" s="27"/>
      <c r="CQ956" s="27"/>
      <c r="CR956" s="27"/>
      <c r="CS956" s="27"/>
      <c r="CT956" s="27"/>
    </row>
    <row r="957" spans="2:98">
      <c r="B957" s="86">
        <v>43745</v>
      </c>
      <c r="C957" s="109">
        <v>2938.79</v>
      </c>
      <c r="D957" s="47">
        <f t="shared" si="282"/>
        <v>-1.9188708209371191E-3</v>
      </c>
      <c r="F957" s="89">
        <f t="shared" si="279"/>
        <v>2019.7584425904261</v>
      </c>
      <c r="G957" s="96">
        <v>197</v>
      </c>
      <c r="H957" s="37">
        <v>946</v>
      </c>
      <c r="I957" s="60">
        <f t="shared" si="283"/>
        <v>2490.3102565652948</v>
      </c>
      <c r="J957" s="57">
        <f t="shared" si="284"/>
        <v>2943.0722104967631</v>
      </c>
      <c r="K957" s="60">
        <f t="shared" si="285"/>
        <v>3117.3335509388726</v>
      </c>
      <c r="L957" s="57">
        <f t="shared" si="286"/>
        <v>1989.4069956314122</v>
      </c>
      <c r="M957" s="60">
        <f t="shared" si="287"/>
        <v>1989.4069956314122</v>
      </c>
      <c r="N957" s="57">
        <f t="shared" si="288"/>
        <v>1589.2558703612406</v>
      </c>
      <c r="P957" s="49"/>
      <c r="Q957" s="41">
        <v>946</v>
      </c>
      <c r="R957" s="103">
        <f t="shared" si="280"/>
        <v>2019.7584425904261</v>
      </c>
      <c r="S957" s="57">
        <f t="shared" si="273"/>
        <v>2411.0084602177885</v>
      </c>
      <c r="T957" s="57">
        <f t="shared" si="274"/>
        <v>2991.9546896859479</v>
      </c>
      <c r="U957" s="57">
        <f t="shared" si="275"/>
        <v>3943.855965524257</v>
      </c>
      <c r="V957" s="57">
        <f t="shared" si="276"/>
        <v>1473.9285222524684</v>
      </c>
      <c r="W957" s="57">
        <f t="shared" si="277"/>
        <v>6451.2423466968103</v>
      </c>
      <c r="X957" s="57">
        <f t="shared" si="278"/>
        <v>901.0608318284809</v>
      </c>
      <c r="Y957" s="17"/>
      <c r="AA957" s="22"/>
      <c r="AB957" s="22"/>
      <c r="AC957" s="22"/>
      <c r="AD957" s="22"/>
      <c r="AE957" s="22"/>
      <c r="AF957" s="22"/>
      <c r="AG957" s="22"/>
      <c r="AH957" s="33"/>
      <c r="AI957" s="6"/>
      <c r="AJ957" s="32"/>
      <c r="AK957" s="27"/>
      <c r="AL957" s="27"/>
      <c r="AM957" s="27"/>
      <c r="AN957" s="27"/>
      <c r="AO957" s="27"/>
      <c r="AP957" s="27"/>
      <c r="AR957" s="2"/>
      <c r="AS957" s="8"/>
      <c r="AT957" s="8"/>
      <c r="AU957" s="8"/>
      <c r="AW957" s="44"/>
      <c r="AX957" s="31"/>
      <c r="AY957" s="29"/>
      <c r="AZ957" s="31"/>
      <c r="BA957" s="17"/>
      <c r="BC957" s="22"/>
      <c r="BD957" s="22"/>
      <c r="BE957" s="22"/>
      <c r="BF957" s="22"/>
      <c r="BG957" s="22"/>
      <c r="BH957" s="22"/>
      <c r="BI957" s="22"/>
      <c r="BJ957" s="33"/>
      <c r="BK957" s="6"/>
      <c r="BL957" s="32"/>
      <c r="BM957" s="27"/>
      <c r="BN957" s="27"/>
      <c r="BO957" s="27"/>
      <c r="BP957" s="27"/>
      <c r="BQ957" s="27"/>
      <c r="BR957" s="27"/>
      <c r="BT957" s="2"/>
      <c r="BU957" s="8"/>
      <c r="BV957" s="8"/>
      <c r="BW957" s="8"/>
      <c r="BY957" s="44"/>
      <c r="BZ957" s="31"/>
      <c r="CA957" s="29"/>
      <c r="CB957" s="31"/>
      <c r="CC957" s="17"/>
      <c r="CE957" s="22"/>
      <c r="CF957" s="22"/>
      <c r="CG957" s="22"/>
      <c r="CH957" s="22"/>
      <c r="CI957" s="22"/>
      <c r="CJ957" s="22"/>
      <c r="CK957" s="22"/>
      <c r="CL957" s="33"/>
      <c r="CM957" s="6"/>
      <c r="CN957" s="32"/>
      <c r="CO957" s="27"/>
      <c r="CP957" s="27"/>
      <c r="CQ957" s="27"/>
      <c r="CR957" s="27"/>
      <c r="CS957" s="27"/>
      <c r="CT957" s="27"/>
    </row>
    <row r="958" spans="2:98">
      <c r="B958" s="86">
        <v>43746</v>
      </c>
      <c r="C958" s="53">
        <v>2893.06</v>
      </c>
      <c r="D958" s="47">
        <f t="shared" si="282"/>
        <v>-1.5560826054260433E-2</v>
      </c>
      <c r="F958" s="89">
        <f t="shared" si="279"/>
        <v>2019.7624155741369</v>
      </c>
      <c r="G958" s="96">
        <v>198</v>
      </c>
      <c r="H958" s="37">
        <v>947</v>
      </c>
      <c r="I958" s="60">
        <f t="shared" si="283"/>
        <v>2491.0375333374527</v>
      </c>
      <c r="J958" s="57">
        <f t="shared" si="284"/>
        <v>2944.7480457454608</v>
      </c>
      <c r="K958" s="60">
        <f t="shared" si="285"/>
        <v>3120.0195262532679</v>
      </c>
      <c r="L958" s="57">
        <f t="shared" si="286"/>
        <v>1988.8554992306895</v>
      </c>
      <c r="M958" s="60">
        <f t="shared" si="287"/>
        <v>1988.8554992306895</v>
      </c>
      <c r="N958" s="57">
        <f t="shared" si="288"/>
        <v>1587.9111189146058</v>
      </c>
      <c r="P958" s="49"/>
      <c r="Q958" s="41">
        <v>947</v>
      </c>
      <c r="R958" s="103">
        <f t="shared" si="280"/>
        <v>2019.7624155741369</v>
      </c>
      <c r="S958" s="57">
        <f t="shared" si="273"/>
        <v>2411.7125774842898</v>
      </c>
      <c r="T958" s="57">
        <f t="shared" si="274"/>
        <v>2992.732800000088</v>
      </c>
      <c r="U958" s="57">
        <f t="shared" si="275"/>
        <v>3946.0337080991471</v>
      </c>
      <c r="V958" s="57">
        <f t="shared" si="276"/>
        <v>1473.9756389961826</v>
      </c>
      <c r="W958" s="57">
        <f t="shared" si="277"/>
        <v>6456.4833184629924</v>
      </c>
      <c r="X958" s="57">
        <f t="shared" si="278"/>
        <v>900.85535259781921</v>
      </c>
      <c r="Y958" s="17"/>
      <c r="AA958" s="22"/>
      <c r="AB958" s="22"/>
      <c r="AC958" s="22"/>
      <c r="AD958" s="22"/>
      <c r="AE958" s="22"/>
      <c r="AF958" s="22"/>
      <c r="AG958" s="22"/>
      <c r="AH958" s="33"/>
      <c r="AI958" s="6"/>
      <c r="AJ958" s="32"/>
      <c r="AK958" s="27"/>
      <c r="AL958" s="27"/>
      <c r="AM958" s="27"/>
      <c r="AN958" s="27"/>
      <c r="AO958" s="27"/>
      <c r="AP958" s="27"/>
      <c r="AR958" s="2"/>
      <c r="AS958" s="8"/>
      <c r="AT958" s="8"/>
      <c r="AU958" s="8"/>
      <c r="AW958" s="44"/>
      <c r="AX958" s="31"/>
      <c r="AY958" s="29"/>
      <c r="AZ958" s="31"/>
      <c r="BA958" s="17"/>
      <c r="BC958" s="22"/>
      <c r="BD958" s="22"/>
      <c r="BE958" s="22"/>
      <c r="BF958" s="22"/>
      <c r="BG958" s="22"/>
      <c r="BH958" s="22"/>
      <c r="BI958" s="22"/>
      <c r="BJ958" s="33"/>
      <c r="BK958" s="6"/>
      <c r="BL958" s="32"/>
      <c r="BM958" s="27"/>
      <c r="BN958" s="27"/>
      <c r="BO958" s="27"/>
      <c r="BP958" s="27"/>
      <c r="BQ958" s="27"/>
      <c r="BR958" s="27"/>
      <c r="BT958" s="2"/>
      <c r="BU958" s="8"/>
      <c r="BV958" s="8"/>
      <c r="BW958" s="8"/>
      <c r="BY958" s="44"/>
      <c r="BZ958" s="31"/>
      <c r="CA958" s="29"/>
      <c r="CB958" s="31"/>
      <c r="CC958" s="17"/>
      <c r="CE958" s="22"/>
      <c r="CF958" s="22"/>
      <c r="CG958" s="22"/>
      <c r="CH958" s="22"/>
      <c r="CI958" s="22"/>
      <c r="CJ958" s="22"/>
      <c r="CK958" s="22"/>
      <c r="CL958" s="33"/>
      <c r="CM958" s="6"/>
      <c r="CN958" s="32"/>
      <c r="CO958" s="27"/>
      <c r="CP958" s="27"/>
      <c r="CQ958" s="27"/>
      <c r="CR958" s="27"/>
      <c r="CS958" s="27"/>
      <c r="CT958" s="27"/>
    </row>
    <row r="959" spans="2:98">
      <c r="B959" s="86">
        <v>43747</v>
      </c>
      <c r="C959" s="53">
        <v>2919.4</v>
      </c>
      <c r="D959" s="47">
        <f t="shared" si="282"/>
        <v>9.1045467428951168E-3</v>
      </c>
      <c r="F959" s="89">
        <f t="shared" si="279"/>
        <v>2019.7663885578477</v>
      </c>
      <c r="G959" s="96">
        <v>199</v>
      </c>
      <c r="H959" s="37">
        <v>948</v>
      </c>
      <c r="I959" s="60">
        <f t="shared" si="283"/>
        <v>2491.7650225054372</v>
      </c>
      <c r="J959" s="57">
        <f t="shared" si="284"/>
        <v>2946.4206050449184</v>
      </c>
      <c r="K959" s="60">
        <f t="shared" si="285"/>
        <v>3122.7033325848479</v>
      </c>
      <c r="L959" s="57">
        <f t="shared" si="286"/>
        <v>1988.3070103371138</v>
      </c>
      <c r="M959" s="60">
        <f t="shared" si="287"/>
        <v>1988.3070103371138</v>
      </c>
      <c r="N959" s="57">
        <f t="shared" si="288"/>
        <v>1586.5720610287144</v>
      </c>
      <c r="P959" s="49"/>
      <c r="Q959" s="96">
        <v>948</v>
      </c>
      <c r="R959" s="103">
        <f t="shared" si="280"/>
        <v>2019.7663885578477</v>
      </c>
      <c r="S959" s="57">
        <f t="shared" si="273"/>
        <v>2412.4169003830543</v>
      </c>
      <c r="T959" s="57">
        <f t="shared" si="274"/>
        <v>2993.5107017945056</v>
      </c>
      <c r="U959" s="57">
        <f t="shared" si="275"/>
        <v>3948.2121112726627</v>
      </c>
      <c r="V959" s="57">
        <f t="shared" si="276"/>
        <v>1474.0229595663359</v>
      </c>
      <c r="W959" s="57">
        <f t="shared" si="277"/>
        <v>6461.7267741429541</v>
      </c>
      <c r="X959" s="57">
        <f t="shared" si="278"/>
        <v>900.65016746637048</v>
      </c>
      <c r="Y959" s="17"/>
      <c r="AA959" s="22"/>
      <c r="AB959" s="22"/>
      <c r="AC959" s="22"/>
      <c r="AD959" s="22"/>
      <c r="AE959" s="22"/>
      <c r="AF959" s="22"/>
      <c r="AG959" s="22"/>
      <c r="AH959" s="33"/>
      <c r="AI959" s="6"/>
      <c r="AJ959" s="32"/>
      <c r="AK959" s="27"/>
      <c r="AL959" s="27"/>
      <c r="AM959" s="27"/>
      <c r="AN959" s="27"/>
      <c r="AO959" s="27"/>
      <c r="AP959" s="27"/>
      <c r="AR959" s="2"/>
      <c r="AS959" s="8"/>
      <c r="AT959" s="8"/>
      <c r="AU959" s="8"/>
      <c r="AW959" s="44"/>
      <c r="AX959" s="31"/>
      <c r="AY959" s="29"/>
      <c r="AZ959" s="31"/>
      <c r="BA959" s="17"/>
      <c r="BC959" s="22"/>
      <c r="BD959" s="22"/>
      <c r="BE959" s="22"/>
      <c r="BF959" s="22"/>
      <c r="BG959" s="22"/>
      <c r="BH959" s="22"/>
      <c r="BI959" s="22"/>
      <c r="BJ959" s="33"/>
      <c r="BK959" s="6"/>
      <c r="BL959" s="32"/>
      <c r="BM959" s="27"/>
      <c r="BN959" s="27"/>
      <c r="BO959" s="27"/>
      <c r="BP959" s="27"/>
      <c r="BQ959" s="27"/>
      <c r="BR959" s="27"/>
      <c r="BT959" s="2"/>
      <c r="BU959" s="8"/>
      <c r="BV959" s="8"/>
      <c r="BW959" s="8"/>
      <c r="BY959" s="44"/>
      <c r="BZ959" s="31"/>
      <c r="CA959" s="29"/>
      <c r="CB959" s="31"/>
      <c r="CC959" s="17"/>
      <c r="CE959" s="22"/>
      <c r="CF959" s="22"/>
      <c r="CG959" s="22"/>
      <c r="CH959" s="22"/>
      <c r="CI959" s="22"/>
      <c r="CJ959" s="22"/>
      <c r="CK959" s="22"/>
      <c r="CL959" s="33"/>
      <c r="CM959" s="6"/>
      <c r="CN959" s="32"/>
      <c r="CO959" s="27"/>
      <c r="CP959" s="27"/>
      <c r="CQ959" s="27"/>
      <c r="CR959" s="27"/>
      <c r="CS959" s="27"/>
      <c r="CT959" s="27"/>
    </row>
    <row r="960" spans="2:98">
      <c r="B960" s="86">
        <v>43748</v>
      </c>
      <c r="C960" s="53">
        <v>2938.14</v>
      </c>
      <c r="D960" s="47">
        <f t="shared" si="282"/>
        <v>6.4191272179214155E-3</v>
      </c>
      <c r="F960" s="89">
        <f t="shared" si="279"/>
        <v>2019.7703615415585</v>
      </c>
      <c r="G960" s="96">
        <v>200</v>
      </c>
      <c r="H960" s="37">
        <v>949</v>
      </c>
      <c r="I960" s="60">
        <f t="shared" si="283"/>
        <v>2492.4927241312757</v>
      </c>
      <c r="J960" s="57">
        <f t="shared" si="284"/>
        <v>2948.0899135946734</v>
      </c>
      <c r="K960" s="60">
        <f t="shared" si="285"/>
        <v>3125.3849941387111</v>
      </c>
      <c r="L960" s="57">
        <f t="shared" si="286"/>
        <v>1987.7615050619972</v>
      </c>
      <c r="M960" s="60">
        <f t="shared" si="287"/>
        <v>1987.7615050619972</v>
      </c>
      <c r="N960" s="57">
        <f t="shared" si="288"/>
        <v>1585.2386499477036</v>
      </c>
      <c r="P960" s="49"/>
      <c r="Q960" s="41">
        <v>949</v>
      </c>
      <c r="R960" s="103">
        <f t="shared" si="280"/>
        <v>2019.7703615415585</v>
      </c>
      <c r="S960" s="57">
        <f t="shared" ref="S960:S1023" si="289">$C$38*EXP($J$4*Q960)</f>
        <v>2413.1214289741342</v>
      </c>
      <c r="T960" s="57">
        <f t="shared" ref="T960:T1023" si="290">$C$38*EXP($J$3*SQRT(Q960))</f>
        <v>2994.2883954515528</v>
      </c>
      <c r="U960" s="57">
        <f t="shared" ref="U960:U1023" si="291">$C$38*EXP($J$4*Q960+$J$3*SQRT(Q960))</f>
        <v>3950.3911756690354</v>
      </c>
      <c r="V960" s="57">
        <f t="shared" ref="V960:V1023" si="292">$C$38*EXP($J$4*Q960-$J$3*SQRT(Q960))</f>
        <v>1474.0704836624088</v>
      </c>
      <c r="W960" s="57">
        <f t="shared" ref="W960:W1023" si="293">$C$38*EXP($J$4*Q960+2*$J$3*SQRT(Q960))</f>
        <v>6466.9727156822082</v>
      </c>
      <c r="X960" s="57">
        <f t="shared" ref="X960:X1023" si="294">$C$38*EXP($J$4*Q960-2*$J$3*SQRT(Q960))</f>
        <v>900.44527586349602</v>
      </c>
      <c r="Y960" s="17"/>
      <c r="AA960" s="22"/>
      <c r="AB960" s="22"/>
      <c r="AC960" s="22"/>
      <c r="AD960" s="22"/>
      <c r="AE960" s="22"/>
      <c r="AF960" s="22"/>
      <c r="AG960" s="22"/>
      <c r="AH960" s="33"/>
      <c r="AI960" s="6"/>
      <c r="AJ960" s="32"/>
      <c r="AK960" s="27"/>
      <c r="AL960" s="27"/>
      <c r="AM960" s="27"/>
      <c r="AN960" s="27"/>
      <c r="AO960" s="27"/>
      <c r="AP960" s="27"/>
      <c r="AR960" s="2"/>
      <c r="AS960" s="8"/>
      <c r="AT960" s="8"/>
      <c r="AU960" s="8"/>
      <c r="AW960" s="44"/>
      <c r="AX960" s="31"/>
      <c r="AY960" s="29"/>
      <c r="AZ960" s="31"/>
      <c r="BA960" s="17"/>
      <c r="BC960" s="22"/>
      <c r="BD960" s="22"/>
      <c r="BE960" s="22"/>
      <c r="BF960" s="22"/>
      <c r="BG960" s="22"/>
      <c r="BH960" s="22"/>
      <c r="BI960" s="22"/>
      <c r="BJ960" s="33"/>
      <c r="BK960" s="6"/>
      <c r="BL960" s="32"/>
      <c r="BM960" s="27"/>
      <c r="BN960" s="27"/>
      <c r="BO960" s="27"/>
      <c r="BP960" s="27"/>
      <c r="BQ960" s="27"/>
      <c r="BR960" s="27"/>
      <c r="BT960" s="2"/>
      <c r="BU960" s="8"/>
      <c r="BV960" s="8"/>
      <c r="BW960" s="8"/>
      <c r="BY960" s="44"/>
      <c r="BZ960" s="31"/>
      <c r="CA960" s="29"/>
      <c r="CB960" s="31"/>
      <c r="CC960" s="17"/>
      <c r="CE960" s="22"/>
      <c r="CF960" s="22"/>
      <c r="CG960" s="22"/>
      <c r="CH960" s="22"/>
      <c r="CI960" s="22"/>
      <c r="CJ960" s="22"/>
      <c r="CK960" s="22"/>
      <c r="CL960" s="33"/>
      <c r="CM960" s="6"/>
      <c r="CN960" s="32"/>
      <c r="CO960" s="27"/>
      <c r="CP960" s="27"/>
      <c r="CQ960" s="27"/>
      <c r="CR960" s="27"/>
      <c r="CS960" s="27"/>
      <c r="CT960" s="27"/>
    </row>
    <row r="961" spans="2:98">
      <c r="B961" s="86">
        <v>43749</v>
      </c>
      <c r="C961" s="53">
        <v>2970.27</v>
      </c>
      <c r="D961" s="47">
        <f t="shared" si="282"/>
        <v>1.0935489799669216E-2</v>
      </c>
      <c r="F961" s="89">
        <f t="shared" si="279"/>
        <v>2019.7743345252693</v>
      </c>
      <c r="G961" s="96">
        <v>201</v>
      </c>
      <c r="H961" s="37">
        <v>950</v>
      </c>
      <c r="I961" s="60">
        <f t="shared" si="283"/>
        <v>2493.220638277015</v>
      </c>
      <c r="J961" s="57">
        <f t="shared" si="284"/>
        <v>2949.7559962786172</v>
      </c>
      <c r="K961" s="60">
        <f t="shared" si="285"/>
        <v>3128.0645348148641</v>
      </c>
      <c r="L961" s="57">
        <f t="shared" si="286"/>
        <v>1987.2189598218606</v>
      </c>
      <c r="M961" s="60">
        <f t="shared" si="287"/>
        <v>1987.2189598218606</v>
      </c>
      <c r="N961" s="57">
        <f t="shared" si="288"/>
        <v>1583.9108395174092</v>
      </c>
      <c r="P961" s="49"/>
      <c r="Q961" s="41">
        <v>950</v>
      </c>
      <c r="R961" s="103">
        <f t="shared" si="280"/>
        <v>2019.7743345252693</v>
      </c>
      <c r="S961" s="57">
        <f t="shared" si="289"/>
        <v>2413.8261633176016</v>
      </c>
      <c r="T961" s="57">
        <f t="shared" si="290"/>
        <v>2995.065881352562</v>
      </c>
      <c r="U961" s="57">
        <f t="shared" si="291"/>
        <v>3952.5709019117298</v>
      </c>
      <c r="V961" s="57">
        <f t="shared" si="292"/>
        <v>1474.1182109847687</v>
      </c>
      <c r="W961" s="57">
        <f t="shared" si="293"/>
        <v>6472.2211450252289</v>
      </c>
      <c r="X961" s="57">
        <f t="shared" si="294"/>
        <v>900.24067722022517</v>
      </c>
      <c r="Y961" s="17"/>
      <c r="AA961" s="22"/>
      <c r="AB961" s="22"/>
      <c r="AC961" s="22"/>
      <c r="AD961" s="22"/>
      <c r="AE961" s="22"/>
      <c r="AF961" s="22"/>
      <c r="AG961" s="22"/>
      <c r="AH961" s="33"/>
      <c r="AI961" s="6"/>
      <c r="AJ961" s="32"/>
      <c r="AK961" s="27"/>
      <c r="AL961" s="27"/>
      <c r="AM961" s="27"/>
      <c r="AN961" s="27"/>
      <c r="AO961" s="27"/>
      <c r="AP961" s="27"/>
      <c r="AR961" s="2"/>
      <c r="AS961" s="8"/>
      <c r="AT961" s="8"/>
      <c r="AU961" s="8"/>
      <c r="AW961" s="44"/>
      <c r="AX961" s="31"/>
      <c r="AY961" s="29"/>
      <c r="AZ961" s="31"/>
      <c r="BA961" s="17"/>
      <c r="BC961" s="22"/>
      <c r="BD961" s="22"/>
      <c r="BE961" s="22"/>
      <c r="BF961" s="22"/>
      <c r="BG961" s="22"/>
      <c r="BH961" s="22"/>
      <c r="BI961" s="22"/>
      <c r="BJ961" s="33"/>
      <c r="BK961" s="6"/>
      <c r="BL961" s="32"/>
      <c r="BM961" s="27"/>
      <c r="BN961" s="27"/>
      <c r="BO961" s="27"/>
      <c r="BP961" s="27"/>
      <c r="BQ961" s="27"/>
      <c r="BR961" s="27"/>
      <c r="BT961" s="2"/>
      <c r="BU961" s="8"/>
      <c r="BV961" s="8"/>
      <c r="BW961" s="8"/>
      <c r="BY961" s="44"/>
      <c r="BZ961" s="31"/>
      <c r="CA961" s="29"/>
      <c r="CB961" s="31"/>
      <c r="CC961" s="17"/>
      <c r="CE961" s="22"/>
      <c r="CF961" s="22"/>
      <c r="CG961" s="22"/>
      <c r="CH961" s="22"/>
      <c r="CI961" s="22"/>
      <c r="CJ961" s="22"/>
      <c r="CK961" s="22"/>
      <c r="CL961" s="33"/>
      <c r="CM961" s="6"/>
      <c r="CN961" s="32"/>
      <c r="CO961" s="27"/>
      <c r="CP961" s="27"/>
      <c r="CQ961" s="27"/>
      <c r="CR961" s="27"/>
      <c r="CS961" s="27"/>
      <c r="CT961" s="27"/>
    </row>
    <row r="962" spans="2:98">
      <c r="B962" s="86">
        <v>43752</v>
      </c>
      <c r="C962" s="53">
        <v>2966.15</v>
      </c>
      <c r="D962" s="47">
        <f t="shared" si="282"/>
        <v>-1.3870792890881606E-3</v>
      </c>
      <c r="F962" s="89">
        <f t="shared" si="279"/>
        <v>2019.7783075089801</v>
      </c>
      <c r="G962" s="96">
        <v>202</v>
      </c>
      <c r="H962" s="37">
        <v>951</v>
      </c>
      <c r="I962" s="60">
        <f t="shared" si="283"/>
        <v>2493.9487650047208</v>
      </c>
      <c r="J962" s="57">
        <f t="shared" si="284"/>
        <v>2951.4188776704973</v>
      </c>
      <c r="K962" s="60">
        <f t="shared" si="285"/>
        <v>3130.741978213583</v>
      </c>
      <c r="L962" s="57">
        <f t="shared" si="286"/>
        <v>1986.679351333069</v>
      </c>
      <c r="M962" s="60">
        <f t="shared" si="287"/>
        <v>1986.679351333069</v>
      </c>
      <c r="N962" s="57">
        <f t="shared" si="288"/>
        <v>1582.588584174749</v>
      </c>
      <c r="P962" s="49"/>
      <c r="Q962" s="96">
        <v>951</v>
      </c>
      <c r="R962" s="103">
        <f t="shared" si="280"/>
        <v>2019.7783075089801</v>
      </c>
      <c r="S962" s="57">
        <f t="shared" si="289"/>
        <v>2414.5311034735441</v>
      </c>
      <c r="T962" s="57">
        <f t="shared" si="290"/>
        <v>2995.8431598778461</v>
      </c>
      <c r="U962" s="57">
        <f t="shared" si="291"/>
        <v>3954.7512906234419</v>
      </c>
      <c r="V962" s="57">
        <f t="shared" si="292"/>
        <v>1474.1661412346652</v>
      </c>
      <c r="W962" s="57">
        <f t="shared" si="293"/>
        <v>6477.472064115469</v>
      </c>
      <c r="X962" s="57">
        <f t="shared" si="294"/>
        <v>900.03637096924797</v>
      </c>
      <c r="Y962" s="17"/>
      <c r="AA962" s="22"/>
      <c r="AB962" s="22"/>
      <c r="AC962" s="22"/>
      <c r="AD962" s="22"/>
      <c r="AE962" s="22"/>
      <c r="AF962" s="22"/>
      <c r="AG962" s="22"/>
      <c r="AH962" s="33"/>
      <c r="AI962" s="6"/>
      <c r="AJ962" s="32"/>
      <c r="AK962" s="27"/>
      <c r="AL962" s="27"/>
      <c r="AM962" s="27"/>
      <c r="AN962" s="27"/>
      <c r="AO962" s="27"/>
      <c r="AP962" s="27"/>
      <c r="AR962" s="2"/>
      <c r="AS962" s="8"/>
      <c r="AT962" s="8"/>
      <c r="AU962" s="8"/>
      <c r="AW962" s="44"/>
      <c r="AX962" s="31"/>
      <c r="AY962" s="29"/>
      <c r="AZ962" s="31"/>
      <c r="BA962" s="17"/>
      <c r="BC962" s="22"/>
      <c r="BD962" s="22"/>
      <c r="BE962" s="22"/>
      <c r="BF962" s="22"/>
      <c r="BG962" s="22"/>
      <c r="BH962" s="22"/>
      <c r="BI962" s="22"/>
      <c r="BJ962" s="33"/>
      <c r="BK962" s="6"/>
      <c r="BL962" s="32"/>
      <c r="BM962" s="27"/>
      <c r="BN962" s="27"/>
      <c r="BO962" s="27"/>
      <c r="BP962" s="27"/>
      <c r="BQ962" s="27"/>
      <c r="BR962" s="27"/>
      <c r="BT962" s="2"/>
      <c r="BU962" s="8"/>
      <c r="BV962" s="8"/>
      <c r="BW962" s="8"/>
      <c r="BY962" s="44"/>
      <c r="BZ962" s="31"/>
      <c r="CA962" s="29"/>
      <c r="CB962" s="31"/>
      <c r="CC962" s="17"/>
      <c r="CE962" s="22"/>
      <c r="CF962" s="22"/>
      <c r="CG962" s="22"/>
      <c r="CH962" s="22"/>
      <c r="CI962" s="22"/>
      <c r="CJ962" s="22"/>
      <c r="CK962" s="22"/>
      <c r="CL962" s="33"/>
      <c r="CM962" s="6"/>
      <c r="CN962" s="32"/>
      <c r="CO962" s="27"/>
      <c r="CP962" s="27"/>
      <c r="CQ962" s="27"/>
      <c r="CR962" s="27"/>
      <c r="CS962" s="27"/>
      <c r="CT962" s="27"/>
    </row>
    <row r="963" spans="2:98">
      <c r="B963" s="86">
        <v>43753</v>
      </c>
      <c r="C963" s="53">
        <v>2995.68</v>
      </c>
      <c r="D963" s="47">
        <f t="shared" si="282"/>
        <v>9.9556664362893798E-3</v>
      </c>
      <c r="F963" s="89">
        <f t="shared" si="279"/>
        <v>2019.7822804926909</v>
      </c>
      <c r="G963" s="96">
        <v>203</v>
      </c>
      <c r="H963" s="37">
        <v>952</v>
      </c>
      <c r="I963" s="60">
        <f t="shared" si="283"/>
        <v>2494.6771043764752</v>
      </c>
      <c r="J963" s="57">
        <f t="shared" si="284"/>
        <v>2953.0785820392898</v>
      </c>
      <c r="K963" s="60">
        <f t="shared" si="285"/>
        <v>3133.4173476406627</v>
      </c>
      <c r="L963" s="57">
        <f t="shared" si="286"/>
        <v>1986.1426566065879</v>
      </c>
      <c r="M963" s="60">
        <f t="shared" si="287"/>
        <v>1986.1426566065879</v>
      </c>
      <c r="N963" s="57">
        <f t="shared" si="288"/>
        <v>1581.2718389373431</v>
      </c>
      <c r="P963" s="49"/>
      <c r="Q963" s="96">
        <v>952</v>
      </c>
      <c r="R963" s="103">
        <f t="shared" si="280"/>
        <v>2019.7822804926909</v>
      </c>
      <c r="S963" s="57">
        <f t="shared" si="289"/>
        <v>2415.2362495020684</v>
      </c>
      <c r="T963" s="57">
        <f t="shared" si="290"/>
        <v>2996.620231406705</v>
      </c>
      <c r="U963" s="57">
        <f t="shared" si="291"/>
        <v>3956.9323424261106</v>
      </c>
      <c r="V963" s="57">
        <f t="shared" si="292"/>
        <v>1474.2142741142272</v>
      </c>
      <c r="W963" s="57">
        <f t="shared" si="293"/>
        <v>6482.725474895361</v>
      </c>
      <c r="X963" s="57">
        <f t="shared" si="294"/>
        <v>899.83235654491057</v>
      </c>
      <c r="Y963" s="17"/>
      <c r="AA963" s="22"/>
      <c r="AB963" s="22"/>
      <c r="AC963" s="22"/>
      <c r="AD963" s="22"/>
      <c r="AE963" s="22"/>
      <c r="AF963" s="22"/>
      <c r="AG963" s="22"/>
      <c r="AH963" s="33"/>
      <c r="AI963" s="6"/>
      <c r="AJ963" s="32"/>
      <c r="AK963" s="27"/>
      <c r="AL963" s="27"/>
      <c r="AM963" s="27"/>
      <c r="AN963" s="27"/>
      <c r="AO963" s="27"/>
      <c r="AP963" s="27"/>
      <c r="AR963" s="2"/>
      <c r="AS963" s="8"/>
      <c r="AT963" s="8"/>
      <c r="AU963" s="8"/>
      <c r="AW963" s="44"/>
      <c r="AX963" s="31"/>
      <c r="AY963" s="29"/>
      <c r="AZ963" s="31"/>
      <c r="BA963" s="17"/>
      <c r="BC963" s="22"/>
      <c r="BD963" s="22"/>
      <c r="BE963" s="22"/>
      <c r="BF963" s="22"/>
      <c r="BG963" s="22"/>
      <c r="BH963" s="22"/>
      <c r="BI963" s="22"/>
      <c r="BJ963" s="33"/>
      <c r="BK963" s="6"/>
      <c r="BL963" s="32"/>
      <c r="BM963" s="27"/>
      <c r="BN963" s="27"/>
      <c r="BO963" s="27"/>
      <c r="BP963" s="27"/>
      <c r="BQ963" s="27"/>
      <c r="BR963" s="27"/>
      <c r="BT963" s="2"/>
      <c r="BU963" s="8"/>
      <c r="BV963" s="8"/>
      <c r="BW963" s="8"/>
      <c r="BY963" s="44"/>
      <c r="BZ963" s="31"/>
      <c r="CA963" s="29"/>
      <c r="CB963" s="31"/>
      <c r="CC963" s="17"/>
      <c r="CE963" s="22"/>
      <c r="CF963" s="22"/>
      <c r="CG963" s="22"/>
      <c r="CH963" s="22"/>
      <c r="CI963" s="22"/>
      <c r="CJ963" s="22"/>
      <c r="CK963" s="22"/>
      <c r="CL963" s="33"/>
      <c r="CM963" s="6"/>
      <c r="CN963" s="32"/>
      <c r="CO963" s="27"/>
      <c r="CP963" s="27"/>
      <c r="CQ963" s="27"/>
      <c r="CR963" s="27"/>
      <c r="CS963" s="27"/>
      <c r="CT963" s="27"/>
    </row>
    <row r="964" spans="2:98">
      <c r="B964" s="86">
        <v>43754</v>
      </c>
      <c r="C964" s="53">
        <v>2989.69</v>
      </c>
      <c r="D964" s="47">
        <f t="shared" si="282"/>
        <v>-1.9995460129252065E-3</v>
      </c>
      <c r="F964" s="89">
        <f t="shared" si="279"/>
        <v>2019.7862534764017</v>
      </c>
      <c r="G964" s="96">
        <v>204</v>
      </c>
      <c r="H964" s="37">
        <v>953</v>
      </c>
      <c r="I964" s="60">
        <f t="shared" si="283"/>
        <v>2495.4056564543798</v>
      </c>
      <c r="J964" s="57">
        <f t="shared" si="284"/>
        <v>2954.7351333544552</v>
      </c>
      <c r="K964" s="60">
        <f t="shared" si="285"/>
        <v>3136.0906661125405</v>
      </c>
      <c r="L964" s="57">
        <f t="shared" si="286"/>
        <v>1985.6088529428546</v>
      </c>
      <c r="M964" s="60">
        <f t="shared" si="287"/>
        <v>1985.6088529428546</v>
      </c>
      <c r="N964" s="57">
        <f t="shared" si="288"/>
        <v>1579.9605593933688</v>
      </c>
      <c r="P964" s="49"/>
      <c r="Q964" s="41">
        <v>953</v>
      </c>
      <c r="R964" s="103">
        <f t="shared" si="280"/>
        <v>2019.7862534764017</v>
      </c>
      <c r="S964" s="57">
        <f t="shared" si="289"/>
        <v>2415.9416014632975</v>
      </c>
      <c r="T964" s="57">
        <f t="shared" si="290"/>
        <v>2997.3970963174306</v>
      </c>
      <c r="U964" s="57">
        <f t="shared" si="291"/>
        <v>3959.1140579409157</v>
      </c>
      <c r="V964" s="57">
        <f t="shared" si="292"/>
        <v>1474.2626093264594</v>
      </c>
      <c r="W964" s="57">
        <f t="shared" si="293"/>
        <v>6487.9813793063304</v>
      </c>
      <c r="X964" s="57">
        <f t="shared" si="294"/>
        <v>899.62863338320619</v>
      </c>
      <c r="Y964" s="17"/>
      <c r="AA964" s="22"/>
      <c r="AB964" s="22"/>
      <c r="AC964" s="22"/>
      <c r="AD964" s="22"/>
      <c r="AE964" s="22"/>
      <c r="AF964" s="22"/>
      <c r="AG964" s="22"/>
      <c r="AH964" s="33"/>
      <c r="AI964" s="6"/>
      <c r="AJ964" s="32"/>
      <c r="AK964" s="27"/>
      <c r="AL964" s="27"/>
      <c r="AM964" s="27"/>
      <c r="AN964" s="27"/>
      <c r="AO964" s="27"/>
      <c r="AP964" s="27"/>
      <c r="AR964" s="2"/>
      <c r="AS964" s="8"/>
      <c r="AT964" s="8"/>
      <c r="AU964" s="8"/>
      <c r="AW964" s="44"/>
      <c r="AX964" s="31"/>
      <c r="AY964" s="29"/>
      <c r="AZ964" s="31"/>
      <c r="BA964" s="17"/>
      <c r="BC964" s="22"/>
      <c r="BD964" s="22"/>
      <c r="BE964" s="22"/>
      <c r="BF964" s="22"/>
      <c r="BG964" s="22"/>
      <c r="BH964" s="22"/>
      <c r="BI964" s="22"/>
      <c r="BJ964" s="33"/>
      <c r="BK964" s="6"/>
      <c r="BL964" s="32"/>
      <c r="BM964" s="27"/>
      <c r="BN964" s="27"/>
      <c r="BO964" s="27"/>
      <c r="BP964" s="27"/>
      <c r="BQ964" s="27"/>
      <c r="BR964" s="27"/>
      <c r="BT964" s="2"/>
      <c r="BU964" s="8"/>
      <c r="BV964" s="8"/>
      <c r="BW964" s="8"/>
      <c r="BY964" s="44"/>
      <c r="BZ964" s="31"/>
      <c r="CA964" s="29"/>
      <c r="CB964" s="31"/>
      <c r="CC964" s="17"/>
      <c r="CE964" s="22"/>
      <c r="CF964" s="22"/>
      <c r="CG964" s="22"/>
      <c r="CH964" s="22"/>
      <c r="CI964" s="22"/>
      <c r="CJ964" s="22"/>
      <c r="CK964" s="22"/>
      <c r="CL964" s="33"/>
      <c r="CM964" s="6"/>
      <c r="CN964" s="32"/>
      <c r="CO964" s="27"/>
      <c r="CP964" s="27"/>
      <c r="CQ964" s="27"/>
      <c r="CR964" s="27"/>
      <c r="CS964" s="27"/>
      <c r="CT964" s="27"/>
    </row>
    <row r="965" spans="2:98">
      <c r="B965" s="86">
        <v>43755</v>
      </c>
      <c r="C965" s="53">
        <v>2997.95</v>
      </c>
      <c r="D965" s="47">
        <f t="shared" si="282"/>
        <v>2.7628282530963956E-3</v>
      </c>
      <c r="F965" s="89">
        <f t="shared" si="279"/>
        <v>2019.7902264601125</v>
      </c>
      <c r="G965" s="96">
        <v>205</v>
      </c>
      <c r="H965" s="37">
        <v>954</v>
      </c>
      <c r="I965" s="60">
        <f t="shared" si="283"/>
        <v>2496.1344213005536</v>
      </c>
      <c r="J965" s="57">
        <f t="shared" si="284"/>
        <v>2956.3885552910801</v>
      </c>
      <c r="K965" s="60">
        <f t="shared" si="285"/>
        <v>3138.7619563613125</v>
      </c>
      <c r="L965" s="57">
        <f t="shared" si="286"/>
        <v>1985.0779179267643</v>
      </c>
      <c r="M965" s="60">
        <f t="shared" si="287"/>
        <v>1985.0779179267643</v>
      </c>
      <c r="N965" s="57">
        <f t="shared" si="288"/>
        <v>1578.6547016916388</v>
      </c>
      <c r="P965" s="49"/>
      <c r="Q965" s="41">
        <v>954</v>
      </c>
      <c r="R965" s="103">
        <f t="shared" si="280"/>
        <v>2019.7902264601125</v>
      </c>
      <c r="S965" s="57">
        <f t="shared" si="289"/>
        <v>2416.6471594173727</v>
      </c>
      <c r="T965" s="57">
        <f t="shared" si="290"/>
        <v>2998.1737549873069</v>
      </c>
      <c r="U965" s="57">
        <f t="shared" si="291"/>
        <v>3961.296437788284</v>
      </c>
      <c r="V965" s="57">
        <f t="shared" si="292"/>
        <v>1474.3111465752397</v>
      </c>
      <c r="W965" s="57">
        <f t="shared" si="293"/>
        <v>6493.2397792887914</v>
      </c>
      <c r="X965" s="57">
        <f t="shared" si="294"/>
        <v>899.42520092177097</v>
      </c>
      <c r="Y965" s="17"/>
      <c r="AA965" s="22"/>
      <c r="AB965" s="22"/>
      <c r="AC965" s="22"/>
      <c r="AD965" s="22"/>
      <c r="AE965" s="22"/>
      <c r="AF965" s="22"/>
      <c r="AG965" s="22"/>
      <c r="AH965" s="33"/>
      <c r="AI965" s="6"/>
      <c r="AJ965" s="32"/>
      <c r="AK965" s="27"/>
      <c r="AL965" s="27"/>
      <c r="AM965" s="27"/>
      <c r="AN965" s="27"/>
      <c r="AO965" s="27"/>
      <c r="AP965" s="27"/>
      <c r="AR965" s="2"/>
      <c r="AS965" s="8"/>
      <c r="AT965" s="8"/>
      <c r="AU965" s="8"/>
      <c r="AW965" s="44"/>
      <c r="AX965" s="31"/>
      <c r="AY965" s="29"/>
      <c r="AZ965" s="31"/>
      <c r="BA965" s="17"/>
      <c r="BC965" s="22"/>
      <c r="BD965" s="22"/>
      <c r="BE965" s="22"/>
      <c r="BF965" s="22"/>
      <c r="BG965" s="22"/>
      <c r="BH965" s="22"/>
      <c r="BI965" s="22"/>
      <c r="BJ965" s="33"/>
      <c r="BK965" s="6"/>
      <c r="BL965" s="32"/>
      <c r="BM965" s="27"/>
      <c r="BN965" s="27"/>
      <c r="BO965" s="27"/>
      <c r="BP965" s="27"/>
      <c r="BQ965" s="27"/>
      <c r="BR965" s="27"/>
      <c r="BT965" s="2"/>
      <c r="BU965" s="8"/>
      <c r="BV965" s="8"/>
      <c r="BW965" s="8"/>
      <c r="BY965" s="44"/>
      <c r="BZ965" s="31"/>
      <c r="CA965" s="29"/>
      <c r="CB965" s="31"/>
      <c r="CC965" s="17"/>
      <c r="CE965" s="22"/>
      <c r="CF965" s="22"/>
      <c r="CG965" s="22"/>
      <c r="CH965" s="22"/>
      <c r="CI965" s="22"/>
      <c r="CJ965" s="22"/>
      <c r="CK965" s="22"/>
      <c r="CL965" s="33"/>
      <c r="CM965" s="6"/>
      <c r="CN965" s="32"/>
      <c r="CO965" s="27"/>
      <c r="CP965" s="27"/>
      <c r="CQ965" s="27"/>
      <c r="CR965" s="27"/>
      <c r="CS965" s="27"/>
      <c r="CT965" s="27"/>
    </row>
    <row r="966" spans="2:98">
      <c r="B966" s="86">
        <v>43756</v>
      </c>
      <c r="C966" s="53">
        <v>2986.19</v>
      </c>
      <c r="D966" s="47">
        <f t="shared" si="282"/>
        <v>-3.9226804983404544E-3</v>
      </c>
      <c r="F966" s="89">
        <f t="shared" si="279"/>
        <v>2019.7941994438233</v>
      </c>
      <c r="G966" s="96">
        <v>206</v>
      </c>
      <c r="H966" s="37">
        <v>955</v>
      </c>
      <c r="I966" s="60">
        <f t="shared" si="283"/>
        <v>2496.8633989771351</v>
      </c>
      <c r="J966" s="57">
        <f t="shared" si="284"/>
        <v>2958.0388712349027</v>
      </c>
      <c r="K966" s="60">
        <f t="shared" si="285"/>
        <v>3141.4312408396349</v>
      </c>
      <c r="L966" s="57">
        <f t="shared" si="286"/>
        <v>1984.5498294227673</v>
      </c>
      <c r="M966" s="60">
        <f t="shared" si="287"/>
        <v>1984.5498294227673</v>
      </c>
      <c r="N966" s="57">
        <f t="shared" si="288"/>
        <v>1577.3542225318997</v>
      </c>
      <c r="P966" s="49"/>
      <c r="Q966" s="96">
        <v>955</v>
      </c>
      <c r="R966" s="103">
        <f t="shared" si="280"/>
        <v>2019.7941994438233</v>
      </c>
      <c r="S966" s="57">
        <f t="shared" si="289"/>
        <v>2417.3529234244529</v>
      </c>
      <c r="T966" s="57">
        <f t="shared" si="290"/>
        <v>2998.9502077926163</v>
      </c>
      <c r="U966" s="57">
        <f t="shared" si="291"/>
        <v>3963.4794825878871</v>
      </c>
      <c r="V966" s="57">
        <f t="shared" si="292"/>
        <v>1474.3598855653145</v>
      </c>
      <c r="W966" s="57">
        <f t="shared" si="293"/>
        <v>6498.5006767821615</v>
      </c>
      <c r="X966" s="57">
        <f t="shared" si="294"/>
        <v>899.22205859987696</v>
      </c>
      <c r="Y966" s="17"/>
      <c r="AA966" s="22"/>
      <c r="AB966" s="22"/>
      <c r="AC966" s="22"/>
      <c r="AD966" s="22"/>
      <c r="AE966" s="22"/>
      <c r="AF966" s="22"/>
      <c r="AG966" s="22"/>
      <c r="AH966" s="33"/>
      <c r="AI966" s="6"/>
      <c r="AJ966" s="32"/>
      <c r="AK966" s="27"/>
      <c r="AL966" s="27"/>
      <c r="AM966" s="27"/>
      <c r="AN966" s="27"/>
      <c r="AO966" s="27"/>
      <c r="AP966" s="27"/>
      <c r="AR966" s="2"/>
      <c r="AS966" s="8"/>
      <c r="AT966" s="8"/>
      <c r="AU966" s="8"/>
      <c r="AW966" s="44"/>
      <c r="AX966" s="31"/>
      <c r="AY966" s="29"/>
      <c r="AZ966" s="31"/>
      <c r="BA966" s="17"/>
      <c r="BC966" s="22"/>
      <c r="BD966" s="22"/>
      <c r="BE966" s="22"/>
      <c r="BF966" s="22"/>
      <c r="BG966" s="22"/>
      <c r="BH966" s="22"/>
      <c r="BI966" s="22"/>
      <c r="BJ966" s="33"/>
      <c r="BK966" s="6"/>
      <c r="BL966" s="32"/>
      <c r="BM966" s="27"/>
      <c r="BN966" s="27"/>
      <c r="BO966" s="27"/>
      <c r="BP966" s="27"/>
      <c r="BQ966" s="27"/>
      <c r="BR966" s="27"/>
      <c r="BT966" s="2"/>
      <c r="BU966" s="8"/>
      <c r="BV966" s="8"/>
      <c r="BW966" s="8"/>
      <c r="BY966" s="44"/>
      <c r="BZ966" s="31"/>
      <c r="CA966" s="29"/>
      <c r="CB966" s="31"/>
      <c r="CC966" s="17"/>
      <c r="CE966" s="22"/>
      <c r="CF966" s="22"/>
      <c r="CG966" s="22"/>
      <c r="CH966" s="22"/>
      <c r="CI966" s="22"/>
      <c r="CJ966" s="22"/>
      <c r="CK966" s="22"/>
      <c r="CL966" s="33"/>
      <c r="CM966" s="6"/>
      <c r="CN966" s="32"/>
      <c r="CO966" s="27"/>
      <c r="CP966" s="27"/>
      <c r="CQ966" s="27"/>
      <c r="CR966" s="27"/>
      <c r="CS966" s="27"/>
      <c r="CT966" s="27"/>
    </row>
    <row r="967" spans="2:98">
      <c r="B967" s="86">
        <v>43759</v>
      </c>
      <c r="C967" s="53">
        <v>3006.72</v>
      </c>
      <c r="D967" s="47">
        <f t="shared" si="282"/>
        <v>6.8749811632882523E-3</v>
      </c>
      <c r="F967" s="89">
        <f t="shared" si="279"/>
        <v>2019.7981724275342</v>
      </c>
      <c r="G967" s="96">
        <v>207</v>
      </c>
      <c r="H967" s="37">
        <v>956</v>
      </c>
      <c r="I967" s="60">
        <f t="shared" si="283"/>
        <v>2497.5925895462783</v>
      </c>
      <c r="J967" s="57">
        <f t="shared" si="284"/>
        <v>2959.686104287231</v>
      </c>
      <c r="K967" s="60">
        <f t="shared" si="285"/>
        <v>3144.0985417255251</v>
      </c>
      <c r="L967" s="57">
        <f t="shared" si="286"/>
        <v>1984.0245655700726</v>
      </c>
      <c r="M967" s="60">
        <f t="shared" si="287"/>
        <v>1984.0245655700726</v>
      </c>
      <c r="N967" s="57">
        <f t="shared" si="288"/>
        <v>1576.0590791553425</v>
      </c>
      <c r="P967" s="49"/>
      <c r="Q967" s="41">
        <v>956</v>
      </c>
      <c r="R967" s="103">
        <f t="shared" si="280"/>
        <v>2019.7981724275342</v>
      </c>
      <c r="S967" s="57">
        <f t="shared" si="289"/>
        <v>2418.0588935447145</v>
      </c>
      <c r="T967" s="57">
        <f t="shared" si="290"/>
        <v>2999.7264551086437</v>
      </c>
      <c r="U967" s="57">
        <f t="shared" si="291"/>
        <v>3965.6631929586547</v>
      </c>
      <c r="V967" s="57">
        <f t="shared" si="292"/>
        <v>1474.4088260022966</v>
      </c>
      <c r="W967" s="57">
        <f t="shared" si="293"/>
        <v>6503.7640737248721</v>
      </c>
      <c r="X967" s="57">
        <f t="shared" si="294"/>
        <v>899.01920585842481</v>
      </c>
      <c r="Y967" s="17"/>
      <c r="AA967" s="22"/>
      <c r="AB967" s="22"/>
      <c r="AC967" s="22"/>
      <c r="AD967" s="22"/>
      <c r="AE967" s="22"/>
      <c r="AF967" s="22"/>
      <c r="AG967" s="22"/>
      <c r="AH967" s="33"/>
      <c r="AI967" s="6"/>
      <c r="AJ967" s="32"/>
      <c r="AK967" s="27"/>
      <c r="AL967" s="27"/>
      <c r="AM967" s="27"/>
      <c r="AN967" s="27"/>
      <c r="AO967" s="27"/>
      <c r="AP967" s="27"/>
      <c r="AR967" s="2"/>
      <c r="AS967" s="8"/>
      <c r="AT967" s="8"/>
      <c r="AU967" s="8"/>
      <c r="AW967" s="44"/>
      <c r="AX967" s="31"/>
      <c r="AY967" s="29"/>
      <c r="AZ967" s="31"/>
      <c r="BA967" s="17"/>
      <c r="BC967" s="22"/>
      <c r="BD967" s="22"/>
      <c r="BE967" s="22"/>
      <c r="BF967" s="22"/>
      <c r="BG967" s="22"/>
      <c r="BH967" s="22"/>
      <c r="BI967" s="22"/>
      <c r="BJ967" s="33"/>
      <c r="BK967" s="6"/>
      <c r="BL967" s="32"/>
      <c r="BM967" s="27"/>
      <c r="BN967" s="27"/>
      <c r="BO967" s="27"/>
      <c r="BP967" s="27"/>
      <c r="BQ967" s="27"/>
      <c r="BR967" s="27"/>
      <c r="BT967" s="2"/>
      <c r="BU967" s="8"/>
      <c r="BV967" s="8"/>
      <c r="BW967" s="8"/>
      <c r="BY967" s="44"/>
      <c r="BZ967" s="31"/>
      <c r="CA967" s="29"/>
      <c r="CB967" s="31"/>
      <c r="CC967" s="17"/>
      <c r="CE967" s="22"/>
      <c r="CF967" s="22"/>
      <c r="CG967" s="22"/>
      <c r="CH967" s="22"/>
      <c r="CI967" s="22"/>
      <c r="CJ967" s="22"/>
      <c r="CK967" s="22"/>
      <c r="CL967" s="33"/>
      <c r="CM967" s="6"/>
      <c r="CN967" s="32"/>
      <c r="CO967" s="27"/>
      <c r="CP967" s="27"/>
      <c r="CQ967" s="27"/>
      <c r="CR967" s="27"/>
      <c r="CS967" s="27"/>
      <c r="CT967" s="27"/>
    </row>
    <row r="968" spans="2:98">
      <c r="B968" s="86">
        <v>43760</v>
      </c>
      <c r="C968" s="53">
        <v>2995.99</v>
      </c>
      <c r="D968" s="47">
        <f t="shared" si="282"/>
        <v>-3.5686728395061791E-3</v>
      </c>
      <c r="F968" s="89">
        <f t="shared" si="279"/>
        <v>2019.802145411245</v>
      </c>
      <c r="G968" s="96">
        <v>208</v>
      </c>
      <c r="H968" s="37">
        <v>957</v>
      </c>
      <c r="I968" s="60">
        <f t="shared" si="283"/>
        <v>2498.3219930701575</v>
      </c>
      <c r="J968" s="57">
        <f t="shared" si="284"/>
        <v>2961.3302772697539</v>
      </c>
      <c r="K968" s="60">
        <f t="shared" si="285"/>
        <v>3146.7638809270443</v>
      </c>
      <c r="L968" s="57">
        <f t="shared" si="286"/>
        <v>1983.5021047779567</v>
      </c>
      <c r="M968" s="60">
        <f t="shared" si="287"/>
        <v>1983.5021047779567</v>
      </c>
      <c r="N968" s="57">
        <f t="shared" si="288"/>
        <v>1574.7692293353246</v>
      </c>
      <c r="P968" s="49"/>
      <c r="Q968" s="41">
        <v>957</v>
      </c>
      <c r="R968" s="103">
        <f t="shared" si="280"/>
        <v>2019.802145411245</v>
      </c>
      <c r="S968" s="57">
        <f t="shared" si="289"/>
        <v>2418.7650698383509</v>
      </c>
      <c r="T968" s="57">
        <f t="shared" si="290"/>
        <v>3000.502497309677</v>
      </c>
      <c r="U968" s="57">
        <f t="shared" si="291"/>
        <v>3967.8475695187667</v>
      </c>
      <c r="V968" s="57">
        <f t="shared" si="292"/>
        <v>1474.4579675926611</v>
      </c>
      <c r="W968" s="57">
        <f t="shared" si="293"/>
        <v>6509.0299720543617</v>
      </c>
      <c r="X968" s="57">
        <f t="shared" si="294"/>
        <v>898.81664213993884</v>
      </c>
      <c r="Y968" s="17"/>
      <c r="AA968" s="22"/>
      <c r="AB968" s="22"/>
      <c r="AC968" s="22"/>
      <c r="AD968" s="22"/>
      <c r="AE968" s="22"/>
      <c r="AF968" s="22"/>
      <c r="AG968" s="22"/>
      <c r="AH968" s="33"/>
      <c r="AI968" s="6"/>
      <c r="AJ968" s="32"/>
      <c r="AK968" s="27"/>
      <c r="AL968" s="27"/>
      <c r="AM968" s="27"/>
      <c r="AN968" s="27"/>
      <c r="AO968" s="27"/>
      <c r="AP968" s="27"/>
      <c r="AR968" s="2"/>
      <c r="AS968" s="8"/>
      <c r="AT968" s="8"/>
      <c r="AU968" s="8"/>
      <c r="AW968" s="44"/>
      <c r="AX968" s="31"/>
      <c r="AY968" s="29"/>
      <c r="AZ968" s="31"/>
      <c r="BA968" s="17"/>
      <c r="BC968" s="22"/>
      <c r="BD968" s="22"/>
      <c r="BE968" s="22"/>
      <c r="BF968" s="22"/>
      <c r="BG968" s="22"/>
      <c r="BH968" s="22"/>
      <c r="BI968" s="22"/>
      <c r="BJ968" s="33"/>
      <c r="BK968" s="6"/>
      <c r="BL968" s="32"/>
      <c r="BM968" s="27"/>
      <c r="BN968" s="27"/>
      <c r="BO968" s="27"/>
      <c r="BP968" s="27"/>
      <c r="BQ968" s="27"/>
      <c r="BR968" s="27"/>
      <c r="BT968" s="2"/>
      <c r="BU968" s="8"/>
      <c r="BV968" s="8"/>
      <c r="BW968" s="8"/>
      <c r="BY968" s="44"/>
      <c r="BZ968" s="31"/>
      <c r="CA968" s="29"/>
      <c r="CB968" s="31"/>
      <c r="CC968" s="17"/>
      <c r="CE968" s="22"/>
      <c r="CF968" s="22"/>
      <c r="CG968" s="22"/>
      <c r="CH968" s="22"/>
      <c r="CI968" s="22"/>
      <c r="CJ968" s="22"/>
      <c r="CK968" s="22"/>
      <c r="CL968" s="33"/>
      <c r="CM968" s="6"/>
      <c r="CN968" s="32"/>
      <c r="CO968" s="27"/>
      <c r="CP968" s="27"/>
      <c r="CQ968" s="27"/>
      <c r="CR968" s="27"/>
      <c r="CS968" s="27"/>
      <c r="CT968" s="27"/>
    </row>
    <row r="969" spans="2:98">
      <c r="B969" s="86">
        <v>43761</v>
      </c>
      <c r="C969" s="53">
        <v>3004.52</v>
      </c>
      <c r="D969" s="47">
        <f t="shared" si="282"/>
        <v>2.847139009142287E-3</v>
      </c>
      <c r="F969" s="89">
        <f t="shared" si="279"/>
        <v>2019.8061183949558</v>
      </c>
      <c r="G969" s="96">
        <v>209</v>
      </c>
      <c r="H969" s="37">
        <v>958</v>
      </c>
      <c r="I969" s="60">
        <f t="shared" si="283"/>
        <v>2499.051609610965</v>
      </c>
      <c r="J969" s="57">
        <f t="shared" si="284"/>
        <v>2962.9714127292464</v>
      </c>
      <c r="K969" s="60">
        <f t="shared" si="285"/>
        <v>3149.4272800868944</v>
      </c>
      <c r="L969" s="57">
        <f t="shared" si="286"/>
        <v>1982.9824257211753</v>
      </c>
      <c r="M969" s="60">
        <f t="shared" si="287"/>
        <v>1982.9824257211753</v>
      </c>
      <c r="N969" s="57">
        <f t="shared" si="288"/>
        <v>1573.4846313682883</v>
      </c>
      <c r="P969" s="49"/>
      <c r="Q969" s="96">
        <v>958</v>
      </c>
      <c r="R969" s="103">
        <f t="shared" si="280"/>
        <v>2019.8061183949558</v>
      </c>
      <c r="S969" s="57">
        <f t="shared" si="289"/>
        <v>2419.4714523655734</v>
      </c>
      <c r="T969" s="57">
        <f t="shared" si="290"/>
        <v>3001.2783347690142</v>
      </c>
      <c r="U969" s="57">
        <f t="shared" si="291"/>
        <v>3970.0326128856673</v>
      </c>
      <c r="V969" s="57">
        <f t="shared" si="292"/>
        <v>1474.5073100437428</v>
      </c>
      <c r="W969" s="57">
        <f t="shared" si="293"/>
        <v>6514.2983737070954</v>
      </c>
      <c r="X969" s="57">
        <f t="shared" si="294"/>
        <v>898.61436688855974</v>
      </c>
      <c r="Y969" s="17"/>
      <c r="AA969" s="22"/>
      <c r="AB969" s="22"/>
      <c r="AC969" s="22"/>
      <c r="AD969" s="22"/>
      <c r="AE969" s="22"/>
      <c r="AF969" s="22"/>
      <c r="AG969" s="22"/>
      <c r="AH969" s="33"/>
      <c r="AI969" s="6"/>
      <c r="AJ969" s="32"/>
      <c r="AK969" s="27"/>
      <c r="AL969" s="27"/>
      <c r="AM969" s="27"/>
      <c r="AN969" s="27"/>
      <c r="AO969" s="27"/>
      <c r="AP969" s="27"/>
      <c r="AR969" s="2"/>
      <c r="AS969" s="8"/>
      <c r="AT969" s="8"/>
      <c r="AU969" s="8"/>
      <c r="AW969" s="44"/>
      <c r="AX969" s="31"/>
      <c r="AY969" s="29"/>
      <c r="AZ969" s="31"/>
      <c r="BA969" s="17"/>
      <c r="BC969" s="22"/>
      <c r="BD969" s="22"/>
      <c r="BE969" s="22"/>
      <c r="BF969" s="22"/>
      <c r="BG969" s="22"/>
      <c r="BH969" s="22"/>
      <c r="BI969" s="22"/>
      <c r="BJ969" s="33"/>
      <c r="BK969" s="6"/>
      <c r="BL969" s="32"/>
      <c r="BM969" s="27"/>
      <c r="BN969" s="27"/>
      <c r="BO969" s="27"/>
      <c r="BP969" s="27"/>
      <c r="BQ969" s="27"/>
      <c r="BR969" s="27"/>
      <c r="BT969" s="2"/>
      <c r="BU969" s="8"/>
      <c r="BV969" s="8"/>
      <c r="BW969" s="8"/>
      <c r="BY969" s="44"/>
      <c r="BZ969" s="31"/>
      <c r="CA969" s="29"/>
      <c r="CB969" s="31"/>
      <c r="CC969" s="17"/>
      <c r="CE969" s="22"/>
      <c r="CF969" s="22"/>
      <c r="CG969" s="22"/>
      <c r="CH969" s="22"/>
      <c r="CI969" s="22"/>
      <c r="CJ969" s="22"/>
      <c r="CK969" s="22"/>
      <c r="CL969" s="33"/>
      <c r="CM969" s="6"/>
      <c r="CN969" s="32"/>
      <c r="CO969" s="27"/>
      <c r="CP969" s="27"/>
      <c r="CQ969" s="27"/>
      <c r="CR969" s="27"/>
      <c r="CS969" s="27"/>
      <c r="CT969" s="27"/>
    </row>
    <row r="970" spans="2:98">
      <c r="B970" s="86">
        <v>43762</v>
      </c>
      <c r="C970" s="53">
        <v>3010.29</v>
      </c>
      <c r="D970" s="47">
        <f t="shared" si="282"/>
        <v>1.9204398705949643E-3</v>
      </c>
      <c r="F970" s="89">
        <f t="shared" si="279"/>
        <v>2019.8100913786666</v>
      </c>
      <c r="G970" s="96">
        <v>210</v>
      </c>
      <c r="H970" s="37">
        <v>959</v>
      </c>
      <c r="I970" s="60">
        <f t="shared" si="283"/>
        <v>2499.7814392309097</v>
      </c>
      <c r="J970" s="57">
        <f t="shared" si="284"/>
        <v>2964.609532942176</v>
      </c>
      <c r="K970" s="60">
        <f t="shared" si="285"/>
        <v>3152.0887605869038</v>
      </c>
      <c r="L970" s="57">
        <f t="shared" si="286"/>
        <v>1982.4655073354734</v>
      </c>
      <c r="M970" s="60">
        <f t="shared" si="287"/>
        <v>1982.4655073354734</v>
      </c>
      <c r="N970" s="57">
        <f t="shared" si="288"/>
        <v>1572.2052440648824</v>
      </c>
      <c r="P970" s="49"/>
      <c r="Q970" s="96">
        <v>959</v>
      </c>
      <c r="R970" s="103">
        <f t="shared" si="280"/>
        <v>2019.8100913786666</v>
      </c>
      <c r="S970" s="57">
        <f t="shared" si="289"/>
        <v>2420.1780411866116</v>
      </c>
      <c r="T970" s="57">
        <f t="shared" si="290"/>
        <v>3002.0539678589662</v>
      </c>
      <c r="U970" s="57">
        <f t="shared" si="291"/>
        <v>3972.2183236760598</v>
      </c>
      <c r="V970" s="57">
        <f t="shared" si="292"/>
        <v>1474.556853063732</v>
      </c>
      <c r="W970" s="57">
        <f t="shared" si="293"/>
        <v>6519.5692806185671</v>
      </c>
      <c r="X970" s="57">
        <f t="shared" si="294"/>
        <v>898.41237955003919</v>
      </c>
      <c r="Y970" s="17"/>
      <c r="AA970" s="22"/>
      <c r="AB970" s="22"/>
      <c r="AC970" s="22"/>
      <c r="AD970" s="22"/>
      <c r="AE970" s="22"/>
      <c r="AF970" s="22"/>
      <c r="AG970" s="22"/>
      <c r="AH970" s="33"/>
      <c r="AI970" s="6"/>
      <c r="AJ970" s="32"/>
      <c r="AK970" s="27"/>
      <c r="AL970" s="27"/>
      <c r="AM970" s="27"/>
      <c r="AN970" s="27"/>
      <c r="AO970" s="27"/>
      <c r="AP970" s="27"/>
      <c r="AR970" s="2"/>
      <c r="AS970" s="8"/>
      <c r="AT970" s="8"/>
      <c r="AU970" s="8"/>
      <c r="AW970" s="44"/>
      <c r="AX970" s="31"/>
      <c r="AY970" s="29"/>
      <c r="AZ970" s="31"/>
      <c r="BA970" s="17"/>
      <c r="BC970" s="22"/>
      <c r="BD970" s="22"/>
      <c r="BE970" s="22"/>
      <c r="BF970" s="22"/>
      <c r="BG970" s="22"/>
      <c r="BH970" s="22"/>
      <c r="BI970" s="22"/>
      <c r="BJ970" s="33"/>
      <c r="BK970" s="6"/>
      <c r="BL970" s="32"/>
      <c r="BM970" s="27"/>
      <c r="BN970" s="27"/>
      <c r="BO970" s="27"/>
      <c r="BP970" s="27"/>
      <c r="BQ970" s="27"/>
      <c r="BR970" s="27"/>
      <c r="BT970" s="2"/>
      <c r="BU970" s="8"/>
      <c r="BV970" s="8"/>
      <c r="BW970" s="8"/>
      <c r="BY970" s="44"/>
      <c r="BZ970" s="31"/>
      <c r="CA970" s="29"/>
      <c r="CB970" s="31"/>
      <c r="CC970" s="17"/>
      <c r="CE970" s="22"/>
      <c r="CF970" s="22"/>
      <c r="CG970" s="22"/>
      <c r="CH970" s="22"/>
      <c r="CI970" s="22"/>
      <c r="CJ970" s="22"/>
      <c r="CK970" s="22"/>
      <c r="CL970" s="33"/>
      <c r="CM970" s="6"/>
      <c r="CN970" s="32"/>
      <c r="CO970" s="27"/>
      <c r="CP970" s="27"/>
      <c r="CQ970" s="27"/>
      <c r="CR970" s="27"/>
      <c r="CS970" s="27"/>
      <c r="CT970" s="27"/>
    </row>
    <row r="971" spans="2:98">
      <c r="B971" s="86">
        <v>43763</v>
      </c>
      <c r="C971" s="53">
        <v>3022.55</v>
      </c>
      <c r="D971" s="47">
        <f t="shared" si="282"/>
        <v>4.0726973148767125E-3</v>
      </c>
      <c r="F971" s="89">
        <f t="shared" si="279"/>
        <v>2019.8140643623774</v>
      </c>
      <c r="G971" s="96">
        <v>211</v>
      </c>
      <c r="H971" s="37">
        <v>960</v>
      </c>
      <c r="I971" s="60">
        <f t="shared" si="283"/>
        <v>2500.511481992221</v>
      </c>
      <c r="J971" s="57">
        <f t="shared" si="284"/>
        <v>2966.2446599192094</v>
      </c>
      <c r="K971" s="60">
        <f t="shared" si="285"/>
        <v>3154.7483435524205</v>
      </c>
      <c r="L971" s="57">
        <f t="shared" si="286"/>
        <v>1981.9513288131918</v>
      </c>
      <c r="M971" s="60">
        <f t="shared" si="287"/>
        <v>1981.9513288131918</v>
      </c>
      <c r="N971" s="57">
        <f t="shared" si="288"/>
        <v>1570.9310267412707</v>
      </c>
      <c r="P971" s="49"/>
      <c r="Q971" s="41">
        <v>960</v>
      </c>
      <c r="R971" s="103">
        <f t="shared" si="280"/>
        <v>2019.8140643623774</v>
      </c>
      <c r="S971" s="57">
        <f t="shared" si="289"/>
        <v>2420.8848363617117</v>
      </c>
      <c r="T971" s="57">
        <f t="shared" si="290"/>
        <v>3002.8293969508586</v>
      </c>
      <c r="U971" s="57">
        <f t="shared" si="291"/>
        <v>3974.4047025059135</v>
      </c>
      <c r="V971" s="57">
        <f t="shared" si="292"/>
        <v>1474.6065963616725</v>
      </c>
      <c r="W971" s="57">
        <f t="shared" si="293"/>
        <v>6524.8426947232974</v>
      </c>
      <c r="X971" s="57">
        <f t="shared" si="294"/>
        <v>898.21067957173295</v>
      </c>
      <c r="Y971" s="17"/>
      <c r="AA971" s="22"/>
      <c r="AB971" s="22"/>
      <c r="AC971" s="22"/>
      <c r="AD971" s="22"/>
      <c r="AE971" s="22"/>
      <c r="AF971" s="22"/>
      <c r="AG971" s="22"/>
      <c r="AH971" s="33"/>
      <c r="AI971" s="6"/>
      <c r="AJ971" s="32"/>
      <c r="AK971" s="27"/>
      <c r="AL971" s="27"/>
      <c r="AM971" s="27"/>
      <c r="AN971" s="27"/>
      <c r="AO971" s="27"/>
      <c r="AP971" s="27"/>
      <c r="AR971" s="2"/>
      <c r="AS971" s="8"/>
      <c r="AT971" s="8"/>
      <c r="AU971" s="8"/>
      <c r="AW971" s="44"/>
      <c r="AX971" s="31"/>
      <c r="AY971" s="29"/>
      <c r="AZ971" s="31"/>
      <c r="BA971" s="17"/>
      <c r="BC971" s="22"/>
      <c r="BD971" s="22"/>
      <c r="BE971" s="22"/>
      <c r="BF971" s="22"/>
      <c r="BG971" s="22"/>
      <c r="BH971" s="22"/>
      <c r="BI971" s="22"/>
      <c r="BJ971" s="33"/>
      <c r="BK971" s="6"/>
      <c r="BL971" s="32"/>
      <c r="BM971" s="27"/>
      <c r="BN971" s="27"/>
      <c r="BO971" s="27"/>
      <c r="BP971" s="27"/>
      <c r="BQ971" s="27"/>
      <c r="BR971" s="27"/>
      <c r="BT971" s="2"/>
      <c r="BU971" s="8"/>
      <c r="BV971" s="8"/>
      <c r="BW971" s="8"/>
      <c r="BY971" s="44"/>
      <c r="BZ971" s="31"/>
      <c r="CA971" s="29"/>
      <c r="CB971" s="31"/>
      <c r="CC971" s="17"/>
      <c r="CE971" s="22"/>
      <c r="CF971" s="22"/>
      <c r="CG971" s="22"/>
      <c r="CH971" s="22"/>
      <c r="CI971" s="22"/>
      <c r="CJ971" s="22"/>
      <c r="CK971" s="22"/>
      <c r="CL971" s="33"/>
      <c r="CM971" s="6"/>
      <c r="CN971" s="32"/>
      <c r="CO971" s="27"/>
      <c r="CP971" s="27"/>
      <c r="CQ971" s="27"/>
      <c r="CR971" s="27"/>
      <c r="CS971" s="27"/>
      <c r="CT971" s="27"/>
    </row>
    <row r="972" spans="2:98">
      <c r="B972" s="86">
        <v>43766</v>
      </c>
      <c r="C972" s="53">
        <v>3039.42</v>
      </c>
      <c r="D972" s="47">
        <f t="shared" si="282"/>
        <v>5.5813799606292333E-3</v>
      </c>
      <c r="F972" s="89">
        <f t="shared" ref="F972:F1035" si="295">F971+1/$F$10</f>
        <v>2019.8180373460882</v>
      </c>
      <c r="G972" s="96">
        <v>212</v>
      </c>
      <c r="H972" s="37">
        <v>961</v>
      </c>
      <c r="I972" s="60">
        <f t="shared" si="283"/>
        <v>2501.2417379571452</v>
      </c>
      <c r="J972" s="57">
        <f t="shared" si="284"/>
        <v>2967.8768154096224</v>
      </c>
      <c r="K972" s="60">
        <f t="shared" si="285"/>
        <v>3157.4060498566123</v>
      </c>
      <c r="L972" s="57">
        <f t="shared" si="286"/>
        <v>1981.4398695989687</v>
      </c>
      <c r="M972" s="60">
        <f t="shared" si="287"/>
        <v>1981.4398695989687</v>
      </c>
      <c r="N972" s="57">
        <f t="shared" si="288"/>
        <v>1569.6619392106293</v>
      </c>
      <c r="P972" s="49"/>
      <c r="Q972" s="41">
        <v>961</v>
      </c>
      <c r="R972" s="103">
        <f t="shared" ref="R972:R1035" si="296">R971+1/$F$10</f>
        <v>2019.8180373460882</v>
      </c>
      <c r="S972" s="57">
        <f t="shared" si="289"/>
        <v>2421.5918379511377</v>
      </c>
      <c r="T972" s="57">
        <f t="shared" si="290"/>
        <v>3003.6046224150373</v>
      </c>
      <c r="U972" s="57">
        <f t="shared" si="291"/>
        <v>3976.5917499904667</v>
      </c>
      <c r="V972" s="57">
        <f t="shared" si="292"/>
        <v>1474.6565396474573</v>
      </c>
      <c r="W972" s="57">
        <f t="shared" si="293"/>
        <v>6530.1186179548577</v>
      </c>
      <c r="X972" s="57">
        <f t="shared" si="294"/>
        <v>898.00926640259502</v>
      </c>
      <c r="Y972" s="17"/>
      <c r="AA972" s="22"/>
      <c r="AB972" s="22"/>
      <c r="AC972" s="22"/>
      <c r="AD972" s="22"/>
      <c r="AE972" s="22"/>
      <c r="AF972" s="22"/>
      <c r="AG972" s="22"/>
      <c r="AH972" s="33"/>
      <c r="AI972" s="6"/>
      <c r="AJ972" s="32"/>
      <c r="AK972" s="27"/>
      <c r="AL972" s="27"/>
      <c r="AM972" s="27"/>
      <c r="AN972" s="27"/>
      <c r="AO972" s="27"/>
      <c r="AP972" s="27"/>
      <c r="AR972" s="2"/>
      <c r="AS972" s="8"/>
      <c r="AT972" s="8"/>
      <c r="AU972" s="8"/>
      <c r="AW972" s="44"/>
      <c r="AX972" s="31"/>
      <c r="AY972" s="29"/>
      <c r="AZ972" s="31"/>
      <c r="BA972" s="17"/>
      <c r="BC972" s="22"/>
      <c r="BD972" s="22"/>
      <c r="BE972" s="22"/>
      <c r="BF972" s="22"/>
      <c r="BG972" s="22"/>
      <c r="BH972" s="22"/>
      <c r="BI972" s="22"/>
      <c r="BJ972" s="33"/>
      <c r="BK972" s="6"/>
      <c r="BL972" s="32"/>
      <c r="BM972" s="27"/>
      <c r="BN972" s="27"/>
      <c r="BO972" s="27"/>
      <c r="BP972" s="27"/>
      <c r="BQ972" s="27"/>
      <c r="BR972" s="27"/>
      <c r="BT972" s="2"/>
      <c r="BU972" s="8"/>
      <c r="BV972" s="8"/>
      <c r="BW972" s="8"/>
      <c r="BY972" s="44"/>
      <c r="BZ972" s="31"/>
      <c r="CA972" s="29"/>
      <c r="CB972" s="31"/>
      <c r="CC972" s="17"/>
      <c r="CE972" s="22"/>
      <c r="CF972" s="22"/>
      <c r="CG972" s="22"/>
      <c r="CH972" s="22"/>
      <c r="CI972" s="22"/>
      <c r="CJ972" s="22"/>
      <c r="CK972" s="22"/>
      <c r="CL972" s="33"/>
      <c r="CM972" s="6"/>
      <c r="CN972" s="32"/>
      <c r="CO972" s="27"/>
      <c r="CP972" s="27"/>
      <c r="CQ972" s="27"/>
      <c r="CR972" s="27"/>
      <c r="CS972" s="27"/>
      <c r="CT972" s="27"/>
    </row>
    <row r="973" spans="2:98">
      <c r="B973" s="86">
        <v>43767</v>
      </c>
      <c r="C973" s="53">
        <v>3036.89</v>
      </c>
      <c r="D973" s="47">
        <f t="shared" si="282"/>
        <v>-8.3239565443413545E-4</v>
      </c>
      <c r="F973" s="89">
        <f t="shared" si="295"/>
        <v>2019.822010329799</v>
      </c>
      <c r="G973" s="96">
        <v>213</v>
      </c>
      <c r="H973" s="37">
        <v>962</v>
      </c>
      <c r="I973" s="60">
        <f t="shared" si="283"/>
        <v>2501.972207187946</v>
      </c>
      <c r="J973" s="57">
        <f t="shared" si="284"/>
        <v>2969.506020905616</v>
      </c>
      <c r="K973" s="60">
        <f t="shared" si="285"/>
        <v>3160.0619001246737</v>
      </c>
      <c r="L973" s="57">
        <f t="shared" si="286"/>
        <v>1980.9311093855324</v>
      </c>
      <c r="M973" s="60">
        <f t="shared" si="287"/>
        <v>1980.9311093855324</v>
      </c>
      <c r="N973" s="57">
        <f t="shared" si="288"/>
        <v>1568.3979417748271</v>
      </c>
      <c r="P973" s="49"/>
      <c r="Q973" s="96">
        <v>962</v>
      </c>
      <c r="R973" s="103">
        <f t="shared" si="296"/>
        <v>2019.822010329799</v>
      </c>
      <c r="S973" s="57">
        <f t="shared" si="289"/>
        <v>2422.2990460151718</v>
      </c>
      <c r="T973" s="57">
        <f t="shared" si="290"/>
        <v>3004.3796446208721</v>
      </c>
      <c r="U973" s="57">
        <f t="shared" si="291"/>
        <v>3978.7794667442317</v>
      </c>
      <c r="V973" s="57">
        <f t="shared" si="292"/>
        <v>1474.706682631826</v>
      </c>
      <c r="W973" s="57">
        <f t="shared" si="293"/>
        <v>6535.3970522458603</v>
      </c>
      <c r="X973" s="57">
        <f t="shared" si="294"/>
        <v>897.8081394931711</v>
      </c>
      <c r="Y973" s="17"/>
      <c r="AA973" s="22"/>
      <c r="AB973" s="22"/>
      <c r="AC973" s="22"/>
      <c r="AD973" s="22"/>
      <c r="AE973" s="22"/>
      <c r="AF973" s="22"/>
      <c r="AG973" s="22"/>
      <c r="AH973" s="33"/>
      <c r="AI973" s="6"/>
      <c r="AJ973" s="32"/>
      <c r="AK973" s="27"/>
      <c r="AL973" s="27"/>
      <c r="AM973" s="27"/>
      <c r="AN973" s="27"/>
      <c r="AO973" s="27"/>
      <c r="AP973" s="27"/>
      <c r="AR973" s="2"/>
      <c r="AS973" s="8"/>
      <c r="AT973" s="8"/>
      <c r="AU973" s="8"/>
      <c r="AW973" s="44"/>
      <c r="AX973" s="31"/>
      <c r="AY973" s="29"/>
      <c r="AZ973" s="31"/>
      <c r="BA973" s="17"/>
      <c r="BC973" s="22"/>
      <c r="BD973" s="22"/>
      <c r="BE973" s="22"/>
      <c r="BF973" s="22"/>
      <c r="BG973" s="22"/>
      <c r="BH973" s="22"/>
      <c r="BI973" s="22"/>
      <c r="BJ973" s="33"/>
      <c r="BK973" s="6"/>
      <c r="BL973" s="32"/>
      <c r="BM973" s="27"/>
      <c r="BN973" s="27"/>
      <c r="BO973" s="27"/>
      <c r="BP973" s="27"/>
      <c r="BQ973" s="27"/>
      <c r="BR973" s="27"/>
      <c r="BT973" s="2"/>
      <c r="BU973" s="8"/>
      <c r="BV973" s="8"/>
      <c r="BW973" s="8"/>
      <c r="BY973" s="44"/>
      <c r="BZ973" s="31"/>
      <c r="CA973" s="29"/>
      <c r="CB973" s="31"/>
      <c r="CC973" s="17"/>
      <c r="CE973" s="22"/>
      <c r="CF973" s="22"/>
      <c r="CG973" s="22"/>
      <c r="CH973" s="22"/>
      <c r="CI973" s="22"/>
      <c r="CJ973" s="22"/>
      <c r="CK973" s="22"/>
      <c r="CL973" s="33"/>
      <c r="CM973" s="6"/>
      <c r="CN973" s="32"/>
      <c r="CO973" s="27"/>
      <c r="CP973" s="27"/>
      <c r="CQ973" s="27"/>
      <c r="CR973" s="27"/>
      <c r="CS973" s="27"/>
      <c r="CT973" s="27"/>
    </row>
    <row r="974" spans="2:98">
      <c r="B974" s="86">
        <v>43768</v>
      </c>
      <c r="C974" s="53">
        <v>3046.77</v>
      </c>
      <c r="D974" s="47">
        <f t="shared" si="282"/>
        <v>3.2533282404038702E-3</v>
      </c>
      <c r="F974" s="89">
        <f t="shared" si="295"/>
        <v>2019.8259833135098</v>
      </c>
      <c r="G974" s="96">
        <v>214</v>
      </c>
      <c r="H974" s="37">
        <v>963</v>
      </c>
      <c r="I974" s="60">
        <f t="shared" si="283"/>
        <v>2502.7028897469067</v>
      </c>
      <c r="J974" s="57">
        <f t="shared" si="284"/>
        <v>2971.1322976465453</v>
      </c>
      <c r="K974" s="60">
        <f t="shared" si="285"/>
        <v>3162.7159147379421</v>
      </c>
      <c r="L974" s="57">
        <f t="shared" si="286"/>
        <v>1980.4250281095842</v>
      </c>
      <c r="M974" s="60">
        <f t="shared" si="287"/>
        <v>1980.4250281095842</v>
      </c>
      <c r="N974" s="57">
        <f t="shared" si="288"/>
        <v>1567.1389952162797</v>
      </c>
      <c r="P974" s="49"/>
      <c r="Q974" s="41">
        <v>963</v>
      </c>
      <c r="R974" s="103">
        <f t="shared" si="296"/>
        <v>2019.8259833135098</v>
      </c>
      <c r="S974" s="57">
        <f t="shared" si="289"/>
        <v>2423.0064606141132</v>
      </c>
      <c r="T974" s="57">
        <f t="shared" si="290"/>
        <v>3005.154463936758</v>
      </c>
      <c r="U974" s="57">
        <f t="shared" si="291"/>
        <v>3980.9678533809938</v>
      </c>
      <c r="V974" s="57">
        <f t="shared" si="292"/>
        <v>1474.7570250263609</v>
      </c>
      <c r="W974" s="57">
        <f t="shared" si="293"/>
        <v>6540.677999527974</v>
      </c>
      <c r="X974" s="57">
        <f t="shared" si="294"/>
        <v>897.60729829559341</v>
      </c>
      <c r="Y974" s="17"/>
      <c r="AA974" s="22"/>
      <c r="AB974" s="22"/>
      <c r="AC974" s="22"/>
      <c r="AD974" s="22"/>
      <c r="AE974" s="22"/>
      <c r="AF974" s="22"/>
      <c r="AG974" s="22"/>
      <c r="AH974" s="33"/>
      <c r="AI974" s="6"/>
      <c r="AJ974" s="32"/>
      <c r="AK974" s="27"/>
      <c r="AL974" s="27"/>
      <c r="AM974" s="27"/>
      <c r="AN974" s="27"/>
      <c r="AO974" s="27"/>
      <c r="AP974" s="27"/>
      <c r="AR974" s="2"/>
      <c r="AS974" s="8"/>
      <c r="AT974" s="8"/>
      <c r="AU974" s="8"/>
      <c r="AW974" s="44"/>
      <c r="AX974" s="31"/>
      <c r="AY974" s="29"/>
      <c r="AZ974" s="31"/>
      <c r="BA974" s="17"/>
      <c r="BC974" s="22"/>
      <c r="BD974" s="22"/>
      <c r="BE974" s="22"/>
      <c r="BF974" s="22"/>
      <c r="BG974" s="22"/>
      <c r="BH974" s="22"/>
      <c r="BI974" s="22"/>
      <c r="BJ974" s="33"/>
      <c r="BK974" s="6"/>
      <c r="BL974" s="32"/>
      <c r="BM974" s="27"/>
      <c r="BN974" s="27"/>
      <c r="BO974" s="27"/>
      <c r="BP974" s="27"/>
      <c r="BQ974" s="27"/>
      <c r="BR974" s="27"/>
      <c r="BT974" s="2"/>
      <c r="BU974" s="8"/>
      <c r="BV974" s="8"/>
      <c r="BW974" s="8"/>
      <c r="BY974" s="44"/>
      <c r="BZ974" s="31"/>
      <c r="CA974" s="29"/>
      <c r="CB974" s="31"/>
      <c r="CC974" s="17"/>
      <c r="CE974" s="22"/>
      <c r="CF974" s="22"/>
      <c r="CG974" s="22"/>
      <c r="CH974" s="22"/>
      <c r="CI974" s="22"/>
      <c r="CJ974" s="22"/>
      <c r="CK974" s="22"/>
      <c r="CL974" s="33"/>
      <c r="CM974" s="6"/>
      <c r="CN974" s="32"/>
      <c r="CO974" s="27"/>
      <c r="CP974" s="27"/>
      <c r="CQ974" s="27"/>
      <c r="CR974" s="27"/>
      <c r="CS974" s="27"/>
      <c r="CT974" s="27"/>
    </row>
    <row r="975" spans="2:98">
      <c r="B975" s="86">
        <v>43769</v>
      </c>
      <c r="C975" s="53">
        <v>3037.56</v>
      </c>
      <c r="D975" s="47">
        <f t="shared" si="282"/>
        <v>-3.0228734036373064E-3</v>
      </c>
      <c r="F975" s="89">
        <f t="shared" si="295"/>
        <v>2019.8299562972206</v>
      </c>
      <c r="G975" s="96">
        <v>215</v>
      </c>
      <c r="H975" s="37">
        <v>964</v>
      </c>
      <c r="I975" s="60">
        <f t="shared" si="283"/>
        <v>2503.4337856963284</v>
      </c>
      <c r="J975" s="57">
        <f t="shared" si="284"/>
        <v>2972.7556666230525</v>
      </c>
      <c r="K975" s="60">
        <f t="shared" si="285"/>
        <v>3165.3681138379316</v>
      </c>
      <c r="L975" s="57">
        <f t="shared" si="286"/>
        <v>1979.9216059477665</v>
      </c>
      <c r="M975" s="60">
        <f t="shared" si="287"/>
        <v>1979.9216059477665</v>
      </c>
      <c r="N975" s="57">
        <f t="shared" si="288"/>
        <v>1565.8850607899792</v>
      </c>
      <c r="P975" s="49"/>
      <c r="Q975" s="41">
        <v>964</v>
      </c>
      <c r="R975" s="103">
        <f t="shared" si="296"/>
        <v>2019.8299562972206</v>
      </c>
      <c r="S975" s="57">
        <f t="shared" si="289"/>
        <v>2423.7140818082789</v>
      </c>
      <c r="T975" s="57">
        <f t="shared" si="290"/>
        <v>3005.9290807301227</v>
      </c>
      <c r="U975" s="57">
        <f t="shared" si="291"/>
        <v>3983.1569105138183</v>
      </c>
      <c r="V975" s="57">
        <f t="shared" si="292"/>
        <v>1474.8075665434849</v>
      </c>
      <c r="W975" s="57">
        <f t="shared" si="293"/>
        <v>6545.9614617319303</v>
      </c>
      <c r="X975" s="57">
        <f t="shared" si="294"/>
        <v>897.40674226357316</v>
      </c>
      <c r="Y975" s="17"/>
      <c r="AA975" s="22"/>
      <c r="AB975" s="22"/>
      <c r="AC975" s="22"/>
      <c r="AD975" s="22"/>
      <c r="AE975" s="22"/>
      <c r="AF975" s="22"/>
      <c r="AG975" s="22"/>
      <c r="AH975" s="33"/>
      <c r="AI975" s="6"/>
      <c r="AJ975" s="32"/>
      <c r="AK975" s="27"/>
      <c r="AL975" s="27"/>
      <c r="AM975" s="27"/>
      <c r="AN975" s="27"/>
      <c r="AO975" s="27"/>
      <c r="AP975" s="27"/>
      <c r="AR975" s="2"/>
      <c r="AS975" s="8"/>
      <c r="AT975" s="8"/>
      <c r="AU975" s="8"/>
      <c r="AW975" s="44"/>
      <c r="AX975" s="31"/>
      <c r="AY975" s="29"/>
      <c r="AZ975" s="31"/>
      <c r="BA975" s="17"/>
      <c r="BC975" s="22"/>
      <c r="BD975" s="22"/>
      <c r="BE975" s="22"/>
      <c r="BF975" s="22"/>
      <c r="BG975" s="22"/>
      <c r="BH975" s="22"/>
      <c r="BI975" s="22"/>
      <c r="BJ975" s="33"/>
      <c r="BK975" s="6"/>
      <c r="BL975" s="32"/>
      <c r="BM975" s="27"/>
      <c r="BN975" s="27"/>
      <c r="BO975" s="27"/>
      <c r="BP975" s="27"/>
      <c r="BQ975" s="27"/>
      <c r="BR975" s="27"/>
      <c r="BT975" s="2"/>
      <c r="BU975" s="8"/>
      <c r="BV975" s="8"/>
      <c r="BW975" s="8"/>
      <c r="BY975" s="44"/>
      <c r="BZ975" s="31"/>
      <c r="CA975" s="29"/>
      <c r="CB975" s="31"/>
      <c r="CC975" s="17"/>
      <c r="CE975" s="22"/>
      <c r="CF975" s="22"/>
      <c r="CG975" s="22"/>
      <c r="CH975" s="22"/>
      <c r="CI975" s="22"/>
      <c r="CJ975" s="22"/>
      <c r="CK975" s="22"/>
      <c r="CL975" s="33"/>
      <c r="CM975" s="6"/>
      <c r="CN975" s="32"/>
      <c r="CO975" s="27"/>
      <c r="CP975" s="27"/>
      <c r="CQ975" s="27"/>
      <c r="CR975" s="27"/>
      <c r="CS975" s="27"/>
      <c r="CT975" s="27"/>
    </row>
    <row r="976" spans="2:98">
      <c r="B976" s="86">
        <v>43770</v>
      </c>
      <c r="C976" s="53">
        <v>3066.91</v>
      </c>
      <c r="D976" s="47">
        <f t="shared" si="282"/>
        <v>9.6623605788856547E-3</v>
      </c>
      <c r="F976" s="89">
        <f t="shared" si="295"/>
        <v>2019.8339292809314</v>
      </c>
      <c r="G976" s="96">
        <v>216</v>
      </c>
      <c r="H976" s="37">
        <v>965</v>
      </c>
      <c r="I976" s="60">
        <f t="shared" si="283"/>
        <v>2504.16489509853</v>
      </c>
      <c r="J976" s="57">
        <f t="shared" si="284"/>
        <v>2974.3761485811201</v>
      </c>
      <c r="K976" s="60">
        <f t="shared" si="285"/>
        <v>3168.0185173302752</v>
      </c>
      <c r="L976" s="57">
        <f t="shared" si="286"/>
        <v>1979.4208233127181</v>
      </c>
      <c r="M976" s="60">
        <f t="shared" si="287"/>
        <v>1979.4208233127181</v>
      </c>
      <c r="N976" s="57">
        <f t="shared" si="288"/>
        <v>1564.6361002156912</v>
      </c>
      <c r="P976" s="49"/>
      <c r="Q976" s="96">
        <v>965</v>
      </c>
      <c r="R976" s="103">
        <f t="shared" si="296"/>
        <v>2019.8339292809314</v>
      </c>
      <c r="S976" s="57">
        <f t="shared" si="289"/>
        <v>2424.4219096580036</v>
      </c>
      <c r="T976" s="57">
        <f t="shared" si="290"/>
        <v>3006.7034953674261</v>
      </c>
      <c r="U976" s="57">
        <f t="shared" si="291"/>
        <v>3985.3466387550511</v>
      </c>
      <c r="V976" s="57">
        <f t="shared" si="292"/>
        <v>1474.8583068964572</v>
      </c>
      <c r="W976" s="57">
        <f t="shared" si="293"/>
        <v>6551.2474407875188</v>
      </c>
      <c r="X976" s="57">
        <f t="shared" si="294"/>
        <v>897.20647085239602</v>
      </c>
      <c r="Y976" s="17"/>
      <c r="AA976" s="22"/>
      <c r="AB976" s="22"/>
      <c r="AC976" s="22"/>
      <c r="AD976" s="22"/>
      <c r="AE976" s="22"/>
      <c r="AF976" s="22"/>
      <c r="AG976" s="22"/>
      <c r="AH976" s="33"/>
      <c r="AI976" s="6"/>
      <c r="AJ976" s="32"/>
      <c r="AK976" s="27"/>
      <c r="AL976" s="27"/>
      <c r="AM976" s="27"/>
      <c r="AN976" s="27"/>
      <c r="AO976" s="27"/>
      <c r="AP976" s="27"/>
      <c r="AR976" s="2"/>
      <c r="AS976" s="8"/>
      <c r="AT976" s="8"/>
      <c r="AU976" s="8"/>
      <c r="AW976" s="44"/>
      <c r="AX976" s="31"/>
      <c r="AY976" s="29"/>
      <c r="AZ976" s="31"/>
      <c r="BA976" s="17"/>
      <c r="BC976" s="22"/>
      <c r="BD976" s="22"/>
      <c r="BE976" s="22"/>
      <c r="BF976" s="22"/>
      <c r="BG976" s="22"/>
      <c r="BH976" s="22"/>
      <c r="BI976" s="22"/>
      <c r="BJ976" s="33"/>
      <c r="BK976" s="6"/>
      <c r="BL976" s="32"/>
      <c r="BM976" s="27"/>
      <c r="BN976" s="27"/>
      <c r="BO976" s="27"/>
      <c r="BP976" s="27"/>
      <c r="BQ976" s="27"/>
      <c r="BR976" s="27"/>
      <c r="BT976" s="2"/>
      <c r="BU976" s="8"/>
      <c r="BV976" s="8"/>
      <c r="BW976" s="8"/>
      <c r="BY976" s="44"/>
      <c r="BZ976" s="31"/>
      <c r="CA976" s="29"/>
      <c r="CB976" s="31"/>
      <c r="CC976" s="17"/>
      <c r="CE976" s="22"/>
      <c r="CF976" s="22"/>
      <c r="CG976" s="22"/>
      <c r="CH976" s="22"/>
      <c r="CI976" s="22"/>
      <c r="CJ976" s="22"/>
      <c r="CK976" s="22"/>
      <c r="CL976" s="33"/>
      <c r="CM976" s="6"/>
      <c r="CN976" s="32"/>
      <c r="CO976" s="27"/>
      <c r="CP976" s="27"/>
      <c r="CQ976" s="27"/>
      <c r="CR976" s="27"/>
      <c r="CS976" s="27"/>
      <c r="CT976" s="27"/>
    </row>
    <row r="977" spans="2:98">
      <c r="B977" s="86">
        <v>43773</v>
      </c>
      <c r="C977" s="53">
        <v>3078.27</v>
      </c>
      <c r="D977" s="47">
        <f t="shared" si="282"/>
        <v>3.7040539174609389E-3</v>
      </c>
      <c r="F977" s="89">
        <f t="shared" si="295"/>
        <v>2019.8379022646423</v>
      </c>
      <c r="G977" s="96">
        <v>217</v>
      </c>
      <c r="H977" s="37">
        <v>966</v>
      </c>
      <c r="I977" s="60">
        <f t="shared" si="283"/>
        <v>2504.8962180158478</v>
      </c>
      <c r="J977" s="57">
        <f t="shared" si="284"/>
        <v>2975.9937640260364</v>
      </c>
      <c r="K977" s="60">
        <f t="shared" si="285"/>
        <v>3170.6671448885913</v>
      </c>
      <c r="L977" s="57">
        <f t="shared" si="286"/>
        <v>1978.9226608492102</v>
      </c>
      <c r="M977" s="60">
        <f t="shared" si="287"/>
        <v>1978.9226608492102</v>
      </c>
      <c r="N977" s="57">
        <f t="shared" si="288"/>
        <v>1563.3920756703146</v>
      </c>
      <c r="P977" s="49"/>
      <c r="Q977" s="96">
        <v>966</v>
      </c>
      <c r="R977" s="103">
        <f t="shared" si="296"/>
        <v>2019.8379022646423</v>
      </c>
      <c r="S977" s="57">
        <f t="shared" si="289"/>
        <v>2425.1299442236395</v>
      </c>
      <c r="T977" s="57">
        <f t="shared" si="290"/>
        <v>3007.4777082141654</v>
      </c>
      <c r="U977" s="57">
        <f t="shared" si="291"/>
        <v>3987.5370387163262</v>
      </c>
      <c r="V977" s="57">
        <f t="shared" si="292"/>
        <v>1474.9092457993709</v>
      </c>
      <c r="W977" s="57">
        <f t="shared" si="293"/>
        <v>6556.5359386236114</v>
      </c>
      <c r="X977" s="57">
        <f t="shared" si="294"/>
        <v>897.00648351891471</v>
      </c>
      <c r="Y977" s="17"/>
      <c r="AA977" s="22"/>
      <c r="AB977" s="22"/>
      <c r="AC977" s="22"/>
      <c r="AD977" s="22"/>
      <c r="AE977" s="22"/>
      <c r="AF977" s="22"/>
      <c r="AG977" s="22"/>
      <c r="AH977" s="33"/>
      <c r="AI977" s="6"/>
      <c r="AJ977" s="32"/>
      <c r="AK977" s="27"/>
      <c r="AL977" s="27"/>
      <c r="AM977" s="27"/>
      <c r="AN977" s="27"/>
      <c r="AO977" s="27"/>
      <c r="AP977" s="27"/>
      <c r="AR977" s="2"/>
      <c r="AS977" s="8"/>
      <c r="AT977" s="8"/>
      <c r="AU977" s="8"/>
      <c r="AW977" s="44"/>
      <c r="AX977" s="31"/>
      <c r="AY977" s="29"/>
      <c r="AZ977" s="31"/>
      <c r="BA977" s="17"/>
      <c r="BC977" s="22"/>
      <c r="BD977" s="22"/>
      <c r="BE977" s="22"/>
      <c r="BF977" s="22"/>
      <c r="BG977" s="22"/>
      <c r="BH977" s="22"/>
      <c r="BI977" s="22"/>
      <c r="BJ977" s="33"/>
      <c r="BK977" s="6"/>
      <c r="BL977" s="32"/>
      <c r="BM977" s="27"/>
      <c r="BN977" s="27"/>
      <c r="BO977" s="27"/>
      <c r="BP977" s="27"/>
      <c r="BQ977" s="27"/>
      <c r="BR977" s="27"/>
      <c r="BT977" s="2"/>
      <c r="BU977" s="8"/>
      <c r="BV977" s="8"/>
      <c r="BW977" s="8"/>
      <c r="BY977" s="44"/>
      <c r="BZ977" s="31"/>
      <c r="CA977" s="29"/>
      <c r="CB977" s="31"/>
      <c r="CC977" s="17"/>
      <c r="CE977" s="22"/>
      <c r="CF977" s="22"/>
      <c r="CG977" s="22"/>
      <c r="CH977" s="22"/>
      <c r="CI977" s="22"/>
      <c r="CJ977" s="22"/>
      <c r="CK977" s="22"/>
      <c r="CL977" s="33"/>
      <c r="CM977" s="6"/>
      <c r="CN977" s="32"/>
      <c r="CO977" s="27"/>
      <c r="CP977" s="27"/>
      <c r="CQ977" s="27"/>
      <c r="CR977" s="27"/>
      <c r="CS977" s="27"/>
      <c r="CT977" s="27"/>
    </row>
    <row r="978" spans="2:98">
      <c r="B978" s="86">
        <v>43774</v>
      </c>
      <c r="C978" s="53">
        <v>3074.81</v>
      </c>
      <c r="D978" s="47">
        <f t="shared" si="282"/>
        <v>-1.1240079655131085E-3</v>
      </c>
      <c r="F978" s="89">
        <f t="shared" si="295"/>
        <v>2019.8418752483531</v>
      </c>
      <c r="G978" s="96">
        <v>218</v>
      </c>
      <c r="H978" s="37">
        <v>967</v>
      </c>
      <c r="I978" s="60">
        <f t="shared" si="283"/>
        <v>2505.6277545106391</v>
      </c>
      <c r="J978" s="57">
        <f t="shared" si="284"/>
        <v>2977.6085332262774</v>
      </c>
      <c r="K978" s="60">
        <f t="shared" si="285"/>
        <v>3173.3140159582645</v>
      </c>
      <c r="L978" s="57">
        <f t="shared" si="286"/>
        <v>1978.4270994303636</v>
      </c>
      <c r="M978" s="60">
        <f t="shared" si="287"/>
        <v>1978.4270994303636</v>
      </c>
      <c r="N978" s="57">
        <f t="shared" si="288"/>
        <v>1562.1529497804029</v>
      </c>
      <c r="P978" s="49"/>
      <c r="Q978" s="41">
        <v>967</v>
      </c>
      <c r="R978" s="103">
        <f t="shared" si="296"/>
        <v>2019.8418752483531</v>
      </c>
      <c r="S978" s="57">
        <f t="shared" si="289"/>
        <v>2425.8381855655566</v>
      </c>
      <c r="T978" s="57">
        <f t="shared" si="290"/>
        <v>3008.2517196348795</v>
      </c>
      <c r="U978" s="57">
        <f t="shared" si="291"/>
        <v>3989.7281110085628</v>
      </c>
      <c r="V978" s="57">
        <f t="shared" si="292"/>
        <v>1474.9603829671498</v>
      </c>
      <c r="W978" s="57">
        <f t="shared" si="293"/>
        <v>6561.826957168154</v>
      </c>
      <c r="X978" s="57">
        <f t="shared" si="294"/>
        <v>896.80677972154433</v>
      </c>
      <c r="Y978" s="17"/>
      <c r="AA978" s="22"/>
      <c r="AB978" s="22"/>
      <c r="AC978" s="22"/>
      <c r="AD978" s="22"/>
      <c r="AE978" s="22"/>
      <c r="AF978" s="22"/>
      <c r="AG978" s="22"/>
      <c r="AH978" s="33"/>
      <c r="AI978" s="6"/>
      <c r="AJ978" s="32"/>
      <c r="AK978" s="27"/>
      <c r="AL978" s="27"/>
      <c r="AM978" s="27"/>
      <c r="AN978" s="27"/>
      <c r="AO978" s="27"/>
      <c r="AP978" s="27"/>
      <c r="AR978" s="2"/>
      <c r="AS978" s="8"/>
      <c r="AT978" s="8"/>
      <c r="AU978" s="8"/>
      <c r="AW978" s="44"/>
      <c r="AX978" s="31"/>
      <c r="AY978" s="29"/>
      <c r="AZ978" s="31"/>
      <c r="BA978" s="17"/>
      <c r="BC978" s="22"/>
      <c r="BD978" s="22"/>
      <c r="BE978" s="22"/>
      <c r="BF978" s="22"/>
      <c r="BG978" s="22"/>
      <c r="BH978" s="22"/>
      <c r="BI978" s="22"/>
      <c r="BJ978" s="33"/>
      <c r="BK978" s="6"/>
      <c r="BL978" s="32"/>
      <c r="BM978" s="27"/>
      <c r="BN978" s="27"/>
      <c r="BO978" s="27"/>
      <c r="BP978" s="27"/>
      <c r="BQ978" s="27"/>
      <c r="BR978" s="27"/>
      <c r="BT978" s="2"/>
      <c r="BU978" s="8"/>
      <c r="BV978" s="8"/>
      <c r="BW978" s="8"/>
      <c r="BY978" s="44"/>
      <c r="BZ978" s="31"/>
      <c r="CA978" s="29"/>
      <c r="CB978" s="31"/>
      <c r="CC978" s="17"/>
      <c r="CE978" s="22"/>
      <c r="CF978" s="22"/>
      <c r="CG978" s="22"/>
      <c r="CH978" s="22"/>
      <c r="CI978" s="22"/>
      <c r="CJ978" s="22"/>
      <c r="CK978" s="22"/>
      <c r="CL978" s="33"/>
      <c r="CM978" s="6"/>
      <c r="CN978" s="32"/>
      <c r="CO978" s="27"/>
      <c r="CP978" s="27"/>
      <c r="CQ978" s="27"/>
      <c r="CR978" s="27"/>
      <c r="CS978" s="27"/>
      <c r="CT978" s="27"/>
    </row>
    <row r="979" spans="2:98">
      <c r="B979" s="86">
        <v>43775</v>
      </c>
      <c r="C979" s="108">
        <v>3076.76</v>
      </c>
      <c r="D979" s="47">
        <f t="shared" si="282"/>
        <v>6.3418552691069466E-4</v>
      </c>
      <c r="F979" s="89">
        <f t="shared" si="295"/>
        <v>2019.8458482320639</v>
      </c>
      <c r="G979" s="96">
        <v>219</v>
      </c>
      <c r="H979" s="37">
        <v>968</v>
      </c>
      <c r="I979" s="60">
        <f t="shared" si="283"/>
        <v>2506.3595046452765</v>
      </c>
      <c r="J979" s="57">
        <f t="shared" si="284"/>
        <v>2979.2204762173128</v>
      </c>
      <c r="K979" s="60">
        <f t="shared" si="285"/>
        <v>3175.9591497601505</v>
      </c>
      <c r="L979" s="57">
        <f t="shared" si="286"/>
        <v>1977.9341201539455</v>
      </c>
      <c r="M979" s="60">
        <f t="shared" si="287"/>
        <v>1977.9341201539455</v>
      </c>
      <c r="N979" s="57">
        <f t="shared" si="288"/>
        <v>1560.9186856148385</v>
      </c>
      <c r="P979" s="49"/>
      <c r="Q979" s="41">
        <v>968</v>
      </c>
      <c r="R979" s="103">
        <f t="shared" si="296"/>
        <v>2019.8458482320639</v>
      </c>
      <c r="S979" s="57">
        <f t="shared" si="289"/>
        <v>2426.5466337441421</v>
      </c>
      <c r="T979" s="57">
        <f t="shared" si="290"/>
        <v>3009.0255299931518</v>
      </c>
      <c r="U979" s="57">
        <f t="shared" si="291"/>
        <v>3991.9198562419715</v>
      </c>
      <c r="V979" s="57">
        <f t="shared" si="292"/>
        <v>1475.0117181155445</v>
      </c>
      <c r="W979" s="57">
        <f t="shared" si="293"/>
        <v>6567.1204983481775</v>
      </c>
      <c r="X979" s="57">
        <f t="shared" si="294"/>
        <v>896.6073589202548</v>
      </c>
      <c r="Y979" s="17"/>
      <c r="AA979" s="22"/>
      <c r="AB979" s="22"/>
      <c r="AC979" s="22"/>
      <c r="AD979" s="22"/>
      <c r="AE979" s="22"/>
      <c r="AF979" s="22"/>
      <c r="AG979" s="22"/>
      <c r="AH979" s="33"/>
      <c r="AI979" s="6"/>
      <c r="AJ979" s="32"/>
      <c r="AK979" s="27"/>
      <c r="AL979" s="27"/>
      <c r="AM979" s="27"/>
      <c r="AN979" s="27"/>
      <c r="AO979" s="27"/>
      <c r="AP979" s="27"/>
      <c r="AR979" s="2"/>
      <c r="AS979" s="8"/>
      <c r="AT979" s="8"/>
      <c r="AU979" s="8"/>
      <c r="AW979" s="44"/>
      <c r="AX979" s="31"/>
      <c r="AY979" s="29"/>
      <c r="AZ979" s="31"/>
      <c r="BA979" s="17"/>
      <c r="BC979" s="22"/>
      <c r="BD979" s="22"/>
      <c r="BE979" s="22"/>
      <c r="BF979" s="22"/>
      <c r="BG979" s="22"/>
      <c r="BH979" s="22"/>
      <c r="BI979" s="22"/>
      <c r="BJ979" s="33"/>
      <c r="BK979" s="6"/>
      <c r="BL979" s="32"/>
      <c r="BM979" s="27"/>
      <c r="BN979" s="27"/>
      <c r="BO979" s="27"/>
      <c r="BP979" s="27"/>
      <c r="BQ979" s="27"/>
      <c r="BR979" s="27"/>
      <c r="BT979" s="2"/>
      <c r="BU979" s="8"/>
      <c r="BV979" s="8"/>
      <c r="BW979" s="8"/>
      <c r="BY979" s="44"/>
      <c r="BZ979" s="31"/>
      <c r="CA979" s="29"/>
      <c r="CB979" s="31"/>
      <c r="CC979" s="17"/>
      <c r="CE979" s="22"/>
      <c r="CF979" s="22"/>
      <c r="CG979" s="22"/>
      <c r="CH979" s="22"/>
      <c r="CI979" s="22"/>
      <c r="CJ979" s="22"/>
      <c r="CK979" s="22"/>
      <c r="CL979" s="33"/>
      <c r="CM979" s="6"/>
      <c r="CN979" s="32"/>
      <c r="CO979" s="27"/>
      <c r="CP979" s="27"/>
      <c r="CQ979" s="27"/>
      <c r="CR979" s="27"/>
      <c r="CS979" s="27"/>
      <c r="CT979" s="27"/>
    </row>
    <row r="980" spans="2:98">
      <c r="B980" s="86">
        <v>43776</v>
      </c>
      <c r="C980" s="53">
        <v>3085.18</v>
      </c>
      <c r="D980" s="47">
        <f t="shared" si="282"/>
        <v>2.7366450421871117E-3</v>
      </c>
      <c r="F980" s="89">
        <f t="shared" si="295"/>
        <v>2019.8498212157747</v>
      </c>
      <c r="G980" s="96">
        <v>220</v>
      </c>
      <c r="H980" s="37">
        <v>969</v>
      </c>
      <c r="I980" s="60">
        <f t="shared" si="283"/>
        <v>2507.0914684821523</v>
      </c>
      <c r="J980" s="57">
        <f t="shared" si="284"/>
        <v>2980.8296128053307</v>
      </c>
      <c r="K980" s="60">
        <f t="shared" si="285"/>
        <v>3178.6025652942039</v>
      </c>
      <c r="L980" s="57">
        <f t="shared" si="286"/>
        <v>1977.4437043387409</v>
      </c>
      <c r="M980" s="60">
        <f t="shared" si="287"/>
        <v>1977.4437043387409</v>
      </c>
      <c r="N980" s="57">
        <f t="shared" si="288"/>
        <v>1559.6892466776619</v>
      </c>
      <c r="P980" s="49"/>
      <c r="Q980" s="96">
        <v>969</v>
      </c>
      <c r="R980" s="103">
        <f t="shared" si="296"/>
        <v>2019.8498212157747</v>
      </c>
      <c r="S980" s="57">
        <f t="shared" si="289"/>
        <v>2427.2552888198011</v>
      </c>
      <c r="T980" s="57">
        <f t="shared" si="290"/>
        <v>3009.7991396516136</v>
      </c>
      <c r="U980" s="57">
        <f t="shared" si="291"/>
        <v>3994.1122750260602</v>
      </c>
      <c r="V980" s="57">
        <f t="shared" si="292"/>
        <v>1475.0632509611303</v>
      </c>
      <c r="W980" s="57">
        <f t="shared" si="293"/>
        <v>6572.4165640898082</v>
      </c>
      <c r="X980" s="57">
        <f t="shared" si="294"/>
        <v>896.40822057656658</v>
      </c>
      <c r="Y980" s="17"/>
      <c r="AA980" s="22"/>
      <c r="AB980" s="22"/>
      <c r="AC980" s="22"/>
      <c r="AD980" s="22"/>
      <c r="AE980" s="22"/>
      <c r="AF980" s="22"/>
      <c r="AG980" s="22"/>
      <c r="AH980" s="33"/>
      <c r="AI980" s="6"/>
      <c r="AJ980" s="32"/>
      <c r="AK980" s="27"/>
      <c r="AL980" s="27"/>
      <c r="AM980" s="27"/>
      <c r="AN980" s="27"/>
      <c r="AO980" s="27"/>
      <c r="AP980" s="27"/>
      <c r="AR980" s="2"/>
      <c r="AS980" s="8"/>
      <c r="AT980" s="8"/>
      <c r="AU980" s="8"/>
      <c r="AW980" s="44"/>
      <c r="AX980" s="31"/>
      <c r="AY980" s="29"/>
      <c r="AZ980" s="31"/>
      <c r="BA980" s="17"/>
      <c r="BC980" s="22"/>
      <c r="BD980" s="22"/>
      <c r="BE980" s="22"/>
      <c r="BF980" s="22"/>
      <c r="BG980" s="22"/>
      <c r="BH980" s="22"/>
      <c r="BI980" s="22"/>
      <c r="BJ980" s="33"/>
      <c r="BK980" s="6"/>
      <c r="BL980" s="32"/>
      <c r="BM980" s="27"/>
      <c r="BN980" s="27"/>
      <c r="BO980" s="27"/>
      <c r="BP980" s="27"/>
      <c r="BQ980" s="27"/>
      <c r="BR980" s="27"/>
      <c r="BT980" s="2"/>
      <c r="BU980" s="8"/>
      <c r="BV980" s="8"/>
      <c r="BW980" s="8"/>
      <c r="BY980" s="44"/>
      <c r="BZ980" s="31"/>
      <c r="CA980" s="29"/>
      <c r="CB980" s="31"/>
      <c r="CC980" s="17"/>
      <c r="CE980" s="22"/>
      <c r="CF980" s="22"/>
      <c r="CG980" s="22"/>
      <c r="CH980" s="22"/>
      <c r="CI980" s="22"/>
      <c r="CJ980" s="22"/>
      <c r="CK980" s="22"/>
      <c r="CL980" s="33"/>
      <c r="CM980" s="6"/>
      <c r="CN980" s="32"/>
      <c r="CO980" s="27"/>
      <c r="CP980" s="27"/>
      <c r="CQ980" s="27"/>
      <c r="CR980" s="27"/>
      <c r="CS980" s="27"/>
      <c r="CT980" s="27"/>
    </row>
    <row r="981" spans="2:98">
      <c r="B981" s="86">
        <v>43777</v>
      </c>
      <c r="C981" s="53">
        <v>3093.08</v>
      </c>
      <c r="D981" s="47">
        <f t="shared" si="282"/>
        <v>2.5606285532773099E-3</v>
      </c>
      <c r="F981" s="89">
        <f t="shared" si="295"/>
        <v>2019.8537941994855</v>
      </c>
      <c r="G981" s="96">
        <v>221</v>
      </c>
      <c r="H981" s="37">
        <v>970</v>
      </c>
      <c r="I981" s="60">
        <f t="shared" si="283"/>
        <v>2507.8236460836765</v>
      </c>
      <c r="J981" s="57">
        <f t="shared" si="284"/>
        <v>2982.4359625708867</v>
      </c>
      <c r="K981" s="60">
        <f t="shared" si="285"/>
        <v>3181.2442813430316</v>
      </c>
      <c r="L981" s="57">
        <f t="shared" si="286"/>
        <v>1976.9558335209995</v>
      </c>
      <c r="M981" s="60">
        <f t="shared" si="287"/>
        <v>1976.9558335209995</v>
      </c>
      <c r="N981" s="57">
        <f t="shared" si="288"/>
        <v>1558.4645969010464</v>
      </c>
      <c r="P981" s="49"/>
      <c r="Q981" s="41">
        <v>970</v>
      </c>
      <c r="R981" s="103">
        <f t="shared" si="296"/>
        <v>2019.8537941994855</v>
      </c>
      <c r="S981" s="57">
        <f t="shared" si="289"/>
        <v>2427.9641508529567</v>
      </c>
      <c r="T981" s="57">
        <f t="shared" si="290"/>
        <v>3010.5725489719475</v>
      </c>
      <c r="U981" s="57">
        <f t="shared" si="291"/>
        <v>3996.3053679696336</v>
      </c>
      <c r="V981" s="57">
        <f t="shared" si="292"/>
        <v>1475.1149812213034</v>
      </c>
      <c r="W981" s="57">
        <f t="shared" si="293"/>
        <v>6577.7151563182679</v>
      </c>
      <c r="X981" s="57">
        <f t="shared" si="294"/>
        <v>896.20936415354333</v>
      </c>
      <c r="Y981" s="17"/>
      <c r="AA981" s="22"/>
      <c r="AB981" s="22"/>
      <c r="AC981" s="22"/>
      <c r="AD981" s="22"/>
      <c r="AE981" s="22"/>
      <c r="AF981" s="22"/>
      <c r="AG981" s="22"/>
      <c r="AH981" s="33"/>
      <c r="AI981" s="6"/>
      <c r="AJ981" s="32"/>
      <c r="AK981" s="27"/>
      <c r="AL981" s="27"/>
      <c r="AM981" s="27"/>
      <c r="AN981" s="27"/>
      <c r="AO981" s="27"/>
      <c r="AP981" s="27"/>
      <c r="AR981" s="2"/>
      <c r="AS981" s="8"/>
      <c r="AT981" s="8"/>
      <c r="AU981" s="8"/>
      <c r="AW981" s="44"/>
      <c r="AX981" s="31"/>
      <c r="AY981" s="29"/>
      <c r="AZ981" s="31"/>
      <c r="BA981" s="17"/>
      <c r="BC981" s="22"/>
      <c r="BD981" s="22"/>
      <c r="BE981" s="22"/>
      <c r="BF981" s="22"/>
      <c r="BG981" s="22"/>
      <c r="BH981" s="22"/>
      <c r="BI981" s="22"/>
      <c r="BJ981" s="33"/>
      <c r="BK981" s="6"/>
      <c r="BL981" s="32"/>
      <c r="BM981" s="27"/>
      <c r="BN981" s="27"/>
      <c r="BO981" s="27"/>
      <c r="BP981" s="27"/>
      <c r="BQ981" s="27"/>
      <c r="BR981" s="27"/>
      <c r="BT981" s="2"/>
      <c r="BU981" s="8"/>
      <c r="BV981" s="8"/>
      <c r="BW981" s="8"/>
      <c r="BY981" s="44"/>
      <c r="BZ981" s="31"/>
      <c r="CA981" s="29"/>
      <c r="CB981" s="31"/>
      <c r="CC981" s="17"/>
      <c r="CE981" s="22"/>
      <c r="CF981" s="22"/>
      <c r="CG981" s="22"/>
      <c r="CH981" s="22"/>
      <c r="CI981" s="22"/>
      <c r="CJ981" s="22"/>
      <c r="CK981" s="22"/>
      <c r="CL981" s="33"/>
      <c r="CM981" s="6"/>
      <c r="CN981" s="32"/>
      <c r="CO981" s="27"/>
      <c r="CP981" s="27"/>
      <c r="CQ981" s="27"/>
      <c r="CR981" s="27"/>
      <c r="CS981" s="27"/>
      <c r="CT981" s="27"/>
    </row>
    <row r="982" spans="2:98">
      <c r="B982" s="86">
        <v>43780</v>
      </c>
      <c r="C982" s="53">
        <v>3087.01</v>
      </c>
      <c r="D982" s="47">
        <f t="shared" si="282"/>
        <v>-1.9624452002533748E-3</v>
      </c>
      <c r="F982" s="89">
        <f t="shared" si="295"/>
        <v>2019.8577671831963</v>
      </c>
      <c r="G982" s="96">
        <v>222</v>
      </c>
      <c r="H982" s="37">
        <v>971</v>
      </c>
      <c r="I982" s="60">
        <f t="shared" si="283"/>
        <v>2508.5560375122777</v>
      </c>
      <c r="J982" s="57">
        <f t="shared" si="284"/>
        <v>2984.0395448724789</v>
      </c>
      <c r="K982" s="60">
        <f t="shared" si="285"/>
        <v>3183.8843164753716</v>
      </c>
      <c r="L982" s="57">
        <f t="shared" si="286"/>
        <v>1976.4704894509557</v>
      </c>
      <c r="M982" s="60">
        <f t="shared" si="287"/>
        <v>1976.4704894509557</v>
      </c>
      <c r="N982" s="57">
        <f t="shared" si="288"/>
        <v>1557.2447006384173</v>
      </c>
      <c r="P982" s="49"/>
      <c r="Q982" s="41">
        <v>971</v>
      </c>
      <c r="R982" s="103">
        <f t="shared" si="296"/>
        <v>2019.8577671831963</v>
      </c>
      <c r="S982" s="57">
        <f t="shared" si="289"/>
        <v>2428.6732199040489</v>
      </c>
      <c r="T982" s="57">
        <f t="shared" si="290"/>
        <v>3011.3457583148916</v>
      </c>
      <c r="U982" s="57">
        <f t="shared" si="291"/>
        <v>3998.4991356807946</v>
      </c>
      <c r="V982" s="57">
        <f t="shared" si="292"/>
        <v>1475.1669086142783</v>
      </c>
      <c r="W982" s="57">
        <f t="shared" si="293"/>
        <v>6583.0162769578801</v>
      </c>
      <c r="X982" s="57">
        <f t="shared" si="294"/>
        <v>896.01078911578702</v>
      </c>
      <c r="Y982" s="17"/>
      <c r="AA982" s="22"/>
      <c r="AB982" s="22"/>
      <c r="AC982" s="22"/>
      <c r="AD982" s="22"/>
      <c r="AE982" s="22"/>
      <c r="AF982" s="22"/>
      <c r="AG982" s="22"/>
      <c r="AH982" s="33"/>
      <c r="AI982" s="6"/>
      <c r="AJ982" s="32"/>
      <c r="AK982" s="27"/>
      <c r="AL982" s="27"/>
      <c r="AM982" s="27"/>
      <c r="AN982" s="27"/>
      <c r="AO982" s="27"/>
      <c r="AP982" s="27"/>
      <c r="AR982" s="2"/>
      <c r="AS982" s="8"/>
      <c r="AT982" s="8"/>
      <c r="AU982" s="8"/>
      <c r="AW982" s="44"/>
      <c r="AX982" s="31"/>
      <c r="AY982" s="29"/>
      <c r="AZ982" s="31"/>
      <c r="BA982" s="17"/>
      <c r="BC982" s="22"/>
      <c r="BD982" s="22"/>
      <c r="BE982" s="22"/>
      <c r="BF982" s="22"/>
      <c r="BG982" s="22"/>
      <c r="BH982" s="22"/>
      <c r="BI982" s="22"/>
      <c r="BJ982" s="33"/>
      <c r="BK982" s="6"/>
      <c r="BL982" s="32"/>
      <c r="BM982" s="27"/>
      <c r="BN982" s="27"/>
      <c r="BO982" s="27"/>
      <c r="BP982" s="27"/>
      <c r="BQ982" s="27"/>
      <c r="BR982" s="27"/>
      <c r="BT982" s="2"/>
      <c r="BU982" s="8"/>
      <c r="BV982" s="8"/>
      <c r="BW982" s="8"/>
      <c r="BY982" s="44"/>
      <c r="BZ982" s="31"/>
      <c r="CA982" s="29"/>
      <c r="CB982" s="31"/>
      <c r="CC982" s="17"/>
      <c r="CE982" s="22"/>
      <c r="CF982" s="22"/>
      <c r="CG982" s="22"/>
      <c r="CH982" s="22"/>
      <c r="CI982" s="22"/>
      <c r="CJ982" s="22"/>
      <c r="CK982" s="22"/>
      <c r="CL982" s="33"/>
      <c r="CM982" s="6"/>
      <c r="CN982" s="32"/>
      <c r="CO982" s="27"/>
      <c r="CP982" s="27"/>
      <c r="CQ982" s="27"/>
      <c r="CR982" s="27"/>
      <c r="CS982" s="27"/>
      <c r="CT982" s="27"/>
    </row>
    <row r="983" spans="2:98">
      <c r="B983" s="86">
        <v>43781</v>
      </c>
      <c r="C983" s="53">
        <v>3091.84</v>
      </c>
      <c r="D983" s="47">
        <f t="shared" si="282"/>
        <v>1.5646207819216417E-3</v>
      </c>
      <c r="F983" s="89">
        <f t="shared" si="295"/>
        <v>2019.8617401669071</v>
      </c>
      <c r="G983" s="96">
        <v>223</v>
      </c>
      <c r="H983" s="37">
        <v>972</v>
      </c>
      <c r="I983" s="60">
        <f t="shared" si="283"/>
        <v>2509.2886428304023</v>
      </c>
      <c r="J983" s="57">
        <f t="shared" si="284"/>
        <v>2985.6403788500502</v>
      </c>
      <c r="K983" s="60">
        <f t="shared" si="285"/>
        <v>3186.5226890495055</v>
      </c>
      <c r="L983" s="57">
        <f t="shared" si="286"/>
        <v>1975.9876540894199</v>
      </c>
      <c r="M983" s="60">
        <f t="shared" si="287"/>
        <v>1975.9876540894199</v>
      </c>
      <c r="N983" s="57">
        <f t="shared" si="288"/>
        <v>1556.0295226577123</v>
      </c>
      <c r="P983" s="49"/>
      <c r="Q983" s="96">
        <v>972</v>
      </c>
      <c r="R983" s="103">
        <f t="shared" si="296"/>
        <v>2019.8617401669071</v>
      </c>
      <c r="S983" s="57">
        <f t="shared" si="289"/>
        <v>2429.3824960335364</v>
      </c>
      <c r="T983" s="57">
        <f t="shared" si="290"/>
        <v>3012.11876804024</v>
      </c>
      <c r="U983" s="57">
        <f t="shared" si="291"/>
        <v>4000.6935787669536</v>
      </c>
      <c r="V983" s="57">
        <f t="shared" si="292"/>
        <v>1475.2190328590848</v>
      </c>
      <c r="W983" s="57">
        <f t="shared" si="293"/>
        <v>6588.3199279320825</v>
      </c>
      <c r="X983" s="57">
        <f t="shared" si="294"/>
        <v>895.81249492943209</v>
      </c>
      <c r="Y983" s="17"/>
      <c r="AA983" s="22"/>
      <c r="AB983" s="22"/>
      <c r="AC983" s="22"/>
      <c r="AD983" s="22"/>
      <c r="AE983" s="22"/>
      <c r="AF983" s="22"/>
      <c r="AG983" s="22"/>
      <c r="AH983" s="33"/>
      <c r="AI983" s="6"/>
      <c r="AJ983" s="32"/>
      <c r="AK983" s="27"/>
      <c r="AL983" s="27"/>
      <c r="AM983" s="27"/>
      <c r="AN983" s="27"/>
      <c r="AO983" s="27"/>
      <c r="AP983" s="27"/>
      <c r="AR983" s="2"/>
      <c r="AS983" s="8"/>
      <c r="AT983" s="8"/>
      <c r="AU983" s="8"/>
      <c r="AW983" s="44"/>
      <c r="AX983" s="31"/>
      <c r="AY983" s="29"/>
      <c r="AZ983" s="31"/>
      <c r="BA983" s="17"/>
      <c r="BC983" s="22"/>
      <c r="BD983" s="22"/>
      <c r="BE983" s="22"/>
      <c r="BF983" s="22"/>
      <c r="BG983" s="22"/>
      <c r="BH983" s="22"/>
      <c r="BI983" s="22"/>
      <c r="BJ983" s="33"/>
      <c r="BK983" s="6"/>
      <c r="BL983" s="32"/>
      <c r="BM983" s="27"/>
      <c r="BN983" s="27"/>
      <c r="BO983" s="27"/>
      <c r="BP983" s="27"/>
      <c r="BQ983" s="27"/>
      <c r="BR983" s="27"/>
      <c r="BT983" s="2"/>
      <c r="BU983" s="8"/>
      <c r="BV983" s="8"/>
      <c r="BW983" s="8"/>
      <c r="BY983" s="44"/>
      <c r="BZ983" s="31"/>
      <c r="CA983" s="29"/>
      <c r="CB983" s="31"/>
      <c r="CC983" s="17"/>
      <c r="CE983" s="22"/>
      <c r="CF983" s="22"/>
      <c r="CG983" s="22"/>
      <c r="CH983" s="22"/>
      <c r="CI983" s="22"/>
      <c r="CJ983" s="22"/>
      <c r="CK983" s="22"/>
      <c r="CL983" s="33"/>
      <c r="CM983" s="6"/>
      <c r="CN983" s="32"/>
      <c r="CO983" s="27"/>
      <c r="CP983" s="27"/>
      <c r="CQ983" s="27"/>
      <c r="CR983" s="27"/>
      <c r="CS983" s="27"/>
      <c r="CT983" s="27"/>
    </row>
    <row r="984" spans="2:98">
      <c r="B984" s="86">
        <v>43782</v>
      </c>
      <c r="C984" s="53">
        <v>3094.04</v>
      </c>
      <c r="D984" s="47">
        <f t="shared" si="282"/>
        <v>7.1155040364307917E-4</v>
      </c>
      <c r="F984" s="89">
        <f t="shared" si="295"/>
        <v>2019.8657131506179</v>
      </c>
      <c r="G984" s="96">
        <v>224</v>
      </c>
      <c r="H984" s="37">
        <v>973</v>
      </c>
      <c r="I984" s="60">
        <f t="shared" si="283"/>
        <v>2510.0214621005152</v>
      </c>
      <c r="J984" s="57">
        <f t="shared" si="284"/>
        <v>2987.2384834284217</v>
      </c>
      <c r="K984" s="60">
        <f t="shared" si="285"/>
        <v>3189.1594172165937</v>
      </c>
      <c r="L984" s="57">
        <f t="shared" si="286"/>
        <v>1975.5073096044371</v>
      </c>
      <c r="M984" s="60">
        <f t="shared" si="287"/>
        <v>1975.5073096044371</v>
      </c>
      <c r="N984" s="57">
        <f t="shared" si="288"/>
        <v>1554.8190281347795</v>
      </c>
      <c r="P984" s="49"/>
      <c r="Q984" s="96">
        <v>973</v>
      </c>
      <c r="R984" s="103">
        <f t="shared" si="296"/>
        <v>2019.8657131506179</v>
      </c>
      <c r="S984" s="57">
        <f t="shared" si="289"/>
        <v>2430.0919793018943</v>
      </c>
      <c r="T984" s="57">
        <f t="shared" si="290"/>
        <v>3012.8915785068511</v>
      </c>
      <c r="U984" s="57">
        <f t="shared" si="291"/>
        <v>4002.8886978348255</v>
      </c>
      <c r="V984" s="57">
        <f t="shared" si="292"/>
        <v>1475.2713536755637</v>
      </c>
      <c r="W984" s="57">
        <f t="shared" si="293"/>
        <v>6593.6261111634267</v>
      </c>
      <c r="X984" s="57">
        <f t="shared" si="294"/>
        <v>895.61448106213822</v>
      </c>
      <c r="Y984" s="17"/>
      <c r="AA984" s="22"/>
      <c r="AB984" s="22"/>
      <c r="AC984" s="22"/>
      <c r="AD984" s="22"/>
      <c r="AE984" s="22"/>
      <c r="AF984" s="22"/>
      <c r="AG984" s="22"/>
      <c r="AH984" s="33"/>
      <c r="AI984" s="6"/>
      <c r="AJ984" s="32"/>
      <c r="AK984" s="27"/>
      <c r="AL984" s="27"/>
      <c r="AM984" s="27"/>
      <c r="AN984" s="27"/>
      <c r="AO984" s="27"/>
      <c r="AP984" s="27"/>
      <c r="AR984" s="2"/>
      <c r="AS984" s="8"/>
      <c r="AT984" s="8"/>
      <c r="AU984" s="8"/>
      <c r="AW984" s="44"/>
      <c r="AX984" s="31"/>
      <c r="AY984" s="29"/>
      <c r="AZ984" s="31"/>
      <c r="BA984" s="17"/>
      <c r="BC984" s="22"/>
      <c r="BD984" s="22"/>
      <c r="BE984" s="22"/>
      <c r="BF984" s="22"/>
      <c r="BG984" s="22"/>
      <c r="BH984" s="22"/>
      <c r="BI984" s="22"/>
      <c r="BJ984" s="33"/>
      <c r="BK984" s="6"/>
      <c r="BL984" s="32"/>
      <c r="BM984" s="27"/>
      <c r="BN984" s="27"/>
      <c r="BO984" s="27"/>
      <c r="BP984" s="27"/>
      <c r="BQ984" s="27"/>
      <c r="BR984" s="27"/>
      <c r="BT984" s="2"/>
      <c r="BU984" s="8"/>
      <c r="BV984" s="8"/>
      <c r="BW984" s="8"/>
      <c r="BY984" s="44"/>
      <c r="BZ984" s="31"/>
      <c r="CA984" s="29"/>
      <c r="CB984" s="31"/>
      <c r="CC984" s="17"/>
      <c r="CE984" s="22"/>
      <c r="CF984" s="22"/>
      <c r="CG984" s="22"/>
      <c r="CH984" s="22"/>
      <c r="CI984" s="22"/>
      <c r="CJ984" s="22"/>
      <c r="CK984" s="22"/>
      <c r="CL984" s="33"/>
      <c r="CM984" s="6"/>
      <c r="CN984" s="32"/>
      <c r="CO984" s="27"/>
      <c r="CP984" s="27"/>
      <c r="CQ984" s="27"/>
      <c r="CR984" s="27"/>
      <c r="CS984" s="27"/>
      <c r="CT984" s="27"/>
    </row>
    <row r="985" spans="2:98">
      <c r="B985" s="86">
        <v>43783</v>
      </c>
      <c r="C985" s="53">
        <v>3096.63</v>
      </c>
      <c r="D985" s="47">
        <f t="shared" si="282"/>
        <v>8.3709325024891265E-4</v>
      </c>
      <c r="F985" s="89">
        <f t="shared" si="295"/>
        <v>2019.8696861343287</v>
      </c>
      <c r="G985" s="96">
        <v>225</v>
      </c>
      <c r="H985" s="37">
        <v>974</v>
      </c>
      <c r="I985" s="60">
        <f t="shared" si="283"/>
        <v>2510.7544953850997</v>
      </c>
      <c r="J985" s="57">
        <f t="shared" si="284"/>
        <v>2988.8338773206547</v>
      </c>
      <c r="K985" s="60">
        <f t="shared" si="285"/>
        <v>3191.7945189239549</v>
      </c>
      <c r="L985" s="57">
        <f t="shared" si="286"/>
        <v>1975.0294383680146</v>
      </c>
      <c r="M985" s="60">
        <f t="shared" si="287"/>
        <v>1975.0294383680146</v>
      </c>
      <c r="N985" s="57">
        <f t="shared" si="288"/>
        <v>1553.6131826469075</v>
      </c>
      <c r="P985" s="49"/>
      <c r="Q985" s="41">
        <v>974</v>
      </c>
      <c r="R985" s="103">
        <f t="shared" si="296"/>
        <v>2019.8696861343287</v>
      </c>
      <c r="S985" s="57">
        <f t="shared" si="289"/>
        <v>2430.8016697696157</v>
      </c>
      <c r="T985" s="57">
        <f t="shared" si="290"/>
        <v>3013.6641900726477</v>
      </c>
      <c r="U985" s="57">
        <f t="shared" si="291"/>
        <v>4005.0844934904376</v>
      </c>
      <c r="V985" s="57">
        <f t="shared" si="292"/>
        <v>1475.3238707843657</v>
      </c>
      <c r="W985" s="57">
        <f t="shared" si="293"/>
        <v>6598.9348285735905</v>
      </c>
      <c r="X985" s="57">
        <f t="shared" si="294"/>
        <v>895.41674698308623</v>
      </c>
      <c r="Y985" s="17"/>
      <c r="AA985" s="22"/>
      <c r="AB985" s="22"/>
      <c r="AC985" s="22"/>
      <c r="AD985" s="22"/>
      <c r="AE985" s="22"/>
      <c r="AF985" s="22"/>
      <c r="AG985" s="22"/>
      <c r="AH985" s="33"/>
      <c r="AI985" s="6"/>
      <c r="AJ985" s="32"/>
      <c r="AK985" s="27"/>
      <c r="AL985" s="27"/>
      <c r="AM985" s="27"/>
      <c r="AN985" s="27"/>
      <c r="AO985" s="27"/>
      <c r="AP985" s="27"/>
      <c r="AR985" s="2"/>
      <c r="AS985" s="8"/>
      <c r="AT985" s="8"/>
      <c r="AU985" s="8"/>
      <c r="AW985" s="44"/>
      <c r="AX985" s="31"/>
      <c r="AY985" s="29"/>
      <c r="AZ985" s="31"/>
      <c r="BA985" s="17"/>
      <c r="BC985" s="22"/>
      <c r="BD985" s="22"/>
      <c r="BE985" s="22"/>
      <c r="BF985" s="22"/>
      <c r="BG985" s="22"/>
      <c r="BH985" s="22"/>
      <c r="BI985" s="22"/>
      <c r="BJ985" s="33"/>
      <c r="BK985" s="6"/>
      <c r="BL985" s="32"/>
      <c r="BM985" s="27"/>
      <c r="BN985" s="27"/>
      <c r="BO985" s="27"/>
      <c r="BP985" s="27"/>
      <c r="BQ985" s="27"/>
      <c r="BR985" s="27"/>
      <c r="BT985" s="2"/>
      <c r="BU985" s="8"/>
      <c r="BV985" s="8"/>
      <c r="BW985" s="8"/>
      <c r="BY985" s="44"/>
      <c r="BZ985" s="31"/>
      <c r="CA985" s="29"/>
      <c r="CB985" s="31"/>
      <c r="CC985" s="17"/>
      <c r="CE985" s="22"/>
      <c r="CF985" s="22"/>
      <c r="CG985" s="22"/>
      <c r="CH985" s="22"/>
      <c r="CI985" s="22"/>
      <c r="CJ985" s="22"/>
      <c r="CK985" s="22"/>
      <c r="CL985" s="33"/>
      <c r="CM985" s="6"/>
      <c r="CN985" s="32"/>
      <c r="CO985" s="27"/>
      <c r="CP985" s="27"/>
      <c r="CQ985" s="27"/>
      <c r="CR985" s="27"/>
      <c r="CS985" s="27"/>
      <c r="CT985" s="27"/>
    </row>
    <row r="986" spans="2:98">
      <c r="B986" s="86">
        <v>43784</v>
      </c>
      <c r="C986" s="53">
        <v>3120.46</v>
      </c>
      <c r="D986" s="47">
        <f t="shared" si="282"/>
        <v>7.6954624866386774E-3</v>
      </c>
      <c r="F986" s="89">
        <f t="shared" si="295"/>
        <v>2019.8736591180395</v>
      </c>
      <c r="G986" s="96">
        <v>226</v>
      </c>
      <c r="H986" s="37">
        <v>975</v>
      </c>
      <c r="I986" s="60">
        <f t="shared" si="283"/>
        <v>2511.4877427466572</v>
      </c>
      <c r="J986" s="57">
        <f t="shared" si="284"/>
        <v>2990.4265790313439</v>
      </c>
      <c r="K986" s="60">
        <f t="shared" si="285"/>
        <v>3194.4280119182677</v>
      </c>
      <c r="L986" s="57">
        <f t="shared" si="286"/>
        <v>1974.5540229529156</v>
      </c>
      <c r="M986" s="60">
        <f t="shared" si="287"/>
        <v>1974.5540229529156</v>
      </c>
      <c r="N986" s="57">
        <f t="shared" si="288"/>
        <v>1552.4119521664873</v>
      </c>
      <c r="P986" s="49"/>
      <c r="Q986" s="41">
        <v>975</v>
      </c>
      <c r="R986" s="103">
        <f t="shared" si="296"/>
        <v>2019.8736591180395</v>
      </c>
      <c r="S986" s="57">
        <f t="shared" si="289"/>
        <v>2431.5115674972126</v>
      </c>
      <c r="T986" s="57">
        <f t="shared" si="290"/>
        <v>3014.4366030946208</v>
      </c>
      <c r="U986" s="57">
        <f t="shared" si="291"/>
        <v>4007.2809663391299</v>
      </c>
      <c r="V986" s="57">
        <f t="shared" si="292"/>
        <v>1475.3765839069467</v>
      </c>
      <c r="W986" s="57">
        <f t="shared" si="293"/>
        <v>6604.246082083373</v>
      </c>
      <c r="X986" s="57">
        <f t="shared" si="294"/>
        <v>895.21929216297144</v>
      </c>
      <c r="Y986" s="17"/>
      <c r="AA986" s="22"/>
      <c r="AB986" s="22"/>
      <c r="AC986" s="22"/>
      <c r="AD986" s="22"/>
      <c r="AE986" s="22"/>
      <c r="AF986" s="22"/>
      <c r="AG986" s="22"/>
      <c r="AH986" s="33"/>
      <c r="AI986" s="6"/>
      <c r="AJ986" s="32"/>
      <c r="AK986" s="27"/>
      <c r="AL986" s="27"/>
      <c r="AM986" s="27"/>
      <c r="AN986" s="27"/>
      <c r="AO986" s="27"/>
      <c r="AP986" s="27"/>
      <c r="AR986" s="2"/>
      <c r="AS986" s="8"/>
      <c r="AT986" s="8"/>
      <c r="AU986" s="8"/>
      <c r="AW986" s="44"/>
      <c r="AX986" s="31"/>
      <c r="AY986" s="29"/>
      <c r="AZ986" s="31"/>
      <c r="BA986" s="17"/>
      <c r="BC986" s="22"/>
      <c r="BD986" s="22"/>
      <c r="BE986" s="22"/>
      <c r="BF986" s="22"/>
      <c r="BG986" s="22"/>
      <c r="BH986" s="22"/>
      <c r="BI986" s="22"/>
      <c r="BJ986" s="33"/>
      <c r="BK986" s="6"/>
      <c r="BL986" s="32"/>
      <c r="BM986" s="27"/>
      <c r="BN986" s="27"/>
      <c r="BO986" s="27"/>
      <c r="BP986" s="27"/>
      <c r="BQ986" s="27"/>
      <c r="BR986" s="27"/>
      <c r="BT986" s="2"/>
      <c r="BU986" s="8"/>
      <c r="BV986" s="8"/>
      <c r="BW986" s="8"/>
      <c r="BY986" s="44"/>
      <c r="BZ986" s="31"/>
      <c r="CA986" s="29"/>
      <c r="CB986" s="31"/>
      <c r="CC986" s="17"/>
      <c r="CE986" s="22"/>
      <c r="CF986" s="22"/>
      <c r="CG986" s="22"/>
      <c r="CH986" s="22"/>
      <c r="CI986" s="22"/>
      <c r="CJ986" s="22"/>
      <c r="CK986" s="22"/>
      <c r="CL986" s="33"/>
      <c r="CM986" s="6"/>
      <c r="CN986" s="32"/>
      <c r="CO986" s="27"/>
      <c r="CP986" s="27"/>
      <c r="CQ986" s="27"/>
      <c r="CR986" s="27"/>
      <c r="CS986" s="27"/>
      <c r="CT986" s="27"/>
    </row>
    <row r="987" spans="2:98">
      <c r="B987" s="86">
        <v>43787</v>
      </c>
      <c r="C987" s="53">
        <v>3122.03</v>
      </c>
      <c r="D987" s="47">
        <f t="shared" si="282"/>
        <v>5.0313094864223981E-4</v>
      </c>
      <c r="F987" s="89">
        <f t="shared" si="295"/>
        <v>2019.8776321017504</v>
      </c>
      <c r="G987" s="96">
        <v>227</v>
      </c>
      <c r="H987" s="37">
        <v>976</v>
      </c>
      <c r="I987" s="60">
        <f t="shared" si="283"/>
        <v>2512.2212042477067</v>
      </c>
      <c r="J987" s="57">
        <f t="shared" si="284"/>
        <v>2992.0166068598537</v>
      </c>
      <c r="K987" s="60">
        <f t="shared" si="285"/>
        <v>3197.0599137487134</v>
      </c>
      <c r="L987" s="57">
        <f t="shared" si="286"/>
        <v>1974.0810461295155</v>
      </c>
      <c r="M987" s="60">
        <f t="shared" si="287"/>
        <v>1974.0810461295155</v>
      </c>
      <c r="N987" s="57">
        <f t="shared" si="288"/>
        <v>1551.2153030548004</v>
      </c>
      <c r="P987" s="49"/>
      <c r="Q987" s="96">
        <v>976</v>
      </c>
      <c r="R987" s="103">
        <f t="shared" si="296"/>
        <v>2019.8776321017504</v>
      </c>
      <c r="S987" s="57">
        <f t="shared" si="289"/>
        <v>2432.2216725452136</v>
      </c>
      <c r="T987" s="57">
        <f t="shared" si="290"/>
        <v>3015.2088179288326</v>
      </c>
      <c r="U987" s="57">
        <f t="shared" si="291"/>
        <v>4009.478116985556</v>
      </c>
      <c r="V987" s="57">
        <f t="shared" si="292"/>
        <v>1475.429492765566</v>
      </c>
      <c r="W987" s="57">
        <f t="shared" si="293"/>
        <v>6609.5598736127122</v>
      </c>
      <c r="X987" s="57">
        <f t="shared" si="294"/>
        <v>895.02211607399784</v>
      </c>
      <c r="Y987" s="17"/>
      <c r="AA987" s="22"/>
      <c r="AB987" s="22"/>
      <c r="AC987" s="22"/>
      <c r="AD987" s="22"/>
      <c r="AE987" s="22"/>
      <c r="AF987" s="22"/>
      <c r="AG987" s="22"/>
      <c r="AH987" s="33"/>
      <c r="AI987" s="6"/>
      <c r="AJ987" s="32"/>
      <c r="AK987" s="27"/>
      <c r="AL987" s="27"/>
      <c r="AM987" s="27"/>
      <c r="AN987" s="27"/>
      <c r="AO987" s="27"/>
      <c r="AP987" s="27"/>
      <c r="AR987" s="2"/>
      <c r="AS987" s="8"/>
      <c r="AT987" s="8"/>
      <c r="AU987" s="8"/>
      <c r="AW987" s="44"/>
      <c r="AX987" s="31"/>
      <c r="AY987" s="29"/>
      <c r="AZ987" s="31"/>
      <c r="BA987" s="17"/>
      <c r="BC987" s="22"/>
      <c r="BD987" s="22"/>
      <c r="BE987" s="22"/>
      <c r="BF987" s="22"/>
      <c r="BG987" s="22"/>
      <c r="BH987" s="22"/>
      <c r="BI987" s="22"/>
      <c r="BJ987" s="33"/>
      <c r="BK987" s="6"/>
      <c r="BL987" s="32"/>
      <c r="BM987" s="27"/>
      <c r="BN987" s="27"/>
      <c r="BO987" s="27"/>
      <c r="BP987" s="27"/>
      <c r="BQ987" s="27"/>
      <c r="BR987" s="27"/>
      <c r="BT987" s="2"/>
      <c r="BU987" s="8"/>
      <c r="BV987" s="8"/>
      <c r="BW987" s="8"/>
      <c r="BY987" s="44"/>
      <c r="BZ987" s="31"/>
      <c r="CA987" s="29"/>
      <c r="CB987" s="31"/>
      <c r="CC987" s="17"/>
      <c r="CE987" s="22"/>
      <c r="CF987" s="22"/>
      <c r="CG987" s="22"/>
      <c r="CH987" s="22"/>
      <c r="CI987" s="22"/>
      <c r="CJ987" s="22"/>
      <c r="CK987" s="22"/>
      <c r="CL987" s="33"/>
      <c r="CM987" s="6"/>
      <c r="CN987" s="32"/>
      <c r="CO987" s="27"/>
      <c r="CP987" s="27"/>
      <c r="CQ987" s="27"/>
      <c r="CR987" s="27"/>
      <c r="CS987" s="27"/>
      <c r="CT987" s="27"/>
    </row>
    <row r="988" spans="2:98">
      <c r="B988" s="86">
        <v>43788</v>
      </c>
      <c r="C988" s="53">
        <v>3120.18</v>
      </c>
      <c r="D988" s="47">
        <f t="shared" si="282"/>
        <v>-5.9256317203882204E-4</v>
      </c>
      <c r="F988" s="89">
        <f t="shared" si="295"/>
        <v>2019.8816050854612</v>
      </c>
      <c r="G988" s="96">
        <v>228</v>
      </c>
      <c r="H988" s="37">
        <v>977</v>
      </c>
      <c r="I988" s="60">
        <f t="shared" si="283"/>
        <v>2512.9548799507866</v>
      </c>
      <c r="J988" s="57">
        <f t="shared" si="284"/>
        <v>2993.6039789034776</v>
      </c>
      <c r="K988" s="60">
        <f t="shared" si="285"/>
        <v>3199.6902417700589</v>
      </c>
      <c r="L988" s="57">
        <f t="shared" si="286"/>
        <v>1973.6104908627235</v>
      </c>
      <c r="M988" s="60">
        <f t="shared" si="287"/>
        <v>1973.6104908627235</v>
      </c>
      <c r="N988" s="57">
        <f t="shared" si="288"/>
        <v>1550.0232020559326</v>
      </c>
      <c r="P988" s="49"/>
      <c r="Q988" s="41">
        <v>977</v>
      </c>
      <c r="R988" s="103">
        <f t="shared" si="296"/>
        <v>2019.8816050854612</v>
      </c>
      <c r="S988" s="57">
        <f t="shared" si="289"/>
        <v>2432.9319849741642</v>
      </c>
      <c r="T988" s="57">
        <f t="shared" si="290"/>
        <v>3015.9808349304212</v>
      </c>
      <c r="U988" s="57">
        <f t="shared" si="291"/>
        <v>4011.6759460336939</v>
      </c>
      <c r="V988" s="57">
        <f t="shared" si="292"/>
        <v>1475.4825970832824</v>
      </c>
      <c r="W988" s="57">
        <f t="shared" si="293"/>
        <v>6614.876205080689</v>
      </c>
      <c r="X988" s="57">
        <f t="shared" si="294"/>
        <v>894.82521818987311</v>
      </c>
      <c r="Y988" s="17"/>
      <c r="AA988" s="22"/>
      <c r="AB988" s="22"/>
      <c r="AC988" s="22"/>
      <c r="AD988" s="22"/>
      <c r="AE988" s="22"/>
      <c r="AF988" s="22"/>
      <c r="AG988" s="22"/>
      <c r="AH988" s="33"/>
      <c r="AI988" s="6"/>
      <c r="AJ988" s="32"/>
      <c r="AK988" s="27"/>
      <c r="AL988" s="27"/>
      <c r="AM988" s="27"/>
      <c r="AN988" s="27"/>
      <c r="AO988" s="27"/>
      <c r="AP988" s="27"/>
      <c r="AR988" s="2"/>
      <c r="AS988" s="8"/>
      <c r="AT988" s="8"/>
      <c r="AU988" s="8"/>
      <c r="AW988" s="44"/>
      <c r="AX988" s="31"/>
      <c r="AY988" s="29"/>
      <c r="AZ988" s="31"/>
      <c r="BA988" s="17"/>
      <c r="BC988" s="22"/>
      <c r="BD988" s="22"/>
      <c r="BE988" s="22"/>
      <c r="BF988" s="22"/>
      <c r="BG988" s="22"/>
      <c r="BH988" s="22"/>
      <c r="BI988" s="22"/>
      <c r="BJ988" s="33"/>
      <c r="BK988" s="6"/>
      <c r="BL988" s="32"/>
      <c r="BM988" s="27"/>
      <c r="BN988" s="27"/>
      <c r="BO988" s="27"/>
      <c r="BP988" s="27"/>
      <c r="BQ988" s="27"/>
      <c r="BR988" s="27"/>
      <c r="BT988" s="2"/>
      <c r="BU988" s="8"/>
      <c r="BV988" s="8"/>
      <c r="BW988" s="8"/>
      <c r="BY988" s="44"/>
      <c r="BZ988" s="31"/>
      <c r="CA988" s="29"/>
      <c r="CB988" s="31"/>
      <c r="CC988" s="17"/>
      <c r="CE988" s="22"/>
      <c r="CF988" s="22"/>
      <c r="CG988" s="22"/>
      <c r="CH988" s="22"/>
      <c r="CI988" s="22"/>
      <c r="CJ988" s="22"/>
      <c r="CK988" s="22"/>
      <c r="CL988" s="33"/>
      <c r="CM988" s="6"/>
      <c r="CN988" s="32"/>
      <c r="CO988" s="27"/>
      <c r="CP988" s="27"/>
      <c r="CQ988" s="27"/>
      <c r="CR988" s="27"/>
      <c r="CS988" s="27"/>
      <c r="CT988" s="27"/>
    </row>
    <row r="989" spans="2:98">
      <c r="B989" s="86">
        <v>43789</v>
      </c>
      <c r="C989" s="53">
        <v>3108.38</v>
      </c>
      <c r="D989" s="47">
        <f t="shared" si="282"/>
        <v>-3.781833099372385E-3</v>
      </c>
      <c r="F989" s="89">
        <f t="shared" si="295"/>
        <v>2019.885578069172</v>
      </c>
      <c r="G989" s="96">
        <v>229</v>
      </c>
      <c r="H989" s="37">
        <v>978</v>
      </c>
      <c r="I989" s="60">
        <f t="shared" si="283"/>
        <v>2513.6887699184535</v>
      </c>
      <c r="J989" s="57">
        <f t="shared" si="284"/>
        <v>2995.1887130605464</v>
      </c>
      <c r="K989" s="60">
        <f t="shared" si="285"/>
        <v>3202.3190131456763</v>
      </c>
      <c r="L989" s="57">
        <f t="shared" si="286"/>
        <v>1973.142340308962</v>
      </c>
      <c r="M989" s="60">
        <f t="shared" si="287"/>
        <v>1973.142340308962</v>
      </c>
      <c r="N989" s="57">
        <f t="shared" si="288"/>
        <v>1548.8356162908071</v>
      </c>
      <c r="P989" s="49"/>
      <c r="Q989" s="41">
        <v>978</v>
      </c>
      <c r="R989" s="103">
        <f t="shared" si="296"/>
        <v>2019.885578069172</v>
      </c>
      <c r="S989" s="57">
        <f t="shared" si="289"/>
        <v>2433.6425048446295</v>
      </c>
      <c r="T989" s="57">
        <f t="shared" si="290"/>
        <v>3016.7526544536036</v>
      </c>
      <c r="U989" s="57">
        <f t="shared" si="291"/>
        <v>4013.8744540868379</v>
      </c>
      <c r="V989" s="57">
        <f t="shared" si="292"/>
        <v>1475.5358965839516</v>
      </c>
      <c r="W989" s="57">
        <f t="shared" si="293"/>
        <v>6620.1950784055252</v>
      </c>
      <c r="X989" s="57">
        <f t="shared" si="294"/>
        <v>894.62859798580212</v>
      </c>
      <c r="Y989" s="17"/>
      <c r="AA989" s="22"/>
      <c r="AB989" s="22"/>
      <c r="AC989" s="22"/>
      <c r="AD989" s="22"/>
      <c r="AE989" s="22"/>
      <c r="AF989" s="22"/>
      <c r="AG989" s="22"/>
      <c r="AH989" s="33"/>
      <c r="AI989" s="6"/>
      <c r="AJ989" s="32"/>
      <c r="AK989" s="27"/>
      <c r="AL989" s="27"/>
      <c r="AM989" s="27"/>
      <c r="AN989" s="27"/>
      <c r="AO989" s="27"/>
      <c r="AP989" s="27"/>
      <c r="AR989" s="2"/>
      <c r="AS989" s="8"/>
      <c r="AT989" s="8"/>
      <c r="AU989" s="8"/>
      <c r="AW989" s="44"/>
      <c r="AX989" s="31"/>
      <c r="AY989" s="29"/>
      <c r="AZ989" s="31"/>
      <c r="BA989" s="17"/>
      <c r="BC989" s="22"/>
      <c r="BD989" s="22"/>
      <c r="BE989" s="22"/>
      <c r="BF989" s="22"/>
      <c r="BG989" s="22"/>
      <c r="BH989" s="22"/>
      <c r="BI989" s="22"/>
      <c r="BJ989" s="33"/>
      <c r="BK989" s="6"/>
      <c r="BL989" s="32"/>
      <c r="BM989" s="27"/>
      <c r="BN989" s="27"/>
      <c r="BO989" s="27"/>
      <c r="BP989" s="27"/>
      <c r="BQ989" s="27"/>
      <c r="BR989" s="27"/>
      <c r="BT989" s="2"/>
      <c r="BU989" s="8"/>
      <c r="BV989" s="8"/>
      <c r="BW989" s="8"/>
      <c r="BY989" s="44"/>
      <c r="BZ989" s="31"/>
      <c r="CA989" s="29"/>
      <c r="CB989" s="31"/>
      <c r="CC989" s="17"/>
      <c r="CE989" s="22"/>
      <c r="CF989" s="22"/>
      <c r="CG989" s="22"/>
      <c r="CH989" s="22"/>
      <c r="CI989" s="22"/>
      <c r="CJ989" s="22"/>
      <c r="CK989" s="22"/>
      <c r="CL989" s="33"/>
      <c r="CM989" s="6"/>
      <c r="CN989" s="32"/>
      <c r="CO989" s="27"/>
      <c r="CP989" s="27"/>
      <c r="CQ989" s="27"/>
      <c r="CR989" s="27"/>
      <c r="CS989" s="27"/>
      <c r="CT989" s="27"/>
    </row>
    <row r="990" spans="2:98">
      <c r="B990" s="86">
        <v>43790</v>
      </c>
      <c r="C990" s="53">
        <v>3103.54</v>
      </c>
      <c r="D990" s="47">
        <f t="shared" si="282"/>
        <v>-1.5570811805506873E-3</v>
      </c>
      <c r="F990" s="89">
        <f t="shared" si="295"/>
        <v>2019.8895510528828</v>
      </c>
      <c r="G990" s="96">
        <v>230</v>
      </c>
      <c r="H990" s="37">
        <v>979</v>
      </c>
      <c r="I990" s="60">
        <f t="shared" si="283"/>
        <v>2514.42287421328</v>
      </c>
      <c r="J990" s="57">
        <f t="shared" si="284"/>
        <v>2996.7708270334688</v>
      </c>
      <c r="K990" s="60">
        <f t="shared" si="285"/>
        <v>3204.9462448504969</v>
      </c>
      <c r="L990" s="57">
        <f t="shared" si="286"/>
        <v>1972.6765778132087</v>
      </c>
      <c r="M990" s="60">
        <f t="shared" si="287"/>
        <v>1972.6765778132087</v>
      </c>
      <c r="N990" s="57">
        <f t="shared" si="288"/>
        <v>1547.6525132513366</v>
      </c>
      <c r="P990" s="49"/>
      <c r="Q990" s="96">
        <v>979</v>
      </c>
      <c r="R990" s="103">
        <f t="shared" si="296"/>
        <v>2019.8895510528828</v>
      </c>
      <c r="S990" s="57">
        <f t="shared" si="289"/>
        <v>2434.3532322171909</v>
      </c>
      <c r="T990" s="57">
        <f t="shared" si="290"/>
        <v>3017.5242768516782</v>
      </c>
      <c r="U990" s="57">
        <f t="shared" si="291"/>
        <v>4016.0736417476132</v>
      </c>
      <c r="V990" s="57">
        <f t="shared" si="292"/>
        <v>1475.5893909922238</v>
      </c>
      <c r="W990" s="57">
        <f t="shared" si="293"/>
        <v>6625.5164955045984</v>
      </c>
      <c r="X990" s="57">
        <f t="shared" si="294"/>
        <v>894.43225493848126</v>
      </c>
      <c r="Y990" s="17"/>
      <c r="AA990" s="22"/>
      <c r="AB990" s="22"/>
      <c r="AC990" s="22"/>
      <c r="AD990" s="22"/>
      <c r="AE990" s="22"/>
      <c r="AF990" s="22"/>
      <c r="AG990" s="22"/>
      <c r="AH990" s="33"/>
      <c r="AI990" s="6"/>
      <c r="AJ990" s="32"/>
      <c r="AK990" s="27"/>
      <c r="AL990" s="27"/>
      <c r="AM990" s="27"/>
      <c r="AN990" s="27"/>
      <c r="AO990" s="27"/>
      <c r="AP990" s="27"/>
      <c r="AR990" s="2"/>
      <c r="AS990" s="8"/>
      <c r="AT990" s="8"/>
      <c r="AU990" s="8"/>
      <c r="AW990" s="44"/>
      <c r="AX990" s="31"/>
      <c r="AY990" s="29"/>
      <c r="AZ990" s="31"/>
      <c r="BA990" s="17"/>
      <c r="BC990" s="22"/>
      <c r="BD990" s="22"/>
      <c r="BE990" s="22"/>
      <c r="BF990" s="22"/>
      <c r="BG990" s="22"/>
      <c r="BH990" s="22"/>
      <c r="BI990" s="22"/>
      <c r="BJ990" s="33"/>
      <c r="BK990" s="6"/>
      <c r="BL990" s="32"/>
      <c r="BM990" s="27"/>
      <c r="BN990" s="27"/>
      <c r="BO990" s="27"/>
      <c r="BP990" s="27"/>
      <c r="BQ990" s="27"/>
      <c r="BR990" s="27"/>
      <c r="BT990" s="2"/>
      <c r="BU990" s="8"/>
      <c r="BV990" s="8"/>
      <c r="BW990" s="8"/>
      <c r="BY990" s="44"/>
      <c r="BZ990" s="31"/>
      <c r="CA990" s="29"/>
      <c r="CB990" s="31"/>
      <c r="CC990" s="17"/>
      <c r="CE990" s="22"/>
      <c r="CF990" s="22"/>
      <c r="CG990" s="22"/>
      <c r="CH990" s="22"/>
      <c r="CI990" s="22"/>
      <c r="CJ990" s="22"/>
      <c r="CK990" s="22"/>
      <c r="CL990" s="33"/>
      <c r="CM990" s="6"/>
      <c r="CN990" s="32"/>
      <c r="CO990" s="27"/>
      <c r="CP990" s="27"/>
      <c r="CQ990" s="27"/>
      <c r="CR990" s="27"/>
      <c r="CS990" s="27"/>
      <c r="CT990" s="27"/>
    </row>
    <row r="991" spans="2:98">
      <c r="B991" s="86">
        <v>43791</v>
      </c>
      <c r="C991" s="53">
        <v>3110.29</v>
      </c>
      <c r="D991" s="47">
        <f t="shared" si="282"/>
        <v>2.1749357185665403E-3</v>
      </c>
      <c r="F991" s="89">
        <f t="shared" si="295"/>
        <v>2019.8935240365936</v>
      </c>
      <c r="G991" s="96">
        <v>231</v>
      </c>
      <c r="H991" s="37">
        <v>980</v>
      </c>
      <c r="I991" s="60">
        <f t="shared" si="283"/>
        <v>2515.157192897861</v>
      </c>
      <c r="J991" s="57">
        <f t="shared" si="284"/>
        <v>2998.3503383317152</v>
      </c>
      <c r="K991" s="60">
        <f t="shared" si="285"/>
        <v>3207.571953673918</v>
      </c>
      <c r="L991" s="57">
        <f t="shared" si="286"/>
        <v>1972.2131869060952</v>
      </c>
      <c r="M991" s="60">
        <f t="shared" si="287"/>
        <v>1972.2131869060952</v>
      </c>
      <c r="N991" s="57">
        <f t="shared" si="288"/>
        <v>1546.4738607946924</v>
      </c>
      <c r="P991" s="49"/>
      <c r="Q991" s="96">
        <v>980</v>
      </c>
      <c r="R991" s="103">
        <f t="shared" si="296"/>
        <v>2019.8935240365936</v>
      </c>
      <c r="S991" s="57">
        <f t="shared" si="289"/>
        <v>2435.0641671524468</v>
      </c>
      <c r="T991" s="57">
        <f t="shared" si="290"/>
        <v>3018.2957024770285</v>
      </c>
      <c r="U991" s="57">
        <f t="shared" si="291"/>
        <v>4018.273509617969</v>
      </c>
      <c r="V991" s="57">
        <f t="shared" si="292"/>
        <v>1475.6430800335395</v>
      </c>
      <c r="W991" s="57">
        <f t="shared" si="293"/>
        <v>6630.840458294444</v>
      </c>
      <c r="X991" s="57">
        <f t="shared" si="294"/>
        <v>894.23618852609366</v>
      </c>
      <c r="Y991" s="17"/>
      <c r="AA991" s="22"/>
      <c r="AB991" s="22"/>
      <c r="AC991" s="22"/>
      <c r="AD991" s="22"/>
      <c r="AE991" s="22"/>
      <c r="AF991" s="22"/>
      <c r="AG991" s="22"/>
      <c r="AH991" s="33"/>
      <c r="AI991" s="6"/>
      <c r="AJ991" s="32"/>
      <c r="AK991" s="27"/>
      <c r="AL991" s="27"/>
      <c r="AM991" s="27"/>
      <c r="AN991" s="27"/>
      <c r="AO991" s="27"/>
      <c r="AP991" s="27"/>
      <c r="AR991" s="2"/>
      <c r="AS991" s="8"/>
      <c r="AT991" s="8"/>
      <c r="AU991" s="8"/>
      <c r="AW991" s="44"/>
      <c r="AX991" s="31"/>
      <c r="AY991" s="29"/>
      <c r="AZ991" s="31"/>
      <c r="BA991" s="17"/>
      <c r="BC991" s="22"/>
      <c r="BD991" s="22"/>
      <c r="BE991" s="22"/>
      <c r="BF991" s="22"/>
      <c r="BG991" s="22"/>
      <c r="BH991" s="22"/>
      <c r="BI991" s="22"/>
      <c r="BJ991" s="33"/>
      <c r="BK991" s="6"/>
      <c r="BL991" s="32"/>
      <c r="BM991" s="27"/>
      <c r="BN991" s="27"/>
      <c r="BO991" s="27"/>
      <c r="BP991" s="27"/>
      <c r="BQ991" s="27"/>
      <c r="BR991" s="27"/>
      <c r="BT991" s="2"/>
      <c r="BU991" s="8"/>
      <c r="BV991" s="8"/>
      <c r="BW991" s="8"/>
      <c r="BY991" s="44"/>
      <c r="BZ991" s="31"/>
      <c r="CA991" s="29"/>
      <c r="CB991" s="31"/>
      <c r="CC991" s="17"/>
      <c r="CE991" s="22"/>
      <c r="CF991" s="22"/>
      <c r="CG991" s="22"/>
      <c r="CH991" s="22"/>
      <c r="CI991" s="22"/>
      <c r="CJ991" s="22"/>
      <c r="CK991" s="22"/>
      <c r="CL991" s="33"/>
      <c r="CM991" s="6"/>
      <c r="CN991" s="32"/>
      <c r="CO991" s="27"/>
      <c r="CP991" s="27"/>
      <c r="CQ991" s="27"/>
      <c r="CR991" s="27"/>
      <c r="CS991" s="27"/>
      <c r="CT991" s="27"/>
    </row>
    <row r="992" spans="2:98">
      <c r="B992" s="86">
        <v>43794</v>
      </c>
      <c r="C992" s="53">
        <v>3133.64</v>
      </c>
      <c r="D992" s="47">
        <f t="shared" si="282"/>
        <v>7.5073385439942608E-3</v>
      </c>
      <c r="F992" s="89">
        <f t="shared" si="295"/>
        <v>2019.8974970203044</v>
      </c>
      <c r="G992" s="96">
        <v>232</v>
      </c>
      <c r="H992" s="37">
        <v>981</v>
      </c>
      <c r="I992" s="60">
        <f t="shared" si="283"/>
        <v>2515.8917260348057</v>
      </c>
      <c r="J992" s="57">
        <f t="shared" si="284"/>
        <v>2999.9272642747424</v>
      </c>
      <c r="K992" s="60">
        <f t="shared" si="285"/>
        <v>3210.1961562226434</v>
      </c>
      <c r="L992" s="57">
        <f t="shared" si="286"/>
        <v>1971.7521513010615</v>
      </c>
      <c r="M992" s="60">
        <f t="shared" si="287"/>
        <v>1971.7521513010615</v>
      </c>
      <c r="N992" s="57">
        <f t="shared" si="288"/>
        <v>1545.2996271376817</v>
      </c>
      <c r="P992" s="49"/>
      <c r="Q992" s="41">
        <v>981</v>
      </c>
      <c r="R992" s="103">
        <f t="shared" si="296"/>
        <v>2019.8974970203044</v>
      </c>
      <c r="S992" s="57">
        <f t="shared" si="289"/>
        <v>2435.7753097110162</v>
      </c>
      <c r="T992" s="57">
        <f t="shared" si="290"/>
        <v>3019.0669316811259</v>
      </c>
      <c r="U992" s="57">
        <f t="shared" si="291"/>
        <v>4020.4740582991903</v>
      </c>
      <c r="V992" s="57">
        <f t="shared" si="292"/>
        <v>1475.6969634341272</v>
      </c>
      <c r="W992" s="57">
        <f t="shared" si="293"/>
        <v>6636.1669686907626</v>
      </c>
      <c r="X992" s="57">
        <f t="shared" si="294"/>
        <v>894.04039822830248</v>
      </c>
      <c r="Y992" s="17"/>
      <c r="AA992" s="22"/>
      <c r="AB992" s="22"/>
      <c r="AC992" s="22"/>
      <c r="AD992" s="22"/>
      <c r="AE992" s="22"/>
      <c r="AF992" s="22"/>
      <c r="AG992" s="22"/>
      <c r="AH992" s="33"/>
      <c r="AI992" s="6"/>
      <c r="AJ992" s="32"/>
      <c r="AK992" s="27"/>
      <c r="AL992" s="27"/>
      <c r="AM992" s="27"/>
      <c r="AN992" s="27"/>
      <c r="AO992" s="27"/>
      <c r="AP992" s="27"/>
      <c r="AR992" s="2"/>
      <c r="AS992" s="8"/>
      <c r="AT992" s="8"/>
      <c r="AU992" s="8"/>
      <c r="AW992" s="44"/>
      <c r="AX992" s="31"/>
      <c r="AY992" s="29"/>
      <c r="AZ992" s="31"/>
      <c r="BA992" s="17"/>
      <c r="BC992" s="22"/>
      <c r="BD992" s="22"/>
      <c r="BE992" s="22"/>
      <c r="BF992" s="22"/>
      <c r="BG992" s="22"/>
      <c r="BH992" s="22"/>
      <c r="BI992" s="22"/>
      <c r="BJ992" s="33"/>
      <c r="BK992" s="6"/>
      <c r="BL992" s="32"/>
      <c r="BM992" s="27"/>
      <c r="BN992" s="27"/>
      <c r="BO992" s="27"/>
      <c r="BP992" s="27"/>
      <c r="BQ992" s="27"/>
      <c r="BR992" s="27"/>
      <c r="BT992" s="2"/>
      <c r="BU992" s="8"/>
      <c r="BV992" s="8"/>
      <c r="BW992" s="8"/>
      <c r="BY992" s="44"/>
      <c r="BZ992" s="31"/>
      <c r="CA992" s="29"/>
      <c r="CB992" s="31"/>
      <c r="CC992" s="17"/>
      <c r="CE992" s="22"/>
      <c r="CF992" s="22"/>
      <c r="CG992" s="22"/>
      <c r="CH992" s="22"/>
      <c r="CI992" s="22"/>
      <c r="CJ992" s="22"/>
      <c r="CK992" s="22"/>
      <c r="CL992" s="33"/>
      <c r="CM992" s="6"/>
      <c r="CN992" s="32"/>
      <c r="CO992" s="27"/>
      <c r="CP992" s="27"/>
      <c r="CQ992" s="27"/>
      <c r="CR992" s="27"/>
      <c r="CS992" s="27"/>
      <c r="CT992" s="27"/>
    </row>
    <row r="993" spans="2:98">
      <c r="B993" s="86">
        <v>43795</v>
      </c>
      <c r="C993" s="53">
        <v>3140.52</v>
      </c>
      <c r="D993" s="47">
        <f t="shared" si="282"/>
        <v>2.1955297992111759E-3</v>
      </c>
      <c r="F993" s="89">
        <f t="shared" si="295"/>
        <v>2019.9014700040152</v>
      </c>
      <c r="G993" s="96">
        <v>233</v>
      </c>
      <c r="H993" s="37">
        <v>982</v>
      </c>
      <c r="I993" s="60">
        <f t="shared" si="283"/>
        <v>2516.6264736867447</v>
      </c>
      <c r="J993" s="57">
        <f t="shared" si="284"/>
        <v>3001.5016219948625</v>
      </c>
      <c r="K993" s="60">
        <f t="shared" si="285"/>
        <v>3212.8188689234721</v>
      </c>
      <c r="L993" s="57">
        <f t="shared" si="286"/>
        <v>1971.2934548915705</v>
      </c>
      <c r="M993" s="60">
        <f t="shared" si="287"/>
        <v>1971.2934548915705</v>
      </c>
      <c r="N993" s="57">
        <f t="shared" si="288"/>
        <v>1544.1297808512409</v>
      </c>
      <c r="P993" s="49"/>
      <c r="Q993" s="41">
        <v>982</v>
      </c>
      <c r="R993" s="103">
        <f t="shared" si="296"/>
        <v>2019.9014700040152</v>
      </c>
      <c r="S993" s="57">
        <f t="shared" si="289"/>
        <v>2436.486659953533</v>
      </c>
      <c r="T993" s="57">
        <f t="shared" si="290"/>
        <v>3019.8379648145351</v>
      </c>
      <c r="U993" s="57">
        <f t="shared" si="291"/>
        <v>4022.6752883918916</v>
      </c>
      <c r="V993" s="57">
        <f t="shared" si="292"/>
        <v>1475.751040921001</v>
      </c>
      <c r="W993" s="57">
        <f t="shared" si="293"/>
        <v>6641.4960286084233</v>
      </c>
      <c r="X993" s="57">
        <f t="shared" si="294"/>
        <v>893.84488352624624</v>
      </c>
      <c r="Y993" s="17"/>
      <c r="AA993" s="22"/>
      <c r="AB993" s="22"/>
      <c r="AC993" s="22"/>
      <c r="AD993" s="22"/>
      <c r="AE993" s="22"/>
      <c r="AF993" s="22"/>
      <c r="AG993" s="22"/>
      <c r="AH993" s="33"/>
      <c r="AI993" s="6"/>
      <c r="AJ993" s="32"/>
      <c r="AK993" s="27"/>
      <c r="AL993" s="27"/>
      <c r="AM993" s="27"/>
      <c r="AN993" s="27"/>
      <c r="AO993" s="27"/>
      <c r="AP993" s="27"/>
      <c r="AR993" s="2"/>
      <c r="AS993" s="8"/>
      <c r="AT993" s="8"/>
      <c r="AU993" s="8"/>
      <c r="AW993" s="44"/>
      <c r="AX993" s="31"/>
      <c r="AY993" s="29"/>
      <c r="AZ993" s="31"/>
      <c r="BA993" s="17"/>
      <c r="BC993" s="22"/>
      <c r="BD993" s="22"/>
      <c r="BE993" s="22"/>
      <c r="BF993" s="22"/>
      <c r="BG993" s="22"/>
      <c r="BH993" s="22"/>
      <c r="BI993" s="22"/>
      <c r="BJ993" s="33"/>
      <c r="BK993" s="6"/>
      <c r="BL993" s="32"/>
      <c r="BM993" s="27"/>
      <c r="BN993" s="27"/>
      <c r="BO993" s="27"/>
      <c r="BP993" s="27"/>
      <c r="BQ993" s="27"/>
      <c r="BR993" s="27"/>
      <c r="BT993" s="2"/>
      <c r="BU993" s="8"/>
      <c r="BV993" s="8"/>
      <c r="BW993" s="8"/>
      <c r="BY993" s="44"/>
      <c r="BZ993" s="31"/>
      <c r="CA993" s="29"/>
      <c r="CB993" s="31"/>
      <c r="CC993" s="17"/>
      <c r="CE993" s="22"/>
      <c r="CF993" s="22"/>
      <c r="CG993" s="22"/>
      <c r="CH993" s="22"/>
      <c r="CI993" s="22"/>
      <c r="CJ993" s="22"/>
      <c r="CK993" s="22"/>
      <c r="CL993" s="33"/>
      <c r="CM993" s="6"/>
      <c r="CN993" s="32"/>
      <c r="CO993" s="27"/>
      <c r="CP993" s="27"/>
      <c r="CQ993" s="27"/>
      <c r="CR993" s="27"/>
      <c r="CS993" s="27"/>
      <c r="CT993" s="27"/>
    </row>
    <row r="994" spans="2:98">
      <c r="B994" s="86">
        <v>43796</v>
      </c>
      <c r="C994" s="53">
        <v>3153.63</v>
      </c>
      <c r="D994" s="47">
        <f t="shared" si="282"/>
        <v>4.1744679225096887E-3</v>
      </c>
      <c r="F994" s="89">
        <f t="shared" si="295"/>
        <v>2019.905442987726</v>
      </c>
      <c r="G994" s="96">
        <v>234</v>
      </c>
      <c r="H994" s="37">
        <v>983</v>
      </c>
      <c r="I994" s="60">
        <f t="shared" si="283"/>
        <v>2517.3614359163248</v>
      </c>
      <c r="J994" s="57">
        <f t="shared" si="284"/>
        <v>3003.0734284400546</v>
      </c>
      <c r="K994" s="60">
        <f t="shared" si="285"/>
        <v>3215.4401080260368</v>
      </c>
      <c r="L994" s="57">
        <f t="shared" si="286"/>
        <v>1970.8370817483703</v>
      </c>
      <c r="M994" s="60">
        <f t="shared" si="287"/>
        <v>1970.8370817483703</v>
      </c>
      <c r="N994" s="57">
        <f t="shared" si="288"/>
        <v>1542.9642908550304</v>
      </c>
      <c r="P994" s="49"/>
      <c r="Q994" s="96">
        <v>983</v>
      </c>
      <c r="R994" s="103">
        <f t="shared" si="296"/>
        <v>2019.905442987726</v>
      </c>
      <c r="S994" s="57">
        <f t="shared" si="289"/>
        <v>2437.1982179406496</v>
      </c>
      <c r="T994" s="57">
        <f t="shared" si="290"/>
        <v>3020.6088022269137</v>
      </c>
      <c r="U994" s="57">
        <f t="shared" si="291"/>
        <v>4024.8772004960283</v>
      </c>
      <c r="V994" s="57">
        <f t="shared" si="292"/>
        <v>1475.8053122219574</v>
      </c>
      <c r="W994" s="57">
        <f t="shared" si="293"/>
        <v>6646.8276399614688</v>
      </c>
      <c r="X994" s="57">
        <f t="shared" si="294"/>
        <v>893.64964390253272</v>
      </c>
      <c r="Y994" s="17"/>
      <c r="AA994" s="22"/>
      <c r="AB994" s="22"/>
      <c r="AC994" s="22"/>
      <c r="AD994" s="22"/>
      <c r="AE994" s="22"/>
      <c r="AF994" s="22"/>
      <c r="AG994" s="22"/>
      <c r="AH994" s="33"/>
      <c r="AI994" s="6"/>
      <c r="AJ994" s="32"/>
      <c r="AK994" s="27"/>
      <c r="AL994" s="27"/>
      <c r="AM994" s="27"/>
      <c r="AN994" s="27"/>
      <c r="AO994" s="27"/>
      <c r="AP994" s="27"/>
      <c r="AR994" s="2"/>
      <c r="AS994" s="8"/>
      <c r="AT994" s="8"/>
      <c r="AU994" s="8"/>
      <c r="AW994" s="44"/>
      <c r="AX994" s="31"/>
      <c r="AY994" s="29"/>
      <c r="AZ994" s="31"/>
      <c r="BA994" s="17"/>
      <c r="BC994" s="22"/>
      <c r="BD994" s="22"/>
      <c r="BE994" s="22"/>
      <c r="BF994" s="22"/>
      <c r="BG994" s="22"/>
      <c r="BH994" s="22"/>
      <c r="BI994" s="22"/>
      <c r="BJ994" s="33"/>
      <c r="BK994" s="6"/>
      <c r="BL994" s="32"/>
      <c r="BM994" s="27"/>
      <c r="BN994" s="27"/>
      <c r="BO994" s="27"/>
      <c r="BP994" s="27"/>
      <c r="BQ994" s="27"/>
      <c r="BR994" s="27"/>
      <c r="BT994" s="2"/>
      <c r="BU994" s="8"/>
      <c r="BV994" s="8"/>
      <c r="BW994" s="8"/>
      <c r="BY994" s="44"/>
      <c r="BZ994" s="31"/>
      <c r="CA994" s="29"/>
      <c r="CB994" s="31"/>
      <c r="CC994" s="17"/>
      <c r="CE994" s="22"/>
      <c r="CF994" s="22"/>
      <c r="CG994" s="22"/>
      <c r="CH994" s="22"/>
      <c r="CI994" s="22"/>
      <c r="CJ994" s="22"/>
      <c r="CK994" s="22"/>
      <c r="CL994" s="33"/>
      <c r="CM994" s="6"/>
      <c r="CN994" s="32"/>
      <c r="CO994" s="27"/>
      <c r="CP994" s="27"/>
      <c r="CQ994" s="27"/>
      <c r="CR994" s="27"/>
      <c r="CS994" s="27"/>
      <c r="CT994" s="27"/>
    </row>
    <row r="995" spans="2:98">
      <c r="B995" s="86">
        <v>43798</v>
      </c>
      <c r="C995" s="53">
        <v>3140.98</v>
      </c>
      <c r="D995" s="47">
        <f t="shared" si="282"/>
        <v>-4.0112505271703057E-3</v>
      </c>
      <c r="F995" s="89">
        <f t="shared" si="295"/>
        <v>2019.9094159714368</v>
      </c>
      <c r="G995" s="96">
        <v>235</v>
      </c>
      <c r="H995" s="37">
        <v>984</v>
      </c>
      <c r="I995" s="60">
        <f t="shared" si="283"/>
        <v>2518.0966127862116</v>
      </c>
      <c r="J995" s="57">
        <f t="shared" si="284"/>
        <v>3004.6427003767244</v>
      </c>
      <c r="K995" s="60">
        <f t="shared" si="285"/>
        <v>3218.0598896054807</v>
      </c>
      <c r="L995" s="57">
        <f t="shared" si="286"/>
        <v>1970.383016116815</v>
      </c>
      <c r="M995" s="60">
        <f t="shared" si="287"/>
        <v>1970.383016116815</v>
      </c>
      <c r="N995" s="57">
        <f t="shared" si="288"/>
        <v>1541.8031264121382</v>
      </c>
      <c r="P995" s="49"/>
      <c r="Q995" s="41">
        <v>984</v>
      </c>
      <c r="R995" s="103">
        <f t="shared" si="296"/>
        <v>2019.9094159714368</v>
      </c>
      <c r="S995" s="57">
        <f t="shared" si="289"/>
        <v>2437.9099837330368</v>
      </c>
      <c r="T995" s="57">
        <f t="shared" si="290"/>
        <v>3021.3794442670205</v>
      </c>
      <c r="U995" s="57">
        <f t="shared" si="291"/>
        <v>4027.0797952108942</v>
      </c>
      <c r="V995" s="57">
        <f t="shared" si="292"/>
        <v>1475.8597770655704</v>
      </c>
      <c r="W995" s="57">
        <f t="shared" si="293"/>
        <v>6652.1618046631311</v>
      </c>
      <c r="X995" s="57">
        <f t="shared" si="294"/>
        <v>893.45467884123286</v>
      </c>
      <c r="Y995" s="17"/>
      <c r="AA995" s="22"/>
      <c r="AB995" s="22"/>
      <c r="AC995" s="22"/>
      <c r="AD995" s="22"/>
      <c r="AE995" s="22"/>
      <c r="AF995" s="22"/>
      <c r="AG995" s="22"/>
      <c r="AH995" s="33"/>
      <c r="AI995" s="6"/>
      <c r="AJ995" s="32"/>
      <c r="AK995" s="27"/>
      <c r="AL995" s="27"/>
      <c r="AM995" s="27"/>
      <c r="AN995" s="27"/>
      <c r="AO995" s="27"/>
      <c r="AP995" s="27"/>
      <c r="AR995" s="2"/>
      <c r="AS995" s="8"/>
      <c r="AT995" s="8"/>
      <c r="AU995" s="8"/>
      <c r="AW995" s="44"/>
      <c r="AX995" s="31"/>
      <c r="AY995" s="29"/>
      <c r="AZ995" s="31"/>
      <c r="BA995" s="17"/>
      <c r="BC995" s="22"/>
      <c r="BD995" s="22"/>
      <c r="BE995" s="22"/>
      <c r="BF995" s="22"/>
      <c r="BG995" s="22"/>
      <c r="BH995" s="22"/>
      <c r="BI995" s="22"/>
      <c r="BJ995" s="33"/>
      <c r="BK995" s="6"/>
      <c r="BL995" s="32"/>
      <c r="BM995" s="27"/>
      <c r="BN995" s="27"/>
      <c r="BO995" s="27"/>
      <c r="BP995" s="27"/>
      <c r="BQ995" s="27"/>
      <c r="BR995" s="27"/>
      <c r="BT995" s="2"/>
      <c r="BU995" s="8"/>
      <c r="BV995" s="8"/>
      <c r="BW995" s="8"/>
      <c r="BY995" s="44"/>
      <c r="BZ995" s="31"/>
      <c r="CA995" s="29"/>
      <c r="CB995" s="31"/>
      <c r="CC995" s="17"/>
      <c r="CE995" s="22"/>
      <c r="CF995" s="22"/>
      <c r="CG995" s="22"/>
      <c r="CH995" s="22"/>
      <c r="CI995" s="22"/>
      <c r="CJ995" s="22"/>
      <c r="CK995" s="22"/>
      <c r="CL995" s="33"/>
      <c r="CM995" s="6"/>
      <c r="CN995" s="32"/>
      <c r="CO995" s="27"/>
      <c r="CP995" s="27"/>
      <c r="CQ995" s="27"/>
      <c r="CR995" s="27"/>
      <c r="CS995" s="27"/>
      <c r="CT995" s="27"/>
    </row>
    <row r="996" spans="2:98">
      <c r="B996" s="86">
        <v>43801</v>
      </c>
      <c r="C996" s="53">
        <v>3113.87</v>
      </c>
      <c r="D996" s="47">
        <f t="shared" si="282"/>
        <v>-8.6310641901572518E-3</v>
      </c>
      <c r="F996" s="89">
        <f t="shared" si="295"/>
        <v>2019.9133889551476</v>
      </c>
      <c r="G996" s="96">
        <v>236</v>
      </c>
      <c r="H996" s="37">
        <v>985</v>
      </c>
      <c r="I996" s="60">
        <f t="shared" si="283"/>
        <v>2518.8320043590898</v>
      </c>
      <c r="J996" s="57">
        <f t="shared" si="284"/>
        <v>3006.2094543924113</v>
      </c>
      <c r="K996" s="60">
        <f t="shared" si="285"/>
        <v>3220.6782295650896</v>
      </c>
      <c r="L996" s="57">
        <f t="shared" si="286"/>
        <v>1969.9312424142327</v>
      </c>
      <c r="M996" s="60">
        <f t="shared" si="287"/>
        <v>1969.9312424142327</v>
      </c>
      <c r="N996" s="57">
        <f t="shared" si="288"/>
        <v>1540.6462571238842</v>
      </c>
      <c r="P996" s="49"/>
      <c r="Q996" s="41">
        <v>985</v>
      </c>
      <c r="R996" s="103">
        <f t="shared" si="296"/>
        <v>2019.9133889551476</v>
      </c>
      <c r="S996" s="57">
        <f t="shared" si="289"/>
        <v>2438.6219573913818</v>
      </c>
      <c r="T996" s="57">
        <f t="shared" si="290"/>
        <v>3022.1498912827119</v>
      </c>
      <c r="U996" s="57">
        <f t="shared" si="291"/>
        <v>4029.2830731351278</v>
      </c>
      <c r="V996" s="57">
        <f t="shared" si="292"/>
        <v>1475.9144351811933</v>
      </c>
      <c r="W996" s="57">
        <f t="shared" si="293"/>
        <v>6657.4985246258211</v>
      </c>
      <c r="X996" s="57">
        <f t="shared" si="294"/>
        <v>893.25998782787758</v>
      </c>
      <c r="Y996" s="17"/>
      <c r="AA996" s="22"/>
      <c r="AB996" s="22"/>
      <c r="AC996" s="22"/>
      <c r="AD996" s="22"/>
      <c r="AE996" s="22"/>
      <c r="AF996" s="22"/>
      <c r="AG996" s="22"/>
      <c r="AH996" s="33"/>
      <c r="AI996" s="6"/>
      <c r="AJ996" s="32"/>
      <c r="AK996" s="27"/>
      <c r="AL996" s="27"/>
      <c r="AM996" s="27"/>
      <c r="AN996" s="27"/>
      <c r="AO996" s="27"/>
      <c r="AP996" s="27"/>
      <c r="AR996" s="2"/>
      <c r="AS996" s="8"/>
      <c r="AT996" s="8"/>
      <c r="AU996" s="8"/>
      <c r="AW996" s="44"/>
      <c r="AX996" s="31"/>
      <c r="AY996" s="29"/>
      <c r="AZ996" s="31"/>
      <c r="BA996" s="17"/>
      <c r="BC996" s="22"/>
      <c r="BD996" s="22"/>
      <c r="BE996" s="22"/>
      <c r="BF996" s="22"/>
      <c r="BG996" s="22"/>
      <c r="BH996" s="22"/>
      <c r="BI996" s="22"/>
      <c r="BJ996" s="33"/>
      <c r="BK996" s="6"/>
      <c r="BL996" s="32"/>
      <c r="BM996" s="27"/>
      <c r="BN996" s="27"/>
      <c r="BO996" s="27"/>
      <c r="BP996" s="27"/>
      <c r="BQ996" s="27"/>
      <c r="BR996" s="27"/>
      <c r="BT996" s="2"/>
      <c r="BU996" s="8"/>
      <c r="BV996" s="8"/>
      <c r="BW996" s="8"/>
      <c r="BY996" s="44"/>
      <c r="BZ996" s="31"/>
      <c r="CA996" s="29"/>
      <c r="CB996" s="31"/>
      <c r="CC996" s="17"/>
      <c r="CE996" s="22"/>
      <c r="CF996" s="22"/>
      <c r="CG996" s="22"/>
      <c r="CH996" s="22"/>
      <c r="CI996" s="22"/>
      <c r="CJ996" s="22"/>
      <c r="CK996" s="22"/>
      <c r="CL996" s="33"/>
      <c r="CM996" s="6"/>
      <c r="CN996" s="32"/>
      <c r="CO996" s="27"/>
      <c r="CP996" s="27"/>
      <c r="CQ996" s="27"/>
      <c r="CR996" s="27"/>
      <c r="CS996" s="27"/>
      <c r="CT996" s="27"/>
    </row>
    <row r="997" spans="2:98">
      <c r="B997" s="86">
        <v>43802</v>
      </c>
      <c r="C997" s="53">
        <v>3093.2</v>
      </c>
      <c r="D997" s="47">
        <f t="shared" si="282"/>
        <v>-6.638042050567324E-3</v>
      </c>
      <c r="F997" s="89">
        <f t="shared" si="295"/>
        <v>2019.9173619388584</v>
      </c>
      <c r="G997" s="96">
        <v>237</v>
      </c>
      <c r="H997" s="37">
        <v>986</v>
      </c>
      <c r="I997" s="60">
        <f t="shared" si="283"/>
        <v>2519.5676106976612</v>
      </c>
      <c r="J997" s="57">
        <f t="shared" si="284"/>
        <v>3007.7737068984402</v>
      </c>
      <c r="K997" s="60">
        <f t="shared" si="285"/>
        <v>3223.2951436388717</v>
      </c>
      <c r="L997" s="57">
        <f t="shared" si="286"/>
        <v>1969.4817452273483</v>
      </c>
      <c r="M997" s="60">
        <f t="shared" si="287"/>
        <v>1969.4817452273483</v>
      </c>
      <c r="N997" s="57">
        <f t="shared" si="288"/>
        <v>1539.4936529247241</v>
      </c>
      <c r="P997" s="49"/>
      <c r="Q997" s="96">
        <v>986</v>
      </c>
      <c r="R997" s="103">
        <f t="shared" si="296"/>
        <v>2019.9173619388584</v>
      </c>
      <c r="S997" s="57">
        <f t="shared" si="289"/>
        <v>2439.3341389763914</v>
      </c>
      <c r="T997" s="57">
        <f t="shared" si="290"/>
        <v>3022.9201436209519</v>
      </c>
      <c r="U997" s="57">
        <f t="shared" si="291"/>
        <v>4031.4870348667114</v>
      </c>
      <c r="V997" s="57">
        <f t="shared" si="292"/>
        <v>1475.9692862989507</v>
      </c>
      <c r="W997" s="57">
        <f t="shared" si="293"/>
        <v>6662.8378017611503</v>
      </c>
      <c r="X997" s="57">
        <f t="shared" si="294"/>
        <v>893.06557034944933</v>
      </c>
      <c r="Y997" s="17"/>
      <c r="AA997" s="22"/>
      <c r="AB997" s="22"/>
      <c r="AC997" s="22"/>
      <c r="AD997" s="22"/>
      <c r="AE997" s="22"/>
      <c r="AF997" s="22"/>
      <c r="AG997" s="22"/>
      <c r="AH997" s="33"/>
      <c r="AI997" s="6"/>
      <c r="AJ997" s="32"/>
      <c r="AK997" s="27"/>
      <c r="AL997" s="27"/>
      <c r="AM997" s="27"/>
      <c r="AN997" s="27"/>
      <c r="AO997" s="27"/>
      <c r="AP997" s="27"/>
      <c r="AR997" s="2"/>
      <c r="AS997" s="8"/>
      <c r="AT997" s="8"/>
      <c r="AU997" s="8"/>
      <c r="AW997" s="44"/>
      <c r="AX997" s="31"/>
      <c r="AY997" s="29"/>
      <c r="AZ997" s="31"/>
      <c r="BA997" s="17"/>
      <c r="BC997" s="22"/>
      <c r="BD997" s="22"/>
      <c r="BE997" s="22"/>
      <c r="BF997" s="22"/>
      <c r="BG997" s="22"/>
      <c r="BH997" s="22"/>
      <c r="BI997" s="22"/>
      <c r="BJ997" s="33"/>
      <c r="BK997" s="6"/>
      <c r="BL997" s="32"/>
      <c r="BM997" s="27"/>
      <c r="BN997" s="27"/>
      <c r="BO997" s="27"/>
      <c r="BP997" s="27"/>
      <c r="BQ997" s="27"/>
      <c r="BR997" s="27"/>
      <c r="BT997" s="2"/>
      <c r="BU997" s="8"/>
      <c r="BV997" s="8"/>
      <c r="BW997" s="8"/>
      <c r="BY997" s="44"/>
      <c r="BZ997" s="31"/>
      <c r="CA997" s="29"/>
      <c r="CB997" s="31"/>
      <c r="CC997" s="17"/>
      <c r="CE997" s="22"/>
      <c r="CF997" s="22"/>
      <c r="CG997" s="22"/>
      <c r="CH997" s="22"/>
      <c r="CI997" s="22"/>
      <c r="CJ997" s="22"/>
      <c r="CK997" s="22"/>
      <c r="CL997" s="33"/>
      <c r="CM997" s="6"/>
      <c r="CN997" s="32"/>
      <c r="CO997" s="27"/>
      <c r="CP997" s="27"/>
      <c r="CQ997" s="27"/>
      <c r="CR997" s="27"/>
      <c r="CS997" s="27"/>
      <c r="CT997" s="27"/>
    </row>
    <row r="998" spans="2:98">
      <c r="B998" s="86">
        <v>43803</v>
      </c>
      <c r="C998" s="53">
        <v>3112.76</v>
      </c>
      <c r="D998" s="47">
        <f t="shared" ref="D998:D1059" si="297">(C998-C997)/C997</f>
        <v>6.3235484288117162E-3</v>
      </c>
      <c r="F998" s="89">
        <f t="shared" si="295"/>
        <v>2019.9213349225693</v>
      </c>
      <c r="G998" s="96">
        <v>238</v>
      </c>
      <c r="H998" s="37">
        <v>987</v>
      </c>
      <c r="I998" s="60">
        <f t="shared" si="283"/>
        <v>2520.3034318646469</v>
      </c>
      <c r="J998" s="57">
        <f t="shared" si="284"/>
        <v>3009.3354741325284</v>
      </c>
      <c r="K998" s="60">
        <f t="shared" si="285"/>
        <v>3225.9106473940865</v>
      </c>
      <c r="L998" s="57">
        <f t="shared" si="286"/>
        <v>1969.0345093097512</v>
      </c>
      <c r="M998" s="60">
        <f t="shared" si="287"/>
        <v>1969.0345093097512</v>
      </c>
      <c r="N998" s="57">
        <f t="shared" si="288"/>
        <v>1538.345284077252</v>
      </c>
      <c r="P998" s="49"/>
      <c r="Q998" s="96">
        <v>987</v>
      </c>
      <c r="R998" s="103">
        <f t="shared" si="296"/>
        <v>2019.9213349225693</v>
      </c>
      <c r="S998" s="57">
        <f t="shared" si="289"/>
        <v>2440.046528548788</v>
      </c>
      <c r="T998" s="57">
        <f t="shared" si="290"/>
        <v>3023.6902016278109</v>
      </c>
      <c r="U998" s="57">
        <f t="shared" si="291"/>
        <v>4033.6916810029779</v>
      </c>
      <c r="V998" s="57">
        <f t="shared" si="292"/>
        <v>1476.0243301497385</v>
      </c>
      <c r="W998" s="57">
        <f t="shared" si="293"/>
        <v>6668.1796379799243</v>
      </c>
      <c r="X998" s="57">
        <f t="shared" si="294"/>
        <v>892.87142589437826</v>
      </c>
      <c r="Y998" s="17"/>
      <c r="AA998" s="22"/>
      <c r="AB998" s="22"/>
      <c r="AC998" s="22"/>
      <c r="AD998" s="22"/>
      <c r="AE998" s="22"/>
      <c r="AF998" s="22"/>
      <c r="AG998" s="22"/>
      <c r="AH998" s="33"/>
      <c r="AI998" s="6"/>
      <c r="AJ998" s="32"/>
      <c r="AK998" s="27"/>
      <c r="AL998" s="27"/>
      <c r="AM998" s="27"/>
      <c r="AN998" s="27"/>
      <c r="AO998" s="27"/>
      <c r="AP998" s="27"/>
      <c r="AR998" s="2"/>
      <c r="AS998" s="8"/>
      <c r="AT998" s="8"/>
      <c r="AU998" s="8"/>
      <c r="AW998" s="44"/>
      <c r="AX998" s="31"/>
      <c r="AY998" s="29"/>
      <c r="AZ998" s="31"/>
      <c r="BA998" s="17"/>
      <c r="BC998" s="22"/>
      <c r="BD998" s="22"/>
      <c r="BE998" s="22"/>
      <c r="BF998" s="22"/>
      <c r="BG998" s="22"/>
      <c r="BH998" s="22"/>
      <c r="BI998" s="22"/>
      <c r="BJ998" s="33"/>
      <c r="BK998" s="6"/>
      <c r="BL998" s="32"/>
      <c r="BM998" s="27"/>
      <c r="BN998" s="27"/>
      <c r="BO998" s="27"/>
      <c r="BP998" s="27"/>
      <c r="BQ998" s="27"/>
      <c r="BR998" s="27"/>
      <c r="BT998" s="2"/>
      <c r="BU998" s="8"/>
      <c r="BV998" s="8"/>
      <c r="BW998" s="8"/>
      <c r="BY998" s="44"/>
      <c r="BZ998" s="31"/>
      <c r="CA998" s="29"/>
      <c r="CB998" s="31"/>
      <c r="CC998" s="17"/>
      <c r="CE998" s="22"/>
      <c r="CF998" s="22"/>
      <c r="CG998" s="22"/>
      <c r="CH998" s="22"/>
      <c r="CI998" s="22"/>
      <c r="CJ998" s="22"/>
      <c r="CK998" s="22"/>
      <c r="CL998" s="33"/>
      <c r="CM998" s="6"/>
      <c r="CN998" s="32"/>
      <c r="CO998" s="27"/>
      <c r="CP998" s="27"/>
      <c r="CQ998" s="27"/>
      <c r="CR998" s="27"/>
      <c r="CS998" s="27"/>
      <c r="CT998" s="27"/>
    </row>
    <row r="999" spans="2:98">
      <c r="B999" s="86">
        <v>43804</v>
      </c>
      <c r="C999" s="53">
        <v>3117.65</v>
      </c>
      <c r="D999" s="47">
        <f t="shared" si="297"/>
        <v>1.5709531091378302E-3</v>
      </c>
      <c r="F999" s="89">
        <f t="shared" si="295"/>
        <v>2019.9253079062801</v>
      </c>
      <c r="G999" s="96">
        <v>239</v>
      </c>
      <c r="H999" s="37">
        <v>988</v>
      </c>
      <c r="I999" s="60">
        <f t="shared" si="283"/>
        <v>2521.0394679227861</v>
      </c>
      <c r="J999" s="57">
        <f t="shared" si="284"/>
        <v>3010.8947721613381</v>
      </c>
      <c r="K999" s="60">
        <f t="shared" si="285"/>
        <v>3228.5247562337286</v>
      </c>
      <c r="L999" s="57">
        <f t="shared" si="286"/>
        <v>1968.5895195794155</v>
      </c>
      <c r="M999" s="60">
        <f t="shared" si="287"/>
        <v>1968.5895195794155</v>
      </c>
      <c r="N999" s="57">
        <f t="shared" si="288"/>
        <v>1537.2011211672975</v>
      </c>
      <c r="P999" s="49"/>
      <c r="Q999" s="41">
        <v>988</v>
      </c>
      <c r="R999" s="103">
        <f t="shared" si="296"/>
        <v>2019.9253079062801</v>
      </c>
      <c r="S999" s="57">
        <f t="shared" si="289"/>
        <v>2440.7591261693137</v>
      </c>
      <c r="T999" s="57">
        <f t="shared" si="290"/>
        <v>3024.4600656484718</v>
      </c>
      <c r="U999" s="57">
        <f t="shared" si="291"/>
        <v>4035.8970121406114</v>
      </c>
      <c r="V999" s="57">
        <f t="shared" si="292"/>
        <v>1476.0795664652205</v>
      </c>
      <c r="W999" s="57">
        <f t="shared" si="293"/>
        <v>6673.5240351921548</v>
      </c>
      <c r="X999" s="57">
        <f t="shared" si="294"/>
        <v>892.67755395253641</v>
      </c>
      <c r="Y999" s="17"/>
      <c r="AA999" s="22"/>
      <c r="AB999" s="22"/>
      <c r="AC999" s="22"/>
      <c r="AD999" s="22"/>
      <c r="AE999" s="22"/>
      <c r="AF999" s="22"/>
      <c r="AG999" s="22"/>
      <c r="AH999" s="33"/>
      <c r="AI999" s="6"/>
      <c r="AJ999" s="32"/>
      <c r="AK999" s="27"/>
      <c r="AL999" s="27"/>
      <c r="AM999" s="27"/>
      <c r="AN999" s="27"/>
      <c r="AO999" s="27"/>
      <c r="AP999" s="27"/>
      <c r="AR999" s="2"/>
      <c r="AS999" s="8"/>
      <c r="AT999" s="8"/>
      <c r="AU999" s="8"/>
      <c r="AW999" s="44"/>
      <c r="AX999" s="31"/>
      <c r="AY999" s="29"/>
      <c r="AZ999" s="31"/>
      <c r="BA999" s="17"/>
      <c r="BC999" s="22"/>
      <c r="BD999" s="22"/>
      <c r="BE999" s="22"/>
      <c r="BF999" s="22"/>
      <c r="BG999" s="22"/>
      <c r="BH999" s="22"/>
      <c r="BI999" s="22"/>
      <c r="BJ999" s="33"/>
      <c r="BK999" s="6"/>
      <c r="BL999" s="32"/>
      <c r="BM999" s="27"/>
      <c r="BN999" s="27"/>
      <c r="BO999" s="27"/>
      <c r="BP999" s="27"/>
      <c r="BQ999" s="27"/>
      <c r="BR999" s="27"/>
      <c r="BT999" s="2"/>
      <c r="BU999" s="8"/>
      <c r="BV999" s="8"/>
      <c r="BW999" s="8"/>
      <c r="BY999" s="44"/>
      <c r="BZ999" s="31"/>
      <c r="CA999" s="29"/>
      <c r="CB999" s="31"/>
      <c r="CC999" s="17"/>
      <c r="CE999" s="22"/>
      <c r="CF999" s="22"/>
      <c r="CG999" s="22"/>
      <c r="CH999" s="22"/>
      <c r="CI999" s="22"/>
      <c r="CJ999" s="22"/>
      <c r="CK999" s="22"/>
      <c r="CL999" s="33"/>
      <c r="CM999" s="6"/>
      <c r="CN999" s="32"/>
      <c r="CO999" s="27"/>
      <c r="CP999" s="27"/>
      <c r="CQ999" s="27"/>
      <c r="CR999" s="27"/>
      <c r="CS999" s="27"/>
      <c r="CT999" s="27"/>
    </row>
    <row r="1000" spans="2:98">
      <c r="B1000" s="86">
        <v>43805</v>
      </c>
      <c r="C1000" s="53">
        <v>3145.91</v>
      </c>
      <c r="D1000" s="47">
        <f t="shared" si="297"/>
        <v>9.0645197504529897E-3</v>
      </c>
      <c r="F1000" s="89">
        <f t="shared" si="295"/>
        <v>2019.9292808899909</v>
      </c>
      <c r="G1000" s="96">
        <v>240</v>
      </c>
      <c r="H1000" s="37">
        <v>989</v>
      </c>
      <c r="I1000" s="60">
        <f t="shared" si="283"/>
        <v>2521.7757189348363</v>
      </c>
      <c r="J1000" s="57">
        <f t="shared" si="284"/>
        <v>3012.4516168829841</v>
      </c>
      <c r="K1000" s="60">
        <f t="shared" si="285"/>
        <v>3231.137485398961</v>
      </c>
      <c r="L1000" s="57">
        <f t="shared" si="286"/>
        <v>1968.1467611162623</v>
      </c>
      <c r="M1000" s="60">
        <f t="shared" si="287"/>
        <v>1968.1467611162623</v>
      </c>
      <c r="N1000" s="57">
        <f t="shared" si="288"/>
        <v>1536.0611350991157</v>
      </c>
      <c r="P1000" s="49"/>
      <c r="Q1000" s="41">
        <v>989</v>
      </c>
      <c r="R1000" s="103">
        <f t="shared" si="296"/>
        <v>2019.9292808899909</v>
      </c>
      <c r="S1000" s="57">
        <f t="shared" si="289"/>
        <v>2441.4719318987268</v>
      </c>
      <c r="T1000" s="57">
        <f t="shared" si="290"/>
        <v>3025.22973602723</v>
      </c>
      <c r="U1000" s="57">
        <f t="shared" si="291"/>
        <v>4038.1030288756519</v>
      </c>
      <c r="V1000" s="57">
        <f t="shared" si="292"/>
        <v>1476.1349949778255</v>
      </c>
      <c r="W1000" s="57">
        <f t="shared" si="293"/>
        <v>6678.8709953070647</v>
      </c>
      <c r="X1000" s="57">
        <f t="shared" si="294"/>
        <v>892.48395401523271</v>
      </c>
      <c r="Y1000" s="17"/>
      <c r="AA1000" s="22"/>
      <c r="AB1000" s="22"/>
      <c r="AC1000" s="22"/>
      <c r="AD1000" s="22"/>
      <c r="AE1000" s="22"/>
      <c r="AF1000" s="22"/>
      <c r="AG1000" s="22"/>
      <c r="AH1000" s="33"/>
      <c r="AI1000" s="6"/>
      <c r="AJ1000" s="32"/>
      <c r="AK1000" s="27"/>
      <c r="AL1000" s="27"/>
      <c r="AM1000" s="27"/>
      <c r="AN1000" s="27"/>
      <c r="AO1000" s="27"/>
      <c r="AP1000" s="27"/>
      <c r="AR1000" s="2"/>
      <c r="AS1000" s="8"/>
      <c r="AT1000" s="8"/>
      <c r="AU1000" s="8"/>
      <c r="AW1000" s="44"/>
      <c r="AX1000" s="31"/>
      <c r="AY1000" s="29"/>
      <c r="AZ1000" s="31"/>
      <c r="BA1000" s="17"/>
      <c r="BC1000" s="22"/>
      <c r="BD1000" s="22"/>
      <c r="BE1000" s="22"/>
      <c r="BF1000" s="22"/>
      <c r="BG1000" s="22"/>
      <c r="BH1000" s="22"/>
      <c r="BI1000" s="22"/>
      <c r="BJ1000" s="33"/>
      <c r="BK1000" s="6"/>
      <c r="BL1000" s="32"/>
      <c r="BM1000" s="27"/>
      <c r="BN1000" s="27"/>
      <c r="BO1000" s="27"/>
      <c r="BP1000" s="27"/>
      <c r="BQ1000" s="27"/>
      <c r="BR1000" s="27"/>
      <c r="BT1000" s="2"/>
      <c r="BU1000" s="8"/>
      <c r="BV1000" s="8"/>
      <c r="BW1000" s="8"/>
      <c r="BY1000" s="44"/>
      <c r="BZ1000" s="31"/>
      <c r="CA1000" s="29"/>
      <c r="CB1000" s="31"/>
      <c r="CC1000" s="17"/>
      <c r="CE1000" s="22"/>
      <c r="CF1000" s="22"/>
      <c r="CG1000" s="22"/>
      <c r="CH1000" s="22"/>
      <c r="CI1000" s="22"/>
      <c r="CJ1000" s="22"/>
      <c r="CK1000" s="22"/>
      <c r="CL1000" s="33"/>
      <c r="CM1000" s="6"/>
      <c r="CN1000" s="32"/>
      <c r="CO1000" s="27"/>
      <c r="CP1000" s="27"/>
      <c r="CQ1000" s="27"/>
      <c r="CR1000" s="27"/>
      <c r="CS1000" s="27"/>
      <c r="CT1000" s="27"/>
    </row>
    <row r="1001" spans="2:98">
      <c r="B1001" s="86">
        <v>43808</v>
      </c>
      <c r="C1001" s="53">
        <v>3135.96</v>
      </c>
      <c r="D1001" s="47">
        <f t="shared" si="297"/>
        <v>-3.1628368262282833E-3</v>
      </c>
      <c r="F1001" s="89">
        <f t="shared" si="295"/>
        <v>2019.9332538737017</v>
      </c>
      <c r="G1001" s="96">
        <v>241</v>
      </c>
      <c r="H1001" s="37">
        <v>990</v>
      </c>
      <c r="I1001" s="60">
        <f t="shared" si="283"/>
        <v>2522.5121849635721</v>
      </c>
      <c r="J1001" s="57">
        <f t="shared" si="284"/>
        <v>3014.0060240294938</v>
      </c>
      <c r="K1001" s="60">
        <f t="shared" si="285"/>
        <v>3233.7488499715059</v>
      </c>
      <c r="L1001" s="57">
        <f t="shared" si="286"/>
        <v>1967.7062191597727</v>
      </c>
      <c r="M1001" s="60">
        <f t="shared" si="287"/>
        <v>1967.7062191597727</v>
      </c>
      <c r="N1001" s="57">
        <f t="shared" si="288"/>
        <v>1534.9252970906707</v>
      </c>
      <c r="P1001" s="49"/>
      <c r="Q1001" s="96">
        <v>990</v>
      </c>
      <c r="R1001" s="103">
        <f t="shared" si="296"/>
        <v>2019.9332538737017</v>
      </c>
      <c r="S1001" s="57">
        <f t="shared" si="289"/>
        <v>2442.1849457978046</v>
      </c>
      <c r="T1001" s="57">
        <f t="shared" si="290"/>
        <v>3025.9992131074996</v>
      </c>
      <c r="U1001" s="57">
        <f t="shared" si="291"/>
        <v>4040.3097318034957</v>
      </c>
      <c r="V1001" s="57">
        <f t="shared" si="292"/>
        <v>1476.1906154207445</v>
      </c>
      <c r="W1001" s="57">
        <f t="shared" si="293"/>
        <v>6684.2205202330942</v>
      </c>
      <c r="X1001" s="57">
        <f t="shared" si="294"/>
        <v>892.29062557520729</v>
      </c>
      <c r="Y1001" s="17"/>
      <c r="AA1001" s="22"/>
      <c r="AB1001" s="22"/>
      <c r="AC1001" s="22"/>
      <c r="AD1001" s="22"/>
      <c r="AE1001" s="22"/>
      <c r="AF1001" s="22"/>
      <c r="AG1001" s="22"/>
      <c r="AH1001" s="33"/>
      <c r="AI1001" s="6"/>
      <c r="AJ1001" s="32"/>
      <c r="AK1001" s="27"/>
      <c r="AL1001" s="27"/>
      <c r="AM1001" s="27"/>
      <c r="AN1001" s="27"/>
      <c r="AO1001" s="27"/>
      <c r="AP1001" s="27"/>
      <c r="AR1001" s="2"/>
      <c r="AS1001" s="8"/>
      <c r="AT1001" s="8"/>
      <c r="AU1001" s="8"/>
      <c r="AW1001" s="44"/>
      <c r="AX1001" s="31"/>
      <c r="AY1001" s="29"/>
      <c r="AZ1001" s="31"/>
      <c r="BA1001" s="17"/>
      <c r="BC1001" s="22"/>
      <c r="BD1001" s="22"/>
      <c r="BE1001" s="22"/>
      <c r="BF1001" s="22"/>
      <c r="BG1001" s="22"/>
      <c r="BH1001" s="22"/>
      <c r="BI1001" s="22"/>
      <c r="BJ1001" s="33"/>
      <c r="BK1001" s="6"/>
      <c r="BL1001" s="32"/>
      <c r="BM1001" s="27"/>
      <c r="BN1001" s="27"/>
      <c r="BO1001" s="27"/>
      <c r="BP1001" s="27"/>
      <c r="BQ1001" s="27"/>
      <c r="BR1001" s="27"/>
      <c r="BT1001" s="2"/>
      <c r="BU1001" s="8"/>
      <c r="BV1001" s="8"/>
      <c r="BW1001" s="8"/>
      <c r="BY1001" s="44"/>
      <c r="BZ1001" s="31"/>
      <c r="CA1001" s="29"/>
      <c r="CB1001" s="31"/>
      <c r="CC1001" s="17"/>
      <c r="CE1001" s="22"/>
      <c r="CF1001" s="22"/>
      <c r="CG1001" s="22"/>
      <c r="CH1001" s="22"/>
      <c r="CI1001" s="22"/>
      <c r="CJ1001" s="22"/>
      <c r="CK1001" s="22"/>
      <c r="CL1001" s="33"/>
      <c r="CM1001" s="6"/>
      <c r="CN1001" s="32"/>
      <c r="CO1001" s="27"/>
      <c r="CP1001" s="27"/>
      <c r="CQ1001" s="27"/>
      <c r="CR1001" s="27"/>
      <c r="CS1001" s="27"/>
      <c r="CT1001" s="27"/>
    </row>
    <row r="1002" spans="2:98">
      <c r="B1002" s="86">
        <v>43809</v>
      </c>
      <c r="C1002" s="53">
        <v>3132.52</v>
      </c>
      <c r="D1002" s="47">
        <f t="shared" si="297"/>
        <v>-1.0969527672547018E-3</v>
      </c>
      <c r="F1002" s="89">
        <f t="shared" si="295"/>
        <v>2019.9372268574125</v>
      </c>
      <c r="G1002" s="96">
        <v>242</v>
      </c>
      <c r="H1002" s="37">
        <v>991</v>
      </c>
      <c r="I1002" s="60">
        <f t="shared" si="283"/>
        <v>2523.2488660717895</v>
      </c>
      <c r="J1002" s="57">
        <f t="shared" si="284"/>
        <v>3015.5580091692195</v>
      </c>
      <c r="K1002" s="60">
        <f t="shared" si="285"/>
        <v>3236.3588648759883</v>
      </c>
      <c r="L1002" s="57">
        <f t="shared" si="286"/>
        <v>1967.2678791066437</v>
      </c>
      <c r="M1002" s="60">
        <f t="shared" si="287"/>
        <v>1967.2678791066437</v>
      </c>
      <c r="N1002" s="57">
        <f t="shared" si="288"/>
        <v>1533.7935786690023</v>
      </c>
      <c r="P1002" s="49"/>
      <c r="Q1002" s="41">
        <v>991</v>
      </c>
      <c r="R1002" s="103">
        <f t="shared" si="296"/>
        <v>2019.9372268574125</v>
      </c>
      <c r="S1002" s="57">
        <f t="shared" si="289"/>
        <v>2442.8981679273411</v>
      </c>
      <c r="T1002" s="57">
        <f t="shared" si="290"/>
        <v>3026.7684972318134</v>
      </c>
      <c r="U1002" s="57">
        <f t="shared" si="291"/>
        <v>4042.5171215188984</v>
      </c>
      <c r="V1002" s="57">
        <f t="shared" si="292"/>
        <v>1476.2464275279283</v>
      </c>
      <c r="W1002" s="57">
        <f t="shared" si="293"/>
        <v>6689.572611877903</v>
      </c>
      <c r="X1002" s="57">
        <f t="shared" si="294"/>
        <v>892.0975681266259</v>
      </c>
      <c r="Y1002" s="17"/>
      <c r="AA1002" s="22"/>
      <c r="AB1002" s="22"/>
      <c r="AC1002" s="22"/>
      <c r="AD1002" s="22"/>
      <c r="AE1002" s="22"/>
      <c r="AF1002" s="22"/>
      <c r="AG1002" s="22"/>
      <c r="AH1002" s="33"/>
      <c r="AI1002" s="6"/>
      <c r="AJ1002" s="32"/>
      <c r="AK1002" s="27"/>
      <c r="AL1002" s="27"/>
      <c r="AM1002" s="27"/>
      <c r="AN1002" s="27"/>
      <c r="AO1002" s="27"/>
      <c r="AP1002" s="27"/>
      <c r="AR1002" s="2"/>
      <c r="AS1002" s="8"/>
      <c r="AT1002" s="8"/>
      <c r="AU1002" s="8"/>
      <c r="AW1002" s="44"/>
      <c r="AX1002" s="31"/>
      <c r="AY1002" s="29"/>
      <c r="AZ1002" s="31"/>
      <c r="BA1002" s="17"/>
      <c r="BC1002" s="22"/>
      <c r="BD1002" s="22"/>
      <c r="BE1002" s="22"/>
      <c r="BF1002" s="22"/>
      <c r="BG1002" s="22"/>
      <c r="BH1002" s="22"/>
      <c r="BI1002" s="22"/>
      <c r="BJ1002" s="33"/>
      <c r="BK1002" s="6"/>
      <c r="BL1002" s="32"/>
      <c r="BM1002" s="27"/>
      <c r="BN1002" s="27"/>
      <c r="BO1002" s="27"/>
      <c r="BP1002" s="27"/>
      <c r="BQ1002" s="27"/>
      <c r="BR1002" s="27"/>
      <c r="BT1002" s="2"/>
      <c r="BU1002" s="8"/>
      <c r="BV1002" s="8"/>
      <c r="BW1002" s="8"/>
      <c r="BY1002" s="44"/>
      <c r="BZ1002" s="31"/>
      <c r="CA1002" s="29"/>
      <c r="CB1002" s="31"/>
      <c r="CC1002" s="17"/>
      <c r="CE1002" s="22"/>
      <c r="CF1002" s="22"/>
      <c r="CG1002" s="22"/>
      <c r="CH1002" s="22"/>
      <c r="CI1002" s="22"/>
      <c r="CJ1002" s="22"/>
      <c r="CK1002" s="22"/>
      <c r="CL1002" s="33"/>
      <c r="CM1002" s="6"/>
      <c r="CN1002" s="32"/>
      <c r="CO1002" s="27"/>
      <c r="CP1002" s="27"/>
      <c r="CQ1002" s="27"/>
      <c r="CR1002" s="27"/>
      <c r="CS1002" s="27"/>
      <c r="CT1002" s="27"/>
    </row>
    <row r="1003" spans="2:98">
      <c r="B1003" s="86">
        <v>43810</v>
      </c>
      <c r="C1003" s="53">
        <v>3141.63</v>
      </c>
      <c r="D1003" s="47">
        <f t="shared" si="297"/>
        <v>2.9082017034209287E-3</v>
      </c>
      <c r="F1003" s="89">
        <f t="shared" si="295"/>
        <v>2019.9411998411233</v>
      </c>
      <c r="G1003" s="96">
        <v>243</v>
      </c>
      <c r="H1003" s="37">
        <v>992</v>
      </c>
      <c r="I1003" s="60">
        <f t="shared" si="283"/>
        <v>2523.9857623222988</v>
      </c>
      <c r="J1003" s="57">
        <f t="shared" si="284"/>
        <v>3017.1075877092098</v>
      </c>
      <c r="K1003" s="60">
        <f t="shared" si="285"/>
        <v>3238.9675448822345</v>
      </c>
      <c r="L1003" s="57">
        <f t="shared" si="286"/>
        <v>1966.8317265084856</v>
      </c>
      <c r="M1003" s="60">
        <f t="shared" si="287"/>
        <v>1966.8317265084856</v>
      </c>
      <c r="N1003" s="57">
        <f t="shared" si="288"/>
        <v>1532.6659516656866</v>
      </c>
      <c r="P1003" s="49"/>
      <c r="Q1003" s="41">
        <v>992</v>
      </c>
      <c r="R1003" s="103">
        <f t="shared" si="296"/>
        <v>2019.9411998411233</v>
      </c>
      <c r="S1003" s="57">
        <f t="shared" si="289"/>
        <v>2443.6115983481477</v>
      </c>
      <c r="T1003" s="57">
        <f t="shared" si="290"/>
        <v>3027.5375887418309</v>
      </c>
      <c r="U1003" s="57">
        <f t="shared" si="291"/>
        <v>4044.7251986159836</v>
      </c>
      <c r="V1003" s="57">
        <f t="shared" si="292"/>
        <v>1476.3024310340827</v>
      </c>
      <c r="W1003" s="57">
        <f t="shared" si="293"/>
        <v>6694.9272721483785</v>
      </c>
      <c r="X1003" s="57">
        <f t="shared" si="294"/>
        <v>891.90478116507461</v>
      </c>
      <c r="Y1003" s="17"/>
      <c r="AA1003" s="22"/>
      <c r="AB1003" s="22"/>
      <c r="AC1003" s="22"/>
      <c r="AD1003" s="22"/>
      <c r="AE1003" s="22"/>
      <c r="AF1003" s="22"/>
      <c r="AG1003" s="22"/>
      <c r="AH1003" s="33"/>
      <c r="AI1003" s="6"/>
      <c r="AJ1003" s="32"/>
      <c r="AK1003" s="27"/>
      <c r="AL1003" s="27"/>
      <c r="AM1003" s="27"/>
      <c r="AN1003" s="27"/>
      <c r="AO1003" s="27"/>
      <c r="AP1003" s="27"/>
      <c r="AR1003" s="2"/>
      <c r="AS1003" s="8"/>
      <c r="AT1003" s="8"/>
      <c r="AU1003" s="8"/>
      <c r="AW1003" s="44"/>
      <c r="AX1003" s="31"/>
      <c r="AY1003" s="29"/>
      <c r="AZ1003" s="31"/>
      <c r="BA1003" s="17"/>
      <c r="BC1003" s="22"/>
      <c r="BD1003" s="22"/>
      <c r="BE1003" s="22"/>
      <c r="BF1003" s="22"/>
      <c r="BG1003" s="22"/>
      <c r="BH1003" s="22"/>
      <c r="BI1003" s="22"/>
      <c r="BJ1003" s="33"/>
      <c r="BK1003" s="6"/>
      <c r="BL1003" s="32"/>
      <c r="BM1003" s="27"/>
      <c r="BN1003" s="27"/>
      <c r="BO1003" s="27"/>
      <c r="BP1003" s="27"/>
      <c r="BQ1003" s="27"/>
      <c r="BR1003" s="27"/>
      <c r="BT1003" s="2"/>
      <c r="BU1003" s="8"/>
      <c r="BV1003" s="8"/>
      <c r="BW1003" s="8"/>
      <c r="BY1003" s="44"/>
      <c r="BZ1003" s="31"/>
      <c r="CA1003" s="29"/>
      <c r="CB1003" s="31"/>
      <c r="CC1003" s="17"/>
      <c r="CE1003" s="22"/>
      <c r="CF1003" s="22"/>
      <c r="CG1003" s="22"/>
      <c r="CH1003" s="22"/>
      <c r="CI1003" s="22"/>
      <c r="CJ1003" s="22"/>
      <c r="CK1003" s="22"/>
      <c r="CL1003" s="33"/>
      <c r="CM1003" s="6"/>
      <c r="CN1003" s="32"/>
      <c r="CO1003" s="27"/>
      <c r="CP1003" s="27"/>
      <c r="CQ1003" s="27"/>
      <c r="CR1003" s="27"/>
      <c r="CS1003" s="27"/>
      <c r="CT1003" s="27"/>
    </row>
    <row r="1004" spans="2:98">
      <c r="B1004" s="86">
        <v>43811</v>
      </c>
      <c r="C1004" s="53">
        <v>3168.57</v>
      </c>
      <c r="D1004" s="47">
        <f t="shared" si="297"/>
        <v>8.5751663945149662E-3</v>
      </c>
      <c r="F1004" s="89">
        <f t="shared" si="295"/>
        <v>2019.9451728248341</v>
      </c>
      <c r="G1004" s="96">
        <v>244</v>
      </c>
      <c r="H1004" s="37">
        <v>993</v>
      </c>
      <c r="I1004" s="60">
        <f t="shared" si="283"/>
        <v>2524.7228737779324</v>
      </c>
      <c r="J1004" s="57">
        <f t="shared" si="284"/>
        <v>3018.6547748975313</v>
      </c>
      <c r="K1004" s="60">
        <f t="shared" si="285"/>
        <v>3241.5749046075334</v>
      </c>
      <c r="L1004" s="57">
        <f t="shared" si="286"/>
        <v>1966.3977470695665</v>
      </c>
      <c r="M1004" s="60">
        <f t="shared" si="287"/>
        <v>1966.3977470695665</v>
      </c>
      <c r="N1004" s="57">
        <f t="shared" si="288"/>
        <v>1531.5423882123762</v>
      </c>
      <c r="P1004" s="49"/>
      <c r="Q1004" s="96">
        <v>993</v>
      </c>
      <c r="R1004" s="103">
        <f t="shared" si="296"/>
        <v>2019.9451728248341</v>
      </c>
      <c r="S1004" s="57">
        <f t="shared" si="289"/>
        <v>2444.3252371210556</v>
      </c>
      <c r="T1004" s="57">
        <f t="shared" si="290"/>
        <v>3028.3064879783351</v>
      </c>
      <c r="U1004" s="57">
        <f t="shared" si="291"/>
        <v>4046.9339636882341</v>
      </c>
      <c r="V1004" s="57">
        <f t="shared" si="292"/>
        <v>1476.3586256746696</v>
      </c>
      <c r="W1004" s="57">
        <f t="shared" si="293"/>
        <v>6700.2845029506425</v>
      </c>
      <c r="X1004" s="57">
        <f t="shared" si="294"/>
        <v>891.71226418755521</v>
      </c>
      <c r="Y1004" s="17"/>
      <c r="AA1004" s="22"/>
      <c r="AB1004" s="22"/>
      <c r="AC1004" s="22"/>
      <c r="AD1004" s="22"/>
      <c r="AE1004" s="22"/>
      <c r="AF1004" s="22"/>
      <c r="AG1004" s="22"/>
      <c r="AH1004" s="33"/>
      <c r="AI1004" s="6"/>
      <c r="AJ1004" s="32"/>
      <c r="AK1004" s="27"/>
      <c r="AL1004" s="27"/>
      <c r="AM1004" s="27"/>
      <c r="AN1004" s="27"/>
      <c r="AO1004" s="27"/>
      <c r="AP1004" s="27"/>
      <c r="AR1004" s="2"/>
      <c r="AS1004" s="8"/>
      <c r="AT1004" s="8"/>
      <c r="AU1004" s="8"/>
      <c r="AW1004" s="44"/>
      <c r="AX1004" s="31"/>
      <c r="AY1004" s="29"/>
      <c r="AZ1004" s="31"/>
      <c r="BA1004" s="17"/>
      <c r="BC1004" s="22"/>
      <c r="BD1004" s="22"/>
      <c r="BE1004" s="22"/>
      <c r="BF1004" s="22"/>
      <c r="BG1004" s="22"/>
      <c r="BH1004" s="22"/>
      <c r="BI1004" s="22"/>
      <c r="BJ1004" s="33"/>
      <c r="BK1004" s="6"/>
      <c r="BL1004" s="32"/>
      <c r="BM1004" s="27"/>
      <c r="BN1004" s="27"/>
      <c r="BO1004" s="27"/>
      <c r="BP1004" s="27"/>
      <c r="BQ1004" s="27"/>
      <c r="BR1004" s="27"/>
      <c r="BT1004" s="2"/>
      <c r="BU1004" s="8"/>
      <c r="BV1004" s="8"/>
      <c r="BW1004" s="8"/>
      <c r="BY1004" s="44"/>
      <c r="BZ1004" s="31"/>
      <c r="CA1004" s="29"/>
      <c r="CB1004" s="31"/>
      <c r="CC1004" s="17"/>
      <c r="CE1004" s="22"/>
      <c r="CF1004" s="22"/>
      <c r="CG1004" s="22"/>
      <c r="CH1004" s="22"/>
      <c r="CI1004" s="22"/>
      <c r="CJ1004" s="22"/>
      <c r="CK1004" s="22"/>
      <c r="CL1004" s="33"/>
      <c r="CM1004" s="6"/>
      <c r="CN1004" s="32"/>
      <c r="CO1004" s="27"/>
      <c r="CP1004" s="27"/>
      <c r="CQ1004" s="27"/>
      <c r="CR1004" s="27"/>
      <c r="CS1004" s="27"/>
      <c r="CT1004" s="27"/>
    </row>
    <row r="1005" spans="2:98">
      <c r="B1005" s="86">
        <v>43812</v>
      </c>
      <c r="C1005" s="53">
        <v>3168.8</v>
      </c>
      <c r="D1005" s="47">
        <f t="shared" si="297"/>
        <v>7.2587949769144491E-5</v>
      </c>
      <c r="F1005" s="89">
        <f t="shared" si="295"/>
        <v>2019.9491458085449</v>
      </c>
      <c r="G1005" s="96">
        <v>245</v>
      </c>
      <c r="H1005" s="37">
        <v>994</v>
      </c>
      <c r="I1005" s="60">
        <f t="shared" si="283"/>
        <v>2525.4602005015381</v>
      </c>
      <c r="J1005" s="57">
        <f t="shared" si="284"/>
        <v>3020.1995858255545</v>
      </c>
      <c r="K1005" s="60">
        <f t="shared" si="285"/>
        <v>3244.1809585188494</v>
      </c>
      <c r="L1005" s="57">
        <f t="shared" si="286"/>
        <v>1965.9659266445974</v>
      </c>
      <c r="M1005" s="60">
        <f t="shared" si="287"/>
        <v>1965.9659266445974</v>
      </c>
      <c r="N1005" s="57">
        <f t="shared" si="288"/>
        <v>1530.4228607364255</v>
      </c>
      <c r="P1005" s="49"/>
      <c r="Q1005" s="96">
        <v>994</v>
      </c>
      <c r="R1005" s="103">
        <f t="shared" si="296"/>
        <v>2019.9491458085449</v>
      </c>
      <c r="S1005" s="57">
        <f t="shared" si="289"/>
        <v>2445.0390843069122</v>
      </c>
      <c r="T1005" s="57">
        <f t="shared" si="290"/>
        <v>3029.0751952812416</v>
      </c>
      <c r="U1005" s="57">
        <f t="shared" si="291"/>
        <v>4049.1434173285083</v>
      </c>
      <c r="V1005" s="57">
        <f t="shared" si="292"/>
        <v>1476.4150111859001</v>
      </c>
      <c r="W1005" s="57">
        <f t="shared" si="293"/>
        <v>6705.6443061900545</v>
      </c>
      <c r="X1005" s="57">
        <f t="shared" si="294"/>
        <v>891.52001669247875</v>
      </c>
      <c r="Y1005" s="17"/>
      <c r="AA1005" s="22"/>
      <c r="AB1005" s="22"/>
      <c r="AC1005" s="22"/>
      <c r="AD1005" s="22"/>
      <c r="AE1005" s="22"/>
      <c r="AF1005" s="22"/>
      <c r="AG1005" s="22"/>
      <c r="AH1005" s="33"/>
      <c r="AI1005" s="6"/>
      <c r="AJ1005" s="32"/>
      <c r="AK1005" s="27"/>
      <c r="AL1005" s="27"/>
      <c r="AM1005" s="27"/>
      <c r="AN1005" s="27"/>
      <c r="AO1005" s="27"/>
      <c r="AP1005" s="27"/>
      <c r="AR1005" s="2"/>
      <c r="AS1005" s="8"/>
      <c r="AT1005" s="8"/>
      <c r="AU1005" s="8"/>
      <c r="AW1005" s="44"/>
      <c r="AX1005" s="31"/>
      <c r="AY1005" s="29"/>
      <c r="AZ1005" s="31"/>
      <c r="BA1005" s="17"/>
      <c r="BC1005" s="22"/>
      <c r="BD1005" s="22"/>
      <c r="BE1005" s="22"/>
      <c r="BF1005" s="22"/>
      <c r="BG1005" s="22"/>
      <c r="BH1005" s="22"/>
      <c r="BI1005" s="22"/>
      <c r="BJ1005" s="33"/>
      <c r="BK1005" s="6"/>
      <c r="BL1005" s="32"/>
      <c r="BM1005" s="27"/>
      <c r="BN1005" s="27"/>
      <c r="BO1005" s="27"/>
      <c r="BP1005" s="27"/>
      <c r="BQ1005" s="27"/>
      <c r="BR1005" s="27"/>
      <c r="BT1005" s="2"/>
      <c r="BU1005" s="8"/>
      <c r="BV1005" s="8"/>
      <c r="BW1005" s="8"/>
      <c r="BY1005" s="44"/>
      <c r="BZ1005" s="31"/>
      <c r="CA1005" s="29"/>
      <c r="CB1005" s="31"/>
      <c r="CC1005" s="17"/>
      <c r="CE1005" s="22"/>
      <c r="CF1005" s="22"/>
      <c r="CG1005" s="22"/>
      <c r="CH1005" s="22"/>
      <c r="CI1005" s="22"/>
      <c r="CJ1005" s="22"/>
      <c r="CK1005" s="22"/>
      <c r="CL1005" s="33"/>
      <c r="CM1005" s="6"/>
      <c r="CN1005" s="32"/>
      <c r="CO1005" s="27"/>
      <c r="CP1005" s="27"/>
      <c r="CQ1005" s="27"/>
      <c r="CR1005" s="27"/>
      <c r="CS1005" s="27"/>
      <c r="CT1005" s="27"/>
    </row>
    <row r="1006" spans="2:98">
      <c r="B1006" s="86">
        <v>43815</v>
      </c>
      <c r="C1006" s="53">
        <v>3191.45</v>
      </c>
      <c r="D1006" s="47">
        <f t="shared" si="297"/>
        <v>7.1478162080281602E-3</v>
      </c>
      <c r="F1006" s="89">
        <f t="shared" si="295"/>
        <v>2019.9531187922557</v>
      </c>
      <c r="G1006" s="96">
        <v>246</v>
      </c>
      <c r="H1006" s="37">
        <v>995</v>
      </c>
      <c r="I1006" s="60">
        <f t="shared" si="283"/>
        <v>2526.197742555984</v>
      </c>
      <c r="J1006" s="57">
        <f t="shared" si="284"/>
        <v>3021.7420354301908</v>
      </c>
      <c r="K1006" s="60">
        <f t="shared" si="285"/>
        <v>3246.7857209349968</v>
      </c>
      <c r="L1006" s="57">
        <f t="shared" si="286"/>
        <v>1965.5362512365546</v>
      </c>
      <c r="M1006" s="60">
        <f t="shared" si="287"/>
        <v>1965.5362512365546</v>
      </c>
      <c r="N1006" s="57">
        <f t="shared" si="288"/>
        <v>1529.3073419565972</v>
      </c>
      <c r="P1006" s="49"/>
      <c r="Q1006" s="41">
        <v>995</v>
      </c>
      <c r="R1006" s="103">
        <f t="shared" si="296"/>
        <v>2019.9531187922557</v>
      </c>
      <c r="S1006" s="57">
        <f t="shared" si="289"/>
        <v>2445.7531399665827</v>
      </c>
      <c r="T1006" s="57">
        <f t="shared" si="290"/>
        <v>3029.8437109895972</v>
      </c>
      <c r="U1006" s="57">
        <f t="shared" si="291"/>
        <v>4051.3535601290318</v>
      </c>
      <c r="V1006" s="57">
        <f t="shared" si="292"/>
        <v>1476.4715873047339</v>
      </c>
      <c r="W1006" s="57">
        <f t="shared" si="293"/>
        <v>6711.0066837712202</v>
      </c>
      <c r="X1006" s="57">
        <f t="shared" si="294"/>
        <v>891.32803817966135</v>
      </c>
      <c r="Y1006" s="17"/>
      <c r="AA1006" s="22"/>
      <c r="AB1006" s="22"/>
      <c r="AC1006" s="22"/>
      <c r="AD1006" s="22"/>
      <c r="AE1006" s="22"/>
      <c r="AF1006" s="22"/>
      <c r="AG1006" s="22"/>
      <c r="AH1006" s="33"/>
      <c r="AI1006" s="6"/>
      <c r="AJ1006" s="32"/>
      <c r="AK1006" s="27"/>
      <c r="AL1006" s="27"/>
      <c r="AM1006" s="27"/>
      <c r="AN1006" s="27"/>
      <c r="AO1006" s="27"/>
      <c r="AP1006" s="27"/>
      <c r="AR1006" s="2"/>
      <c r="AS1006" s="8"/>
      <c r="AT1006" s="8"/>
      <c r="AU1006" s="8"/>
      <c r="AW1006" s="44"/>
      <c r="AX1006" s="31"/>
      <c r="AY1006" s="29"/>
      <c r="AZ1006" s="31"/>
      <c r="BA1006" s="17"/>
      <c r="BC1006" s="22"/>
      <c r="BD1006" s="22"/>
      <c r="BE1006" s="22"/>
      <c r="BF1006" s="22"/>
      <c r="BG1006" s="22"/>
      <c r="BH1006" s="22"/>
      <c r="BI1006" s="22"/>
      <c r="BJ1006" s="33"/>
      <c r="BK1006" s="6"/>
      <c r="BL1006" s="32"/>
      <c r="BM1006" s="27"/>
      <c r="BN1006" s="27"/>
      <c r="BO1006" s="27"/>
      <c r="BP1006" s="27"/>
      <c r="BQ1006" s="27"/>
      <c r="BR1006" s="27"/>
      <c r="BT1006" s="2"/>
      <c r="BU1006" s="8"/>
      <c r="BV1006" s="8"/>
      <c r="BW1006" s="8"/>
      <c r="BY1006" s="44"/>
      <c r="BZ1006" s="31"/>
      <c r="CA1006" s="29"/>
      <c r="CB1006" s="31"/>
      <c r="CC1006" s="17"/>
      <c r="CE1006" s="22"/>
      <c r="CF1006" s="22"/>
      <c r="CG1006" s="22"/>
      <c r="CH1006" s="22"/>
      <c r="CI1006" s="22"/>
      <c r="CJ1006" s="22"/>
      <c r="CK1006" s="22"/>
      <c r="CL1006" s="33"/>
      <c r="CM1006" s="6"/>
      <c r="CN1006" s="32"/>
      <c r="CO1006" s="27"/>
      <c r="CP1006" s="27"/>
      <c r="CQ1006" s="27"/>
      <c r="CR1006" s="27"/>
      <c r="CS1006" s="27"/>
      <c r="CT1006" s="27"/>
    </row>
    <row r="1007" spans="2:98">
      <c r="B1007" s="86">
        <v>43816</v>
      </c>
      <c r="C1007" s="53">
        <v>3192.52</v>
      </c>
      <c r="D1007" s="47">
        <f t="shared" si="297"/>
        <v>3.3527080167327196E-4</v>
      </c>
      <c r="F1007" s="89">
        <f t="shared" si="295"/>
        <v>2019.9570917759665</v>
      </c>
      <c r="G1007" s="96">
        <v>247</v>
      </c>
      <c r="H1007" s="37">
        <v>996</v>
      </c>
      <c r="I1007" s="60">
        <f t="shared" si="283"/>
        <v>2526.9355000041555</v>
      </c>
      <c r="J1007" s="57">
        <f t="shared" si="284"/>
        <v>3023.2821384960926</v>
      </c>
      <c r="K1007" s="60">
        <f t="shared" si="285"/>
        <v>3249.3892060287772</v>
      </c>
      <c r="L1007" s="57">
        <f t="shared" si="286"/>
        <v>1965.1087069945481</v>
      </c>
      <c r="M1007" s="60">
        <f t="shared" si="287"/>
        <v>1965.1087069945481</v>
      </c>
      <c r="N1007" s="57">
        <f t="shared" si="288"/>
        <v>1528.1958048788483</v>
      </c>
      <c r="P1007" s="49"/>
      <c r="Q1007" s="41">
        <v>996</v>
      </c>
      <c r="R1007" s="103">
        <f t="shared" si="296"/>
        <v>2019.9570917759665</v>
      </c>
      <c r="S1007" s="57">
        <f t="shared" si="289"/>
        <v>2446.4674041609501</v>
      </c>
      <c r="T1007" s="57">
        <f t="shared" si="290"/>
        <v>3030.6120354415848</v>
      </c>
      <c r="U1007" s="57">
        <f t="shared" si="291"/>
        <v>4053.5643926814064</v>
      </c>
      <c r="V1007" s="57">
        <f t="shared" si="292"/>
        <v>1476.5283537688774</v>
      </c>
      <c r="W1007" s="57">
        <f t="shared" si="293"/>
        <v>6716.3716375979884</v>
      </c>
      <c r="X1007" s="57">
        <f t="shared" si="294"/>
        <v>891.13632815031883</v>
      </c>
      <c r="Y1007" s="17"/>
      <c r="AA1007" s="22"/>
      <c r="AB1007" s="22"/>
      <c r="AC1007" s="22"/>
      <c r="AD1007" s="22"/>
      <c r="AE1007" s="22"/>
      <c r="AF1007" s="22"/>
      <c r="AG1007" s="22"/>
      <c r="AH1007" s="33"/>
      <c r="AI1007" s="6"/>
      <c r="AJ1007" s="32"/>
      <c r="AK1007" s="27"/>
      <c r="AL1007" s="27"/>
      <c r="AM1007" s="27"/>
      <c r="AN1007" s="27"/>
      <c r="AO1007" s="27"/>
      <c r="AP1007" s="27"/>
      <c r="AR1007" s="2"/>
      <c r="AS1007" s="8"/>
      <c r="AT1007" s="8"/>
      <c r="AU1007" s="8"/>
      <c r="AW1007" s="44"/>
      <c r="AX1007" s="31"/>
      <c r="AY1007" s="29"/>
      <c r="AZ1007" s="31"/>
      <c r="BA1007" s="17"/>
      <c r="BC1007" s="22"/>
      <c r="BD1007" s="22"/>
      <c r="BE1007" s="22"/>
      <c r="BF1007" s="22"/>
      <c r="BG1007" s="22"/>
      <c r="BH1007" s="22"/>
      <c r="BI1007" s="22"/>
      <c r="BJ1007" s="33"/>
      <c r="BK1007" s="6"/>
      <c r="BL1007" s="32"/>
      <c r="BM1007" s="27"/>
      <c r="BN1007" s="27"/>
      <c r="BO1007" s="27"/>
      <c r="BP1007" s="27"/>
      <c r="BQ1007" s="27"/>
      <c r="BR1007" s="27"/>
      <c r="BT1007" s="2"/>
      <c r="BU1007" s="8"/>
      <c r="BV1007" s="8"/>
      <c r="BW1007" s="8"/>
      <c r="BY1007" s="44"/>
      <c r="BZ1007" s="31"/>
      <c r="CA1007" s="29"/>
      <c r="CB1007" s="31"/>
      <c r="CC1007" s="17"/>
      <c r="CE1007" s="22"/>
      <c r="CF1007" s="22"/>
      <c r="CG1007" s="22"/>
      <c r="CH1007" s="22"/>
      <c r="CI1007" s="22"/>
      <c r="CJ1007" s="22"/>
      <c r="CK1007" s="22"/>
      <c r="CL1007" s="33"/>
      <c r="CM1007" s="6"/>
      <c r="CN1007" s="32"/>
      <c r="CO1007" s="27"/>
      <c r="CP1007" s="27"/>
      <c r="CQ1007" s="27"/>
      <c r="CR1007" s="27"/>
      <c r="CS1007" s="27"/>
      <c r="CT1007" s="27"/>
    </row>
    <row r="1008" spans="2:98">
      <c r="B1008" s="86">
        <v>43817</v>
      </c>
      <c r="C1008" s="53">
        <v>3191.14</v>
      </c>
      <c r="D1008" s="47">
        <f t="shared" si="297"/>
        <v>-4.3226040870538292E-4</v>
      </c>
      <c r="F1008" s="89">
        <f t="shared" si="295"/>
        <v>2019.9610647596774</v>
      </c>
      <c r="G1008" s="96">
        <v>248</v>
      </c>
      <c r="H1008" s="37">
        <v>997</v>
      </c>
      <c r="I1008" s="60">
        <f t="shared" si="283"/>
        <v>2527.6734729089571</v>
      </c>
      <c r="J1008" s="57">
        <f t="shared" si="284"/>
        <v>3024.8199096578146</v>
      </c>
      <c r="K1008" s="60">
        <f t="shared" si="285"/>
        <v>3251.9914278290707</v>
      </c>
      <c r="L1008" s="57">
        <f t="shared" si="286"/>
        <v>1964.6832802117249</v>
      </c>
      <c r="M1008" s="60">
        <f t="shared" si="287"/>
        <v>1964.6832802117249</v>
      </c>
      <c r="N1008" s="57">
        <f t="shared" si="288"/>
        <v>1527.0882227921902</v>
      </c>
      <c r="P1008" s="49"/>
      <c r="Q1008" s="96">
        <v>997</v>
      </c>
      <c r="R1008" s="103">
        <f t="shared" si="296"/>
        <v>2019.9610647596774</v>
      </c>
      <c r="S1008" s="57">
        <f t="shared" si="289"/>
        <v>2447.1818769509155</v>
      </c>
      <c r="T1008" s="57">
        <f t="shared" si="290"/>
        <v>3031.3801689745274</v>
      </c>
      <c r="U1008" s="57">
        <f t="shared" si="291"/>
        <v>4055.7759155766107</v>
      </c>
      <c r="V1008" s="57">
        <f t="shared" si="292"/>
        <v>1476.5853103167785</v>
      </c>
      <c r="W1008" s="57">
        <f t="shared" si="293"/>
        <v>6721.7391695734723</v>
      </c>
      <c r="X1008" s="57">
        <f t="shared" si="294"/>
        <v>890.94488610706082</v>
      </c>
      <c r="Y1008" s="17"/>
      <c r="AA1008" s="22"/>
      <c r="AB1008" s="22"/>
      <c r="AC1008" s="22"/>
      <c r="AD1008" s="22"/>
      <c r="AE1008" s="22"/>
      <c r="AF1008" s="22"/>
      <c r="AG1008" s="22"/>
      <c r="AH1008" s="33"/>
      <c r="AI1008" s="6"/>
      <c r="AJ1008" s="32"/>
      <c r="AK1008" s="27"/>
      <c r="AL1008" s="27"/>
      <c r="AM1008" s="27"/>
      <c r="AN1008" s="27"/>
      <c r="AO1008" s="27"/>
      <c r="AP1008" s="27"/>
      <c r="AR1008" s="2"/>
      <c r="AS1008" s="8"/>
      <c r="AT1008" s="8"/>
      <c r="AU1008" s="8"/>
      <c r="AW1008" s="44"/>
      <c r="AX1008" s="31"/>
      <c r="AY1008" s="29"/>
      <c r="AZ1008" s="31"/>
      <c r="BA1008" s="17"/>
      <c r="BC1008" s="22"/>
      <c r="BD1008" s="22"/>
      <c r="BE1008" s="22"/>
      <c r="BF1008" s="22"/>
      <c r="BG1008" s="22"/>
      <c r="BH1008" s="22"/>
      <c r="BI1008" s="22"/>
      <c r="BJ1008" s="33"/>
      <c r="BK1008" s="6"/>
      <c r="BL1008" s="32"/>
      <c r="BM1008" s="27"/>
      <c r="BN1008" s="27"/>
      <c r="BO1008" s="27"/>
      <c r="BP1008" s="27"/>
      <c r="BQ1008" s="27"/>
      <c r="BR1008" s="27"/>
      <c r="BT1008" s="2"/>
      <c r="BU1008" s="8"/>
      <c r="BV1008" s="8"/>
      <c r="BW1008" s="8"/>
      <c r="BY1008" s="44"/>
      <c r="BZ1008" s="31"/>
      <c r="CA1008" s="29"/>
      <c r="CB1008" s="31"/>
      <c r="CC1008" s="17"/>
      <c r="CE1008" s="22"/>
      <c r="CF1008" s="22"/>
      <c r="CG1008" s="22"/>
      <c r="CH1008" s="22"/>
      <c r="CI1008" s="22"/>
      <c r="CJ1008" s="22"/>
      <c r="CK1008" s="22"/>
      <c r="CL1008" s="33"/>
      <c r="CM1008" s="6"/>
      <c r="CN1008" s="32"/>
      <c r="CO1008" s="27"/>
      <c r="CP1008" s="27"/>
      <c r="CQ1008" s="27"/>
      <c r="CR1008" s="27"/>
      <c r="CS1008" s="27"/>
      <c r="CT1008" s="27"/>
    </row>
    <row r="1009" spans="2:98">
      <c r="B1009" s="86">
        <v>43818</v>
      </c>
      <c r="C1009" s="53">
        <v>3205.37</v>
      </c>
      <c r="D1009" s="47">
        <f t="shared" si="297"/>
        <v>4.4592214694435276E-3</v>
      </c>
      <c r="F1009" s="89">
        <f t="shared" si="295"/>
        <v>2019.9650377433882</v>
      </c>
      <c r="G1009" s="96">
        <v>249</v>
      </c>
      <c r="H1009" s="37">
        <v>998</v>
      </c>
      <c r="I1009" s="60">
        <f t="shared" si="283"/>
        <v>2528.4116613333113</v>
      </c>
      <c r="J1009" s="57">
        <f t="shared" si="284"/>
        <v>3026.3553634019313</v>
      </c>
      <c r="K1009" s="60">
        <f t="shared" si="285"/>
        <v>3254.5924002228976</v>
      </c>
      <c r="L1009" s="57">
        <f t="shared" si="286"/>
        <v>1964.2599573232112</v>
      </c>
      <c r="M1009" s="60">
        <f t="shared" si="287"/>
        <v>1964.2599573232112</v>
      </c>
      <c r="N1009" s="57">
        <f t="shared" si="288"/>
        <v>1525.9845692646309</v>
      </c>
      <c r="P1009" s="49"/>
      <c r="Q1009" s="41">
        <v>998</v>
      </c>
      <c r="R1009" s="103">
        <f t="shared" si="296"/>
        <v>2019.9650377433882</v>
      </c>
      <c r="S1009" s="57">
        <f t="shared" si="289"/>
        <v>2447.8965583973986</v>
      </c>
      <c r="T1009" s="57">
        <f t="shared" si="290"/>
        <v>3032.1481119248888</v>
      </c>
      <c r="U1009" s="57">
        <f t="shared" si="291"/>
        <v>4057.9881294050051</v>
      </c>
      <c r="V1009" s="57">
        <f t="shared" si="292"/>
        <v>1476.6424566876256</v>
      </c>
      <c r="W1009" s="57">
        <f t="shared" si="293"/>
        <v>6727.1092816000382</v>
      </c>
      <c r="X1009" s="57">
        <f t="shared" si="294"/>
        <v>890.75371155388586</v>
      </c>
      <c r="Y1009" s="17"/>
      <c r="AA1009" s="22"/>
      <c r="AB1009" s="22"/>
      <c r="AC1009" s="22"/>
      <c r="AD1009" s="22"/>
      <c r="AE1009" s="22"/>
      <c r="AF1009" s="22"/>
      <c r="AG1009" s="22"/>
      <c r="AH1009" s="33"/>
      <c r="AI1009" s="6"/>
      <c r="AJ1009" s="32"/>
      <c r="AK1009" s="27"/>
      <c r="AL1009" s="27"/>
      <c r="AM1009" s="27"/>
      <c r="AN1009" s="27"/>
      <c r="AO1009" s="27"/>
      <c r="AP1009" s="27"/>
      <c r="AR1009" s="2"/>
      <c r="AS1009" s="8"/>
      <c r="AT1009" s="8"/>
      <c r="AU1009" s="8"/>
      <c r="AW1009" s="44"/>
      <c r="AX1009" s="31"/>
      <c r="AY1009" s="29"/>
      <c r="AZ1009" s="31"/>
      <c r="BA1009" s="17"/>
      <c r="BC1009" s="22"/>
      <c r="BD1009" s="22"/>
      <c r="BE1009" s="22"/>
      <c r="BF1009" s="22"/>
      <c r="BG1009" s="22"/>
      <c r="BH1009" s="22"/>
      <c r="BI1009" s="22"/>
      <c r="BJ1009" s="33"/>
      <c r="BK1009" s="6"/>
      <c r="BL1009" s="32"/>
      <c r="BM1009" s="27"/>
      <c r="BN1009" s="27"/>
      <c r="BO1009" s="27"/>
      <c r="BP1009" s="27"/>
      <c r="BQ1009" s="27"/>
      <c r="BR1009" s="27"/>
      <c r="BT1009" s="2"/>
      <c r="BU1009" s="8"/>
      <c r="BV1009" s="8"/>
      <c r="BW1009" s="8"/>
      <c r="BY1009" s="44"/>
      <c r="BZ1009" s="31"/>
      <c r="CA1009" s="29"/>
      <c r="CB1009" s="31"/>
      <c r="CC1009" s="17"/>
      <c r="CE1009" s="22"/>
      <c r="CF1009" s="22"/>
      <c r="CG1009" s="22"/>
      <c r="CH1009" s="22"/>
      <c r="CI1009" s="22"/>
      <c r="CJ1009" s="22"/>
      <c r="CK1009" s="22"/>
      <c r="CL1009" s="33"/>
      <c r="CM1009" s="6"/>
      <c r="CN1009" s="32"/>
      <c r="CO1009" s="27"/>
      <c r="CP1009" s="27"/>
      <c r="CQ1009" s="27"/>
      <c r="CR1009" s="27"/>
      <c r="CS1009" s="27"/>
      <c r="CT1009" s="27"/>
    </row>
    <row r="1010" spans="2:98">
      <c r="B1010" s="86">
        <v>43819</v>
      </c>
      <c r="C1010" s="53">
        <v>3221.22</v>
      </c>
      <c r="D1010" s="47">
        <f t="shared" si="297"/>
        <v>4.9448269622539391E-3</v>
      </c>
      <c r="F1010" s="89">
        <f t="shared" si="295"/>
        <v>2019.969010727099</v>
      </c>
      <c r="G1010" s="96">
        <v>250</v>
      </c>
      <c r="H1010" s="37">
        <v>999</v>
      </c>
      <c r="I1010" s="60">
        <f t="shared" si="283"/>
        <v>2529.150065340159</v>
      </c>
      <c r="J1010" s="57">
        <f t="shared" si="284"/>
        <v>3027.8885140691177</v>
      </c>
      <c r="K1010" s="60">
        <f t="shared" si="285"/>
        <v>3257.1921369574361</v>
      </c>
      <c r="L1010" s="57">
        <f t="shared" si="286"/>
        <v>1963.8387249040939</v>
      </c>
      <c r="M1010" s="60">
        <f t="shared" si="287"/>
        <v>1963.8387249040939</v>
      </c>
      <c r="N1010" s="57">
        <f t="shared" si="288"/>
        <v>1524.8848181391852</v>
      </c>
      <c r="P1010" s="49"/>
      <c r="Q1010" s="41">
        <v>999</v>
      </c>
      <c r="R1010" s="103">
        <f t="shared" si="296"/>
        <v>2019.969010727099</v>
      </c>
      <c r="S1010" s="57">
        <f t="shared" si="289"/>
        <v>2448.6114485613348</v>
      </c>
      <c r="T1010" s="57">
        <f t="shared" si="290"/>
        <v>3032.9158646282795</v>
      </c>
      <c r="U1010" s="57">
        <f t="shared" si="291"/>
        <v>4060.2010347563278</v>
      </c>
      <c r="V1010" s="57">
        <f t="shared" si="292"/>
        <v>1476.6997926213446</v>
      </c>
      <c r="W1010" s="57">
        <f t="shared" si="293"/>
        <v>6732.4819755793196</v>
      </c>
      <c r="X1010" s="57">
        <f t="shared" si="294"/>
        <v>890.56280399617674</v>
      </c>
      <c r="Y1010" s="17"/>
      <c r="AA1010" s="22"/>
      <c r="AB1010" s="22"/>
      <c r="AC1010" s="22"/>
      <c r="AD1010" s="22"/>
      <c r="AE1010" s="22"/>
      <c r="AF1010" s="22"/>
      <c r="AG1010" s="22"/>
      <c r="AH1010" s="33"/>
      <c r="AI1010" s="6"/>
      <c r="AJ1010" s="32"/>
      <c r="AK1010" s="27"/>
      <c r="AL1010" s="27"/>
      <c r="AM1010" s="27"/>
      <c r="AN1010" s="27"/>
      <c r="AO1010" s="27"/>
      <c r="AP1010" s="27"/>
      <c r="AR1010" s="2"/>
      <c r="AS1010" s="8"/>
      <c r="AT1010" s="8"/>
      <c r="AU1010" s="8"/>
      <c r="AW1010" s="44"/>
      <c r="AX1010" s="31"/>
      <c r="AY1010" s="29"/>
      <c r="AZ1010" s="31"/>
      <c r="BA1010" s="17"/>
      <c r="BC1010" s="22"/>
      <c r="BD1010" s="22"/>
      <c r="BE1010" s="22"/>
      <c r="BF1010" s="22"/>
      <c r="BG1010" s="22"/>
      <c r="BH1010" s="22"/>
      <c r="BI1010" s="22"/>
      <c r="BJ1010" s="33"/>
      <c r="BK1010" s="6"/>
      <c r="BL1010" s="32"/>
      <c r="BM1010" s="27"/>
      <c r="BN1010" s="27"/>
      <c r="BO1010" s="27"/>
      <c r="BP1010" s="27"/>
      <c r="BQ1010" s="27"/>
      <c r="BR1010" s="27"/>
      <c r="BT1010" s="2"/>
      <c r="BU1010" s="8"/>
      <c r="BV1010" s="8"/>
      <c r="BW1010" s="8"/>
      <c r="BY1010" s="44"/>
      <c r="BZ1010" s="31"/>
      <c r="CA1010" s="29"/>
      <c r="CB1010" s="31"/>
      <c r="CC1010" s="17"/>
      <c r="CE1010" s="22"/>
      <c r="CF1010" s="22"/>
      <c r="CG1010" s="22"/>
      <c r="CH1010" s="22"/>
      <c r="CI1010" s="22"/>
      <c r="CJ1010" s="22"/>
      <c r="CK1010" s="22"/>
      <c r="CL1010" s="33"/>
      <c r="CM1010" s="6"/>
      <c r="CN1010" s="32"/>
      <c r="CO1010" s="27"/>
      <c r="CP1010" s="27"/>
      <c r="CQ1010" s="27"/>
      <c r="CR1010" s="27"/>
      <c r="CS1010" s="27"/>
      <c r="CT1010" s="27"/>
    </row>
    <row r="1011" spans="2:98">
      <c r="B1011" s="86">
        <v>43822</v>
      </c>
      <c r="C1011" s="53">
        <v>3224.01</v>
      </c>
      <c r="D1011" s="47">
        <f t="shared" si="297"/>
        <v>8.661314657180877E-4</v>
      </c>
      <c r="F1011" s="89">
        <f t="shared" si="295"/>
        <v>2019.9729837108098</v>
      </c>
      <c r="G1011" s="96">
        <v>251</v>
      </c>
      <c r="H1011" s="37">
        <v>1000</v>
      </c>
      <c r="I1011" s="60">
        <f t="shared" si="283"/>
        <v>2529.8886849924597</v>
      </c>
      <c r="J1011" s="57">
        <f t="shared" si="284"/>
        <v>3029.4193758561987</v>
      </c>
      <c r="K1011" s="60">
        <f t="shared" si="285"/>
        <v>3259.7906516420044</v>
      </c>
      <c r="L1011" s="57">
        <f t="shared" si="286"/>
        <v>1963.4195696674367</v>
      </c>
      <c r="M1011" s="60">
        <f t="shared" si="287"/>
        <v>1963.4195696674367</v>
      </c>
      <c r="N1011" s="57">
        <f t="shared" si="288"/>
        <v>1523.7889435299608</v>
      </c>
      <c r="P1011" s="49"/>
      <c r="Q1011" s="96">
        <v>1000</v>
      </c>
      <c r="R1011" s="103">
        <f t="shared" si="296"/>
        <v>2019.9729837108098</v>
      </c>
      <c r="S1011" s="57">
        <f t="shared" si="289"/>
        <v>2449.3265475036792</v>
      </c>
      <c r="T1011" s="57">
        <f t="shared" si="290"/>
        <v>3033.6834274194566</v>
      </c>
      <c r="U1011" s="57">
        <f t="shared" si="291"/>
        <v>4062.4146322197093</v>
      </c>
      <c r="V1011" s="57">
        <f t="shared" si="292"/>
        <v>1476.757317858596</v>
      </c>
      <c r="W1011" s="57">
        <f t="shared" si="293"/>
        <v>6737.8572534122295</v>
      </c>
      <c r="X1011" s="57">
        <f t="shared" si="294"/>
        <v>890.37216294069458</v>
      </c>
      <c r="Y1011" s="17"/>
      <c r="AA1011" s="22"/>
      <c r="AB1011" s="22"/>
      <c r="AC1011" s="22"/>
      <c r="AD1011" s="22"/>
      <c r="AE1011" s="22"/>
      <c r="AF1011" s="22"/>
      <c r="AG1011" s="22"/>
      <c r="AH1011" s="33"/>
      <c r="AI1011" s="6"/>
      <c r="AJ1011" s="32"/>
      <c r="AK1011" s="27"/>
      <c r="AL1011" s="27"/>
      <c r="AM1011" s="27"/>
      <c r="AN1011" s="27"/>
      <c r="AO1011" s="27"/>
      <c r="AP1011" s="27"/>
      <c r="AR1011" s="2"/>
      <c r="AS1011" s="8"/>
      <c r="AT1011" s="8"/>
      <c r="AU1011" s="8"/>
      <c r="AW1011" s="44"/>
      <c r="AX1011" s="31"/>
      <c r="AY1011" s="29"/>
      <c r="AZ1011" s="31"/>
      <c r="BA1011" s="17"/>
      <c r="BC1011" s="22"/>
      <c r="BD1011" s="22"/>
      <c r="BE1011" s="22"/>
      <c r="BF1011" s="22"/>
      <c r="BG1011" s="22"/>
      <c r="BH1011" s="22"/>
      <c r="BI1011" s="22"/>
      <c r="BJ1011" s="33"/>
      <c r="BK1011" s="6"/>
      <c r="BL1011" s="32"/>
      <c r="BM1011" s="27"/>
      <c r="BN1011" s="27"/>
      <c r="BO1011" s="27"/>
      <c r="BP1011" s="27"/>
      <c r="BQ1011" s="27"/>
      <c r="BR1011" s="27"/>
      <c r="BT1011" s="2"/>
      <c r="BU1011" s="8"/>
      <c r="BV1011" s="8"/>
      <c r="BW1011" s="8"/>
      <c r="BY1011" s="44"/>
      <c r="BZ1011" s="31"/>
      <c r="CA1011" s="29"/>
      <c r="CB1011" s="31"/>
      <c r="CC1011" s="17"/>
      <c r="CE1011" s="22"/>
      <c r="CF1011" s="22"/>
      <c r="CG1011" s="22"/>
      <c r="CH1011" s="22"/>
      <c r="CI1011" s="22"/>
      <c r="CJ1011" s="22"/>
      <c r="CK1011" s="22"/>
      <c r="CL1011" s="33"/>
      <c r="CM1011" s="6"/>
      <c r="CN1011" s="32"/>
      <c r="CO1011" s="27"/>
      <c r="CP1011" s="27"/>
      <c r="CQ1011" s="27"/>
      <c r="CR1011" s="27"/>
      <c r="CS1011" s="27"/>
      <c r="CT1011" s="27"/>
    </row>
    <row r="1012" spans="2:98">
      <c r="B1012" s="86">
        <v>43823</v>
      </c>
      <c r="C1012" s="53">
        <v>3223.38</v>
      </c>
      <c r="D1012" s="47">
        <f t="shared" si="297"/>
        <v>-1.9540882317365922E-4</v>
      </c>
      <c r="F1012" s="89">
        <f t="shared" si="295"/>
        <v>2019.9769566945206</v>
      </c>
      <c r="G1012" s="96">
        <v>252</v>
      </c>
      <c r="H1012" s="37">
        <v>1001</v>
      </c>
      <c r="I1012" s="60">
        <f t="shared" si="283"/>
        <v>2530.6275203531904</v>
      </c>
      <c r="J1012" s="57">
        <f t="shared" si="284"/>
        <v>3030.9479628181502</v>
      </c>
      <c r="K1012" s="60">
        <f t="shared" si="285"/>
        <v>3262.3879577500106</v>
      </c>
      <c r="L1012" s="57">
        <f t="shared" si="286"/>
        <v>1963.0024784623324</v>
      </c>
      <c r="M1012" s="60">
        <f t="shared" si="287"/>
        <v>1963.0024784623324</v>
      </c>
      <c r="N1012" s="57">
        <f t="shared" si="288"/>
        <v>1522.6969198183135</v>
      </c>
      <c r="P1012" s="49"/>
      <c r="Q1012" s="96">
        <v>1001</v>
      </c>
      <c r="R1012" s="103">
        <f t="shared" si="296"/>
        <v>2019.9769566945206</v>
      </c>
      <c r="S1012" s="57">
        <f t="shared" si="289"/>
        <v>2450.0418552854039</v>
      </c>
      <c r="T1012" s="57">
        <f t="shared" si="290"/>
        <v>3034.4508006323294</v>
      </c>
      <c r="U1012" s="57">
        <f t="shared" si="291"/>
        <v>4064.6289223836643</v>
      </c>
      <c r="V1012" s="57">
        <f t="shared" si="292"/>
        <v>1476.8150321407725</v>
      </c>
      <c r="W1012" s="57">
        <f t="shared" si="293"/>
        <v>6743.235116998947</v>
      </c>
      <c r="X1012" s="57">
        <f t="shared" si="294"/>
        <v>890.1817878955743</v>
      </c>
      <c r="Y1012" s="17"/>
      <c r="AA1012" s="22"/>
      <c r="AB1012" s="22"/>
      <c r="AC1012" s="22"/>
      <c r="AD1012" s="22"/>
      <c r="AE1012" s="22"/>
      <c r="AF1012" s="22"/>
      <c r="AG1012" s="22"/>
      <c r="AH1012" s="33"/>
      <c r="AI1012" s="6"/>
      <c r="AJ1012" s="32"/>
      <c r="AK1012" s="27"/>
      <c r="AL1012" s="27"/>
      <c r="AM1012" s="27"/>
      <c r="AN1012" s="27"/>
      <c r="AO1012" s="27"/>
      <c r="AP1012" s="27"/>
      <c r="AR1012" s="2"/>
      <c r="AS1012" s="8"/>
      <c r="AT1012" s="8"/>
      <c r="AU1012" s="8"/>
      <c r="AW1012" s="44"/>
      <c r="AX1012" s="31"/>
      <c r="AY1012" s="29"/>
      <c r="AZ1012" s="31"/>
      <c r="BA1012" s="17"/>
      <c r="BC1012" s="22"/>
      <c r="BD1012" s="22"/>
      <c r="BE1012" s="22"/>
      <c r="BF1012" s="22"/>
      <c r="BG1012" s="22"/>
      <c r="BH1012" s="22"/>
      <c r="BI1012" s="22"/>
      <c r="BJ1012" s="33"/>
      <c r="BK1012" s="6"/>
      <c r="BL1012" s="32"/>
      <c r="BM1012" s="27"/>
      <c r="BN1012" s="27"/>
      <c r="BO1012" s="27"/>
      <c r="BP1012" s="27"/>
      <c r="BQ1012" s="27"/>
      <c r="BR1012" s="27"/>
      <c r="BT1012" s="2"/>
      <c r="BU1012" s="8"/>
      <c r="BV1012" s="8"/>
      <c r="BW1012" s="8"/>
      <c r="BY1012" s="44"/>
      <c r="BZ1012" s="31"/>
      <c r="CA1012" s="29"/>
      <c r="CB1012" s="31"/>
      <c r="CC1012" s="17"/>
      <c r="CE1012" s="22"/>
      <c r="CF1012" s="22"/>
      <c r="CG1012" s="22"/>
      <c r="CH1012" s="22"/>
      <c r="CI1012" s="22"/>
      <c r="CJ1012" s="22"/>
      <c r="CK1012" s="22"/>
      <c r="CL1012" s="33"/>
      <c r="CM1012" s="6"/>
      <c r="CN1012" s="32"/>
      <c r="CO1012" s="27"/>
      <c r="CP1012" s="27"/>
      <c r="CQ1012" s="27"/>
      <c r="CR1012" s="27"/>
      <c r="CS1012" s="27"/>
      <c r="CT1012" s="27"/>
    </row>
    <row r="1013" spans="2:98">
      <c r="B1013" s="86">
        <v>43825</v>
      </c>
      <c r="C1013" s="53">
        <v>3239.92</v>
      </c>
      <c r="D1013" s="47">
        <f t="shared" si="297"/>
        <v>5.1312597335715811E-3</v>
      </c>
      <c r="F1013" s="89">
        <f t="shared" si="295"/>
        <v>2019.9809296782314</v>
      </c>
      <c r="G1013" s="96">
        <v>253</v>
      </c>
      <c r="H1013" s="37">
        <v>1002</v>
      </c>
      <c r="I1013" s="60">
        <f t="shared" si="283"/>
        <v>2531.3665714853478</v>
      </c>
      <c r="J1013" s="57">
        <f t="shared" si="284"/>
        <v>3032.4742888700753</v>
      </c>
      <c r="K1013" s="60">
        <f t="shared" si="285"/>
        <v>3264.9840686208627</v>
      </c>
      <c r="L1013" s="57">
        <f t="shared" si="286"/>
        <v>1962.5874382719917</v>
      </c>
      <c r="M1013" s="60">
        <f t="shared" si="287"/>
        <v>1962.5874382719917</v>
      </c>
      <c r="N1013" s="57">
        <f t="shared" si="288"/>
        <v>1521.6087216490739</v>
      </c>
      <c r="P1013" s="49"/>
      <c r="Q1013" s="41">
        <v>1002</v>
      </c>
      <c r="R1013" s="103">
        <f t="shared" si="296"/>
        <v>2019.9809296782314</v>
      </c>
      <c r="S1013" s="57">
        <f t="shared" si="289"/>
        <v>2450.7573719674988</v>
      </c>
      <c r="T1013" s="57">
        <f t="shared" si="290"/>
        <v>3035.2179845999613</v>
      </c>
      <c r="U1013" s="57">
        <f t="shared" si="291"/>
        <v>4066.8439058360982</v>
      </c>
      <c r="V1013" s="57">
        <f t="shared" si="292"/>
        <v>1476.8729352099961</v>
      </c>
      <c r="W1013" s="57">
        <f t="shared" si="293"/>
        <v>6748.6155682389372</v>
      </c>
      <c r="X1013" s="57">
        <f t="shared" si="294"/>
        <v>889.99167837031996</v>
      </c>
      <c r="Y1013" s="17"/>
      <c r="AA1013" s="22"/>
      <c r="AB1013" s="22"/>
      <c r="AC1013" s="22"/>
      <c r="AD1013" s="22"/>
      <c r="AE1013" s="22"/>
      <c r="AF1013" s="22"/>
      <c r="AG1013" s="22"/>
      <c r="AH1013" s="33"/>
      <c r="AI1013" s="6"/>
      <c r="AJ1013" s="32"/>
      <c r="AK1013" s="27"/>
      <c r="AL1013" s="27"/>
      <c r="AM1013" s="27"/>
      <c r="AN1013" s="27"/>
      <c r="AO1013" s="27"/>
      <c r="AP1013" s="27"/>
      <c r="AR1013" s="2"/>
      <c r="AS1013" s="8"/>
      <c r="AT1013" s="8"/>
      <c r="AU1013" s="8"/>
      <c r="AW1013" s="44"/>
      <c r="AX1013" s="31"/>
      <c r="AY1013" s="29"/>
      <c r="AZ1013" s="31"/>
      <c r="BA1013" s="17"/>
      <c r="BC1013" s="22"/>
      <c r="BD1013" s="22"/>
      <c r="BE1013" s="22"/>
      <c r="BF1013" s="22"/>
      <c r="BG1013" s="22"/>
      <c r="BH1013" s="22"/>
      <c r="BI1013" s="22"/>
      <c r="BJ1013" s="33"/>
      <c r="BK1013" s="6"/>
      <c r="BL1013" s="32"/>
      <c r="BM1013" s="27"/>
      <c r="BN1013" s="27"/>
      <c r="BO1013" s="27"/>
      <c r="BP1013" s="27"/>
      <c r="BQ1013" s="27"/>
      <c r="BR1013" s="27"/>
      <c r="BT1013" s="2"/>
      <c r="BU1013" s="8"/>
      <c r="BV1013" s="8"/>
      <c r="BW1013" s="8"/>
      <c r="BY1013" s="44"/>
      <c r="BZ1013" s="31"/>
      <c r="CA1013" s="29"/>
      <c r="CB1013" s="31"/>
      <c r="CC1013" s="17"/>
      <c r="CE1013" s="22"/>
      <c r="CF1013" s="22"/>
      <c r="CG1013" s="22"/>
      <c r="CH1013" s="22"/>
      <c r="CI1013" s="22"/>
      <c r="CJ1013" s="22"/>
      <c r="CK1013" s="22"/>
      <c r="CL1013" s="33"/>
      <c r="CM1013" s="6"/>
      <c r="CN1013" s="32"/>
      <c r="CO1013" s="27"/>
      <c r="CP1013" s="27"/>
      <c r="CQ1013" s="27"/>
      <c r="CR1013" s="27"/>
      <c r="CS1013" s="27"/>
      <c r="CT1013" s="27"/>
    </row>
    <row r="1014" spans="2:98">
      <c r="B1014" s="86">
        <v>43826</v>
      </c>
      <c r="C1014" s="53">
        <v>3240.02</v>
      </c>
      <c r="D1014" s="47">
        <f t="shared" si="297"/>
        <v>3.086495962860473E-5</v>
      </c>
      <c r="F1014" s="89">
        <f t="shared" si="295"/>
        <v>2019.9849026619422</v>
      </c>
      <c r="G1014" s="96">
        <v>254</v>
      </c>
      <c r="H1014" s="37">
        <v>1003</v>
      </c>
      <c r="I1014" s="60">
        <f t="shared" si="283"/>
        <v>2532.1058384519461</v>
      </c>
      <c r="J1014" s="57">
        <f t="shared" si="284"/>
        <v>3033.9983677891396</v>
      </c>
      <c r="K1014" s="60">
        <f t="shared" si="285"/>
        <v>3267.5789974618492</v>
      </c>
      <c r="L1014" s="57">
        <f t="shared" si="286"/>
        <v>1962.1744362118638</v>
      </c>
      <c r="M1014" s="60">
        <f t="shared" si="287"/>
        <v>1962.1744362118638</v>
      </c>
      <c r="N1014" s="57">
        <f t="shared" si="288"/>
        <v>1520.5243239268384</v>
      </c>
      <c r="P1014" s="49"/>
      <c r="Q1014" s="41">
        <v>1003</v>
      </c>
      <c r="R1014" s="103">
        <f t="shared" si="296"/>
        <v>2019.9849026619422</v>
      </c>
      <c r="S1014" s="57">
        <f t="shared" si="289"/>
        <v>2451.4730976109722</v>
      </c>
      <c r="T1014" s="57">
        <f t="shared" si="290"/>
        <v>3035.9849796545718</v>
      </c>
      <c r="U1014" s="57">
        <f t="shared" si="291"/>
        <v>4069.0595831643104</v>
      </c>
      <c r="V1014" s="57">
        <f t="shared" si="292"/>
        <v>1476.9310268091149</v>
      </c>
      <c r="W1014" s="57">
        <f t="shared" si="293"/>
        <v>6753.9986090309558</v>
      </c>
      <c r="X1014" s="57">
        <f t="shared" si="294"/>
        <v>889.80183387579814</v>
      </c>
      <c r="Y1014" s="17"/>
      <c r="AA1014" s="22"/>
      <c r="AB1014" s="22"/>
      <c r="AC1014" s="22"/>
      <c r="AD1014" s="22"/>
      <c r="AE1014" s="22"/>
      <c r="AF1014" s="22"/>
      <c r="AG1014" s="22"/>
      <c r="AH1014" s="33"/>
      <c r="AI1014" s="6"/>
      <c r="AJ1014" s="32"/>
      <c r="AK1014" s="27"/>
      <c r="AL1014" s="27"/>
      <c r="AM1014" s="27"/>
      <c r="AN1014" s="27"/>
      <c r="AO1014" s="27"/>
      <c r="AP1014" s="27"/>
      <c r="AR1014" s="2"/>
      <c r="AS1014" s="8"/>
      <c r="AT1014" s="8"/>
      <c r="AU1014" s="8"/>
      <c r="AW1014" s="44"/>
      <c r="AX1014" s="31"/>
      <c r="AY1014" s="29"/>
      <c r="AZ1014" s="31"/>
      <c r="BA1014" s="17"/>
      <c r="BC1014" s="22"/>
      <c r="BD1014" s="22"/>
      <c r="BE1014" s="22"/>
      <c r="BF1014" s="22"/>
      <c r="BG1014" s="22"/>
      <c r="BH1014" s="22"/>
      <c r="BI1014" s="22"/>
      <c r="BJ1014" s="33"/>
      <c r="BK1014" s="6"/>
      <c r="BL1014" s="32"/>
      <c r="BM1014" s="27"/>
      <c r="BN1014" s="27"/>
      <c r="BO1014" s="27"/>
      <c r="BP1014" s="27"/>
      <c r="BQ1014" s="27"/>
      <c r="BR1014" s="27"/>
      <c r="BT1014" s="2"/>
      <c r="BU1014" s="8"/>
      <c r="BV1014" s="8"/>
      <c r="BW1014" s="8"/>
      <c r="BY1014" s="44"/>
      <c r="BZ1014" s="31"/>
      <c r="CA1014" s="29"/>
      <c r="CB1014" s="31"/>
      <c r="CC1014" s="17"/>
      <c r="CE1014" s="22"/>
      <c r="CF1014" s="22"/>
      <c r="CG1014" s="22"/>
      <c r="CH1014" s="22"/>
      <c r="CI1014" s="22"/>
      <c r="CJ1014" s="22"/>
      <c r="CK1014" s="22"/>
      <c r="CL1014" s="33"/>
      <c r="CM1014" s="6"/>
      <c r="CN1014" s="32"/>
      <c r="CO1014" s="27"/>
      <c r="CP1014" s="27"/>
      <c r="CQ1014" s="27"/>
      <c r="CR1014" s="27"/>
      <c r="CS1014" s="27"/>
      <c r="CT1014" s="27"/>
    </row>
    <row r="1015" spans="2:98">
      <c r="B1015" s="86">
        <v>43829</v>
      </c>
      <c r="C1015" s="53">
        <v>3230.78</v>
      </c>
      <c r="D1015" s="47">
        <f t="shared" si="297"/>
        <v>-2.8518342479366739E-3</v>
      </c>
      <c r="F1015" s="89">
        <f t="shared" si="295"/>
        <v>2019.988875645653</v>
      </c>
      <c r="G1015" s="96">
        <v>255</v>
      </c>
      <c r="H1015" s="37">
        <v>1004</v>
      </c>
      <c r="I1015" s="60">
        <f t="shared" si="283"/>
        <v>2532.8453213160178</v>
      </c>
      <c r="J1015" s="57">
        <f t="shared" si="284"/>
        <v>3035.5202132164723</v>
      </c>
      <c r="K1015" s="60">
        <f t="shared" si="285"/>
        <v>3270.172757349982</v>
      </c>
      <c r="L1015" s="57">
        <f t="shared" si="286"/>
        <v>1961.7634595277925</v>
      </c>
      <c r="M1015" s="60">
        <f t="shared" si="287"/>
        <v>1961.7634595277925</v>
      </c>
      <c r="N1015" s="57">
        <f t="shared" si="288"/>
        <v>1519.443701812331</v>
      </c>
      <c r="P1015" s="49"/>
      <c r="Q1015" s="96">
        <v>1004</v>
      </c>
      <c r="R1015" s="103">
        <f t="shared" si="296"/>
        <v>2019.988875645653</v>
      </c>
      <c r="S1015" s="57">
        <f t="shared" si="289"/>
        <v>2452.1890322768486</v>
      </c>
      <c r="T1015" s="57">
        <f t="shared" si="290"/>
        <v>3036.7517861275414</v>
      </c>
      <c r="U1015" s="57">
        <f t="shared" si="291"/>
        <v>4071.2759549549983</v>
      </c>
      <c r="V1015" s="57">
        <f t="shared" si="292"/>
        <v>1476.9893066817019</v>
      </c>
      <c r="W1015" s="57">
        <f t="shared" si="293"/>
        <v>6759.3842412730482</v>
      </c>
      <c r="X1015" s="57">
        <f t="shared" si="294"/>
        <v>889.61225392423455</v>
      </c>
      <c r="Y1015" s="17"/>
      <c r="AA1015" s="22"/>
      <c r="AB1015" s="22"/>
      <c r="AC1015" s="22"/>
      <c r="AD1015" s="22"/>
      <c r="AE1015" s="22"/>
      <c r="AF1015" s="22"/>
      <c r="AG1015" s="22"/>
      <c r="AH1015" s="33"/>
      <c r="AI1015" s="6"/>
      <c r="AJ1015" s="32"/>
      <c r="AK1015" s="27"/>
      <c r="AL1015" s="27"/>
      <c r="AM1015" s="27"/>
      <c r="AN1015" s="27"/>
      <c r="AO1015" s="27"/>
      <c r="AP1015" s="27"/>
      <c r="AR1015" s="2"/>
      <c r="AS1015" s="8"/>
      <c r="AT1015" s="8"/>
      <c r="AU1015" s="8"/>
      <c r="AW1015" s="44"/>
      <c r="AX1015" s="31"/>
      <c r="AY1015" s="29"/>
      <c r="AZ1015" s="31"/>
      <c r="BA1015" s="17"/>
      <c r="BC1015" s="22"/>
      <c r="BD1015" s="22"/>
      <c r="BE1015" s="22"/>
      <c r="BF1015" s="22"/>
      <c r="BG1015" s="22"/>
      <c r="BH1015" s="22"/>
      <c r="BI1015" s="22"/>
      <c r="BJ1015" s="33"/>
      <c r="BK1015" s="6"/>
      <c r="BL1015" s="32"/>
      <c r="BM1015" s="27"/>
      <c r="BN1015" s="27"/>
      <c r="BO1015" s="27"/>
      <c r="BP1015" s="27"/>
      <c r="BQ1015" s="27"/>
      <c r="BR1015" s="27"/>
      <c r="BT1015" s="2"/>
      <c r="BU1015" s="8"/>
      <c r="BV1015" s="8"/>
      <c r="BW1015" s="8"/>
      <c r="BY1015" s="44"/>
      <c r="BZ1015" s="31"/>
      <c r="CA1015" s="29"/>
      <c r="CB1015" s="31"/>
      <c r="CC1015" s="17"/>
      <c r="CE1015" s="22"/>
      <c r="CF1015" s="22"/>
      <c r="CG1015" s="22"/>
      <c r="CH1015" s="22"/>
      <c r="CI1015" s="22"/>
      <c r="CJ1015" s="22"/>
      <c r="CK1015" s="22"/>
      <c r="CL1015" s="33"/>
      <c r="CM1015" s="6"/>
      <c r="CN1015" s="32"/>
      <c r="CO1015" s="27"/>
      <c r="CP1015" s="27"/>
      <c r="CQ1015" s="27"/>
      <c r="CR1015" s="27"/>
      <c r="CS1015" s="27"/>
      <c r="CT1015" s="27"/>
    </row>
    <row r="1016" spans="2:98">
      <c r="B1016" s="86">
        <v>43830</v>
      </c>
      <c r="C1016" s="53">
        <v>3221.29</v>
      </c>
      <c r="D1016" s="47">
        <f t="shared" si="297"/>
        <v>-2.9373711611438216E-3</v>
      </c>
      <c r="F1016" s="89">
        <f t="shared" si="295"/>
        <v>2019.9928486293638</v>
      </c>
      <c r="G1016" s="96">
        <v>256</v>
      </c>
      <c r="H1016" s="37">
        <v>1005</v>
      </c>
      <c r="I1016" s="60">
        <f t="shared" ref="I1016:I1048" si="298">$C$760*EXP($J$4*G1016)</f>
        <v>2533.5850201406142</v>
      </c>
      <c r="J1016" s="57">
        <f t="shared" ref="J1016:J1048" si="299">$C$760*EXP($J$3*SQRT(G1016))</f>
        <v>3037.0398386590382</v>
      </c>
      <c r="K1016" s="60">
        <f t="shared" ref="K1016:K1048" si="300">$C$760*EXP($J$4*G1016+$J$3*SQRT(G1016))</f>
        <v>3272.7653612338086</v>
      </c>
      <c r="L1016" s="57">
        <f t="shared" ref="L1016:L1048" si="301">$C$760*EXP($J$4*G1016-$J$3*SQRT(G1016))</f>
        <v>1961.3544955942036</v>
      </c>
      <c r="M1016" s="60">
        <f t="shared" ref="M1016:M1048" si="302">$C$760*EXP($J$4*G1016-$J$3*SQRT(G1016))</f>
        <v>1961.3544955942036</v>
      </c>
      <c r="N1016" s="57">
        <f t="shared" ref="N1016:N1048" si="303">$C$760*EXP($J$4*G1016-2*$J$3*SQRT(G1016))</f>
        <v>1518.3668307188241</v>
      </c>
      <c r="P1016" s="49"/>
      <c r="Q1016" s="41">
        <v>1005</v>
      </c>
      <c r="R1016" s="103">
        <f t="shared" si="296"/>
        <v>2019.9928486293638</v>
      </c>
      <c r="S1016" s="57">
        <f t="shared" si="289"/>
        <v>2452.9051760261727</v>
      </c>
      <c r="T1016" s="57">
        <f t="shared" si="290"/>
        <v>3037.5184043494146</v>
      </c>
      <c r="U1016" s="57">
        <f t="shared" si="291"/>
        <v>4073.4930217942569</v>
      </c>
      <c r="V1016" s="57">
        <f t="shared" si="292"/>
        <v>1477.0477745720514</v>
      </c>
      <c r="W1016" s="57">
        <f t="shared" si="293"/>
        <v>6764.7724668625569</v>
      </c>
      <c r="X1016" s="57">
        <f t="shared" si="294"/>
        <v>889.4229380292079</v>
      </c>
      <c r="Y1016" s="17"/>
      <c r="AA1016" s="22"/>
      <c r="AB1016" s="22"/>
      <c r="AC1016" s="22"/>
      <c r="AD1016" s="22"/>
      <c r="AE1016" s="22"/>
      <c r="AF1016" s="22"/>
      <c r="AG1016" s="22"/>
      <c r="AH1016" s="33"/>
      <c r="AI1016" s="6"/>
      <c r="AJ1016" s="32"/>
      <c r="AK1016" s="27"/>
      <c r="AL1016" s="27"/>
      <c r="AM1016" s="27"/>
      <c r="AN1016" s="27"/>
      <c r="AO1016" s="27"/>
      <c r="AP1016" s="27"/>
      <c r="AR1016" s="2"/>
      <c r="AS1016" s="8"/>
      <c r="AT1016" s="8"/>
      <c r="AU1016" s="8"/>
      <c r="AW1016" s="44"/>
      <c r="AX1016" s="31"/>
      <c r="AY1016" s="29"/>
      <c r="AZ1016" s="31"/>
      <c r="BA1016" s="17"/>
      <c r="BC1016" s="22"/>
      <c r="BD1016" s="22"/>
      <c r="BE1016" s="22"/>
      <c r="BF1016" s="22"/>
      <c r="BG1016" s="22"/>
      <c r="BH1016" s="22"/>
      <c r="BI1016" s="22"/>
      <c r="BJ1016" s="33"/>
      <c r="BK1016" s="6"/>
      <c r="BL1016" s="32"/>
      <c r="BM1016" s="27"/>
      <c r="BN1016" s="27"/>
      <c r="BO1016" s="27"/>
      <c r="BP1016" s="27"/>
      <c r="BQ1016" s="27"/>
      <c r="BR1016" s="27"/>
      <c r="BT1016" s="2"/>
      <c r="BU1016" s="8"/>
      <c r="BV1016" s="8"/>
      <c r="BW1016" s="8"/>
      <c r="BY1016" s="44"/>
      <c r="BZ1016" s="31"/>
      <c r="CA1016" s="29"/>
      <c r="CB1016" s="31"/>
      <c r="CC1016" s="17"/>
      <c r="CE1016" s="22"/>
      <c r="CF1016" s="22"/>
      <c r="CG1016" s="22"/>
      <c r="CH1016" s="22"/>
      <c r="CI1016" s="22"/>
      <c r="CJ1016" s="22"/>
      <c r="CK1016" s="22"/>
      <c r="CL1016" s="33"/>
      <c r="CM1016" s="6"/>
      <c r="CN1016" s="32"/>
      <c r="CO1016" s="27"/>
      <c r="CP1016" s="27"/>
      <c r="CQ1016" s="27"/>
      <c r="CR1016" s="27"/>
      <c r="CS1016" s="27"/>
      <c r="CT1016" s="27"/>
    </row>
    <row r="1017" spans="2:98">
      <c r="B1017" s="86">
        <v>43832</v>
      </c>
      <c r="C1017" s="53">
        <v>3257.85</v>
      </c>
      <c r="D1017" s="47">
        <f t="shared" si="297"/>
        <v>1.1349490421539181E-2</v>
      </c>
      <c r="F1017" s="89">
        <f t="shared" si="295"/>
        <v>2019.9968216130746</v>
      </c>
      <c r="G1017" s="96">
        <v>257</v>
      </c>
      <c r="H1017" s="37">
        <v>1006</v>
      </c>
      <c r="I1017" s="60">
        <f t="shared" si="298"/>
        <v>2534.324934988806</v>
      </c>
      <c r="J1017" s="57">
        <f t="shared" si="299"/>
        <v>3038.557257491469</v>
      </c>
      <c r="K1017" s="60">
        <f t="shared" si="300"/>
        <v>3275.3568219351928</v>
      </c>
      <c r="L1017" s="57">
        <f t="shared" si="301"/>
        <v>1960.9475319123258</v>
      </c>
      <c r="M1017" s="60">
        <f t="shared" si="302"/>
        <v>1960.9475319123258</v>
      </c>
      <c r="N1017" s="57">
        <f t="shared" si="303"/>
        <v>1517.2936863086293</v>
      </c>
      <c r="P1017" s="49"/>
      <c r="Q1017" s="41">
        <v>1006</v>
      </c>
      <c r="R1017" s="103">
        <f t="shared" si="296"/>
        <v>2019.9968216130746</v>
      </c>
      <c r="S1017" s="57">
        <f t="shared" si="289"/>
        <v>2453.6215289200045</v>
      </c>
      <c r="T1017" s="57">
        <f t="shared" si="290"/>
        <v>3038.284834649899</v>
      </c>
      <c r="U1017" s="57">
        <f t="shared" si="291"/>
        <v>4075.7107842675823</v>
      </c>
      <c r="V1017" s="57">
        <f t="shared" si="292"/>
        <v>1477.1064302251762</v>
      </c>
      <c r="W1017" s="57">
        <f t="shared" si="293"/>
        <v>6770.163287696133</v>
      </c>
      <c r="X1017" s="57">
        <f t="shared" si="294"/>
        <v>889.23388570564555</v>
      </c>
      <c r="Y1017" s="17"/>
      <c r="AA1017" s="22"/>
      <c r="AB1017" s="22"/>
      <c r="AC1017" s="22"/>
      <c r="AD1017" s="22"/>
      <c r="AE1017" s="22"/>
      <c r="AF1017" s="22"/>
      <c r="AG1017" s="22"/>
      <c r="AH1017" s="33"/>
      <c r="AI1017" s="6"/>
      <c r="AJ1017" s="32"/>
      <c r="AK1017" s="27"/>
      <c r="AL1017" s="27"/>
      <c r="AM1017" s="27"/>
      <c r="AN1017" s="27"/>
      <c r="AO1017" s="27"/>
      <c r="AP1017" s="27"/>
      <c r="AR1017" s="2"/>
      <c r="AS1017" s="8"/>
      <c r="AT1017" s="8"/>
      <c r="AU1017" s="8"/>
      <c r="AW1017" s="44"/>
      <c r="AX1017" s="31"/>
      <c r="AY1017" s="29"/>
      <c r="AZ1017" s="31"/>
      <c r="BA1017" s="17"/>
      <c r="BC1017" s="22"/>
      <c r="BD1017" s="22"/>
      <c r="BE1017" s="22"/>
      <c r="BF1017" s="22"/>
      <c r="BG1017" s="22"/>
      <c r="BH1017" s="22"/>
      <c r="BI1017" s="22"/>
      <c r="BJ1017" s="33"/>
      <c r="BK1017" s="6"/>
      <c r="BL1017" s="32"/>
      <c r="BM1017" s="27"/>
      <c r="BN1017" s="27"/>
      <c r="BO1017" s="27"/>
      <c r="BP1017" s="27"/>
      <c r="BQ1017" s="27"/>
      <c r="BR1017" s="27"/>
      <c r="BT1017" s="2"/>
      <c r="BU1017" s="8"/>
      <c r="BV1017" s="8"/>
      <c r="BW1017" s="8"/>
      <c r="BY1017" s="44"/>
      <c r="BZ1017" s="31"/>
      <c r="CA1017" s="29"/>
      <c r="CB1017" s="31"/>
      <c r="CC1017" s="17"/>
      <c r="CE1017" s="22"/>
      <c r="CF1017" s="22"/>
      <c r="CG1017" s="22"/>
      <c r="CH1017" s="22"/>
      <c r="CI1017" s="22"/>
      <c r="CJ1017" s="22"/>
      <c r="CK1017" s="22"/>
      <c r="CL1017" s="33"/>
      <c r="CM1017" s="6"/>
      <c r="CN1017" s="32"/>
      <c r="CO1017" s="27"/>
      <c r="CP1017" s="27"/>
      <c r="CQ1017" s="27"/>
      <c r="CR1017" s="27"/>
      <c r="CS1017" s="27"/>
      <c r="CT1017" s="27"/>
    </row>
    <row r="1018" spans="2:98">
      <c r="B1018" s="86">
        <v>43833</v>
      </c>
      <c r="C1018" s="53">
        <v>3234.85</v>
      </c>
      <c r="D1018" s="47">
        <f t="shared" si="297"/>
        <v>-7.0598707736697517E-3</v>
      </c>
      <c r="F1018" s="89">
        <f t="shared" si="295"/>
        <v>2020.0007945967855</v>
      </c>
      <c r="G1018" s="96">
        <v>258</v>
      </c>
      <c r="H1018" s="37">
        <v>1007</v>
      </c>
      <c r="I1018" s="60">
        <f t="shared" si="298"/>
        <v>2535.0650659236803</v>
      </c>
      <c r="J1018" s="57">
        <f t="shared" si="299"/>
        <v>3040.0724829578708</v>
      </c>
      <c r="K1018" s="60">
        <f t="shared" si="300"/>
        <v>3277.9471521510618</v>
      </c>
      <c r="L1018" s="57">
        <f t="shared" si="301"/>
        <v>1960.542556108443</v>
      </c>
      <c r="M1018" s="60">
        <f t="shared" si="302"/>
        <v>1960.542556108443</v>
      </c>
      <c r="N1018" s="57">
        <f t="shared" si="303"/>
        <v>1516.224244489646</v>
      </c>
      <c r="P1018" s="49"/>
      <c r="Q1018" s="96">
        <v>1007</v>
      </c>
      <c r="R1018" s="103">
        <f t="shared" si="296"/>
        <v>2020.0007945967855</v>
      </c>
      <c r="S1018" s="57">
        <f t="shared" si="289"/>
        <v>2454.3380910194246</v>
      </c>
      <c r="T1018" s="57">
        <f t="shared" si="290"/>
        <v>3039.0510773578744</v>
      </c>
      <c r="U1018" s="57">
        <f t="shared" si="291"/>
        <v>4077.9292429598763</v>
      </c>
      <c r="V1018" s="57">
        <f t="shared" si="292"/>
        <v>1477.165273386805</v>
      </c>
      <c r="W1018" s="57">
        <f t="shared" si="293"/>
        <v>6775.5567056697319</v>
      </c>
      <c r="X1018" s="57">
        <f t="shared" si="294"/>
        <v>889.04509646981842</v>
      </c>
      <c r="Y1018" s="17"/>
      <c r="AA1018" s="22"/>
      <c r="AB1018" s="22"/>
      <c r="AC1018" s="22"/>
      <c r="AD1018" s="22"/>
      <c r="AE1018" s="22"/>
      <c r="AF1018" s="22"/>
      <c r="AG1018" s="22"/>
      <c r="AH1018" s="33"/>
      <c r="AI1018" s="6"/>
      <c r="AJ1018" s="32"/>
      <c r="AK1018" s="27"/>
      <c r="AL1018" s="27"/>
      <c r="AM1018" s="27"/>
      <c r="AN1018" s="27"/>
      <c r="AO1018" s="27"/>
      <c r="AP1018" s="27"/>
      <c r="AR1018" s="2"/>
      <c r="AS1018" s="8"/>
      <c r="AT1018" s="8"/>
      <c r="AU1018" s="8"/>
      <c r="AW1018" s="44"/>
      <c r="AX1018" s="31"/>
      <c r="AY1018" s="29"/>
      <c r="AZ1018" s="31"/>
      <c r="BA1018" s="17"/>
      <c r="BC1018" s="22"/>
      <c r="BD1018" s="22"/>
      <c r="BE1018" s="22"/>
      <c r="BF1018" s="22"/>
      <c r="BG1018" s="22"/>
      <c r="BH1018" s="22"/>
      <c r="BI1018" s="22"/>
      <c r="BJ1018" s="33"/>
      <c r="BK1018" s="6"/>
      <c r="BL1018" s="32"/>
      <c r="BM1018" s="27"/>
      <c r="BN1018" s="27"/>
      <c r="BO1018" s="27"/>
      <c r="BP1018" s="27"/>
      <c r="BQ1018" s="27"/>
      <c r="BR1018" s="27"/>
      <c r="BT1018" s="2"/>
      <c r="BU1018" s="8"/>
      <c r="BV1018" s="8"/>
      <c r="BW1018" s="8"/>
      <c r="BY1018" s="44"/>
      <c r="BZ1018" s="31"/>
      <c r="CA1018" s="29"/>
      <c r="CB1018" s="31"/>
      <c r="CC1018" s="17"/>
      <c r="CE1018" s="22"/>
      <c r="CF1018" s="22"/>
      <c r="CG1018" s="22"/>
      <c r="CH1018" s="22"/>
      <c r="CI1018" s="22"/>
      <c r="CJ1018" s="22"/>
      <c r="CK1018" s="22"/>
      <c r="CL1018" s="33"/>
      <c r="CM1018" s="6"/>
      <c r="CN1018" s="32"/>
      <c r="CO1018" s="27"/>
      <c r="CP1018" s="27"/>
      <c r="CQ1018" s="27"/>
      <c r="CR1018" s="27"/>
      <c r="CS1018" s="27"/>
      <c r="CT1018" s="27"/>
    </row>
    <row r="1019" spans="2:98">
      <c r="B1019" s="86">
        <v>43836</v>
      </c>
      <c r="C1019" s="53">
        <v>3246.28</v>
      </c>
      <c r="D1019" s="47">
        <f t="shared" si="297"/>
        <v>3.5333941295578749E-3</v>
      </c>
      <c r="F1019" s="89">
        <f t="shared" si="295"/>
        <v>2020.0047675804963</v>
      </c>
      <c r="G1019" s="96">
        <v>259</v>
      </c>
      <c r="H1019" s="37">
        <v>1008</v>
      </c>
      <c r="I1019" s="60">
        <f t="shared" si="298"/>
        <v>2535.8054130083442</v>
      </c>
      <c r="J1019" s="57">
        <f t="shared" si="299"/>
        <v>3041.5855281735962</v>
      </c>
      <c r="K1019" s="60">
        <f t="shared" si="300"/>
        <v>3280.5363644551271</v>
      </c>
      <c r="L1019" s="57">
        <f t="shared" si="301"/>
        <v>1960.1395559321734</v>
      </c>
      <c r="M1019" s="60">
        <f t="shared" si="302"/>
        <v>1960.1395559321734</v>
      </c>
      <c r="N1019" s="57">
        <f t="shared" si="303"/>
        <v>1515.1584814119708</v>
      </c>
      <c r="P1019" s="49"/>
      <c r="Q1019" s="96">
        <v>1008</v>
      </c>
      <c r="R1019" s="103">
        <f t="shared" si="296"/>
        <v>2020.0047675804963</v>
      </c>
      <c r="S1019" s="57">
        <f t="shared" si="289"/>
        <v>2455.0548623855288</v>
      </c>
      <c r="T1019" s="57">
        <f t="shared" si="290"/>
        <v>3039.8171328013896</v>
      </c>
      <c r="U1019" s="57">
        <f t="shared" si="291"/>
        <v>4080.1483984554466</v>
      </c>
      <c r="V1019" s="57">
        <f t="shared" si="292"/>
        <v>1477.224303803381</v>
      </c>
      <c r="W1019" s="57">
        <f t="shared" si="293"/>
        <v>6780.9527226786258</v>
      </c>
      <c r="X1019" s="57">
        <f t="shared" si="294"/>
        <v>888.85656983933575</v>
      </c>
      <c r="Y1019" s="17"/>
      <c r="AA1019" s="22"/>
      <c r="AB1019" s="22"/>
      <c r="AC1019" s="22"/>
      <c r="AD1019" s="22"/>
      <c r="AE1019" s="22"/>
      <c r="AF1019" s="22"/>
      <c r="AG1019" s="22"/>
      <c r="AH1019" s="33"/>
      <c r="AI1019" s="6"/>
      <c r="AJ1019" s="32"/>
      <c r="AK1019" s="27"/>
      <c r="AL1019" s="27"/>
      <c r="AM1019" s="27"/>
      <c r="AN1019" s="27"/>
      <c r="AO1019" s="27"/>
      <c r="AP1019" s="27"/>
      <c r="AR1019" s="2"/>
      <c r="AS1019" s="8"/>
      <c r="AT1019" s="8"/>
      <c r="AU1019" s="8"/>
      <c r="AW1019" s="44"/>
      <c r="AX1019" s="31"/>
      <c r="AY1019" s="29"/>
      <c r="AZ1019" s="31"/>
      <c r="BA1019" s="17"/>
      <c r="BC1019" s="22"/>
      <c r="BD1019" s="22"/>
      <c r="BE1019" s="22"/>
      <c r="BF1019" s="22"/>
      <c r="BG1019" s="22"/>
      <c r="BH1019" s="22"/>
      <c r="BI1019" s="22"/>
      <c r="BJ1019" s="33"/>
      <c r="BK1019" s="6"/>
      <c r="BL1019" s="32"/>
      <c r="BM1019" s="27"/>
      <c r="BN1019" s="27"/>
      <c r="BO1019" s="27"/>
      <c r="BP1019" s="27"/>
      <c r="BQ1019" s="27"/>
      <c r="BR1019" s="27"/>
      <c r="BT1019" s="2"/>
      <c r="BU1019" s="8"/>
      <c r="BV1019" s="8"/>
      <c r="BW1019" s="8"/>
      <c r="BY1019" s="44"/>
      <c r="BZ1019" s="31"/>
      <c r="CA1019" s="29"/>
      <c r="CB1019" s="31"/>
      <c r="CC1019" s="17"/>
      <c r="CE1019" s="22"/>
      <c r="CF1019" s="22"/>
      <c r="CG1019" s="22"/>
      <c r="CH1019" s="22"/>
      <c r="CI1019" s="22"/>
      <c r="CJ1019" s="22"/>
      <c r="CK1019" s="22"/>
      <c r="CL1019" s="33"/>
      <c r="CM1019" s="6"/>
      <c r="CN1019" s="32"/>
      <c r="CO1019" s="27"/>
      <c r="CP1019" s="27"/>
      <c r="CQ1019" s="27"/>
      <c r="CR1019" s="27"/>
      <c r="CS1019" s="27"/>
      <c r="CT1019" s="27"/>
    </row>
    <row r="1020" spans="2:98">
      <c r="B1020" s="86">
        <v>43837</v>
      </c>
      <c r="C1020" s="53">
        <v>3237.18</v>
      </c>
      <c r="D1020" s="47">
        <f t="shared" si="297"/>
        <v>-2.8032085956850188E-3</v>
      </c>
      <c r="F1020" s="89">
        <f t="shared" si="295"/>
        <v>2020.0087405642071</v>
      </c>
      <c r="G1020" s="96">
        <v>260</v>
      </c>
      <c r="H1020" s="37">
        <v>1009</v>
      </c>
      <c r="I1020" s="60">
        <f t="shared" si="298"/>
        <v>2536.5459763059221</v>
      </c>
      <c r="J1020" s="57">
        <f t="shared" si="299"/>
        <v>3043.0964061269829</v>
      </c>
      <c r="K1020" s="60">
        <f t="shared" si="300"/>
        <v>3283.1244712995663</v>
      </c>
      <c r="L1020" s="57">
        <f t="shared" si="301"/>
        <v>1959.7385192547858</v>
      </c>
      <c r="M1020" s="60">
        <f t="shared" si="302"/>
        <v>1959.7385192547858</v>
      </c>
      <c r="N1020" s="57">
        <f t="shared" si="303"/>
        <v>1514.0963734645686</v>
      </c>
      <c r="P1020" s="49"/>
      <c r="Q1020" s="41">
        <v>1009</v>
      </c>
      <c r="R1020" s="103">
        <f t="shared" si="296"/>
        <v>2020.0087405642071</v>
      </c>
      <c r="S1020" s="57">
        <f t="shared" si="289"/>
        <v>2455.7718430794321</v>
      </c>
      <c r="T1020" s="57">
        <f t="shared" si="290"/>
        <v>3040.5830013076697</v>
      </c>
      <c r="U1020" s="57">
        <f t="shared" si="291"/>
        <v>4082.3682513380109</v>
      </c>
      <c r="V1020" s="57">
        <f t="shared" si="292"/>
        <v>1477.2835212220577</v>
      </c>
      <c r="W1020" s="57">
        <f t="shared" si="293"/>
        <v>6786.3513406174006</v>
      </c>
      <c r="X1020" s="57">
        <f t="shared" si="294"/>
        <v>888.66830533314055</v>
      </c>
      <c r="Y1020" s="17"/>
      <c r="AA1020" s="22"/>
      <c r="AB1020" s="22"/>
      <c r="AC1020" s="22"/>
      <c r="AD1020" s="22"/>
      <c r="AE1020" s="22"/>
      <c r="AF1020" s="22"/>
      <c r="AG1020" s="22"/>
      <c r="AH1020" s="33"/>
      <c r="AI1020" s="6"/>
      <c r="AJ1020" s="32"/>
      <c r="AK1020" s="27"/>
      <c r="AL1020" s="27"/>
      <c r="AM1020" s="27"/>
      <c r="AN1020" s="27"/>
      <c r="AO1020" s="27"/>
      <c r="AP1020" s="27"/>
      <c r="AR1020" s="2"/>
      <c r="AS1020" s="8"/>
      <c r="AT1020" s="8"/>
      <c r="AU1020" s="8"/>
      <c r="AW1020" s="44"/>
      <c r="AX1020" s="31"/>
      <c r="AY1020" s="29"/>
      <c r="AZ1020" s="31"/>
      <c r="BA1020" s="17"/>
      <c r="BC1020" s="22"/>
      <c r="BD1020" s="22"/>
      <c r="BE1020" s="22"/>
      <c r="BF1020" s="22"/>
      <c r="BG1020" s="22"/>
      <c r="BH1020" s="22"/>
      <c r="BI1020" s="22"/>
      <c r="BJ1020" s="33"/>
      <c r="BK1020" s="6"/>
      <c r="BL1020" s="32"/>
      <c r="BM1020" s="27"/>
      <c r="BN1020" s="27"/>
      <c r="BO1020" s="27"/>
      <c r="BP1020" s="27"/>
      <c r="BQ1020" s="27"/>
      <c r="BR1020" s="27"/>
      <c r="BT1020" s="2"/>
      <c r="BU1020" s="8"/>
      <c r="BV1020" s="8"/>
      <c r="BW1020" s="8"/>
      <c r="BY1020" s="44"/>
      <c r="BZ1020" s="31"/>
      <c r="CA1020" s="29"/>
      <c r="CB1020" s="31"/>
      <c r="CC1020" s="17"/>
      <c r="CE1020" s="22"/>
      <c r="CF1020" s="22"/>
      <c r="CG1020" s="22"/>
      <c r="CH1020" s="22"/>
      <c r="CI1020" s="22"/>
      <c r="CJ1020" s="22"/>
      <c r="CK1020" s="22"/>
      <c r="CL1020" s="33"/>
      <c r="CM1020" s="6"/>
      <c r="CN1020" s="32"/>
      <c r="CO1020" s="27"/>
      <c r="CP1020" s="27"/>
      <c r="CQ1020" s="27"/>
      <c r="CR1020" s="27"/>
      <c r="CS1020" s="27"/>
      <c r="CT1020" s="27"/>
    </row>
    <row r="1021" spans="2:98">
      <c r="B1021" s="86">
        <v>43838</v>
      </c>
      <c r="C1021" s="53">
        <v>3253.05</v>
      </c>
      <c r="D1021" s="47">
        <f t="shared" si="297"/>
        <v>4.9024150649640569E-3</v>
      </c>
      <c r="F1021" s="89">
        <f t="shared" si="295"/>
        <v>2020.0127135479179</v>
      </c>
      <c r="G1021" s="96">
        <v>261</v>
      </c>
      <c r="H1021" s="37">
        <v>1010</v>
      </c>
      <c r="I1021" s="60">
        <f t="shared" si="298"/>
        <v>2537.2867558795579</v>
      </c>
      <c r="J1021" s="57">
        <f t="shared" si="299"/>
        <v>3044.6051296810674</v>
      </c>
      <c r="K1021" s="60">
        <f t="shared" si="300"/>
        <v>3285.7114850166881</v>
      </c>
      <c r="L1021" s="57">
        <f t="shared" si="301"/>
        <v>1959.3394340675386</v>
      </c>
      <c r="M1021" s="60">
        <f t="shared" si="302"/>
        <v>1959.3394340675386</v>
      </c>
      <c r="N1021" s="57">
        <f t="shared" si="303"/>
        <v>1513.0378972720011</v>
      </c>
      <c r="P1021" s="49"/>
      <c r="Q1021" s="41">
        <v>1010</v>
      </c>
      <c r="R1021" s="103">
        <f t="shared" si="296"/>
        <v>2020.0127135479179</v>
      </c>
      <c r="S1021" s="57">
        <f t="shared" si="289"/>
        <v>2456.4890331622678</v>
      </c>
      <c r="T1021" s="57">
        <f t="shared" si="290"/>
        <v>3041.3486832031181</v>
      </c>
      <c r="U1021" s="57">
        <f t="shared" si="291"/>
        <v>4084.5888021906985</v>
      </c>
      <c r="V1021" s="57">
        <f t="shared" si="292"/>
        <v>1477.3429253906975</v>
      </c>
      <c r="W1021" s="57">
        <f t="shared" si="293"/>
        <v>6791.7525613799744</v>
      </c>
      <c r="X1021" s="57">
        <f t="shared" si="294"/>
        <v>888.48030247150405</v>
      </c>
      <c r="Y1021" s="17"/>
      <c r="AA1021" s="22"/>
      <c r="AB1021" s="22"/>
      <c r="AC1021" s="22"/>
      <c r="AD1021" s="22"/>
      <c r="AE1021" s="22"/>
      <c r="AF1021" s="22"/>
      <c r="AG1021" s="22"/>
      <c r="AH1021" s="33"/>
      <c r="AI1021" s="6"/>
      <c r="AJ1021" s="32"/>
      <c r="AK1021" s="27"/>
      <c r="AL1021" s="27"/>
      <c r="AM1021" s="27"/>
      <c r="AN1021" s="27"/>
      <c r="AO1021" s="27"/>
      <c r="AP1021" s="27"/>
      <c r="AR1021" s="2"/>
      <c r="AS1021" s="8"/>
      <c r="AT1021" s="8"/>
      <c r="AU1021" s="8"/>
      <c r="AW1021" s="44"/>
      <c r="AX1021" s="31"/>
      <c r="AY1021" s="29"/>
      <c r="AZ1021" s="31"/>
      <c r="BA1021" s="17"/>
      <c r="BC1021" s="22"/>
      <c r="BD1021" s="22"/>
      <c r="BE1021" s="22"/>
      <c r="BF1021" s="22"/>
      <c r="BG1021" s="22"/>
      <c r="BH1021" s="22"/>
      <c r="BI1021" s="22"/>
      <c r="BJ1021" s="33"/>
      <c r="BK1021" s="6"/>
      <c r="BL1021" s="32"/>
      <c r="BM1021" s="27"/>
      <c r="BN1021" s="27"/>
      <c r="BO1021" s="27"/>
      <c r="BP1021" s="27"/>
      <c r="BQ1021" s="27"/>
      <c r="BR1021" s="27"/>
      <c r="BT1021" s="2"/>
      <c r="BU1021" s="8"/>
      <c r="BV1021" s="8"/>
      <c r="BW1021" s="8"/>
      <c r="BY1021" s="44"/>
      <c r="BZ1021" s="31"/>
      <c r="CA1021" s="29"/>
      <c r="CB1021" s="31"/>
      <c r="CC1021" s="17"/>
      <c r="CE1021" s="22"/>
      <c r="CF1021" s="22"/>
      <c r="CG1021" s="22"/>
      <c r="CH1021" s="22"/>
      <c r="CI1021" s="22"/>
      <c r="CJ1021" s="22"/>
      <c r="CK1021" s="22"/>
      <c r="CL1021" s="33"/>
      <c r="CM1021" s="6"/>
      <c r="CN1021" s="32"/>
      <c r="CO1021" s="27"/>
      <c r="CP1021" s="27"/>
      <c r="CQ1021" s="27"/>
      <c r="CR1021" s="27"/>
      <c r="CS1021" s="27"/>
      <c r="CT1021" s="27"/>
    </row>
    <row r="1022" spans="2:98">
      <c r="B1022" s="86">
        <v>43839</v>
      </c>
      <c r="C1022" s="53">
        <v>3274.7</v>
      </c>
      <c r="D1022" s="47">
        <f t="shared" si="297"/>
        <v>6.6552927252884631E-3</v>
      </c>
      <c r="F1022" s="89">
        <f t="shared" si="295"/>
        <v>2020.0166865316287</v>
      </c>
      <c r="G1022" s="96">
        <v>262</v>
      </c>
      <c r="H1022" s="37">
        <v>1011</v>
      </c>
      <c r="I1022" s="60">
        <f t="shared" si="298"/>
        <v>2538.0277517924128</v>
      </c>
      <c r="J1022" s="57">
        <f t="shared" si="299"/>
        <v>3046.1117115752668</v>
      </c>
      <c r="K1022" s="60">
        <f t="shared" si="300"/>
        <v>3288.2974178205577</v>
      </c>
      <c r="L1022" s="57">
        <f t="shared" si="301"/>
        <v>1958.942288480052</v>
      </c>
      <c r="M1022" s="60">
        <f t="shared" si="302"/>
        <v>1958.942288480052</v>
      </c>
      <c r="N1022" s="57">
        <f t="shared" si="303"/>
        <v>1511.98302969121</v>
      </c>
      <c r="P1022" s="49"/>
      <c r="Q1022" s="96">
        <v>1011</v>
      </c>
      <c r="R1022" s="103">
        <f t="shared" si="296"/>
        <v>2020.0166865316287</v>
      </c>
      <c r="S1022" s="57">
        <f t="shared" si="289"/>
        <v>2457.2064326951854</v>
      </c>
      <c r="T1022" s="57">
        <f t="shared" si="290"/>
        <v>3042.1141788133164</v>
      </c>
      <c r="U1022" s="57">
        <f t="shared" si="291"/>
        <v>4086.810051596055</v>
      </c>
      <c r="V1022" s="57">
        <f t="shared" si="292"/>
        <v>1477.4025160578683</v>
      </c>
      <c r="W1022" s="57">
        <f t="shared" si="293"/>
        <v>6797.1563868595904</v>
      </c>
      <c r="X1022" s="57">
        <f t="shared" si="294"/>
        <v>888.2925607760219</v>
      </c>
      <c r="Y1022" s="17"/>
      <c r="AA1022" s="22"/>
      <c r="AB1022" s="22"/>
      <c r="AC1022" s="22"/>
      <c r="AD1022" s="22"/>
      <c r="AE1022" s="22"/>
      <c r="AF1022" s="22"/>
      <c r="AG1022" s="22"/>
      <c r="AH1022" s="33"/>
      <c r="AI1022" s="6"/>
      <c r="AJ1022" s="32"/>
      <c r="AK1022" s="27"/>
      <c r="AL1022" s="27"/>
      <c r="AM1022" s="27"/>
      <c r="AN1022" s="27"/>
      <c r="AO1022" s="27"/>
      <c r="AP1022" s="27"/>
      <c r="AR1022" s="2"/>
      <c r="AS1022" s="8"/>
      <c r="AT1022" s="8"/>
      <c r="AU1022" s="8"/>
      <c r="AW1022" s="44"/>
      <c r="AX1022" s="31"/>
      <c r="AY1022" s="29"/>
      <c r="AZ1022" s="31"/>
      <c r="BA1022" s="17"/>
      <c r="BC1022" s="22"/>
      <c r="BD1022" s="22"/>
      <c r="BE1022" s="22"/>
      <c r="BF1022" s="22"/>
      <c r="BG1022" s="22"/>
      <c r="BH1022" s="22"/>
      <c r="BI1022" s="22"/>
      <c r="BJ1022" s="33"/>
      <c r="BK1022" s="6"/>
      <c r="BL1022" s="32"/>
      <c r="BM1022" s="27"/>
      <c r="BN1022" s="27"/>
      <c r="BO1022" s="27"/>
      <c r="BP1022" s="27"/>
      <c r="BQ1022" s="27"/>
      <c r="BR1022" s="27"/>
      <c r="BT1022" s="2"/>
      <c r="BU1022" s="8"/>
      <c r="BV1022" s="8"/>
      <c r="BW1022" s="8"/>
      <c r="BY1022" s="44"/>
      <c r="BZ1022" s="31"/>
      <c r="CA1022" s="29"/>
      <c r="CB1022" s="31"/>
      <c r="CC1022" s="17"/>
      <c r="CE1022" s="22"/>
      <c r="CF1022" s="22"/>
      <c r="CG1022" s="22"/>
      <c r="CH1022" s="22"/>
      <c r="CI1022" s="22"/>
      <c r="CJ1022" s="22"/>
      <c r="CK1022" s="22"/>
      <c r="CL1022" s="33"/>
      <c r="CM1022" s="6"/>
      <c r="CN1022" s="32"/>
      <c r="CO1022" s="27"/>
      <c r="CP1022" s="27"/>
      <c r="CQ1022" s="27"/>
      <c r="CR1022" s="27"/>
      <c r="CS1022" s="27"/>
      <c r="CT1022" s="27"/>
    </row>
    <row r="1023" spans="2:98">
      <c r="B1023" s="86">
        <v>43840</v>
      </c>
      <c r="C1023" s="53">
        <v>3265.33</v>
      </c>
      <c r="D1023" s="47">
        <f t="shared" si="297"/>
        <v>-2.8613308089290288E-3</v>
      </c>
      <c r="F1023" s="89">
        <f t="shared" si="295"/>
        <v>2020.0206595153395</v>
      </c>
      <c r="G1023" s="96">
        <v>263</v>
      </c>
      <c r="H1023" s="37">
        <v>1012</v>
      </c>
      <c r="I1023" s="60">
        <f t="shared" si="298"/>
        <v>2538.7689641076672</v>
      </c>
      <c r="J1023" s="57">
        <f t="shared" si="299"/>
        <v>3047.6161644270319</v>
      </c>
      <c r="K1023" s="60">
        <f t="shared" si="300"/>
        <v>3290.8822818086001</v>
      </c>
      <c r="L1023" s="57">
        <f t="shared" si="301"/>
        <v>1958.5470707187046</v>
      </c>
      <c r="M1023" s="60">
        <f t="shared" si="302"/>
        <v>1958.5470707187046</v>
      </c>
      <c r="N1023" s="57">
        <f t="shared" si="303"/>
        <v>1510.9317478083601</v>
      </c>
      <c r="P1023" s="49"/>
      <c r="Q1023" s="41">
        <v>1012</v>
      </c>
      <c r="R1023" s="103">
        <f t="shared" si="296"/>
        <v>2020.0206595153395</v>
      </c>
      <c r="S1023" s="57">
        <f t="shared" si="289"/>
        <v>2457.9240417393539</v>
      </c>
      <c r="T1023" s="57">
        <f t="shared" si="290"/>
        <v>3042.8794884630302</v>
      </c>
      <c r="U1023" s="57">
        <f t="shared" si="291"/>
        <v>4089.0320001360406</v>
      </c>
      <c r="V1023" s="57">
        <f t="shared" si="292"/>
        <v>1477.4622929728421</v>
      </c>
      <c r="W1023" s="57">
        <f t="shared" si="293"/>
        <v>6802.5628189488252</v>
      </c>
      <c r="X1023" s="57">
        <f t="shared" si="294"/>
        <v>888.10507976960866</v>
      </c>
      <c r="Y1023" s="17"/>
      <c r="AA1023" s="22"/>
      <c r="AB1023" s="22"/>
      <c r="AC1023" s="22"/>
      <c r="AD1023" s="22"/>
      <c r="AE1023" s="22"/>
      <c r="AF1023" s="22"/>
      <c r="AG1023" s="22"/>
      <c r="AH1023" s="33"/>
      <c r="AI1023" s="6"/>
      <c r="AJ1023" s="32"/>
      <c r="AK1023" s="27"/>
      <c r="AL1023" s="27"/>
      <c r="AM1023" s="27"/>
      <c r="AN1023" s="27"/>
      <c r="AO1023" s="27"/>
      <c r="AP1023" s="27"/>
      <c r="AR1023" s="2"/>
      <c r="AS1023" s="8"/>
      <c r="AT1023" s="8"/>
      <c r="AU1023" s="8"/>
      <c r="AW1023" s="44"/>
      <c r="AX1023" s="31"/>
      <c r="AY1023" s="29"/>
      <c r="AZ1023" s="31"/>
      <c r="BA1023" s="17"/>
      <c r="BC1023" s="22"/>
      <c r="BD1023" s="22"/>
      <c r="BE1023" s="22"/>
      <c r="BF1023" s="22"/>
      <c r="BG1023" s="22"/>
      <c r="BH1023" s="22"/>
      <c r="BI1023" s="22"/>
      <c r="BJ1023" s="33"/>
      <c r="BK1023" s="6"/>
      <c r="BL1023" s="32"/>
      <c r="BM1023" s="27"/>
      <c r="BN1023" s="27"/>
      <c r="BO1023" s="27"/>
      <c r="BP1023" s="27"/>
      <c r="BQ1023" s="27"/>
      <c r="BR1023" s="27"/>
      <c r="BT1023" s="2"/>
      <c r="BU1023" s="8"/>
      <c r="BV1023" s="8"/>
      <c r="BW1023" s="8"/>
      <c r="BY1023" s="44"/>
      <c r="BZ1023" s="31"/>
      <c r="CA1023" s="29"/>
      <c r="CB1023" s="31"/>
      <c r="CC1023" s="17"/>
      <c r="CE1023" s="22"/>
      <c r="CF1023" s="22"/>
      <c r="CG1023" s="22"/>
      <c r="CH1023" s="22"/>
      <c r="CI1023" s="22"/>
      <c r="CJ1023" s="22"/>
      <c r="CK1023" s="22"/>
      <c r="CL1023" s="33"/>
      <c r="CM1023" s="6"/>
      <c r="CN1023" s="32"/>
      <c r="CO1023" s="27"/>
      <c r="CP1023" s="27"/>
      <c r="CQ1023" s="27"/>
      <c r="CR1023" s="27"/>
      <c r="CS1023" s="27"/>
      <c r="CT1023" s="27"/>
    </row>
    <row r="1024" spans="2:98">
      <c r="B1024" s="86">
        <v>43843</v>
      </c>
      <c r="C1024" s="53">
        <v>3265.35</v>
      </c>
      <c r="D1024" s="47">
        <f t="shared" si="297"/>
        <v>6.1249552112594471E-6</v>
      </c>
      <c r="F1024" s="89">
        <f t="shared" si="295"/>
        <v>2020.0246324990503</v>
      </c>
      <c r="G1024" s="96">
        <v>264</v>
      </c>
      <c r="H1024" s="37">
        <v>1013</v>
      </c>
      <c r="I1024" s="60">
        <f t="shared" si="298"/>
        <v>2539.510392888521</v>
      </c>
      <c r="J1024" s="57">
        <f t="shared" si="299"/>
        <v>3049.1185007334698</v>
      </c>
      <c r="K1024" s="60">
        <f t="shared" si="300"/>
        <v>3293.4660889631714</v>
      </c>
      <c r="L1024" s="57">
        <f t="shared" si="301"/>
        <v>1958.1537691250617</v>
      </c>
      <c r="M1024" s="60">
        <f t="shared" si="302"/>
        <v>1958.1537691250617</v>
      </c>
      <c r="N1024" s="57">
        <f t="shared" si="303"/>
        <v>1509.8840289357329</v>
      </c>
      <c r="P1024" s="49"/>
      <c r="Q1024" s="41">
        <v>1013</v>
      </c>
      <c r="R1024" s="103">
        <f t="shared" si="296"/>
        <v>2020.0246324990503</v>
      </c>
      <c r="S1024" s="57">
        <f t="shared" ref="S1024:S1048" si="304">$C$38*EXP($J$4*Q1024)</f>
        <v>2458.6418603559596</v>
      </c>
      <c r="T1024" s="57">
        <f t="shared" ref="T1024:T1048" si="305">$C$38*EXP($J$3*SQRT(Q1024))</f>
        <v>3043.6446124762133</v>
      </c>
      <c r="U1024" s="57">
        <f t="shared" ref="U1024:U1048" si="306">$C$38*EXP($J$4*Q1024+$J$3*SQRT(Q1024))</f>
        <v>4091.2546483920391</v>
      </c>
      <c r="V1024" s="57">
        <f t="shared" ref="V1024:V1087" si="307">$C$38*EXP($J$4*Q1024-$J$3*SQRT(Q1024))</f>
        <v>1477.5222558855905</v>
      </c>
      <c r="W1024" s="57">
        <f t="shared" ref="W1024:W1087" si="308">$C$38*EXP($J$4*Q1024+2*$J$3*SQRT(Q1024))</f>
        <v>6807.9718595396025</v>
      </c>
      <c r="X1024" s="57">
        <f t="shared" ref="X1024:X1048" si="309">$C$38*EXP($J$4*Q1024-2*$J$3*SQRT(Q1024))</f>
        <v>887.91785897649254</v>
      </c>
      <c r="Y1024" s="17"/>
      <c r="AA1024" s="22"/>
      <c r="AB1024" s="22"/>
      <c r="AC1024" s="22"/>
      <c r="AD1024" s="22"/>
      <c r="AE1024" s="22"/>
      <c r="AF1024" s="22"/>
      <c r="AG1024" s="22"/>
      <c r="AH1024" s="33"/>
      <c r="AI1024" s="6"/>
      <c r="AJ1024" s="32"/>
      <c r="AK1024" s="27"/>
      <c r="AL1024" s="27"/>
      <c r="AM1024" s="27"/>
      <c r="AN1024" s="27"/>
      <c r="AO1024" s="27"/>
      <c r="AP1024" s="27"/>
      <c r="AR1024" s="2"/>
      <c r="AS1024" s="8"/>
      <c r="AT1024" s="8"/>
      <c r="AU1024" s="8"/>
      <c r="AW1024" s="44"/>
      <c r="AX1024" s="31"/>
      <c r="AY1024" s="29"/>
      <c r="AZ1024" s="31"/>
      <c r="BA1024" s="17"/>
      <c r="BC1024" s="22"/>
      <c r="BD1024" s="22"/>
      <c r="BE1024" s="22"/>
      <c r="BF1024" s="22"/>
      <c r="BG1024" s="22"/>
      <c r="BH1024" s="22"/>
      <c r="BI1024" s="22"/>
      <c r="BJ1024" s="33"/>
      <c r="BK1024" s="6"/>
      <c r="BL1024" s="32"/>
      <c r="BM1024" s="27"/>
      <c r="BN1024" s="27"/>
      <c r="BO1024" s="27"/>
      <c r="BP1024" s="27"/>
      <c r="BQ1024" s="27"/>
      <c r="BR1024" s="27"/>
      <c r="BT1024" s="2"/>
      <c r="BU1024" s="8"/>
      <c r="BV1024" s="8"/>
      <c r="BW1024" s="8"/>
      <c r="BY1024" s="44"/>
      <c r="BZ1024" s="31"/>
      <c r="CA1024" s="29"/>
      <c r="CB1024" s="31"/>
      <c r="CC1024" s="17"/>
      <c r="CE1024" s="22"/>
      <c r="CF1024" s="22"/>
      <c r="CG1024" s="22"/>
      <c r="CH1024" s="22"/>
      <c r="CI1024" s="22"/>
      <c r="CJ1024" s="22"/>
      <c r="CK1024" s="22"/>
      <c r="CL1024" s="33"/>
      <c r="CM1024" s="6"/>
      <c r="CN1024" s="32"/>
      <c r="CO1024" s="27"/>
      <c r="CP1024" s="27"/>
      <c r="CQ1024" s="27"/>
      <c r="CR1024" s="27"/>
      <c r="CS1024" s="27"/>
      <c r="CT1024" s="27"/>
    </row>
    <row r="1025" spans="2:98">
      <c r="B1025" s="86">
        <v>43844</v>
      </c>
      <c r="C1025" s="53">
        <v>3283.15</v>
      </c>
      <c r="D1025" s="47">
        <f t="shared" si="297"/>
        <v>5.4511767498124806E-3</v>
      </c>
      <c r="F1025" s="89">
        <f t="shared" si="295"/>
        <v>2020.0286054827611</v>
      </c>
      <c r="G1025" s="96">
        <v>265</v>
      </c>
      <c r="H1025" s="37">
        <v>1014</v>
      </c>
      <c r="I1025" s="60">
        <f t="shared" si="298"/>
        <v>2540.2520381981899</v>
      </c>
      <c r="J1025" s="57">
        <f t="shared" si="299"/>
        <v>3050.6187328729434</v>
      </c>
      <c r="K1025" s="60">
        <f t="shared" si="300"/>
        <v>3296.0488511531089</v>
      </c>
      <c r="L1025" s="57">
        <f t="shared" si="301"/>
        <v>1957.762372154328</v>
      </c>
      <c r="M1025" s="60">
        <f t="shared" si="302"/>
        <v>1957.762372154328</v>
      </c>
      <c r="N1025" s="57">
        <f t="shared" si="303"/>
        <v>1508.839850608676</v>
      </c>
      <c r="P1025" s="49"/>
      <c r="Q1025" s="96">
        <v>1014</v>
      </c>
      <c r="R1025" s="103">
        <f t="shared" si="296"/>
        <v>2020.0286054827611</v>
      </c>
      <c r="S1025" s="57">
        <f t="shared" si="304"/>
        <v>2459.3598886062064</v>
      </c>
      <c r="T1025" s="57">
        <f t="shared" si="305"/>
        <v>3044.4095511760061</v>
      </c>
      <c r="U1025" s="57">
        <f t="shared" si="306"/>
        <v>4093.4779969448537</v>
      </c>
      <c r="V1025" s="57">
        <f t="shared" si="307"/>
        <v>1477.5824045467843</v>
      </c>
      <c r="W1025" s="57">
        <f t="shared" si="308"/>
        <v>6813.3835105231801</v>
      </c>
      <c r="X1025" s="57">
        <f t="shared" si="309"/>
        <v>887.73089792221151</v>
      </c>
      <c r="Y1025" s="17"/>
      <c r="AA1025" s="22"/>
      <c r="AB1025" s="22"/>
      <c r="AC1025" s="22"/>
      <c r="AD1025" s="22"/>
      <c r="AE1025" s="22"/>
      <c r="AF1025" s="22"/>
      <c r="AG1025" s="22"/>
      <c r="AH1025" s="33"/>
      <c r="AI1025" s="6"/>
      <c r="AJ1025" s="32"/>
      <c r="AK1025" s="27"/>
      <c r="AL1025" s="27"/>
      <c r="AM1025" s="27"/>
      <c r="AN1025" s="27"/>
      <c r="AO1025" s="27"/>
      <c r="AP1025" s="27"/>
      <c r="AR1025" s="2"/>
      <c r="AS1025" s="8"/>
      <c r="AT1025" s="8"/>
      <c r="AU1025" s="8"/>
      <c r="AW1025" s="44"/>
      <c r="AX1025" s="31"/>
      <c r="AY1025" s="29"/>
      <c r="AZ1025" s="31"/>
      <c r="BA1025" s="17"/>
      <c r="BC1025" s="22"/>
      <c r="BD1025" s="22"/>
      <c r="BE1025" s="22"/>
      <c r="BF1025" s="22"/>
      <c r="BG1025" s="22"/>
      <c r="BH1025" s="22"/>
      <c r="BI1025" s="22"/>
      <c r="BJ1025" s="33"/>
      <c r="BK1025" s="6"/>
      <c r="BL1025" s="32"/>
      <c r="BM1025" s="27"/>
      <c r="BN1025" s="27"/>
      <c r="BO1025" s="27"/>
      <c r="BP1025" s="27"/>
      <c r="BQ1025" s="27"/>
      <c r="BR1025" s="27"/>
      <c r="BT1025" s="2"/>
      <c r="BU1025" s="8"/>
      <c r="BV1025" s="8"/>
      <c r="BW1025" s="8"/>
      <c r="BY1025" s="44"/>
      <c r="BZ1025" s="31"/>
      <c r="CA1025" s="29"/>
      <c r="CB1025" s="31"/>
      <c r="CC1025" s="17"/>
      <c r="CE1025" s="22"/>
      <c r="CF1025" s="22"/>
      <c r="CG1025" s="22"/>
      <c r="CH1025" s="22"/>
      <c r="CI1025" s="22"/>
      <c r="CJ1025" s="22"/>
      <c r="CK1025" s="22"/>
      <c r="CL1025" s="33"/>
      <c r="CM1025" s="6"/>
      <c r="CN1025" s="32"/>
      <c r="CO1025" s="27"/>
      <c r="CP1025" s="27"/>
      <c r="CQ1025" s="27"/>
      <c r="CR1025" s="27"/>
      <c r="CS1025" s="27"/>
      <c r="CT1025" s="27"/>
    </row>
    <row r="1026" spans="2:98">
      <c r="B1026" s="86">
        <v>43845</v>
      </c>
      <c r="C1026" s="53">
        <v>3289.37</v>
      </c>
      <c r="D1026" s="47">
        <f t="shared" si="297"/>
        <v>1.8945220291487748E-3</v>
      </c>
      <c r="F1026" s="89">
        <f t="shared" si="295"/>
        <v>2020.0325784664719</v>
      </c>
      <c r="G1026" s="96">
        <v>266</v>
      </c>
      <c r="H1026" s="37">
        <v>1015</v>
      </c>
      <c r="I1026" s="60">
        <f t="shared" si="298"/>
        <v>2540.9939000999107</v>
      </c>
      <c r="J1026" s="57">
        <f t="shared" si="299"/>
        <v>3052.11687310664</v>
      </c>
      <c r="K1026" s="60">
        <f t="shared" si="300"/>
        <v>3298.6305801352491</v>
      </c>
      <c r="L1026" s="57">
        <f t="shared" si="301"/>
        <v>1957.3728683738268</v>
      </c>
      <c r="M1026" s="60">
        <f t="shared" si="302"/>
        <v>1957.3728683738268</v>
      </c>
      <c r="N1026" s="57">
        <f t="shared" si="303"/>
        <v>1507.7991905826054</v>
      </c>
      <c r="P1026" s="49"/>
      <c r="Q1026" s="96">
        <v>1015</v>
      </c>
      <c r="R1026" s="103">
        <f t="shared" si="296"/>
        <v>2020.0325784664719</v>
      </c>
      <c r="S1026" s="57">
        <f t="shared" si="304"/>
        <v>2460.078126551316</v>
      </c>
      <c r="T1026" s="57">
        <f t="shared" si="305"/>
        <v>3045.1743048847411</v>
      </c>
      <c r="U1026" s="57">
        <f t="shared" si="306"/>
        <v>4095.7020463747131</v>
      </c>
      <c r="V1026" s="57">
        <f t="shared" si="307"/>
        <v>1477.6427387077904</v>
      </c>
      <c r="W1026" s="57">
        <f t="shared" si="308"/>
        <v>6818.797773790172</v>
      </c>
      <c r="X1026" s="57">
        <f t="shared" si="309"/>
        <v>887.54419613360767</v>
      </c>
      <c r="Y1026" s="17"/>
      <c r="AA1026" s="22"/>
      <c r="AB1026" s="22"/>
      <c r="AC1026" s="22"/>
      <c r="AD1026" s="22"/>
      <c r="AE1026" s="22"/>
      <c r="AF1026" s="22"/>
      <c r="AG1026" s="22"/>
      <c r="AH1026" s="33"/>
      <c r="AI1026" s="6"/>
      <c r="AJ1026" s="32"/>
      <c r="AK1026" s="27"/>
      <c r="AL1026" s="27"/>
      <c r="AM1026" s="27"/>
      <c r="AN1026" s="27"/>
      <c r="AO1026" s="27"/>
      <c r="AP1026" s="27"/>
      <c r="AR1026" s="2"/>
      <c r="AS1026" s="8"/>
      <c r="AT1026" s="8"/>
      <c r="AU1026" s="8"/>
      <c r="AW1026" s="44"/>
      <c r="AX1026" s="31"/>
      <c r="AY1026" s="29"/>
      <c r="AZ1026" s="31"/>
      <c r="BA1026" s="17"/>
      <c r="BC1026" s="22"/>
      <c r="BD1026" s="22"/>
      <c r="BE1026" s="22"/>
      <c r="BF1026" s="22"/>
      <c r="BG1026" s="22"/>
      <c r="BH1026" s="22"/>
      <c r="BI1026" s="22"/>
      <c r="BJ1026" s="33"/>
      <c r="BK1026" s="6"/>
      <c r="BL1026" s="32"/>
      <c r="BM1026" s="27"/>
      <c r="BN1026" s="27"/>
      <c r="BO1026" s="27"/>
      <c r="BP1026" s="27"/>
      <c r="BQ1026" s="27"/>
      <c r="BR1026" s="27"/>
      <c r="BT1026" s="2"/>
      <c r="BU1026" s="8"/>
      <c r="BV1026" s="8"/>
      <c r="BW1026" s="8"/>
      <c r="BY1026" s="44"/>
      <c r="BZ1026" s="31"/>
      <c r="CA1026" s="29"/>
      <c r="CB1026" s="31"/>
      <c r="CC1026" s="17"/>
      <c r="CE1026" s="22"/>
      <c r="CF1026" s="22"/>
      <c r="CG1026" s="22"/>
      <c r="CH1026" s="22"/>
      <c r="CI1026" s="22"/>
      <c r="CJ1026" s="22"/>
      <c r="CK1026" s="22"/>
      <c r="CL1026" s="33"/>
      <c r="CM1026" s="6"/>
      <c r="CN1026" s="32"/>
      <c r="CO1026" s="27"/>
      <c r="CP1026" s="27"/>
      <c r="CQ1026" s="27"/>
      <c r="CR1026" s="27"/>
      <c r="CS1026" s="27"/>
      <c r="CT1026" s="27"/>
    </row>
    <row r="1027" spans="2:98">
      <c r="B1027" s="86">
        <v>43846</v>
      </c>
      <c r="C1027" s="53">
        <v>3316.81</v>
      </c>
      <c r="D1027" s="47">
        <f t="shared" si="297"/>
        <v>8.3420229405631041E-3</v>
      </c>
      <c r="F1027" s="89">
        <f t="shared" si="295"/>
        <v>2020.0365514501827</v>
      </c>
      <c r="G1027" s="96">
        <v>267</v>
      </c>
      <c r="H1027" s="37">
        <v>1016</v>
      </c>
      <c r="I1027" s="60">
        <f t="shared" si="298"/>
        <v>2541.7359786569364</v>
      </c>
      <c r="J1027" s="57">
        <f t="shared" si="299"/>
        <v>3053.6129335801147</v>
      </c>
      <c r="K1027" s="60">
        <f t="shared" si="300"/>
        <v>3301.2112875559228</v>
      </c>
      <c r="L1027" s="57">
        <f t="shared" si="301"/>
        <v>1956.985246461506</v>
      </c>
      <c r="M1027" s="60">
        <f t="shared" si="302"/>
        <v>1956.985246461506</v>
      </c>
      <c r="N1027" s="57">
        <f t="shared" si="303"/>
        <v>1506.7620268300561</v>
      </c>
      <c r="P1027" s="49"/>
      <c r="Q1027" s="41">
        <v>1016</v>
      </c>
      <c r="R1027" s="103">
        <f t="shared" si="296"/>
        <v>2020.0365514501827</v>
      </c>
      <c r="S1027" s="57">
        <f t="shared" si="304"/>
        <v>2460.7965742525284</v>
      </c>
      <c r="T1027" s="57">
        <f t="shared" si="305"/>
        <v>3045.9388739239466</v>
      </c>
      <c r="U1027" s="57">
        <f t="shared" si="306"/>
        <v>4097.9267972612752</v>
      </c>
      <c r="V1027" s="57">
        <f t="shared" si="307"/>
        <v>1477.7032581206679</v>
      </c>
      <c r="W1027" s="57">
        <f t="shared" si="308"/>
        <v>6824.2146512305499</v>
      </c>
      <c r="X1027" s="57">
        <f t="shared" si="309"/>
        <v>887.35775313882334</v>
      </c>
      <c r="Y1027" s="17"/>
      <c r="AA1027" s="22"/>
      <c r="AB1027" s="22"/>
      <c r="AC1027" s="22"/>
      <c r="AD1027" s="22"/>
      <c r="AE1027" s="22"/>
      <c r="AF1027" s="22"/>
      <c r="AG1027" s="22"/>
      <c r="AH1027" s="33"/>
      <c r="AI1027" s="6"/>
      <c r="AJ1027" s="32"/>
      <c r="AK1027" s="27"/>
      <c r="AL1027" s="27"/>
      <c r="AM1027" s="27"/>
      <c r="AN1027" s="27"/>
      <c r="AO1027" s="27"/>
      <c r="AP1027" s="27"/>
      <c r="AR1027" s="2"/>
      <c r="AS1027" s="8"/>
      <c r="AT1027" s="8"/>
      <c r="AU1027" s="8"/>
      <c r="AW1027" s="44"/>
      <c r="AX1027" s="31"/>
      <c r="AY1027" s="29"/>
      <c r="AZ1027" s="31"/>
      <c r="BA1027" s="17"/>
      <c r="BC1027" s="22"/>
      <c r="BD1027" s="22"/>
      <c r="BE1027" s="22"/>
      <c r="BF1027" s="22"/>
      <c r="BG1027" s="22"/>
      <c r="BH1027" s="22"/>
      <c r="BI1027" s="22"/>
      <c r="BJ1027" s="33"/>
      <c r="BK1027" s="6"/>
      <c r="BL1027" s="32"/>
      <c r="BM1027" s="27"/>
      <c r="BN1027" s="27"/>
      <c r="BO1027" s="27"/>
      <c r="BP1027" s="27"/>
      <c r="BQ1027" s="27"/>
      <c r="BR1027" s="27"/>
      <c r="BT1027" s="2"/>
      <c r="BU1027" s="8"/>
      <c r="BV1027" s="8"/>
      <c r="BW1027" s="8"/>
      <c r="BY1027" s="44"/>
      <c r="BZ1027" s="31"/>
      <c r="CA1027" s="29"/>
      <c r="CB1027" s="31"/>
      <c r="CC1027" s="17"/>
      <c r="CE1027" s="22"/>
      <c r="CF1027" s="22"/>
      <c r="CG1027" s="22"/>
      <c r="CH1027" s="22"/>
      <c r="CI1027" s="22"/>
      <c r="CJ1027" s="22"/>
      <c r="CK1027" s="22"/>
      <c r="CL1027" s="33"/>
      <c r="CM1027" s="6"/>
      <c r="CN1027" s="32"/>
      <c r="CO1027" s="27"/>
      <c r="CP1027" s="27"/>
      <c r="CQ1027" s="27"/>
      <c r="CR1027" s="27"/>
      <c r="CS1027" s="27"/>
      <c r="CT1027" s="27"/>
    </row>
    <row r="1028" spans="2:98">
      <c r="B1028" s="86">
        <v>43847</v>
      </c>
      <c r="C1028" s="53">
        <v>3329.62</v>
      </c>
      <c r="D1028" s="47">
        <f t="shared" si="297"/>
        <v>3.8621446510351651E-3</v>
      </c>
      <c r="F1028" s="89">
        <f t="shared" si="295"/>
        <v>2020.0405244338936</v>
      </c>
      <c r="G1028" s="96">
        <v>268</v>
      </c>
      <c r="H1028" s="37">
        <v>1017</v>
      </c>
      <c r="I1028" s="60">
        <f t="shared" si="298"/>
        <v>2542.4782739325397</v>
      </c>
      <c r="J1028" s="57">
        <f t="shared" si="299"/>
        <v>3055.1069263248073</v>
      </c>
      <c r="K1028" s="60">
        <f t="shared" si="300"/>
        <v>3303.790984952424</v>
      </c>
      <c r="L1028" s="57">
        <f t="shared" si="301"/>
        <v>1956.5994952044687</v>
      </c>
      <c r="M1028" s="60">
        <f t="shared" si="302"/>
        <v>1956.5994952044687</v>
      </c>
      <c r="N1028" s="57">
        <f t="shared" si="303"/>
        <v>1505.7283375377854</v>
      </c>
      <c r="P1028" s="49"/>
      <c r="Q1028" s="41">
        <v>1017</v>
      </c>
      <c r="R1028" s="103">
        <f t="shared" si="296"/>
        <v>2020.0405244338936</v>
      </c>
      <c r="S1028" s="57">
        <f t="shared" si="304"/>
        <v>2461.5152317711018</v>
      </c>
      <c r="T1028" s="57">
        <f t="shared" si="305"/>
        <v>3046.7032586143478</v>
      </c>
      <c r="U1028" s="57">
        <f t="shared" si="306"/>
        <v>4100.1522501836262</v>
      </c>
      <c r="V1028" s="57">
        <f t="shared" si="307"/>
        <v>1477.7639625381678</v>
      </c>
      <c r="W1028" s="57">
        <f t="shared" si="308"/>
        <v>6829.6341447336381</v>
      </c>
      <c r="X1028" s="57">
        <f t="shared" si="309"/>
        <v>887.17156846729563</v>
      </c>
      <c r="Y1028" s="17"/>
      <c r="AA1028" s="22"/>
      <c r="AB1028" s="22"/>
      <c r="AC1028" s="22"/>
      <c r="AD1028" s="22"/>
      <c r="AE1028" s="22"/>
      <c r="AF1028" s="22"/>
      <c r="AG1028" s="22"/>
      <c r="AH1028" s="33"/>
      <c r="AI1028" s="6"/>
      <c r="AJ1028" s="32"/>
      <c r="AK1028" s="27"/>
      <c r="AL1028" s="27"/>
      <c r="AM1028" s="27"/>
      <c r="AN1028" s="27"/>
      <c r="AO1028" s="27"/>
      <c r="AP1028" s="27"/>
      <c r="AR1028" s="2"/>
      <c r="AS1028" s="8"/>
      <c r="AT1028" s="8"/>
      <c r="AU1028" s="8"/>
      <c r="AW1028" s="44"/>
      <c r="AX1028" s="31"/>
      <c r="AY1028" s="29"/>
      <c r="AZ1028" s="31"/>
      <c r="BA1028" s="17"/>
      <c r="BC1028" s="22"/>
      <c r="BD1028" s="22"/>
      <c r="BE1028" s="22"/>
      <c r="BF1028" s="22"/>
      <c r="BG1028" s="22"/>
      <c r="BH1028" s="22"/>
      <c r="BI1028" s="22"/>
      <c r="BJ1028" s="33"/>
      <c r="BK1028" s="6"/>
      <c r="BL1028" s="32"/>
      <c r="BM1028" s="27"/>
      <c r="BN1028" s="27"/>
      <c r="BO1028" s="27"/>
      <c r="BP1028" s="27"/>
      <c r="BQ1028" s="27"/>
      <c r="BR1028" s="27"/>
      <c r="BT1028" s="2"/>
      <c r="BU1028" s="8"/>
      <c r="BV1028" s="8"/>
      <c r="BW1028" s="8"/>
      <c r="BY1028" s="44"/>
      <c r="BZ1028" s="31"/>
      <c r="CA1028" s="29"/>
      <c r="CB1028" s="31"/>
      <c r="CC1028" s="17"/>
      <c r="CE1028" s="22"/>
      <c r="CF1028" s="22"/>
      <c r="CG1028" s="22"/>
      <c r="CH1028" s="22"/>
      <c r="CI1028" s="22"/>
      <c r="CJ1028" s="22"/>
      <c r="CK1028" s="22"/>
      <c r="CL1028" s="33"/>
      <c r="CM1028" s="6"/>
      <c r="CN1028" s="32"/>
      <c r="CO1028" s="27"/>
      <c r="CP1028" s="27"/>
      <c r="CQ1028" s="27"/>
      <c r="CR1028" s="27"/>
      <c r="CS1028" s="27"/>
      <c r="CT1028" s="27"/>
    </row>
    <row r="1029" spans="2:98">
      <c r="B1029" s="86">
        <v>43851</v>
      </c>
      <c r="C1029" s="53">
        <v>3320.79</v>
      </c>
      <c r="D1029" s="47">
        <f t="shared" si="297"/>
        <v>-2.6519542770646284E-3</v>
      </c>
      <c r="F1029" s="89">
        <f t="shared" si="295"/>
        <v>2020.0444974176044</v>
      </c>
      <c r="G1029" s="96">
        <v>269</v>
      </c>
      <c r="H1029" s="37">
        <v>1018</v>
      </c>
      <c r="I1029" s="60">
        <f t="shared" si="298"/>
        <v>2543.2207859900127</v>
      </c>
      <c r="J1029" s="57">
        <f t="shared" si="299"/>
        <v>3056.5988632595363</v>
      </c>
      <c r="K1029" s="60">
        <f t="shared" si="300"/>
        <v>3306.3696837544544</v>
      </c>
      <c r="L1029" s="57">
        <f t="shared" si="301"/>
        <v>1956.2156034975303</v>
      </c>
      <c r="M1029" s="60">
        <f t="shared" si="302"/>
        <v>1956.2156034975303</v>
      </c>
      <c r="N1029" s="57">
        <f t="shared" si="303"/>
        <v>1504.6981011039259</v>
      </c>
      <c r="P1029" s="49"/>
      <c r="Q1029" s="96">
        <v>1018</v>
      </c>
      <c r="R1029" s="103">
        <f t="shared" si="296"/>
        <v>2020.0444974176044</v>
      </c>
      <c r="S1029" s="57">
        <f t="shared" si="304"/>
        <v>2462.2340991683109</v>
      </c>
      <c r="T1029" s="57">
        <f t="shared" si="305"/>
        <v>3047.4674592758688</v>
      </c>
      <c r="U1029" s="57">
        <f t="shared" si="306"/>
        <v>4102.3784057202865</v>
      </c>
      <c r="V1029" s="57">
        <f t="shared" si="307"/>
        <v>1477.8248517137285</v>
      </c>
      <c r="W1029" s="57">
        <f t="shared" si="308"/>
        <v>6835.0562561881316</v>
      </c>
      <c r="X1029" s="57">
        <f t="shared" si="309"/>
        <v>886.98564164975221</v>
      </c>
      <c r="Y1029" s="17"/>
      <c r="AA1029" s="22"/>
      <c r="AB1029" s="22"/>
      <c r="AC1029" s="22"/>
      <c r="AD1029" s="22"/>
      <c r="AE1029" s="22"/>
      <c r="AF1029" s="22"/>
      <c r="AG1029" s="22"/>
      <c r="AH1029" s="33"/>
      <c r="AI1029" s="6"/>
      <c r="AJ1029" s="32"/>
      <c r="AK1029" s="27"/>
      <c r="AL1029" s="27"/>
      <c r="AM1029" s="27"/>
      <c r="AN1029" s="27"/>
      <c r="AO1029" s="27"/>
      <c r="AP1029" s="27"/>
      <c r="AR1029" s="2"/>
      <c r="AS1029" s="8"/>
      <c r="AT1029" s="8"/>
      <c r="AU1029" s="8"/>
      <c r="AW1029" s="44"/>
      <c r="AX1029" s="31"/>
      <c r="AY1029" s="29"/>
      <c r="AZ1029" s="31"/>
      <c r="BA1029" s="17"/>
      <c r="BC1029" s="22"/>
      <c r="BD1029" s="22"/>
      <c r="BE1029" s="22"/>
      <c r="BF1029" s="22"/>
      <c r="BG1029" s="22"/>
      <c r="BH1029" s="22"/>
      <c r="BI1029" s="22"/>
      <c r="BJ1029" s="33"/>
      <c r="BK1029" s="6"/>
      <c r="BL1029" s="32"/>
      <c r="BM1029" s="27"/>
      <c r="BN1029" s="27"/>
      <c r="BO1029" s="27"/>
      <c r="BP1029" s="27"/>
      <c r="BQ1029" s="27"/>
      <c r="BR1029" s="27"/>
      <c r="BT1029" s="2"/>
      <c r="BU1029" s="8"/>
      <c r="BV1029" s="8"/>
      <c r="BW1029" s="8"/>
      <c r="BY1029" s="44"/>
      <c r="BZ1029" s="31"/>
      <c r="CA1029" s="29"/>
      <c r="CB1029" s="31"/>
      <c r="CC1029" s="17"/>
      <c r="CE1029" s="22"/>
      <c r="CF1029" s="22"/>
      <c r="CG1029" s="22"/>
      <c r="CH1029" s="22"/>
      <c r="CI1029" s="22"/>
      <c r="CJ1029" s="22"/>
      <c r="CK1029" s="22"/>
      <c r="CL1029" s="33"/>
      <c r="CM1029" s="6"/>
      <c r="CN1029" s="32"/>
      <c r="CO1029" s="27"/>
      <c r="CP1029" s="27"/>
      <c r="CQ1029" s="27"/>
      <c r="CR1029" s="27"/>
      <c r="CS1029" s="27"/>
      <c r="CT1029" s="27"/>
    </row>
    <row r="1030" spans="2:98">
      <c r="B1030" s="86">
        <v>43852</v>
      </c>
      <c r="C1030" s="53">
        <v>3321.75</v>
      </c>
      <c r="D1030" s="47">
        <f t="shared" si="297"/>
        <v>2.8908783753264626E-4</v>
      </c>
      <c r="F1030" s="89">
        <f t="shared" si="295"/>
        <v>2020.0484704013152</v>
      </c>
      <c r="G1030" s="96">
        <v>270</v>
      </c>
      <c r="H1030" s="37">
        <v>1019</v>
      </c>
      <c r="I1030" s="60">
        <f t="shared" si="298"/>
        <v>2543.9635148926641</v>
      </c>
      <c r="J1030" s="57">
        <f t="shared" si="299"/>
        <v>3058.0887561919621</v>
      </c>
      <c r="K1030" s="60">
        <f t="shared" si="300"/>
        <v>3308.9473952855428</v>
      </c>
      <c r="L1030" s="57">
        <f t="shared" si="301"/>
        <v>1955.833560341797</v>
      </c>
      <c r="M1030" s="60">
        <f t="shared" si="302"/>
        <v>1955.833560341797</v>
      </c>
      <c r="N1030" s="57">
        <f t="shared" si="303"/>
        <v>1503.6712961351836</v>
      </c>
      <c r="P1030" s="49"/>
      <c r="Q1030" s="41">
        <v>1019</v>
      </c>
      <c r="R1030" s="103">
        <f t="shared" si="296"/>
        <v>2020.0484704013152</v>
      </c>
      <c r="S1030" s="57">
        <f t="shared" si="304"/>
        <v>2462.9531765054498</v>
      </c>
      <c r="T1030" s="57">
        <f t="shared" si="305"/>
        <v>3048.2314762276392</v>
      </c>
      <c r="U1030" s="57">
        <f t="shared" si="306"/>
        <v>4104.6052644492111</v>
      </c>
      <c r="V1030" s="57">
        <f t="shared" si="307"/>
        <v>1477.8859254014749</v>
      </c>
      <c r="W1030" s="57">
        <f t="shared" si="308"/>
        <v>6840.4809874820994</v>
      </c>
      <c r="X1030" s="57">
        <f t="shared" si="309"/>
        <v>886.7999722182052</v>
      </c>
      <c r="Y1030" s="17"/>
      <c r="AA1030" s="22"/>
      <c r="AB1030" s="22"/>
      <c r="AC1030" s="22"/>
      <c r="AD1030" s="22"/>
      <c r="AE1030" s="22"/>
      <c r="AF1030" s="22"/>
      <c r="AG1030" s="22"/>
      <c r="AH1030" s="33"/>
      <c r="AI1030" s="6"/>
      <c r="AJ1030" s="32"/>
      <c r="AK1030" s="27"/>
      <c r="AL1030" s="27"/>
      <c r="AM1030" s="27"/>
      <c r="AN1030" s="27"/>
      <c r="AO1030" s="27"/>
      <c r="AP1030" s="27"/>
      <c r="AR1030" s="2"/>
      <c r="AS1030" s="8"/>
      <c r="AT1030" s="8"/>
      <c r="AU1030" s="8"/>
      <c r="AW1030" s="44"/>
      <c r="AX1030" s="31"/>
      <c r="AY1030" s="29"/>
      <c r="AZ1030" s="31"/>
      <c r="BA1030" s="17"/>
      <c r="BC1030" s="22"/>
      <c r="BD1030" s="22"/>
      <c r="BE1030" s="22"/>
      <c r="BF1030" s="22"/>
      <c r="BG1030" s="22"/>
      <c r="BH1030" s="22"/>
      <c r="BI1030" s="22"/>
      <c r="BJ1030" s="33"/>
      <c r="BK1030" s="6"/>
      <c r="BL1030" s="32"/>
      <c r="BM1030" s="27"/>
      <c r="BN1030" s="27"/>
      <c r="BO1030" s="27"/>
      <c r="BP1030" s="27"/>
      <c r="BQ1030" s="27"/>
      <c r="BR1030" s="27"/>
      <c r="BT1030" s="2"/>
      <c r="BU1030" s="8"/>
      <c r="BV1030" s="8"/>
      <c r="BW1030" s="8"/>
      <c r="BY1030" s="44"/>
      <c r="BZ1030" s="31"/>
      <c r="CA1030" s="29"/>
      <c r="CB1030" s="31"/>
      <c r="CC1030" s="17"/>
      <c r="CE1030" s="22"/>
      <c r="CF1030" s="22"/>
      <c r="CG1030" s="22"/>
      <c r="CH1030" s="22"/>
      <c r="CI1030" s="22"/>
      <c r="CJ1030" s="22"/>
      <c r="CK1030" s="22"/>
      <c r="CL1030" s="33"/>
      <c r="CM1030" s="6"/>
      <c r="CN1030" s="32"/>
      <c r="CO1030" s="27"/>
      <c r="CP1030" s="27"/>
      <c r="CQ1030" s="27"/>
      <c r="CR1030" s="27"/>
      <c r="CS1030" s="27"/>
      <c r="CT1030" s="27"/>
    </row>
    <row r="1031" spans="2:98">
      <c r="B1031" s="86">
        <v>43853</v>
      </c>
      <c r="C1031" s="53">
        <v>3325.54</v>
      </c>
      <c r="D1031" s="47">
        <f t="shared" si="297"/>
        <v>1.1409648528636904E-3</v>
      </c>
      <c r="F1031" s="89">
        <f t="shared" si="295"/>
        <v>2020.052443385026</v>
      </c>
      <c r="G1031" s="96">
        <v>271</v>
      </c>
      <c r="H1031" s="37">
        <v>1020</v>
      </c>
      <c r="I1031" s="60">
        <f t="shared" si="298"/>
        <v>2544.7064607038224</v>
      </c>
      <c r="J1031" s="57">
        <f t="shared" si="299"/>
        <v>3059.5766168200325</v>
      </c>
      <c r="K1031" s="60">
        <f t="shared" si="300"/>
        <v>3311.5241307644419</v>
      </c>
      <c r="L1031" s="57">
        <f t="shared" si="301"/>
        <v>1955.453354843271</v>
      </c>
      <c r="M1031" s="60">
        <f t="shared" si="302"/>
        <v>1955.453354843271</v>
      </c>
      <c r="N1031" s="57">
        <f t="shared" si="303"/>
        <v>1502.6479014440849</v>
      </c>
      <c r="P1031" s="49"/>
      <c r="Q1031" s="41">
        <v>1020</v>
      </c>
      <c r="R1031" s="103">
        <f t="shared" si="296"/>
        <v>2020.052443385026</v>
      </c>
      <c r="S1031" s="57">
        <f t="shared" si="304"/>
        <v>2463.6724638438304</v>
      </c>
      <c r="T1031" s="57">
        <f t="shared" si="305"/>
        <v>3048.995309787992</v>
      </c>
      <c r="U1031" s="57">
        <f t="shared" si="306"/>
        <v>4106.8328269477906</v>
      </c>
      <c r="V1031" s="57">
        <f t="shared" si="307"/>
        <v>1477.947183356215</v>
      </c>
      <c r="W1031" s="57">
        <f t="shared" si="308"/>
        <v>6845.9083405029724</v>
      </c>
      <c r="X1031" s="57">
        <f t="shared" si="309"/>
        <v>886.61455970594943</v>
      </c>
      <c r="Y1031" s="17"/>
      <c r="AA1031" s="22"/>
      <c r="AB1031" s="22"/>
      <c r="AC1031" s="22"/>
      <c r="AD1031" s="22"/>
      <c r="AE1031" s="22"/>
      <c r="AF1031" s="22"/>
      <c r="AG1031" s="22"/>
      <c r="AH1031" s="33"/>
      <c r="AI1031" s="6"/>
      <c r="AJ1031" s="32"/>
      <c r="AK1031" s="27"/>
      <c r="AL1031" s="27"/>
      <c r="AM1031" s="27"/>
      <c r="AN1031" s="27"/>
      <c r="AO1031" s="27"/>
      <c r="AP1031" s="27"/>
      <c r="AR1031" s="2"/>
      <c r="AS1031" s="8"/>
      <c r="AT1031" s="8"/>
      <c r="AU1031" s="8"/>
      <c r="AW1031" s="44"/>
      <c r="AX1031" s="31"/>
      <c r="AY1031" s="29"/>
      <c r="AZ1031" s="31"/>
      <c r="BA1031" s="17"/>
      <c r="BC1031" s="22"/>
      <c r="BD1031" s="22"/>
      <c r="BE1031" s="22"/>
      <c r="BF1031" s="22"/>
      <c r="BG1031" s="22"/>
      <c r="BH1031" s="22"/>
      <c r="BI1031" s="22"/>
      <c r="BJ1031" s="33"/>
      <c r="BK1031" s="6"/>
      <c r="BL1031" s="32"/>
      <c r="BM1031" s="27"/>
      <c r="BN1031" s="27"/>
      <c r="BO1031" s="27"/>
      <c r="BP1031" s="27"/>
      <c r="BQ1031" s="27"/>
      <c r="BR1031" s="27"/>
      <c r="BT1031" s="2"/>
      <c r="BU1031" s="8"/>
      <c r="BV1031" s="8"/>
      <c r="BW1031" s="8"/>
      <c r="BY1031" s="44"/>
      <c r="BZ1031" s="31"/>
      <c r="CA1031" s="29"/>
      <c r="CB1031" s="31"/>
      <c r="CC1031" s="17"/>
      <c r="CE1031" s="22"/>
      <c r="CF1031" s="22"/>
      <c r="CG1031" s="22"/>
      <c r="CH1031" s="22"/>
      <c r="CI1031" s="22"/>
      <c r="CJ1031" s="22"/>
      <c r="CK1031" s="22"/>
      <c r="CL1031" s="33"/>
      <c r="CM1031" s="6"/>
      <c r="CN1031" s="32"/>
      <c r="CO1031" s="27"/>
      <c r="CP1031" s="27"/>
      <c r="CQ1031" s="27"/>
      <c r="CR1031" s="27"/>
      <c r="CS1031" s="27"/>
      <c r="CT1031" s="27"/>
    </row>
    <row r="1032" spans="2:98">
      <c r="B1032" s="86">
        <v>43854</v>
      </c>
      <c r="C1032" s="53">
        <v>3295.47</v>
      </c>
      <c r="D1032" s="47">
        <f t="shared" si="297"/>
        <v>-9.0421405245464381E-3</v>
      </c>
      <c r="F1032" s="89">
        <f t="shared" si="295"/>
        <v>2020.0564163687368</v>
      </c>
      <c r="G1032" s="96">
        <v>272</v>
      </c>
      <c r="H1032" s="37">
        <v>1021</v>
      </c>
      <c r="I1032" s="60">
        <f t="shared" si="298"/>
        <v>2545.4496234868343</v>
      </c>
      <c r="J1032" s="57">
        <f t="shared" si="299"/>
        <v>3061.0624567333984</v>
      </c>
      <c r="K1032" s="60">
        <f t="shared" si="300"/>
        <v>3314.0999013065002</v>
      </c>
      <c r="L1032" s="57">
        <f t="shared" si="301"/>
        <v>1955.074976211477</v>
      </c>
      <c r="M1032" s="60">
        <f t="shared" si="302"/>
        <v>1955.074976211477</v>
      </c>
      <c r="N1032" s="57">
        <f t="shared" si="303"/>
        <v>1501.6278960462712</v>
      </c>
      <c r="P1032" s="49"/>
      <c r="Q1032" s="96">
        <v>1021</v>
      </c>
      <c r="R1032" s="103">
        <f t="shared" si="296"/>
        <v>2020.0564163687368</v>
      </c>
      <c r="S1032" s="57">
        <f t="shared" si="304"/>
        <v>2464.3919612447812</v>
      </c>
      <c r="T1032" s="57">
        <f t="shared" si="305"/>
        <v>3049.7589602744706</v>
      </c>
      <c r="U1032" s="57">
        <f t="shared" si="306"/>
        <v>4109.0610937928614</v>
      </c>
      <c r="V1032" s="57">
        <f t="shared" si="307"/>
        <v>1478.0086253334375</v>
      </c>
      <c r="W1032" s="57">
        <f t="shared" si="308"/>
        <v>6851.3383171375744</v>
      </c>
      <c r="X1032" s="57">
        <f t="shared" si="309"/>
        <v>886.4294036475543</v>
      </c>
      <c r="Y1032" s="17"/>
      <c r="AA1032" s="22"/>
      <c r="AB1032" s="22"/>
      <c r="AC1032" s="22"/>
      <c r="AD1032" s="22"/>
      <c r="AE1032" s="22"/>
      <c r="AF1032" s="22"/>
      <c r="AG1032" s="22"/>
      <c r="AH1032" s="33"/>
      <c r="AI1032" s="6"/>
      <c r="AJ1032" s="32"/>
      <c r="AK1032" s="27"/>
      <c r="AL1032" s="27"/>
      <c r="AM1032" s="27"/>
      <c r="AN1032" s="27"/>
      <c r="AO1032" s="27"/>
      <c r="AP1032" s="27"/>
      <c r="AR1032" s="2"/>
      <c r="AS1032" s="8"/>
      <c r="AT1032" s="8"/>
      <c r="AU1032" s="8"/>
      <c r="AW1032" s="44"/>
      <c r="AX1032" s="31"/>
      <c r="AY1032" s="29"/>
      <c r="AZ1032" s="31"/>
      <c r="BA1032" s="17"/>
      <c r="BC1032" s="22"/>
      <c r="BD1032" s="22"/>
      <c r="BE1032" s="22"/>
      <c r="BF1032" s="22"/>
      <c r="BG1032" s="22"/>
      <c r="BH1032" s="22"/>
      <c r="BI1032" s="22"/>
      <c r="BJ1032" s="33"/>
      <c r="BK1032" s="6"/>
      <c r="BL1032" s="32"/>
      <c r="BM1032" s="27"/>
      <c r="BN1032" s="27"/>
      <c r="BO1032" s="27"/>
      <c r="BP1032" s="27"/>
      <c r="BQ1032" s="27"/>
      <c r="BR1032" s="27"/>
      <c r="BT1032" s="2"/>
      <c r="BU1032" s="8"/>
      <c r="BV1032" s="8"/>
      <c r="BW1032" s="8"/>
      <c r="BY1032" s="44"/>
      <c r="BZ1032" s="31"/>
      <c r="CA1032" s="29"/>
      <c r="CB1032" s="31"/>
      <c r="CC1032" s="17"/>
      <c r="CE1032" s="22"/>
      <c r="CF1032" s="22"/>
      <c r="CG1032" s="22"/>
      <c r="CH1032" s="22"/>
      <c r="CI1032" s="22"/>
      <c r="CJ1032" s="22"/>
      <c r="CK1032" s="22"/>
      <c r="CL1032" s="33"/>
      <c r="CM1032" s="6"/>
      <c r="CN1032" s="32"/>
      <c r="CO1032" s="27"/>
      <c r="CP1032" s="27"/>
      <c r="CQ1032" s="27"/>
      <c r="CR1032" s="27"/>
      <c r="CS1032" s="27"/>
      <c r="CT1032" s="27"/>
    </row>
    <row r="1033" spans="2:98">
      <c r="B1033" s="86">
        <v>43857</v>
      </c>
      <c r="C1033" s="53">
        <v>3253.63</v>
      </c>
      <c r="D1033" s="47">
        <f t="shared" si="297"/>
        <v>-1.2696216321192331E-2</v>
      </c>
      <c r="F1033" s="89">
        <f t="shared" si="295"/>
        <v>2020.0603893524476</v>
      </c>
      <c r="G1033" s="96">
        <v>273</v>
      </c>
      <c r="H1033" s="37">
        <v>1022</v>
      </c>
      <c r="I1033" s="60">
        <f t="shared" si="298"/>
        <v>2546.1930033050635</v>
      </c>
      <c r="J1033" s="57">
        <f t="shared" si="299"/>
        <v>3062.5462874148134</v>
      </c>
      <c r="K1033" s="60">
        <f t="shared" si="300"/>
        <v>3316.6747179250124</v>
      </c>
      <c r="L1033" s="57">
        <f t="shared" si="301"/>
        <v>1954.6984137581132</v>
      </c>
      <c r="M1033" s="60">
        <f t="shared" si="302"/>
        <v>1954.6984137581132</v>
      </c>
      <c r="N1033" s="57">
        <f t="shared" si="303"/>
        <v>1500.6112591578362</v>
      </c>
      <c r="P1033" s="49"/>
      <c r="Q1033" s="96">
        <v>1022</v>
      </c>
      <c r="R1033" s="103">
        <f t="shared" si="296"/>
        <v>2020.0603893524476</v>
      </c>
      <c r="S1033" s="57">
        <f t="shared" si="304"/>
        <v>2465.1116687696494</v>
      </c>
      <c r="T1033" s="57">
        <f t="shared" si="305"/>
        <v>3050.5224280038269</v>
      </c>
      <c r="U1033" s="57">
        <f t="shared" si="306"/>
        <v>4111.2900655606954</v>
      </c>
      <c r="V1033" s="57">
        <f t="shared" si="307"/>
        <v>1478.0702510893109</v>
      </c>
      <c r="W1033" s="57">
        <f t="shared" si="308"/>
        <v>6856.7709192721059</v>
      </c>
      <c r="X1033" s="57">
        <f t="shared" si="309"/>
        <v>886.24450357886201</v>
      </c>
      <c r="Y1033" s="17"/>
      <c r="AA1033" s="22"/>
      <c r="AB1033" s="22"/>
      <c r="AC1033" s="22"/>
      <c r="AD1033" s="22"/>
      <c r="AE1033" s="22"/>
      <c r="AF1033" s="22"/>
      <c r="AG1033" s="22"/>
      <c r="AH1033" s="33"/>
      <c r="AI1033" s="6"/>
      <c r="AJ1033" s="32"/>
      <c r="AK1033" s="27"/>
      <c r="AL1033" s="27"/>
      <c r="AM1033" s="27"/>
      <c r="AN1033" s="27"/>
      <c r="AO1033" s="27"/>
      <c r="AP1033" s="27"/>
      <c r="AR1033" s="2"/>
      <c r="AS1033" s="8"/>
      <c r="AT1033" s="8"/>
      <c r="AU1033" s="8"/>
      <c r="AW1033" s="44"/>
      <c r="AX1033" s="31"/>
      <c r="AY1033" s="29"/>
      <c r="AZ1033" s="31"/>
      <c r="BA1033" s="17"/>
      <c r="BC1033" s="22"/>
      <c r="BD1033" s="22"/>
      <c r="BE1033" s="22"/>
      <c r="BF1033" s="22"/>
      <c r="BG1033" s="22"/>
      <c r="BH1033" s="22"/>
      <c r="BI1033" s="22"/>
      <c r="BJ1033" s="33"/>
      <c r="BK1033" s="6"/>
      <c r="BL1033" s="32"/>
      <c r="BM1033" s="27"/>
      <c r="BN1033" s="27"/>
      <c r="BO1033" s="27"/>
      <c r="BP1033" s="27"/>
      <c r="BQ1033" s="27"/>
      <c r="BR1033" s="27"/>
      <c r="BT1033" s="2"/>
      <c r="BU1033" s="8"/>
      <c r="BV1033" s="8"/>
      <c r="BW1033" s="8"/>
      <c r="BY1033" s="44"/>
      <c r="BZ1033" s="31"/>
      <c r="CA1033" s="29"/>
      <c r="CB1033" s="31"/>
      <c r="CC1033" s="17"/>
      <c r="CE1033" s="22"/>
      <c r="CF1033" s="22"/>
      <c r="CG1033" s="22"/>
      <c r="CH1033" s="22"/>
      <c r="CI1033" s="22"/>
      <c r="CJ1033" s="22"/>
      <c r="CK1033" s="22"/>
      <c r="CL1033" s="33"/>
      <c r="CM1033" s="6"/>
      <c r="CN1033" s="32"/>
      <c r="CO1033" s="27"/>
      <c r="CP1033" s="27"/>
      <c r="CQ1033" s="27"/>
      <c r="CR1033" s="27"/>
      <c r="CS1033" s="27"/>
      <c r="CT1033" s="27"/>
    </row>
    <row r="1034" spans="2:98">
      <c r="B1034" s="86">
        <v>43858</v>
      </c>
      <c r="C1034" s="53">
        <v>3276.24</v>
      </c>
      <c r="D1034" s="47">
        <f t="shared" si="297"/>
        <v>6.9491613981920719E-3</v>
      </c>
      <c r="F1034" s="89">
        <f t="shared" si="295"/>
        <v>2020.0643623361584</v>
      </c>
      <c r="G1034" s="96">
        <v>274</v>
      </c>
      <c r="H1034" s="37">
        <v>1023</v>
      </c>
      <c r="I1034" s="60">
        <f t="shared" si="298"/>
        <v>2546.9366002218953</v>
      </c>
      <c r="J1034" s="57">
        <f t="shared" si="299"/>
        <v>3064.0281202414999</v>
      </c>
      <c r="K1034" s="60">
        <f t="shared" si="300"/>
        <v>3319.2485915325465</v>
      </c>
      <c r="L1034" s="57">
        <f t="shared" si="301"/>
        <v>1954.3236568957234</v>
      </c>
      <c r="M1034" s="60">
        <f t="shared" si="302"/>
        <v>1954.3236568957234</v>
      </c>
      <c r="N1034" s="57">
        <f t="shared" si="303"/>
        <v>1499.597970192709</v>
      </c>
      <c r="P1034" s="49"/>
      <c r="Q1034" s="41">
        <v>1023</v>
      </c>
      <c r="R1034" s="103">
        <f t="shared" si="296"/>
        <v>2020.0643623361584</v>
      </c>
      <c r="S1034" s="57">
        <f t="shared" si="304"/>
        <v>2465.8315864798001</v>
      </c>
      <c r="T1034" s="57">
        <f t="shared" si="305"/>
        <v>3051.2857132920294</v>
      </c>
      <c r="U1034" s="57">
        <f t="shared" si="306"/>
        <v>4113.5197428270139</v>
      </c>
      <c r="V1034" s="57">
        <f t="shared" si="307"/>
        <v>1478.1320603806776</v>
      </c>
      <c r="W1034" s="57">
        <f t="shared" si="308"/>
        <v>6862.2061487921637</v>
      </c>
      <c r="X1034" s="57">
        <f t="shared" si="309"/>
        <v>886.05985903698104</v>
      </c>
      <c r="Y1034" s="17"/>
      <c r="AA1034" s="22"/>
      <c r="AB1034" s="22"/>
      <c r="AC1034" s="22"/>
      <c r="AD1034" s="22"/>
      <c r="AE1034" s="22"/>
      <c r="AF1034" s="22"/>
      <c r="AG1034" s="22"/>
      <c r="AH1034" s="33"/>
      <c r="AI1034" s="6"/>
      <c r="AJ1034" s="32"/>
      <c r="AK1034" s="27"/>
      <c r="AL1034" s="27"/>
      <c r="AM1034" s="27"/>
      <c r="AN1034" s="27"/>
      <c r="AO1034" s="27"/>
      <c r="AP1034" s="27"/>
      <c r="AR1034" s="2"/>
      <c r="AS1034" s="8"/>
      <c r="AT1034" s="8"/>
      <c r="AU1034" s="8"/>
      <c r="AW1034" s="44"/>
      <c r="AX1034" s="31"/>
      <c r="AY1034" s="29"/>
      <c r="AZ1034" s="31"/>
      <c r="BA1034" s="17"/>
      <c r="BC1034" s="22"/>
      <c r="BD1034" s="22"/>
      <c r="BE1034" s="22"/>
      <c r="BF1034" s="22"/>
      <c r="BG1034" s="22"/>
      <c r="BH1034" s="22"/>
      <c r="BI1034" s="22"/>
      <c r="BJ1034" s="33"/>
      <c r="BK1034" s="6"/>
      <c r="BL1034" s="32"/>
      <c r="BM1034" s="27"/>
      <c r="BN1034" s="27"/>
      <c r="BO1034" s="27"/>
      <c r="BP1034" s="27"/>
      <c r="BQ1034" s="27"/>
      <c r="BR1034" s="27"/>
      <c r="BT1034" s="2"/>
      <c r="BU1034" s="8"/>
      <c r="BV1034" s="8"/>
      <c r="BW1034" s="8"/>
      <c r="BY1034" s="44"/>
      <c r="BZ1034" s="31"/>
      <c r="CA1034" s="29"/>
      <c r="CB1034" s="31"/>
      <c r="CC1034" s="17"/>
      <c r="CE1034" s="22"/>
      <c r="CF1034" s="22"/>
      <c r="CG1034" s="22"/>
      <c r="CH1034" s="22"/>
      <c r="CI1034" s="22"/>
      <c r="CJ1034" s="22"/>
      <c r="CK1034" s="22"/>
      <c r="CL1034" s="33"/>
      <c r="CM1034" s="6"/>
      <c r="CN1034" s="32"/>
      <c r="CO1034" s="27"/>
      <c r="CP1034" s="27"/>
      <c r="CQ1034" s="27"/>
      <c r="CR1034" s="27"/>
      <c r="CS1034" s="27"/>
      <c r="CT1034" s="27"/>
    </row>
    <row r="1035" spans="2:98">
      <c r="B1035" s="86">
        <v>43859</v>
      </c>
      <c r="C1035" s="53">
        <v>3285.06</v>
      </c>
      <c r="D1035" s="47">
        <f t="shared" si="297"/>
        <v>2.6921104680976255E-3</v>
      </c>
      <c r="F1035" s="89">
        <f t="shared" si="295"/>
        <v>2020.0683353198692</v>
      </c>
      <c r="G1035" s="96">
        <v>275</v>
      </c>
      <c r="H1035" s="37">
        <v>1024</v>
      </c>
      <c r="I1035" s="60">
        <f t="shared" si="298"/>
        <v>2547.6804143007303</v>
      </c>
      <c r="J1035" s="57">
        <f t="shared" si="299"/>
        <v>3065.507966486502</v>
      </c>
      <c r="K1035" s="60">
        <f t="shared" si="300"/>
        <v>3321.8215329422487</v>
      </c>
      <c r="L1035" s="57">
        <f t="shared" si="301"/>
        <v>1953.9506951363917</v>
      </c>
      <c r="M1035" s="60">
        <f t="shared" si="302"/>
        <v>1953.9506951363917</v>
      </c>
      <c r="N1035" s="57">
        <f t="shared" si="303"/>
        <v>1498.5880087600804</v>
      </c>
      <c r="P1035" s="49"/>
      <c r="Q1035" s="41">
        <v>1024</v>
      </c>
      <c r="R1035" s="103">
        <f t="shared" si="296"/>
        <v>2020.0683353198692</v>
      </c>
      <c r="S1035" s="57">
        <f t="shared" si="304"/>
        <v>2466.5517144366177</v>
      </c>
      <c r="T1035" s="57">
        <f t="shared" si="305"/>
        <v>3052.0488164542621</v>
      </c>
      <c r="U1035" s="57">
        <f t="shared" si="306"/>
        <v>4115.750126166985</v>
      </c>
      <c r="V1035" s="57">
        <f t="shared" si="307"/>
        <v>1478.1940529650562</v>
      </c>
      <c r="W1035" s="57">
        <f t="shared" si="308"/>
        <v>6867.644007582734</v>
      </c>
      <c r="X1035" s="57">
        <f t="shared" si="309"/>
        <v>885.87546956028291</v>
      </c>
      <c r="Y1035" s="17"/>
      <c r="AA1035" s="22"/>
      <c r="AB1035" s="22"/>
      <c r="AC1035" s="22"/>
      <c r="AD1035" s="22"/>
      <c r="AE1035" s="22"/>
      <c r="AF1035" s="22"/>
      <c r="AG1035" s="22"/>
      <c r="AH1035" s="33"/>
      <c r="AI1035" s="6"/>
      <c r="AJ1035" s="32"/>
      <c r="AK1035" s="27"/>
      <c r="AL1035" s="27"/>
      <c r="AM1035" s="27"/>
      <c r="AN1035" s="27"/>
      <c r="AO1035" s="27"/>
      <c r="AP1035" s="27"/>
      <c r="AR1035" s="2"/>
      <c r="AS1035" s="8"/>
      <c r="AT1035" s="8"/>
      <c r="AU1035" s="8"/>
      <c r="AW1035" s="44"/>
      <c r="AX1035" s="31"/>
      <c r="AY1035" s="29"/>
      <c r="AZ1035" s="31"/>
      <c r="BA1035" s="17"/>
      <c r="BC1035" s="22"/>
      <c r="BD1035" s="22"/>
      <c r="BE1035" s="22"/>
      <c r="BF1035" s="22"/>
      <c r="BG1035" s="22"/>
      <c r="BH1035" s="22"/>
      <c r="BI1035" s="22"/>
      <c r="BJ1035" s="33"/>
      <c r="BK1035" s="6"/>
      <c r="BL1035" s="32"/>
      <c r="BM1035" s="27"/>
      <c r="BN1035" s="27"/>
      <c r="BO1035" s="27"/>
      <c r="BP1035" s="27"/>
      <c r="BQ1035" s="27"/>
      <c r="BR1035" s="27"/>
      <c r="BT1035" s="2"/>
      <c r="BU1035" s="8"/>
      <c r="BV1035" s="8"/>
      <c r="BW1035" s="8"/>
      <c r="BY1035" s="44"/>
      <c r="BZ1035" s="31"/>
      <c r="CA1035" s="29"/>
      <c r="CB1035" s="31"/>
      <c r="CC1035" s="17"/>
      <c r="CE1035" s="22"/>
      <c r="CF1035" s="22"/>
      <c r="CG1035" s="22"/>
      <c r="CH1035" s="22"/>
      <c r="CI1035" s="22"/>
      <c r="CJ1035" s="22"/>
      <c r="CK1035" s="22"/>
      <c r="CL1035" s="33"/>
      <c r="CM1035" s="6"/>
      <c r="CN1035" s="32"/>
      <c r="CO1035" s="27"/>
      <c r="CP1035" s="27"/>
      <c r="CQ1035" s="27"/>
      <c r="CR1035" s="27"/>
      <c r="CS1035" s="27"/>
      <c r="CT1035" s="27"/>
    </row>
    <row r="1036" spans="2:98">
      <c r="B1036" s="86">
        <v>43860</v>
      </c>
      <c r="C1036" s="53">
        <v>3283.66</v>
      </c>
      <c r="D1036" s="47">
        <f t="shared" si="297"/>
        <v>-4.2617182030163557E-4</v>
      </c>
      <c r="F1036" s="89">
        <f t="shared" ref="F1036:F1099" si="310">F1035+1/$F$10</f>
        <v>2020.07230830358</v>
      </c>
      <c r="G1036" s="96">
        <v>276</v>
      </c>
      <c r="H1036" s="37">
        <v>1025</v>
      </c>
      <c r="I1036" s="60">
        <f t="shared" si="298"/>
        <v>2548.4244456049901</v>
      </c>
      <c r="J1036" s="57">
        <f t="shared" si="299"/>
        <v>3066.9858373200123</v>
      </c>
      <c r="K1036" s="60">
        <f t="shared" si="300"/>
        <v>3324.3935528691286</v>
      </c>
      <c r="L1036" s="57">
        <f t="shared" si="301"/>
        <v>1953.5795180904588</v>
      </c>
      <c r="M1036" s="60">
        <f t="shared" si="302"/>
        <v>1953.5795180904588</v>
      </c>
      <c r="N1036" s="57">
        <f t="shared" si="303"/>
        <v>1497.5813546618715</v>
      </c>
      <c r="P1036" s="49"/>
      <c r="Q1036" s="96">
        <v>1025</v>
      </c>
      <c r="R1036" s="103">
        <f t="shared" ref="R1036:R1099" si="311">R1035+1/$F$10</f>
        <v>2020.07230830358</v>
      </c>
      <c r="S1036" s="57">
        <f t="shared" si="304"/>
        <v>2467.2720527015013</v>
      </c>
      <c r="T1036" s="57">
        <f t="shared" si="305"/>
        <v>3052.8117378049274</v>
      </c>
      <c r="U1036" s="57">
        <f t="shared" si="306"/>
        <v>4117.9812161552272</v>
      </c>
      <c r="V1036" s="57">
        <f t="shared" si="307"/>
        <v>1478.2562286006348</v>
      </c>
      <c r="W1036" s="57">
        <f t="shared" si="308"/>
        <v>6873.0844975282043</v>
      </c>
      <c r="X1036" s="57">
        <f t="shared" si="309"/>
        <v>885.6913346883963</v>
      </c>
      <c r="Y1036" s="17"/>
      <c r="AA1036" s="22"/>
      <c r="AB1036" s="22"/>
      <c r="AC1036" s="22"/>
      <c r="AD1036" s="22"/>
      <c r="AE1036" s="22"/>
      <c r="AF1036" s="22"/>
      <c r="AG1036" s="22"/>
      <c r="AH1036" s="33"/>
      <c r="AI1036" s="6"/>
      <c r="AJ1036" s="32"/>
      <c r="AK1036" s="27"/>
      <c r="AL1036" s="27"/>
      <c r="AM1036" s="27"/>
      <c r="AN1036" s="27"/>
      <c r="AO1036" s="27"/>
      <c r="AP1036" s="27"/>
      <c r="AR1036" s="2"/>
      <c r="AS1036" s="8"/>
      <c r="AT1036" s="8"/>
      <c r="AU1036" s="8"/>
      <c r="AW1036" s="44"/>
      <c r="AX1036" s="31"/>
      <c r="AY1036" s="29"/>
      <c r="AZ1036" s="31"/>
      <c r="BA1036" s="17"/>
      <c r="BC1036" s="22"/>
      <c r="BD1036" s="22"/>
      <c r="BE1036" s="22"/>
      <c r="BF1036" s="22"/>
      <c r="BG1036" s="22"/>
      <c r="BH1036" s="22"/>
      <c r="BI1036" s="22"/>
      <c r="BJ1036" s="33"/>
      <c r="BK1036" s="6"/>
      <c r="BL1036" s="32"/>
      <c r="BM1036" s="27"/>
      <c r="BN1036" s="27"/>
      <c r="BO1036" s="27"/>
      <c r="BP1036" s="27"/>
      <c r="BQ1036" s="27"/>
      <c r="BR1036" s="27"/>
      <c r="BT1036" s="2"/>
      <c r="BU1036" s="8"/>
      <c r="BV1036" s="8"/>
      <c r="BW1036" s="8"/>
      <c r="BY1036" s="44"/>
      <c r="BZ1036" s="31"/>
      <c r="CA1036" s="29"/>
      <c r="CB1036" s="31"/>
      <c r="CC1036" s="17"/>
      <c r="CE1036" s="22"/>
      <c r="CF1036" s="22"/>
      <c r="CG1036" s="22"/>
      <c r="CH1036" s="22"/>
      <c r="CI1036" s="22"/>
      <c r="CJ1036" s="22"/>
      <c r="CK1036" s="22"/>
      <c r="CL1036" s="33"/>
      <c r="CM1036" s="6"/>
      <c r="CN1036" s="32"/>
      <c r="CO1036" s="27"/>
      <c r="CP1036" s="27"/>
      <c r="CQ1036" s="27"/>
      <c r="CR1036" s="27"/>
      <c r="CS1036" s="27"/>
      <c r="CT1036" s="27"/>
    </row>
    <row r="1037" spans="2:98">
      <c r="B1037" s="86">
        <v>43861</v>
      </c>
      <c r="C1037" s="53">
        <v>3225.52</v>
      </c>
      <c r="D1037" s="47">
        <f t="shared" si="297"/>
        <v>-1.7705852615678808E-2</v>
      </c>
      <c r="F1037" s="89">
        <f t="shared" si="310"/>
        <v>2020.0762812872908</v>
      </c>
      <c r="G1037" s="96">
        <v>277</v>
      </c>
      <c r="H1037" s="37">
        <v>1026</v>
      </c>
      <c r="I1037" s="60">
        <f t="shared" si="298"/>
        <v>2549.1686941981134</v>
      </c>
      <c r="J1037" s="57">
        <f t="shared" si="299"/>
        <v>3068.4617438106775</v>
      </c>
      <c r="K1037" s="60">
        <f t="shared" si="300"/>
        <v>3326.9646619313216</v>
      </c>
      <c r="L1037" s="57">
        <f t="shared" si="301"/>
        <v>1953.2101154652592</v>
      </c>
      <c r="M1037" s="60">
        <f t="shared" si="302"/>
        <v>1953.2101154652592</v>
      </c>
      <c r="N1037" s="57">
        <f t="shared" si="303"/>
        <v>1496.5779878902431</v>
      </c>
      <c r="P1037" s="49"/>
      <c r="Q1037" s="41">
        <v>1026</v>
      </c>
      <c r="R1037" s="103">
        <f t="shared" si="311"/>
        <v>2020.0762812872908</v>
      </c>
      <c r="S1037" s="57">
        <f t="shared" si="304"/>
        <v>2467.9926013358709</v>
      </c>
      <c r="T1037" s="57">
        <f t="shared" si="305"/>
        <v>3053.5744776576521</v>
      </c>
      <c r="U1037" s="57">
        <f t="shared" si="306"/>
        <v>4120.2130133658093</v>
      </c>
      <c r="V1037" s="57">
        <f t="shared" si="307"/>
        <v>1478.3185870462707</v>
      </c>
      <c r="W1037" s="57">
        <f t="shared" si="308"/>
        <v>6878.5276205123673</v>
      </c>
      <c r="X1037" s="57">
        <f t="shared" si="309"/>
        <v>885.5074539622035</v>
      </c>
      <c r="Y1037" s="17"/>
      <c r="AA1037" s="22"/>
      <c r="AB1037" s="22"/>
      <c r="AC1037" s="22"/>
      <c r="AD1037" s="22"/>
      <c r="AE1037" s="22"/>
      <c r="AF1037" s="22"/>
      <c r="AG1037" s="22"/>
      <c r="AH1037" s="33"/>
      <c r="AI1037" s="6"/>
      <c r="AJ1037" s="32"/>
      <c r="AK1037" s="27"/>
      <c r="AL1037" s="27"/>
      <c r="AM1037" s="27"/>
      <c r="AN1037" s="27"/>
      <c r="AO1037" s="27"/>
      <c r="AP1037" s="27"/>
      <c r="AR1037" s="2"/>
      <c r="AS1037" s="8"/>
      <c r="AT1037" s="8"/>
      <c r="AU1037" s="8"/>
      <c r="AW1037" s="44"/>
      <c r="AX1037" s="31"/>
      <c r="AY1037" s="29"/>
      <c r="AZ1037" s="31"/>
      <c r="BA1037" s="17"/>
      <c r="BC1037" s="22"/>
      <c r="BD1037" s="22"/>
      <c r="BE1037" s="22"/>
      <c r="BF1037" s="22"/>
      <c r="BG1037" s="22"/>
      <c r="BH1037" s="22"/>
      <c r="BI1037" s="22"/>
      <c r="BJ1037" s="33"/>
      <c r="BK1037" s="6"/>
      <c r="BL1037" s="32"/>
      <c r="BM1037" s="27"/>
      <c r="BN1037" s="27"/>
      <c r="BO1037" s="27"/>
      <c r="BP1037" s="27"/>
      <c r="BQ1037" s="27"/>
      <c r="BR1037" s="27"/>
      <c r="BT1037" s="2"/>
      <c r="BU1037" s="8"/>
      <c r="BV1037" s="8"/>
      <c r="BW1037" s="8"/>
      <c r="BY1037" s="44"/>
      <c r="BZ1037" s="31"/>
      <c r="CA1037" s="29"/>
      <c r="CB1037" s="31"/>
      <c r="CC1037" s="17"/>
      <c r="CE1037" s="22"/>
      <c r="CF1037" s="22"/>
      <c r="CG1037" s="22"/>
      <c r="CH1037" s="22"/>
      <c r="CI1037" s="22"/>
      <c r="CJ1037" s="22"/>
      <c r="CK1037" s="22"/>
      <c r="CL1037" s="33"/>
      <c r="CM1037" s="6"/>
      <c r="CN1037" s="32"/>
      <c r="CO1037" s="27"/>
      <c r="CP1037" s="27"/>
      <c r="CQ1037" s="27"/>
      <c r="CR1037" s="27"/>
      <c r="CS1037" s="27"/>
      <c r="CT1037" s="27"/>
    </row>
    <row r="1038" spans="2:98">
      <c r="B1038" s="86">
        <v>43864</v>
      </c>
      <c r="C1038" s="53">
        <v>3248.92</v>
      </c>
      <c r="D1038" s="47">
        <f t="shared" si="297"/>
        <v>7.2546442124060903E-3</v>
      </c>
      <c r="F1038" s="89">
        <f t="shared" si="310"/>
        <v>2020.0802542710016</v>
      </c>
      <c r="G1038" s="96">
        <v>278</v>
      </c>
      <c r="H1038" s="37">
        <v>1027</v>
      </c>
      <c r="I1038" s="60">
        <f t="shared" si="298"/>
        <v>2549.9131601435574</v>
      </c>
      <c r="J1038" s="57">
        <f t="shared" si="299"/>
        <v>3069.9356969268829</v>
      </c>
      <c r="K1038" s="60">
        <f t="shared" si="300"/>
        <v>3329.53487065133</v>
      </c>
      <c r="L1038" s="57">
        <f t="shared" si="301"/>
        <v>1952.8424770638783</v>
      </c>
      <c r="M1038" s="60">
        <f t="shared" si="302"/>
        <v>1952.8424770638783</v>
      </c>
      <c r="N1038" s="57">
        <f t="shared" si="303"/>
        <v>1495.5778886251494</v>
      </c>
      <c r="P1038" s="49"/>
      <c r="Q1038" s="41">
        <v>1027</v>
      </c>
      <c r="R1038" s="103">
        <f t="shared" si="311"/>
        <v>2020.0802542710016</v>
      </c>
      <c r="S1038" s="57">
        <f t="shared" si="304"/>
        <v>2468.7133604011633</v>
      </c>
      <c r="T1038" s="57">
        <f t="shared" si="305"/>
        <v>3054.3370363252861</v>
      </c>
      <c r="U1038" s="57">
        <f t="shared" si="306"/>
        <v>4122.4455183722575</v>
      </c>
      <c r="V1038" s="57">
        <f t="shared" si="307"/>
        <v>1478.3811280614884</v>
      </c>
      <c r="W1038" s="57">
        <f t="shared" si="308"/>
        <v>6883.9733784184282</v>
      </c>
      <c r="X1038" s="57">
        <f t="shared" si="309"/>
        <v>885.3238269238351</v>
      </c>
      <c r="Y1038" s="17"/>
      <c r="AA1038" s="22"/>
      <c r="AB1038" s="22"/>
      <c r="AC1038" s="22"/>
      <c r="AD1038" s="22"/>
      <c r="AE1038" s="22"/>
      <c r="AF1038" s="22"/>
      <c r="AG1038" s="22"/>
      <c r="AH1038" s="33"/>
      <c r="AI1038" s="6"/>
      <c r="AJ1038" s="32"/>
      <c r="AK1038" s="27"/>
      <c r="AL1038" s="27"/>
      <c r="AM1038" s="27"/>
      <c r="AN1038" s="27"/>
      <c r="AO1038" s="27"/>
      <c r="AP1038" s="27"/>
      <c r="AR1038" s="2"/>
      <c r="AS1038" s="8"/>
      <c r="AT1038" s="8"/>
      <c r="AU1038" s="8"/>
      <c r="AW1038" s="44"/>
      <c r="AX1038" s="31"/>
      <c r="AY1038" s="29"/>
      <c r="AZ1038" s="31"/>
      <c r="BA1038" s="17"/>
      <c r="BC1038" s="22"/>
      <c r="BD1038" s="22"/>
      <c r="BE1038" s="22"/>
      <c r="BF1038" s="22"/>
      <c r="BG1038" s="22"/>
      <c r="BH1038" s="22"/>
      <c r="BI1038" s="22"/>
      <c r="BJ1038" s="33"/>
      <c r="BK1038" s="6"/>
      <c r="BL1038" s="32"/>
      <c r="BM1038" s="27"/>
      <c r="BN1038" s="27"/>
      <c r="BO1038" s="27"/>
      <c r="BP1038" s="27"/>
      <c r="BQ1038" s="27"/>
      <c r="BR1038" s="27"/>
      <c r="BT1038" s="2"/>
      <c r="BU1038" s="8"/>
      <c r="BV1038" s="8"/>
      <c r="BW1038" s="8"/>
      <c r="BY1038" s="44"/>
      <c r="BZ1038" s="31"/>
      <c r="CA1038" s="29"/>
      <c r="CB1038" s="31"/>
      <c r="CC1038" s="17"/>
      <c r="CE1038" s="22"/>
      <c r="CF1038" s="22"/>
      <c r="CG1038" s="22"/>
      <c r="CH1038" s="22"/>
      <c r="CI1038" s="22"/>
      <c r="CJ1038" s="22"/>
      <c r="CK1038" s="22"/>
      <c r="CL1038" s="33"/>
      <c r="CM1038" s="6"/>
      <c r="CN1038" s="32"/>
      <c r="CO1038" s="27"/>
      <c r="CP1038" s="27"/>
      <c r="CQ1038" s="27"/>
      <c r="CR1038" s="27"/>
      <c r="CS1038" s="27"/>
      <c r="CT1038" s="27"/>
    </row>
    <row r="1039" spans="2:98">
      <c r="B1039" s="86">
        <v>43865</v>
      </c>
      <c r="C1039" s="53">
        <v>3296.86</v>
      </c>
      <c r="D1039" s="47">
        <f t="shared" si="297"/>
        <v>1.4755672654297445E-2</v>
      </c>
      <c r="F1039" s="89">
        <f t="shared" si="310"/>
        <v>2020.0842272547125</v>
      </c>
      <c r="G1039" s="96">
        <v>279</v>
      </c>
      <c r="H1039" s="37">
        <v>1028</v>
      </c>
      <c r="I1039" s="60">
        <f t="shared" si="298"/>
        <v>2550.6578435047991</v>
      </c>
      <c r="J1039" s="57">
        <f t="shared" si="299"/>
        <v>3071.407707538016</v>
      </c>
      <c r="K1039" s="60">
        <f t="shared" si="300"/>
        <v>3332.1041894572477</v>
      </c>
      <c r="L1039" s="57">
        <f t="shared" si="301"/>
        <v>1952.4765927839317</v>
      </c>
      <c r="M1039" s="60">
        <f t="shared" si="302"/>
        <v>1952.4765927839317</v>
      </c>
      <c r="N1039" s="57">
        <f t="shared" si="303"/>
        <v>1494.5810372319263</v>
      </c>
      <c r="P1039" s="49"/>
      <c r="Q1039" s="96">
        <v>1028</v>
      </c>
      <c r="R1039" s="103">
        <f t="shared" si="311"/>
        <v>2020.0842272547125</v>
      </c>
      <c r="S1039" s="57">
        <f t="shared" si="304"/>
        <v>2469.4343299588336</v>
      </c>
      <c r="T1039" s="57">
        <f t="shared" si="305"/>
        <v>3055.0994141199058</v>
      </c>
      <c r="U1039" s="57">
        <f t="shared" si="306"/>
        <v>4124.6787317475528</v>
      </c>
      <c r="V1039" s="57">
        <f t="shared" si="307"/>
        <v>1478.4438514064764</v>
      </c>
      <c r="W1039" s="57">
        <f t="shared" si="308"/>
        <v>6889.4217731289973</v>
      </c>
      <c r="X1039" s="57">
        <f t="shared" si="309"/>
        <v>885.14045311666689</v>
      </c>
      <c r="Y1039" s="17"/>
      <c r="AA1039" s="22"/>
      <c r="AB1039" s="22"/>
      <c r="AC1039" s="22"/>
      <c r="AD1039" s="22"/>
      <c r="AE1039" s="22"/>
      <c r="AF1039" s="22"/>
      <c r="AG1039" s="22"/>
      <c r="AH1039" s="33"/>
      <c r="AI1039" s="6"/>
      <c r="AJ1039" s="32"/>
      <c r="AK1039" s="27"/>
      <c r="AL1039" s="27"/>
      <c r="AM1039" s="27"/>
      <c r="AN1039" s="27"/>
      <c r="AO1039" s="27"/>
      <c r="AP1039" s="27"/>
      <c r="AR1039" s="2"/>
      <c r="AS1039" s="8"/>
      <c r="AT1039" s="8"/>
      <c r="AU1039" s="8"/>
      <c r="AW1039" s="44"/>
      <c r="AX1039" s="31"/>
      <c r="AY1039" s="29"/>
      <c r="AZ1039" s="31"/>
      <c r="BA1039" s="17"/>
      <c r="BC1039" s="22"/>
      <c r="BD1039" s="22"/>
      <c r="BE1039" s="22"/>
      <c r="BF1039" s="22"/>
      <c r="BG1039" s="22"/>
      <c r="BH1039" s="22"/>
      <c r="BI1039" s="22"/>
      <c r="BJ1039" s="33"/>
      <c r="BK1039" s="6"/>
      <c r="BL1039" s="32"/>
      <c r="BM1039" s="27"/>
      <c r="BN1039" s="27"/>
      <c r="BO1039" s="27"/>
      <c r="BP1039" s="27"/>
      <c r="BQ1039" s="27"/>
      <c r="BR1039" s="27"/>
      <c r="BT1039" s="2"/>
      <c r="BU1039" s="8"/>
      <c r="BV1039" s="8"/>
      <c r="BW1039" s="8"/>
      <c r="BY1039" s="44"/>
      <c r="BZ1039" s="31"/>
      <c r="CA1039" s="29"/>
      <c r="CB1039" s="31"/>
      <c r="CC1039" s="17"/>
      <c r="CE1039" s="22"/>
      <c r="CF1039" s="22"/>
      <c r="CG1039" s="22"/>
      <c r="CH1039" s="22"/>
      <c r="CI1039" s="22"/>
      <c r="CJ1039" s="22"/>
      <c r="CK1039" s="22"/>
      <c r="CL1039" s="33"/>
      <c r="CM1039" s="6"/>
      <c r="CN1039" s="32"/>
      <c r="CO1039" s="27"/>
      <c r="CP1039" s="27"/>
      <c r="CQ1039" s="27"/>
      <c r="CR1039" s="27"/>
      <c r="CS1039" s="27"/>
      <c r="CT1039" s="27"/>
    </row>
    <row r="1040" spans="2:98">
      <c r="B1040" s="86">
        <v>43866</v>
      </c>
      <c r="C1040" s="53">
        <v>3334.69</v>
      </c>
      <c r="D1040" s="47">
        <f t="shared" si="297"/>
        <v>1.1474554576172457E-2</v>
      </c>
      <c r="F1040" s="89">
        <f t="shared" si="310"/>
        <v>2020.0882002384233</v>
      </c>
      <c r="G1040" s="96">
        <v>280</v>
      </c>
      <c r="H1040" s="37">
        <v>1029</v>
      </c>
      <c r="I1040" s="60">
        <f t="shared" si="298"/>
        <v>2551.4027443453319</v>
      </c>
      <c r="J1040" s="57">
        <f t="shared" si="299"/>
        <v>3072.87778641571</v>
      </c>
      <c r="K1040" s="60">
        <f t="shared" si="300"/>
        <v>3334.6726286839566</v>
      </c>
      <c r="L1040" s="57">
        <f t="shared" si="301"/>
        <v>1952.1124526163626</v>
      </c>
      <c r="M1040" s="60">
        <f t="shared" si="302"/>
        <v>1952.1124526163626</v>
      </c>
      <c r="N1040" s="57">
        <f t="shared" si="303"/>
        <v>1493.587414258925</v>
      </c>
      <c r="P1040" s="49"/>
      <c r="Q1040" s="96">
        <v>1029</v>
      </c>
      <c r="R1040" s="103">
        <f t="shared" si="311"/>
        <v>2020.0882002384233</v>
      </c>
      <c r="S1040" s="57">
        <f t="shared" si="304"/>
        <v>2470.1555100703536</v>
      </c>
      <c r="T1040" s="57">
        <f t="shared" si="305"/>
        <v>3055.8616113528187</v>
      </c>
      <c r="U1040" s="57">
        <f t="shared" si="306"/>
        <v>4126.9126540641382</v>
      </c>
      <c r="V1040" s="57">
        <f t="shared" si="307"/>
        <v>1478.5067568420841</v>
      </c>
      <c r="W1040" s="57">
        <f t="shared" si="308"/>
        <v>6894.8728065261103</v>
      </c>
      <c r="X1040" s="57">
        <f t="shared" si="309"/>
        <v>884.95733208531385</v>
      </c>
      <c r="Y1040" s="17"/>
      <c r="AA1040" s="22"/>
      <c r="AB1040" s="22"/>
      <c r="AC1040" s="22"/>
      <c r="AD1040" s="22"/>
      <c r="AE1040" s="22"/>
      <c r="AF1040" s="22"/>
      <c r="AG1040" s="22"/>
      <c r="AH1040" s="33"/>
      <c r="AI1040" s="6"/>
      <c r="AJ1040" s="32"/>
      <c r="AK1040" s="27"/>
      <c r="AL1040" s="27"/>
      <c r="AM1040" s="27"/>
      <c r="AN1040" s="27"/>
      <c r="AO1040" s="27"/>
      <c r="AP1040" s="27"/>
      <c r="AR1040" s="2"/>
      <c r="AS1040" s="8"/>
      <c r="AT1040" s="8"/>
      <c r="AU1040" s="8"/>
      <c r="AW1040" s="44"/>
      <c r="AX1040" s="31"/>
      <c r="AY1040" s="29"/>
      <c r="AZ1040" s="31"/>
      <c r="BA1040" s="17"/>
      <c r="BC1040" s="22"/>
      <c r="BD1040" s="22"/>
      <c r="BE1040" s="22"/>
      <c r="BF1040" s="22"/>
      <c r="BG1040" s="22"/>
      <c r="BH1040" s="22"/>
      <c r="BI1040" s="22"/>
      <c r="BJ1040" s="33"/>
      <c r="BK1040" s="6"/>
      <c r="BL1040" s="32"/>
      <c r="BM1040" s="27"/>
      <c r="BN1040" s="27"/>
      <c r="BO1040" s="27"/>
      <c r="BP1040" s="27"/>
      <c r="BQ1040" s="27"/>
      <c r="BR1040" s="27"/>
      <c r="BT1040" s="2"/>
      <c r="BU1040" s="8"/>
      <c r="BV1040" s="8"/>
      <c r="BW1040" s="8"/>
      <c r="BY1040" s="44"/>
      <c r="BZ1040" s="31"/>
      <c r="CA1040" s="29"/>
      <c r="CB1040" s="31"/>
      <c r="CC1040" s="17"/>
      <c r="CE1040" s="22"/>
      <c r="CF1040" s="22"/>
      <c r="CG1040" s="22"/>
      <c r="CH1040" s="22"/>
      <c r="CI1040" s="22"/>
      <c r="CJ1040" s="22"/>
      <c r="CK1040" s="22"/>
      <c r="CL1040" s="33"/>
      <c r="CM1040" s="6"/>
      <c r="CN1040" s="32"/>
      <c r="CO1040" s="27"/>
      <c r="CP1040" s="27"/>
      <c r="CQ1040" s="27"/>
      <c r="CR1040" s="27"/>
      <c r="CS1040" s="27"/>
      <c r="CT1040" s="27"/>
    </row>
    <row r="1041" spans="2:98">
      <c r="B1041" s="86">
        <v>43867</v>
      </c>
      <c r="C1041" s="53">
        <v>3344.26</v>
      </c>
      <c r="D1041" s="47">
        <f t="shared" si="297"/>
        <v>2.8698319783848464E-3</v>
      </c>
      <c r="F1041" s="89">
        <f t="shared" si="310"/>
        <v>2020.0921732221341</v>
      </c>
      <c r="G1041" s="96">
        <v>281</v>
      </c>
      <c r="H1041" s="37">
        <v>1030</v>
      </c>
      <c r="I1041" s="60">
        <f t="shared" si="298"/>
        <v>2552.1478627286706</v>
      </c>
      <c r="J1041" s="57">
        <f t="shared" si="299"/>
        <v>3074.3459442350654</v>
      </c>
      <c r="K1041" s="60">
        <f t="shared" si="300"/>
        <v>3337.2401985743181</v>
      </c>
      <c r="L1041" s="57">
        <f t="shared" si="301"/>
        <v>1951.7500466442586</v>
      </c>
      <c r="M1041" s="60">
        <f t="shared" si="302"/>
        <v>1951.7500466442586</v>
      </c>
      <c r="N1041" s="57">
        <f t="shared" si="303"/>
        <v>1492.5970004351789</v>
      </c>
      <c r="P1041" s="49"/>
      <c r="Q1041" s="41">
        <v>1030</v>
      </c>
      <c r="R1041" s="103">
        <f t="shared" si="311"/>
        <v>2020.0921732221341</v>
      </c>
      <c r="S1041" s="57">
        <f t="shared" si="304"/>
        <v>2470.8769007972141</v>
      </c>
      <c r="T1041" s="57">
        <f t="shared" si="305"/>
        <v>3056.6236283345661</v>
      </c>
      <c r="U1041" s="57">
        <f t="shared" si="306"/>
        <v>4129.1472858939187</v>
      </c>
      <c r="V1041" s="57">
        <f t="shared" si="307"/>
        <v>1478.5698441298216</v>
      </c>
      <c r="W1041" s="57">
        <f t="shared" si="308"/>
        <v>6900.3264804912287</v>
      </c>
      <c r="X1041" s="57">
        <f t="shared" si="309"/>
        <v>884.77446337562583</v>
      </c>
      <c r="Y1041" s="17"/>
      <c r="AA1041" s="22"/>
      <c r="AB1041" s="22"/>
      <c r="AC1041" s="22"/>
      <c r="AD1041" s="22"/>
      <c r="AE1041" s="22"/>
      <c r="AF1041" s="22"/>
      <c r="AG1041" s="22"/>
      <c r="AH1041" s="33"/>
      <c r="AI1041" s="6"/>
      <c r="AJ1041" s="32"/>
      <c r="AK1041" s="27"/>
      <c r="AL1041" s="27"/>
      <c r="AM1041" s="27"/>
      <c r="AN1041" s="27"/>
      <c r="AO1041" s="27"/>
      <c r="AP1041" s="27"/>
      <c r="AR1041" s="2"/>
      <c r="AS1041" s="8"/>
      <c r="AT1041" s="8"/>
      <c r="AU1041" s="8"/>
      <c r="AW1041" s="44"/>
      <c r="AX1041" s="31"/>
      <c r="AY1041" s="29"/>
      <c r="AZ1041" s="31"/>
      <c r="BA1041" s="17"/>
      <c r="BC1041" s="22"/>
      <c r="BD1041" s="22"/>
      <c r="BE1041" s="22"/>
      <c r="BF1041" s="22"/>
      <c r="BG1041" s="22"/>
      <c r="BH1041" s="22"/>
      <c r="BI1041" s="22"/>
      <c r="BJ1041" s="33"/>
      <c r="BK1041" s="6"/>
      <c r="BL1041" s="32"/>
      <c r="BM1041" s="27"/>
      <c r="BN1041" s="27"/>
      <c r="BO1041" s="27"/>
      <c r="BP1041" s="27"/>
      <c r="BQ1041" s="27"/>
      <c r="BR1041" s="27"/>
      <c r="BT1041" s="2"/>
      <c r="BU1041" s="8"/>
      <c r="BV1041" s="8"/>
      <c r="BW1041" s="8"/>
      <c r="BY1041" s="44"/>
      <c r="BZ1041" s="31"/>
      <c r="CA1041" s="29"/>
      <c r="CB1041" s="31"/>
      <c r="CC1041" s="17"/>
      <c r="CE1041" s="22"/>
      <c r="CF1041" s="22"/>
      <c r="CG1041" s="22"/>
      <c r="CH1041" s="22"/>
      <c r="CI1041" s="22"/>
      <c r="CJ1041" s="22"/>
      <c r="CK1041" s="22"/>
      <c r="CL1041" s="33"/>
      <c r="CM1041" s="6"/>
      <c r="CN1041" s="32"/>
      <c r="CO1041" s="27"/>
      <c r="CP1041" s="27"/>
      <c r="CQ1041" s="27"/>
      <c r="CR1041" s="27"/>
      <c r="CS1041" s="27"/>
      <c r="CT1041" s="27"/>
    </row>
    <row r="1042" spans="2:98">
      <c r="B1042" s="86">
        <v>43868</v>
      </c>
      <c r="C1042" s="53">
        <v>3327.71</v>
      </c>
      <c r="D1042" s="47">
        <f t="shared" si="297"/>
        <v>-4.948777906024107E-3</v>
      </c>
      <c r="F1042" s="89">
        <f t="shared" si="310"/>
        <v>2020.0961462058449</v>
      </c>
      <c r="G1042" s="96">
        <v>282</v>
      </c>
      <c r="H1042" s="37">
        <v>1031</v>
      </c>
      <c r="I1042" s="60">
        <f t="shared" si="298"/>
        <v>2552.893198718346</v>
      </c>
      <c r="J1042" s="57">
        <f t="shared" si="299"/>
        <v>3075.8121915758575</v>
      </c>
      <c r="K1042" s="60">
        <f t="shared" si="300"/>
        <v>3339.8069092803275</v>
      </c>
      <c r="L1042" s="57">
        <f t="shared" si="301"/>
        <v>1951.3893650416903</v>
      </c>
      <c r="M1042" s="60">
        <f t="shared" si="302"/>
        <v>1951.3893650416903</v>
      </c>
      <c r="N1042" s="57">
        <f t="shared" si="303"/>
        <v>1491.6097766681107</v>
      </c>
      <c r="P1042" s="49"/>
      <c r="Q1042" s="41">
        <v>1031</v>
      </c>
      <c r="R1042" s="103">
        <f t="shared" si="311"/>
        <v>2020.0961462058449</v>
      </c>
      <c r="S1042" s="57">
        <f t="shared" si="304"/>
        <v>2471.5985022009245</v>
      </c>
      <c r="T1042" s="57">
        <f t="shared" si="305"/>
        <v>3057.3854653749213</v>
      </c>
      <c r="U1042" s="57">
        <f t="shared" si="306"/>
        <v>4131.3826278082606</v>
      </c>
      <c r="V1042" s="57">
        <f t="shared" si="307"/>
        <v>1478.6331130318551</v>
      </c>
      <c r="W1042" s="57">
        <f t="shared" si="308"/>
        <v>6905.782796905235</v>
      </c>
      <c r="X1042" s="57">
        <f t="shared" si="309"/>
        <v>884.5918465346839</v>
      </c>
      <c r="Y1042" s="17"/>
      <c r="AA1042" s="22"/>
      <c r="AB1042" s="22"/>
      <c r="AC1042" s="22"/>
      <c r="AD1042" s="22"/>
      <c r="AE1042" s="22"/>
      <c r="AF1042" s="22"/>
      <c r="AG1042" s="22"/>
      <c r="AH1042" s="33"/>
      <c r="AI1042" s="6"/>
      <c r="AJ1042" s="32"/>
      <c r="AK1042" s="27"/>
      <c r="AL1042" s="27"/>
      <c r="AM1042" s="27"/>
      <c r="AN1042" s="27"/>
      <c r="AO1042" s="27"/>
      <c r="AP1042" s="27"/>
      <c r="AR1042" s="2"/>
      <c r="AS1042" s="8"/>
      <c r="AT1042" s="8"/>
      <c r="AU1042" s="8"/>
      <c r="AW1042" s="44"/>
      <c r="AX1042" s="31"/>
      <c r="AY1042" s="29"/>
      <c r="AZ1042" s="31"/>
      <c r="BA1042" s="17"/>
      <c r="BC1042" s="22"/>
      <c r="BD1042" s="22"/>
      <c r="BE1042" s="22"/>
      <c r="BF1042" s="22"/>
      <c r="BG1042" s="22"/>
      <c r="BH1042" s="22"/>
      <c r="BI1042" s="22"/>
      <c r="BJ1042" s="33"/>
      <c r="BK1042" s="6"/>
      <c r="BL1042" s="32"/>
      <c r="BM1042" s="27"/>
      <c r="BN1042" s="27"/>
      <c r="BO1042" s="27"/>
      <c r="BP1042" s="27"/>
      <c r="BQ1042" s="27"/>
      <c r="BR1042" s="27"/>
      <c r="BT1042" s="2"/>
      <c r="BU1042" s="8"/>
      <c r="BV1042" s="8"/>
      <c r="BW1042" s="8"/>
      <c r="BY1042" s="44"/>
      <c r="BZ1042" s="31"/>
      <c r="CA1042" s="29"/>
      <c r="CB1042" s="31"/>
      <c r="CC1042" s="17"/>
      <c r="CE1042" s="22"/>
      <c r="CF1042" s="22"/>
      <c r="CG1042" s="22"/>
      <c r="CH1042" s="22"/>
      <c r="CI1042" s="22"/>
      <c r="CJ1042" s="22"/>
      <c r="CK1042" s="22"/>
      <c r="CL1042" s="33"/>
      <c r="CM1042" s="6"/>
      <c r="CN1042" s="32"/>
      <c r="CO1042" s="27"/>
      <c r="CP1042" s="27"/>
      <c r="CQ1042" s="27"/>
      <c r="CR1042" s="27"/>
      <c r="CS1042" s="27"/>
      <c r="CT1042" s="27"/>
    </row>
    <row r="1043" spans="2:98">
      <c r="B1043" s="86">
        <v>43871</v>
      </c>
      <c r="C1043" s="53">
        <v>3352.09</v>
      </c>
      <c r="D1043" s="47">
        <f t="shared" si="297"/>
        <v>7.3263595685922481E-3</v>
      </c>
      <c r="F1043" s="89">
        <f t="shared" si="310"/>
        <v>2020.1001191895557</v>
      </c>
      <c r="G1043" s="96">
        <v>283</v>
      </c>
      <c r="H1043" s="37">
        <v>1032</v>
      </c>
      <c r="I1043" s="60">
        <f t="shared" si="298"/>
        <v>2553.6387523779085</v>
      </c>
      <c r="J1043" s="57">
        <f t="shared" si="299"/>
        <v>3077.2765389237179</v>
      </c>
      <c r="K1043" s="60">
        <f t="shared" si="300"/>
        <v>3342.3727708642646</v>
      </c>
      <c r="L1043" s="57">
        <f t="shared" si="301"/>
        <v>1951.030398072563</v>
      </c>
      <c r="M1043" s="60">
        <f t="shared" si="302"/>
        <v>1951.030398072563</v>
      </c>
      <c r="N1043" s="57">
        <f t="shared" si="303"/>
        <v>1490.6257240412774</v>
      </c>
      <c r="P1043" s="49"/>
      <c r="Q1043" s="96">
        <v>1032</v>
      </c>
      <c r="R1043" s="103">
        <f t="shared" si="311"/>
        <v>2020.1001191895557</v>
      </c>
      <c r="S1043" s="57">
        <f t="shared" si="304"/>
        <v>2472.3203143430119</v>
      </c>
      <c r="T1043" s="57">
        <f t="shared" si="305"/>
        <v>3058.1471227828988</v>
      </c>
      <c r="U1043" s="57">
        <f t="shared" si="306"/>
        <v>4133.6186803780001</v>
      </c>
      <c r="V1043" s="57">
        <f t="shared" si="307"/>
        <v>1478.6965633110067</v>
      </c>
      <c r="W1043" s="57">
        <f t="shared" si="308"/>
        <v>6911.2417576484486</v>
      </c>
      <c r="X1043" s="57">
        <f t="shared" si="309"/>
        <v>884.40948111079558</v>
      </c>
      <c r="Y1043" s="17"/>
      <c r="AA1043" s="22"/>
      <c r="AB1043" s="22"/>
      <c r="AC1043" s="22"/>
      <c r="AD1043" s="22"/>
      <c r="AE1043" s="22"/>
      <c r="AF1043" s="22"/>
      <c r="AG1043" s="22"/>
      <c r="AH1043" s="33"/>
      <c r="AI1043" s="6"/>
      <c r="AJ1043" s="32"/>
      <c r="AK1043" s="27"/>
      <c r="AL1043" s="27"/>
      <c r="AM1043" s="27"/>
      <c r="AN1043" s="27"/>
      <c r="AO1043" s="27"/>
      <c r="AP1043" s="27"/>
      <c r="AR1043" s="2"/>
      <c r="AS1043" s="8"/>
      <c r="AT1043" s="8"/>
      <c r="AU1043" s="8"/>
      <c r="AW1043" s="44"/>
      <c r="AX1043" s="31"/>
      <c r="AY1043" s="29"/>
      <c r="AZ1043" s="31"/>
      <c r="BA1043" s="17"/>
      <c r="BC1043" s="22"/>
      <c r="BD1043" s="22"/>
      <c r="BE1043" s="22"/>
      <c r="BF1043" s="22"/>
      <c r="BG1043" s="22"/>
      <c r="BH1043" s="22"/>
      <c r="BI1043" s="22"/>
      <c r="BJ1043" s="33"/>
      <c r="BK1043" s="6"/>
      <c r="BL1043" s="32"/>
      <c r="BM1043" s="27"/>
      <c r="BN1043" s="27"/>
      <c r="BO1043" s="27"/>
      <c r="BP1043" s="27"/>
      <c r="BQ1043" s="27"/>
      <c r="BR1043" s="27"/>
      <c r="BT1043" s="2"/>
      <c r="BU1043" s="8"/>
      <c r="BV1043" s="8"/>
      <c r="BW1043" s="8"/>
      <c r="BY1043" s="44"/>
      <c r="BZ1043" s="31"/>
      <c r="CA1043" s="29"/>
      <c r="CB1043" s="31"/>
      <c r="CC1043" s="17"/>
      <c r="CE1043" s="22"/>
      <c r="CF1043" s="22"/>
      <c r="CG1043" s="22"/>
      <c r="CH1043" s="22"/>
      <c r="CI1043" s="22"/>
      <c r="CJ1043" s="22"/>
      <c r="CK1043" s="22"/>
      <c r="CL1043" s="33"/>
      <c r="CM1043" s="6"/>
      <c r="CN1043" s="32"/>
      <c r="CO1043" s="27"/>
      <c r="CP1043" s="27"/>
      <c r="CQ1043" s="27"/>
      <c r="CR1043" s="27"/>
      <c r="CS1043" s="27"/>
      <c r="CT1043" s="27"/>
    </row>
    <row r="1044" spans="2:98">
      <c r="B1044" s="86">
        <v>43872</v>
      </c>
      <c r="C1044" s="53">
        <v>3357.75</v>
      </c>
      <c r="D1044" s="47">
        <f t="shared" si="297"/>
        <v>1.6884988171558205E-3</v>
      </c>
      <c r="F1044" s="89">
        <f t="shared" si="310"/>
        <v>2020.1040921732665</v>
      </c>
      <c r="G1044" s="96">
        <v>284</v>
      </c>
      <c r="H1044" s="37">
        <v>1033</v>
      </c>
      <c r="I1044" s="60">
        <f t="shared" si="298"/>
        <v>2554.3845237709274</v>
      </c>
      <c r="J1044" s="57">
        <f t="shared" si="299"/>
        <v>3078.7389966712994</v>
      </c>
      <c r="K1044" s="60">
        <f t="shared" si="300"/>
        <v>3344.9377932998177</v>
      </c>
      <c r="L1044" s="57">
        <f t="shared" si="301"/>
        <v>1950.6731360894942</v>
      </c>
      <c r="M1044" s="60">
        <f t="shared" si="302"/>
        <v>1950.6731360894942</v>
      </c>
      <c r="N1044" s="57">
        <f t="shared" si="303"/>
        <v>1489.6448238121488</v>
      </c>
      <c r="P1044" s="49"/>
      <c r="Q1044" s="41">
        <v>1033</v>
      </c>
      <c r="R1044" s="103">
        <f t="shared" si="311"/>
        <v>2020.1040921732665</v>
      </c>
      <c r="S1044" s="57">
        <f t="shared" si="304"/>
        <v>2473.0423372850191</v>
      </c>
      <c r="T1044" s="57">
        <f t="shared" si="305"/>
        <v>3058.9086008667514</v>
      </c>
      <c r="U1044" s="57">
        <f t="shared" si="306"/>
        <v>4135.8554441734423</v>
      </c>
      <c r="V1044" s="57">
        <f t="shared" si="307"/>
        <v>1478.7601947307496</v>
      </c>
      <c r="W1044" s="57">
        <f t="shared" si="308"/>
        <v>6916.7033646006303</v>
      </c>
      <c r="X1044" s="57">
        <f t="shared" si="309"/>
        <v>884.22736665348987</v>
      </c>
      <c r="Y1044" s="17"/>
      <c r="AA1044" s="22"/>
      <c r="AB1044" s="22"/>
      <c r="AC1044" s="22"/>
      <c r="AD1044" s="22"/>
      <c r="AE1044" s="22"/>
      <c r="AF1044" s="22"/>
      <c r="AG1044" s="22"/>
      <c r="AH1044" s="33"/>
      <c r="AI1044" s="6"/>
      <c r="AJ1044" s="32"/>
      <c r="AK1044" s="27"/>
      <c r="AL1044" s="27"/>
      <c r="AM1044" s="27"/>
      <c r="AN1044" s="27"/>
      <c r="AO1044" s="27"/>
      <c r="AP1044" s="27"/>
      <c r="AR1044" s="2"/>
      <c r="AS1044" s="8"/>
      <c r="AT1044" s="8"/>
      <c r="AU1044" s="8"/>
      <c r="AW1044" s="44"/>
      <c r="AX1044" s="31"/>
      <c r="AY1044" s="29"/>
      <c r="AZ1044" s="31"/>
      <c r="BA1044" s="17"/>
      <c r="BC1044" s="22"/>
      <c r="BD1044" s="22"/>
      <c r="BE1044" s="22"/>
      <c r="BF1044" s="22"/>
      <c r="BG1044" s="22"/>
      <c r="BH1044" s="22"/>
      <c r="BI1044" s="22"/>
      <c r="BJ1044" s="33"/>
      <c r="BK1044" s="6"/>
      <c r="BL1044" s="32"/>
      <c r="BM1044" s="27"/>
      <c r="BN1044" s="27"/>
      <c r="BO1044" s="27"/>
      <c r="BP1044" s="27"/>
      <c r="BQ1044" s="27"/>
      <c r="BR1044" s="27"/>
      <c r="BT1044" s="2"/>
      <c r="BU1044" s="8"/>
      <c r="BV1044" s="8"/>
      <c r="BW1044" s="8"/>
      <c r="BY1044" s="44"/>
      <c r="BZ1044" s="31"/>
      <c r="CA1044" s="29"/>
      <c r="CB1044" s="31"/>
      <c r="CC1044" s="17"/>
      <c r="CE1044" s="22"/>
      <c r="CF1044" s="22"/>
      <c r="CG1044" s="22"/>
      <c r="CH1044" s="22"/>
      <c r="CI1044" s="22"/>
      <c r="CJ1044" s="22"/>
      <c r="CK1044" s="22"/>
      <c r="CL1044" s="33"/>
      <c r="CM1044" s="6"/>
      <c r="CN1044" s="32"/>
      <c r="CO1044" s="27"/>
      <c r="CP1044" s="27"/>
      <c r="CQ1044" s="27"/>
      <c r="CR1044" s="27"/>
      <c r="CS1044" s="27"/>
      <c r="CT1044" s="27"/>
    </row>
    <row r="1045" spans="2:98">
      <c r="B1045" s="86">
        <v>43873</v>
      </c>
      <c r="C1045" s="53">
        <v>3379.45</v>
      </c>
      <c r="D1045" s="47">
        <f t="shared" si="297"/>
        <v>6.4626610081154993E-3</v>
      </c>
      <c r="F1045" s="89">
        <f t="shared" si="310"/>
        <v>2020.1080651569773</v>
      </c>
      <c r="G1045" s="96">
        <v>285</v>
      </c>
      <c r="H1045" s="37">
        <v>1034</v>
      </c>
      <c r="I1045" s="60">
        <f t="shared" si="298"/>
        <v>2555.1305129609896</v>
      </c>
      <c r="J1045" s="57">
        <f t="shared" si="299"/>
        <v>3080.1995751194268</v>
      </c>
      <c r="K1045" s="60">
        <f t="shared" si="300"/>
        <v>3347.5019864731935</v>
      </c>
      <c r="L1045" s="57">
        <f t="shared" si="301"/>
        <v>1950.317569532702</v>
      </c>
      <c r="M1045" s="60">
        <f t="shared" si="302"/>
        <v>1950.317569532702</v>
      </c>
      <c r="N1045" s="57">
        <f t="shared" si="303"/>
        <v>1488.6670574099242</v>
      </c>
      <c r="P1045" s="49"/>
      <c r="Q1045" s="41">
        <v>1034</v>
      </c>
      <c r="R1045" s="103">
        <f t="shared" si="311"/>
        <v>2020.1080651569773</v>
      </c>
      <c r="S1045" s="57">
        <f t="shared" si="304"/>
        <v>2473.7645710885099</v>
      </c>
      <c r="T1045" s="57">
        <f t="shared" si="305"/>
        <v>3059.6698999339769</v>
      </c>
      <c r="U1045" s="57">
        <f t="shared" si="306"/>
        <v>4138.0929197643609</v>
      </c>
      <c r="V1045" s="57">
        <f t="shared" si="307"/>
        <v>1478.8240070552081</v>
      </c>
      <c r="W1045" s="57">
        <f t="shared" si="308"/>
        <v>6922.167619640979</v>
      </c>
      <c r="X1045" s="57">
        <f t="shared" si="309"/>
        <v>884.04550271351411</v>
      </c>
      <c r="Y1045" s="17"/>
      <c r="AA1045" s="22"/>
      <c r="AB1045" s="22"/>
      <c r="AC1045" s="22"/>
      <c r="AD1045" s="22"/>
      <c r="AE1045" s="22"/>
      <c r="AF1045" s="22"/>
      <c r="AG1045" s="22"/>
      <c r="AH1045" s="33"/>
      <c r="AI1045" s="6"/>
      <c r="AJ1045" s="32"/>
      <c r="AK1045" s="27"/>
      <c r="AL1045" s="27"/>
      <c r="AM1045" s="27"/>
      <c r="AN1045" s="27"/>
      <c r="AO1045" s="27"/>
      <c r="AP1045" s="27"/>
      <c r="AR1045" s="2"/>
      <c r="AS1045" s="8"/>
      <c r="AT1045" s="8"/>
      <c r="AU1045" s="8"/>
      <c r="AW1045" s="44"/>
      <c r="AX1045" s="31"/>
      <c r="AY1045" s="29"/>
      <c r="AZ1045" s="31"/>
      <c r="BA1045" s="17"/>
      <c r="BC1045" s="22"/>
      <c r="BD1045" s="22"/>
      <c r="BE1045" s="22"/>
      <c r="BF1045" s="22"/>
      <c r="BG1045" s="22"/>
      <c r="BH1045" s="22"/>
      <c r="BI1045" s="22"/>
      <c r="BJ1045" s="33"/>
      <c r="BK1045" s="6"/>
      <c r="BL1045" s="32"/>
      <c r="BM1045" s="27"/>
      <c r="BN1045" s="27"/>
      <c r="BO1045" s="27"/>
      <c r="BP1045" s="27"/>
      <c r="BQ1045" s="27"/>
      <c r="BR1045" s="27"/>
      <c r="BT1045" s="2"/>
      <c r="BU1045" s="8"/>
      <c r="BV1045" s="8"/>
      <c r="BW1045" s="8"/>
      <c r="BY1045" s="44"/>
      <c r="BZ1045" s="31"/>
      <c r="CA1045" s="29"/>
      <c r="CB1045" s="31"/>
      <c r="CC1045" s="17"/>
      <c r="CE1045" s="22"/>
      <c r="CF1045" s="22"/>
      <c r="CG1045" s="22"/>
      <c r="CH1045" s="22"/>
      <c r="CI1045" s="22"/>
      <c r="CJ1045" s="22"/>
      <c r="CK1045" s="22"/>
      <c r="CL1045" s="33"/>
      <c r="CM1045" s="6"/>
      <c r="CN1045" s="32"/>
      <c r="CO1045" s="27"/>
      <c r="CP1045" s="27"/>
      <c r="CQ1045" s="27"/>
      <c r="CR1045" s="27"/>
      <c r="CS1045" s="27"/>
      <c r="CT1045" s="27"/>
    </row>
    <row r="1046" spans="2:98">
      <c r="B1046" s="86">
        <v>43874</v>
      </c>
      <c r="C1046" s="53">
        <v>3373.94</v>
      </c>
      <c r="D1046" s="47">
        <f t="shared" si="297"/>
        <v>-1.6304428235363044E-3</v>
      </c>
      <c r="F1046" s="89">
        <f t="shared" si="310"/>
        <v>2020.1120381406881</v>
      </c>
      <c r="G1046" s="96">
        <v>286</v>
      </c>
      <c r="H1046" s="37">
        <v>1035</v>
      </c>
      <c r="I1046" s="60">
        <f t="shared" si="298"/>
        <v>2555.8767200117018</v>
      </c>
      <c r="J1046" s="57">
        <f t="shared" si="299"/>
        <v>3081.6582844782224</v>
      </c>
      <c r="K1046" s="60">
        <f t="shared" si="300"/>
        <v>3350.0653601842059</v>
      </c>
      <c r="L1046" s="57">
        <f t="shared" si="301"/>
        <v>1949.9636889289166</v>
      </c>
      <c r="M1046" s="60">
        <f t="shared" si="302"/>
        <v>1949.9636889289166</v>
      </c>
      <c r="N1046" s="57">
        <f t="shared" si="303"/>
        <v>1487.6924064333825</v>
      </c>
      <c r="P1046" s="49"/>
      <c r="Q1046" s="96">
        <v>1035</v>
      </c>
      <c r="R1046" s="103">
        <f t="shared" si="311"/>
        <v>2020.1120381406881</v>
      </c>
      <c r="S1046" s="57">
        <f t="shared" si="304"/>
        <v>2474.4870158150648</v>
      </c>
      <c r="T1046" s="57">
        <f t="shared" si="305"/>
        <v>3060.4310202913161</v>
      </c>
      <c r="U1046" s="57">
        <f t="shared" si="306"/>
        <v>4140.3311077200078</v>
      </c>
      <c r="V1046" s="57">
        <f t="shared" si="307"/>
        <v>1478.8880000491545</v>
      </c>
      <c r="W1046" s="57">
        <f t="shared" si="308"/>
        <v>6927.6345246481396</v>
      </c>
      <c r="X1046" s="57">
        <f t="shared" si="309"/>
        <v>883.86388884282826</v>
      </c>
      <c r="Y1046" s="17"/>
      <c r="AA1046" s="22"/>
      <c r="AB1046" s="22"/>
      <c r="AC1046" s="22"/>
      <c r="AD1046" s="22"/>
      <c r="AE1046" s="22"/>
      <c r="AF1046" s="22"/>
      <c r="AG1046" s="22"/>
      <c r="AH1046" s="33"/>
      <c r="AI1046" s="6"/>
      <c r="AJ1046" s="32"/>
      <c r="AK1046" s="27"/>
      <c r="AL1046" s="27"/>
      <c r="AM1046" s="27"/>
      <c r="AN1046" s="27"/>
      <c r="AO1046" s="27"/>
      <c r="AP1046" s="27"/>
      <c r="AR1046" s="2"/>
      <c r="AS1046" s="8"/>
      <c r="AT1046" s="8"/>
      <c r="AU1046" s="8"/>
      <c r="AW1046" s="44"/>
      <c r="AX1046" s="31"/>
      <c r="AY1046" s="29"/>
      <c r="AZ1046" s="31"/>
      <c r="BA1046" s="17"/>
      <c r="BC1046" s="22"/>
      <c r="BD1046" s="22"/>
      <c r="BE1046" s="22"/>
      <c r="BF1046" s="22"/>
      <c r="BG1046" s="22"/>
      <c r="BH1046" s="22"/>
      <c r="BI1046" s="22"/>
      <c r="BJ1046" s="33"/>
      <c r="BK1046" s="6"/>
      <c r="BL1046" s="32"/>
      <c r="BM1046" s="27"/>
      <c r="BN1046" s="27"/>
      <c r="BO1046" s="27"/>
      <c r="BP1046" s="27"/>
      <c r="BQ1046" s="27"/>
      <c r="BR1046" s="27"/>
      <c r="BT1046" s="2"/>
      <c r="BU1046" s="8"/>
      <c r="BV1046" s="8"/>
      <c r="BW1046" s="8"/>
      <c r="BY1046" s="44"/>
      <c r="BZ1046" s="31"/>
      <c r="CA1046" s="29"/>
      <c r="CB1046" s="31"/>
      <c r="CC1046" s="17"/>
      <c r="CE1046" s="22"/>
      <c r="CF1046" s="22"/>
      <c r="CG1046" s="22"/>
      <c r="CH1046" s="22"/>
      <c r="CI1046" s="22"/>
      <c r="CJ1046" s="22"/>
      <c r="CK1046" s="22"/>
      <c r="CL1046" s="33"/>
      <c r="CM1046" s="6"/>
      <c r="CN1046" s="32"/>
      <c r="CO1046" s="27"/>
      <c r="CP1046" s="27"/>
      <c r="CQ1046" s="27"/>
      <c r="CR1046" s="27"/>
      <c r="CS1046" s="27"/>
      <c r="CT1046" s="27"/>
    </row>
    <row r="1047" spans="2:98">
      <c r="B1047" s="86">
        <v>43875</v>
      </c>
      <c r="C1047" s="53">
        <v>3380.16</v>
      </c>
      <c r="D1047" s="47">
        <f t="shared" si="297"/>
        <v>1.8435419717006821E-3</v>
      </c>
      <c r="F1047" s="89">
        <f t="shared" si="310"/>
        <v>2020.1160111243989</v>
      </c>
      <c r="G1047" s="96">
        <v>287</v>
      </c>
      <c r="H1047" s="37">
        <v>1036</v>
      </c>
      <c r="I1047" s="60">
        <f t="shared" si="298"/>
        <v>2556.6231449866877</v>
      </c>
      <c r="J1047" s="57">
        <f t="shared" si="299"/>
        <v>3083.1151348682192</v>
      </c>
      <c r="K1047" s="60">
        <f t="shared" si="300"/>
        <v>3352.6279241473535</v>
      </c>
      <c r="L1047" s="57">
        <f t="shared" si="301"/>
        <v>1949.6114848903048</v>
      </c>
      <c r="M1047" s="60">
        <f t="shared" si="302"/>
        <v>1949.6114848903048</v>
      </c>
      <c r="N1047" s="57">
        <f t="shared" si="303"/>
        <v>1486.7208526487664</v>
      </c>
      <c r="P1047" s="49"/>
      <c r="Q1047" s="96">
        <v>1036</v>
      </c>
      <c r="R1047" s="103">
        <f t="shared" si="311"/>
        <v>2020.1160111243989</v>
      </c>
      <c r="S1047" s="57">
        <f t="shared" si="304"/>
        <v>2475.2096715262815</v>
      </c>
      <c r="T1047" s="57">
        <f t="shared" si="305"/>
        <v>3061.1919622447604</v>
      </c>
      <c r="U1047" s="57">
        <f t="shared" si="306"/>
        <v>4142.5700086091074</v>
      </c>
      <c r="V1047" s="57">
        <f t="shared" si="307"/>
        <v>1478.9521734780062</v>
      </c>
      <c r="W1047" s="57">
        <f t="shared" si="308"/>
        <v>6933.1040815002134</v>
      </c>
      <c r="X1047" s="57">
        <f t="shared" si="309"/>
        <v>883.68252459460143</v>
      </c>
      <c r="Y1047" s="17"/>
      <c r="AA1047" s="22"/>
      <c r="AB1047" s="22"/>
      <c r="AC1047" s="22"/>
      <c r="AD1047" s="22"/>
      <c r="AE1047" s="22"/>
      <c r="AF1047" s="22"/>
      <c r="AG1047" s="22"/>
      <c r="AH1047" s="33"/>
      <c r="AI1047" s="6"/>
      <c r="AJ1047" s="32"/>
      <c r="AK1047" s="27"/>
      <c r="AL1047" s="27"/>
      <c r="AM1047" s="27"/>
      <c r="AN1047" s="27"/>
      <c r="AO1047" s="27"/>
      <c r="AP1047" s="27"/>
      <c r="AR1047" s="2"/>
      <c r="AS1047" s="8"/>
      <c r="AT1047" s="8"/>
      <c r="AU1047" s="8"/>
      <c r="AW1047" s="44"/>
      <c r="AX1047" s="31"/>
      <c r="AY1047" s="29"/>
      <c r="AZ1047" s="31"/>
      <c r="BA1047" s="17"/>
      <c r="BC1047" s="22"/>
      <c r="BD1047" s="22"/>
      <c r="BE1047" s="22"/>
      <c r="BF1047" s="22"/>
      <c r="BG1047" s="22"/>
      <c r="BH1047" s="22"/>
      <c r="BI1047" s="22"/>
      <c r="BJ1047" s="33"/>
      <c r="BK1047" s="6"/>
      <c r="BL1047" s="32"/>
      <c r="BM1047" s="27"/>
      <c r="BN1047" s="27"/>
      <c r="BO1047" s="27"/>
      <c r="BP1047" s="27"/>
      <c r="BQ1047" s="27"/>
      <c r="BR1047" s="27"/>
      <c r="BT1047" s="2"/>
      <c r="BU1047" s="8"/>
      <c r="BV1047" s="8"/>
      <c r="BW1047" s="8"/>
      <c r="BY1047" s="44"/>
      <c r="BZ1047" s="31"/>
      <c r="CA1047" s="29"/>
      <c r="CB1047" s="31"/>
      <c r="CC1047" s="17"/>
      <c r="CE1047" s="22"/>
      <c r="CF1047" s="22"/>
      <c r="CG1047" s="22"/>
      <c r="CH1047" s="22"/>
      <c r="CI1047" s="22"/>
      <c r="CJ1047" s="22"/>
      <c r="CK1047" s="22"/>
      <c r="CL1047" s="33"/>
      <c r="CM1047" s="6"/>
      <c r="CN1047" s="32"/>
      <c r="CO1047" s="27"/>
      <c r="CP1047" s="27"/>
      <c r="CQ1047" s="27"/>
      <c r="CR1047" s="27"/>
      <c r="CS1047" s="27"/>
      <c r="CT1047" s="27"/>
    </row>
    <row r="1048" spans="2:98">
      <c r="B1048" s="86">
        <v>43879</v>
      </c>
      <c r="C1048" s="53">
        <v>3370.29</v>
      </c>
      <c r="D1048" s="47">
        <f t="shared" si="297"/>
        <v>-2.9199801192842621E-3</v>
      </c>
      <c r="F1048" s="89">
        <f t="shared" si="310"/>
        <v>2020.1199841081097</v>
      </c>
      <c r="G1048" s="96">
        <v>288</v>
      </c>
      <c r="H1048" s="37">
        <v>1037</v>
      </c>
      <c r="I1048" s="60">
        <f t="shared" si="298"/>
        <v>2557.3697879495912</v>
      </c>
      <c r="J1048" s="57">
        <f t="shared" si="299"/>
        <v>3084.5701363214544</v>
      </c>
      <c r="K1048" s="60">
        <f t="shared" si="300"/>
        <v>3355.1896879928718</v>
      </c>
      <c r="L1048" s="57">
        <f t="shared" si="301"/>
        <v>1949.260948113415</v>
      </c>
      <c r="M1048" s="60">
        <f t="shared" si="302"/>
        <v>1949.260948113415</v>
      </c>
      <c r="N1048" s="57">
        <f t="shared" si="303"/>
        <v>1485.7523779877013</v>
      </c>
      <c r="P1048" s="49"/>
      <c r="Q1048" s="41">
        <v>1037</v>
      </c>
      <c r="R1048" s="103">
        <f t="shared" si="311"/>
        <v>2020.1199841081097</v>
      </c>
      <c r="S1048" s="57">
        <f t="shared" si="304"/>
        <v>2475.9325382837778</v>
      </c>
      <c r="T1048" s="57">
        <f t="shared" si="305"/>
        <v>3061.9527260995501</v>
      </c>
      <c r="U1048" s="57">
        <f t="shared" si="306"/>
        <v>4144.8096229998646</v>
      </c>
      <c r="V1048" s="57">
        <f t="shared" si="307"/>
        <v>1479.0165271078242</v>
      </c>
      <c r="W1048" s="57">
        <f t="shared" si="308"/>
        <v>6938.576292074752</v>
      </c>
      <c r="X1048" s="57">
        <f t="shared" si="309"/>
        <v>883.50140952320714</v>
      </c>
      <c r="Y1048" s="17"/>
      <c r="AA1048" s="22"/>
      <c r="AB1048" s="22"/>
      <c r="AC1048" s="22"/>
      <c r="AD1048" s="22"/>
      <c r="AE1048" s="22"/>
      <c r="AF1048" s="22"/>
      <c r="AG1048" s="22"/>
      <c r="AH1048" s="33"/>
      <c r="AI1048" s="6"/>
      <c r="AJ1048" s="32"/>
      <c r="AK1048" s="27"/>
      <c r="AL1048" s="27"/>
      <c r="AM1048" s="27"/>
      <c r="AN1048" s="27"/>
      <c r="AO1048" s="27"/>
      <c r="AP1048" s="27"/>
      <c r="AR1048" s="2"/>
      <c r="AS1048" s="8"/>
      <c r="AT1048" s="8"/>
      <c r="AU1048" s="8"/>
      <c r="AW1048" s="44"/>
      <c r="AX1048" s="31"/>
      <c r="AY1048" s="29"/>
      <c r="AZ1048" s="31"/>
      <c r="BA1048" s="17"/>
      <c r="BC1048" s="22"/>
      <c r="BD1048" s="22"/>
      <c r="BE1048" s="22"/>
      <c r="BF1048" s="22"/>
      <c r="BG1048" s="22"/>
      <c r="BH1048" s="22"/>
      <c r="BI1048" s="22"/>
      <c r="BJ1048" s="33"/>
      <c r="BK1048" s="6"/>
      <c r="BL1048" s="32"/>
      <c r="BM1048" s="27"/>
      <c r="BN1048" s="27"/>
      <c r="BO1048" s="27"/>
      <c r="BP1048" s="27"/>
      <c r="BQ1048" s="27"/>
      <c r="BR1048" s="27"/>
      <c r="BT1048" s="2"/>
      <c r="BU1048" s="8"/>
      <c r="BV1048" s="8"/>
      <c r="BW1048" s="8"/>
      <c r="BY1048" s="44"/>
      <c r="BZ1048" s="31"/>
      <c r="CA1048" s="29"/>
      <c r="CB1048" s="31"/>
      <c r="CC1048" s="17"/>
      <c r="CE1048" s="22"/>
      <c r="CF1048" s="22"/>
      <c r="CG1048" s="22"/>
      <c r="CH1048" s="22"/>
      <c r="CI1048" s="22"/>
      <c r="CJ1048" s="22"/>
      <c r="CK1048" s="22"/>
      <c r="CL1048" s="33"/>
      <c r="CM1048" s="6"/>
      <c r="CN1048" s="32"/>
      <c r="CO1048" s="27"/>
      <c r="CP1048" s="27"/>
      <c r="CQ1048" s="27"/>
      <c r="CR1048" s="27"/>
      <c r="CS1048" s="27"/>
      <c r="CT1048" s="27"/>
    </row>
    <row r="1049" spans="2:98" s="46" customFormat="1">
      <c r="B1049" s="87">
        <v>43880</v>
      </c>
      <c r="C1049" s="70">
        <v>3386.1</v>
      </c>
      <c r="D1049" s="58">
        <f t="shared" si="297"/>
        <v>4.6909909829717759E-3</v>
      </c>
      <c r="E1049" s="59"/>
      <c r="F1049" s="91">
        <f t="shared" si="310"/>
        <v>2020.1239570918206</v>
      </c>
      <c r="G1049" s="98">
        <v>0</v>
      </c>
      <c r="H1049" s="90">
        <v>1038</v>
      </c>
      <c r="I1049" s="60">
        <f t="shared" ref="I1049:I1071" si="312">$C$1049*EXP($J$4*G1049)</f>
        <v>3386.1</v>
      </c>
      <c r="J1049" s="60">
        <f t="shared" ref="J1049:J1071" si="313">C1049*EXP($J$3*SQRT(G1049))</f>
        <v>3386.1</v>
      </c>
      <c r="K1049" s="60">
        <f t="shared" ref="K1049:K1071" si="314">$C$1049*EXP($J$4*G1049+$J$3*SQRT(G1049))</f>
        <v>3386.1</v>
      </c>
      <c r="L1049" s="60">
        <f t="shared" ref="L1049:L1071" si="315">$C$1049*EXP($J$4*G1049-$J$3*SQRT(G1049))</f>
        <v>3386.1</v>
      </c>
      <c r="M1049" s="60">
        <f t="shared" ref="M1049:M1071" si="316">$C$1049*EXP($J$4*G1049+2*$J$3*SQRT(G1049))</f>
        <v>3386.1</v>
      </c>
      <c r="N1049" s="60">
        <f t="shared" ref="N1049:N1071" si="317">$C$1049*EXP($J$4*G1049-2*$J$3*SQRT(G1049))</f>
        <v>3386.1</v>
      </c>
      <c r="O1049" s="85"/>
      <c r="P1049" s="104"/>
      <c r="Q1049" s="97">
        <v>0</v>
      </c>
      <c r="R1049" s="105">
        <f t="shared" si="311"/>
        <v>2020.1239570918206</v>
      </c>
      <c r="S1049" s="60">
        <f t="shared" ref="S1049:S1071" si="318">$C$1049*EXP($J$4*Q1049)</f>
        <v>3386.1</v>
      </c>
      <c r="T1049" s="60">
        <f t="shared" ref="T1049:T1072" si="319">$C$1049*EXP($J$3*SQRT(Q1049))</f>
        <v>3386.1</v>
      </c>
      <c r="U1049" s="60">
        <f t="shared" ref="U1049:U1072" si="320">$C$1049*EXP($J$4*Q1049+6*$J$3*SQRT(Q1049))</f>
        <v>3386.1</v>
      </c>
      <c r="V1049" s="60">
        <f t="shared" si="307"/>
        <v>1829.08</v>
      </c>
      <c r="W1049" s="60">
        <f t="shared" si="308"/>
        <v>1829.08</v>
      </c>
      <c r="X1049" s="60">
        <f t="shared" ref="X1049:X1071" si="321">$C$1049*EXP($J$4*G1049-6*$J$3*SQRT(G1049))</f>
        <v>3386.1</v>
      </c>
      <c r="Y1049" s="17"/>
      <c r="Z1049" s="3"/>
      <c r="AA1049" s="62"/>
      <c r="AB1049" s="62"/>
      <c r="AC1049" s="62"/>
      <c r="AD1049" s="62"/>
      <c r="AE1049" s="62"/>
      <c r="AF1049" s="62"/>
      <c r="AG1049" s="62"/>
      <c r="AH1049" s="65"/>
      <c r="AI1049" s="72"/>
      <c r="AJ1049" s="66"/>
      <c r="AK1049" s="67"/>
      <c r="AL1049" s="67"/>
      <c r="AM1049" s="67"/>
      <c r="AN1049" s="67"/>
      <c r="AO1049" s="67"/>
      <c r="AP1049" s="67"/>
      <c r="AR1049" s="68"/>
      <c r="AS1049" s="61"/>
      <c r="AT1049" s="61"/>
      <c r="AU1049" s="61"/>
      <c r="AW1049" s="69"/>
      <c r="AX1049" s="63"/>
      <c r="AY1049" s="64"/>
      <c r="AZ1049" s="63"/>
      <c r="BA1049" s="56"/>
      <c r="BC1049" s="62"/>
      <c r="BD1049" s="62"/>
      <c r="BE1049" s="62"/>
      <c r="BF1049" s="62"/>
      <c r="BG1049" s="62"/>
      <c r="BH1049" s="62"/>
      <c r="BI1049" s="62"/>
      <c r="BJ1049" s="65"/>
      <c r="BK1049" s="72"/>
      <c r="BL1049" s="66"/>
      <c r="BM1049" s="67"/>
      <c r="BN1049" s="67"/>
      <c r="BO1049" s="67"/>
      <c r="BP1049" s="67"/>
      <c r="BQ1049" s="67"/>
      <c r="BR1049" s="67"/>
      <c r="BT1049" s="68"/>
      <c r="BU1049" s="61"/>
      <c r="BV1049" s="61"/>
      <c r="BW1049" s="61"/>
      <c r="BY1049" s="69"/>
      <c r="BZ1049" s="63"/>
      <c r="CA1049" s="64"/>
      <c r="CB1049" s="63"/>
      <c r="CC1049" s="56"/>
      <c r="CE1049" s="62"/>
      <c r="CF1049" s="62"/>
      <c r="CG1049" s="62"/>
      <c r="CH1049" s="62"/>
      <c r="CI1049" s="62"/>
      <c r="CJ1049" s="62"/>
      <c r="CK1049" s="62"/>
      <c r="CL1049" s="65"/>
      <c r="CM1049" s="72"/>
      <c r="CN1049" s="66"/>
      <c r="CO1049" s="67"/>
      <c r="CP1049" s="67"/>
      <c r="CQ1049" s="67"/>
      <c r="CR1049" s="67"/>
      <c r="CS1049" s="67"/>
      <c r="CT1049" s="67"/>
    </row>
    <row r="1050" spans="2:98">
      <c r="B1050" s="86">
        <v>43881</v>
      </c>
      <c r="C1050" s="53">
        <v>3373.23</v>
      </c>
      <c r="D1050" s="47">
        <f t="shared" si="297"/>
        <v>-3.8008328165145423E-3</v>
      </c>
      <c r="F1050" s="89">
        <f t="shared" si="310"/>
        <v>2020.1279300755314</v>
      </c>
      <c r="G1050" s="99">
        <v>1</v>
      </c>
      <c r="H1050" s="37">
        <v>1039</v>
      </c>
      <c r="I1050" s="57">
        <f t="shared" si="312"/>
        <v>3387.0888855702669</v>
      </c>
      <c r="J1050" s="57">
        <f t="shared" si="313"/>
        <v>3427.6357654724015</v>
      </c>
      <c r="K1050" s="57">
        <f t="shared" si="314"/>
        <v>3441.7181766481099</v>
      </c>
      <c r="L1050" s="57">
        <f t="shared" si="315"/>
        <v>3333.3267077453088</v>
      </c>
      <c r="M1050" s="57">
        <f t="shared" si="316"/>
        <v>3497.2285663757061</v>
      </c>
      <c r="N1050" s="57">
        <f t="shared" si="317"/>
        <v>3280.4178797620975</v>
      </c>
      <c r="P1050" s="49"/>
      <c r="Q1050" s="96">
        <v>1</v>
      </c>
      <c r="R1050" s="103">
        <f t="shared" si="311"/>
        <v>2020.1279300755314</v>
      </c>
      <c r="S1050" s="57">
        <f t="shared" si="318"/>
        <v>3387.0888855702669</v>
      </c>
      <c r="T1050" s="57">
        <f t="shared" si="319"/>
        <v>3440.713341653578</v>
      </c>
      <c r="U1050" s="60">
        <f t="shared" si="320"/>
        <v>3728.3687913447361</v>
      </c>
      <c r="V1050" s="57">
        <f t="shared" si="307"/>
        <v>1800.5732892126014</v>
      </c>
      <c r="W1050" s="57">
        <f t="shared" si="308"/>
        <v>1889.1086578029226</v>
      </c>
      <c r="X1050" s="60">
        <f t="shared" si="321"/>
        <v>3077.0483717668426</v>
      </c>
      <c r="Y1050" s="17"/>
      <c r="AA1050" s="22"/>
      <c r="AB1050" s="22"/>
      <c r="AC1050" s="22"/>
      <c r="AD1050" s="22"/>
      <c r="AE1050" s="22"/>
      <c r="AF1050" s="22"/>
      <c r="AG1050" s="22"/>
      <c r="AH1050" s="33"/>
      <c r="AI1050" s="6"/>
      <c r="AJ1050" s="32"/>
      <c r="AK1050" s="27"/>
      <c r="AL1050" s="27"/>
      <c r="AM1050" s="27"/>
      <c r="AN1050" s="27"/>
      <c r="AO1050" s="27"/>
      <c r="AP1050" s="27"/>
      <c r="AR1050" s="2"/>
      <c r="AS1050" s="8"/>
      <c r="AT1050" s="8"/>
      <c r="AU1050" s="8"/>
      <c r="AW1050" s="44"/>
      <c r="AX1050" s="31"/>
      <c r="AY1050" s="29"/>
      <c r="AZ1050" s="31"/>
      <c r="BA1050" s="17"/>
      <c r="BC1050" s="22"/>
      <c r="BD1050" s="22"/>
      <c r="BE1050" s="22"/>
      <c r="BF1050" s="22"/>
      <c r="BG1050" s="22"/>
      <c r="BH1050" s="22"/>
      <c r="BI1050" s="22"/>
      <c r="BJ1050" s="33"/>
      <c r="BK1050" s="6"/>
      <c r="BL1050" s="32"/>
      <c r="BM1050" s="27"/>
      <c r="BN1050" s="27"/>
      <c r="BO1050" s="27"/>
      <c r="BP1050" s="27"/>
      <c r="BQ1050" s="27"/>
      <c r="BR1050" s="27"/>
      <c r="BT1050" s="2"/>
      <c r="BU1050" s="8"/>
      <c r="BV1050" s="8"/>
      <c r="BW1050" s="8"/>
      <c r="BY1050" s="44"/>
      <c r="BZ1050" s="31"/>
      <c r="CA1050" s="29"/>
      <c r="CB1050" s="31"/>
      <c r="CC1050" s="17"/>
      <c r="CE1050" s="22"/>
      <c r="CF1050" s="22"/>
      <c r="CG1050" s="22"/>
      <c r="CH1050" s="22"/>
      <c r="CI1050" s="22"/>
      <c r="CJ1050" s="22"/>
      <c r="CK1050" s="22"/>
      <c r="CL1050" s="33"/>
      <c r="CM1050" s="6"/>
      <c r="CN1050" s="32"/>
      <c r="CO1050" s="27"/>
      <c r="CP1050" s="27"/>
      <c r="CQ1050" s="27"/>
      <c r="CR1050" s="27"/>
      <c r="CS1050" s="27"/>
      <c r="CT1050" s="27"/>
    </row>
    <row r="1051" spans="2:98">
      <c r="B1051" s="86">
        <v>43882</v>
      </c>
      <c r="C1051" s="53">
        <v>3337.75</v>
      </c>
      <c r="D1051" s="47">
        <f t="shared" si="297"/>
        <v>-1.0518108756295899E-2</v>
      </c>
      <c r="F1051" s="89">
        <f t="shared" si="310"/>
        <v>2020.1319030592422</v>
      </c>
      <c r="G1051" s="99">
        <v>2</v>
      </c>
      <c r="H1051" s="37">
        <v>1040</v>
      </c>
      <c r="I1051" s="57">
        <f t="shared" si="312"/>
        <v>3388.078059937282</v>
      </c>
      <c r="J1051" s="57">
        <f t="shared" si="313"/>
        <v>3414.1356064787933</v>
      </c>
      <c r="K1051" s="57">
        <f t="shared" si="314"/>
        <v>3465.6154421276206</v>
      </c>
      <c r="L1051" s="57">
        <f t="shared" si="315"/>
        <v>3312.2754477285898</v>
      </c>
      <c r="M1051" s="57">
        <f t="shared" si="316"/>
        <v>3544.9272951331454</v>
      </c>
      <c r="N1051" s="57">
        <f t="shared" si="317"/>
        <v>3238.1687929081304</v>
      </c>
      <c r="P1051" s="49"/>
      <c r="Q1051" s="41">
        <v>2</v>
      </c>
      <c r="R1051" s="103">
        <f t="shared" si="311"/>
        <v>2020.1319030592422</v>
      </c>
      <c r="S1051" s="57">
        <f t="shared" si="318"/>
        <v>3388.078059937282</v>
      </c>
      <c r="T1051" s="57">
        <f t="shared" si="319"/>
        <v>3463.5921135788603</v>
      </c>
      <c r="U1051" s="60">
        <f t="shared" si="320"/>
        <v>3880.745671844451</v>
      </c>
      <c r="V1051" s="57">
        <f t="shared" si="307"/>
        <v>1789.2019656629777</v>
      </c>
      <c r="W1051" s="57">
        <f t="shared" si="308"/>
        <v>1914.8742260955476</v>
      </c>
      <c r="X1051" s="60">
        <f t="shared" si="321"/>
        <v>2957.9554835327758</v>
      </c>
      <c r="Y1051" s="17"/>
      <c r="AA1051" s="22"/>
      <c r="AB1051" s="22"/>
      <c r="AC1051" s="22"/>
      <c r="AD1051" s="22"/>
      <c r="AE1051" s="22"/>
      <c r="AF1051" s="22"/>
      <c r="AG1051" s="22"/>
      <c r="AH1051" s="33"/>
      <c r="AI1051" s="6"/>
      <c r="AJ1051" s="32"/>
      <c r="AK1051" s="27"/>
      <c r="AL1051" s="27"/>
      <c r="AM1051" s="27"/>
      <c r="AN1051" s="27"/>
      <c r="AO1051" s="27"/>
      <c r="AP1051" s="27"/>
      <c r="AR1051" s="2"/>
      <c r="AS1051" s="8"/>
      <c r="AT1051" s="8"/>
      <c r="AU1051" s="8"/>
      <c r="AW1051" s="44"/>
      <c r="AX1051" s="31"/>
      <c r="AY1051" s="29"/>
      <c r="AZ1051" s="31"/>
      <c r="BA1051" s="17"/>
      <c r="BC1051" s="22"/>
      <c r="BD1051" s="22"/>
      <c r="BE1051" s="22"/>
      <c r="BF1051" s="22"/>
      <c r="BG1051" s="22"/>
      <c r="BH1051" s="22"/>
      <c r="BI1051" s="22"/>
      <c r="BJ1051" s="33"/>
      <c r="BK1051" s="6"/>
      <c r="BL1051" s="32"/>
      <c r="BM1051" s="27"/>
      <c r="BN1051" s="27"/>
      <c r="BO1051" s="27"/>
      <c r="BP1051" s="27"/>
      <c r="BQ1051" s="27"/>
      <c r="BR1051" s="27"/>
      <c r="BT1051" s="2"/>
      <c r="BU1051" s="8"/>
      <c r="BV1051" s="8"/>
      <c r="BW1051" s="8"/>
      <c r="BY1051" s="44"/>
      <c r="BZ1051" s="31"/>
      <c r="CA1051" s="29"/>
      <c r="CB1051" s="31"/>
      <c r="CC1051" s="17"/>
      <c r="CE1051" s="22"/>
      <c r="CF1051" s="22"/>
      <c r="CG1051" s="22"/>
      <c r="CH1051" s="22"/>
      <c r="CI1051" s="22"/>
      <c r="CJ1051" s="22"/>
      <c r="CK1051" s="22"/>
      <c r="CL1051" s="33"/>
      <c r="CM1051" s="6"/>
      <c r="CN1051" s="32"/>
      <c r="CO1051" s="27"/>
      <c r="CP1051" s="27"/>
      <c r="CQ1051" s="27"/>
      <c r="CR1051" s="27"/>
      <c r="CS1051" s="27"/>
      <c r="CT1051" s="27"/>
    </row>
    <row r="1052" spans="2:98">
      <c r="B1052" s="86">
        <v>43885</v>
      </c>
      <c r="C1052" s="53">
        <v>3225.89</v>
      </c>
      <c r="D1052" s="47">
        <f t="shared" si="297"/>
        <v>-3.3513594487304357E-2</v>
      </c>
      <c r="F1052" s="89">
        <f t="shared" si="310"/>
        <v>2020.135876042953</v>
      </c>
      <c r="G1052" s="99">
        <v>3</v>
      </c>
      <c r="H1052" s="37">
        <v>1041</v>
      </c>
      <c r="I1052" s="57">
        <f t="shared" si="312"/>
        <v>3389.0675231853879</v>
      </c>
      <c r="J1052" s="57">
        <f t="shared" si="313"/>
        <v>3316.538750561193</v>
      </c>
      <c r="K1052" s="57">
        <f t="shared" si="314"/>
        <v>3484.3016249508769</v>
      </c>
      <c r="L1052" s="57">
        <f t="shared" si="315"/>
        <v>3296.4363918614167</v>
      </c>
      <c r="M1052" s="57">
        <f t="shared" si="316"/>
        <v>3582.2118416291055</v>
      </c>
      <c r="N1052" s="57">
        <f t="shared" si="317"/>
        <v>3206.3370857169848</v>
      </c>
      <c r="P1052" s="49"/>
      <c r="Q1052" s="96">
        <v>3</v>
      </c>
      <c r="R1052" s="103">
        <f t="shared" si="311"/>
        <v>2020.135876042953</v>
      </c>
      <c r="S1052" s="57">
        <f t="shared" si="318"/>
        <v>3389.0675231853879</v>
      </c>
      <c r="T1052" s="57">
        <f t="shared" si="319"/>
        <v>3481.2507132218566</v>
      </c>
      <c r="U1052" s="60">
        <f t="shared" si="320"/>
        <v>4002.1499097741639</v>
      </c>
      <c r="V1052" s="57">
        <f t="shared" si="307"/>
        <v>1780.6461343805204</v>
      </c>
      <c r="W1052" s="57">
        <f t="shared" si="308"/>
        <v>1935.0143336838737</v>
      </c>
      <c r="X1052" s="60">
        <f t="shared" si="321"/>
        <v>2869.902161500509</v>
      </c>
      <c r="Y1052" s="17"/>
      <c r="AA1052" s="22"/>
      <c r="AB1052" s="22"/>
      <c r="AC1052" s="22"/>
      <c r="AD1052" s="22"/>
      <c r="AE1052" s="22"/>
      <c r="AF1052" s="22"/>
      <c r="AG1052" s="22"/>
      <c r="AH1052" s="33"/>
      <c r="AI1052" s="6"/>
      <c r="AJ1052" s="32"/>
      <c r="AK1052" s="27"/>
      <c r="AL1052" s="27"/>
      <c r="AM1052" s="27"/>
      <c r="AN1052" s="27"/>
      <c r="AO1052" s="27"/>
      <c r="AP1052" s="27"/>
      <c r="AR1052" s="2"/>
      <c r="AS1052" s="8"/>
      <c r="AT1052" s="8"/>
      <c r="AU1052" s="8"/>
      <c r="AW1052" s="44"/>
      <c r="AX1052" s="31"/>
      <c r="AY1052" s="29"/>
      <c r="AZ1052" s="31"/>
      <c r="BA1052" s="17"/>
      <c r="BC1052" s="22"/>
      <c r="BD1052" s="22"/>
      <c r="BE1052" s="22"/>
      <c r="BF1052" s="22"/>
      <c r="BG1052" s="22"/>
      <c r="BH1052" s="22"/>
      <c r="BI1052" s="22"/>
      <c r="BJ1052" s="33"/>
      <c r="BK1052" s="6"/>
      <c r="BL1052" s="32"/>
      <c r="BM1052" s="27"/>
      <c r="BN1052" s="27"/>
      <c r="BO1052" s="27"/>
      <c r="BP1052" s="27"/>
      <c r="BQ1052" s="27"/>
      <c r="BR1052" s="27"/>
      <c r="BT1052" s="2"/>
      <c r="BU1052" s="8"/>
      <c r="BV1052" s="8"/>
      <c r="BW1052" s="8"/>
      <c r="BY1052" s="44"/>
      <c r="BZ1052" s="31"/>
      <c r="CA1052" s="29"/>
      <c r="CB1052" s="31"/>
      <c r="CC1052" s="17"/>
      <c r="CE1052" s="22"/>
      <c r="CF1052" s="22"/>
      <c r="CG1052" s="22"/>
      <c r="CH1052" s="22"/>
      <c r="CI1052" s="22"/>
      <c r="CJ1052" s="22"/>
      <c r="CK1052" s="22"/>
      <c r="CL1052" s="33"/>
      <c r="CM1052" s="6"/>
      <c r="CN1052" s="32"/>
      <c r="CO1052" s="27"/>
      <c r="CP1052" s="27"/>
      <c r="CQ1052" s="27"/>
      <c r="CR1052" s="27"/>
      <c r="CS1052" s="27"/>
      <c r="CT1052" s="27"/>
    </row>
    <row r="1053" spans="2:98">
      <c r="B1053" s="86">
        <v>43886</v>
      </c>
      <c r="C1053" s="53">
        <v>3128.21</v>
      </c>
      <c r="D1053" s="47">
        <f t="shared" si="297"/>
        <v>-3.0280015747592089E-2</v>
      </c>
      <c r="F1053" s="89">
        <f t="shared" si="310"/>
        <v>2020.1398490266638</v>
      </c>
      <c r="G1053" s="99">
        <v>4</v>
      </c>
      <c r="H1053" s="37">
        <v>1042</v>
      </c>
      <c r="I1053" s="57">
        <f t="shared" si="312"/>
        <v>3390.0572753989486</v>
      </c>
      <c r="J1053" s="57">
        <f t="shared" si="313"/>
        <v>3229.931585270524</v>
      </c>
      <c r="K1053" s="57">
        <f t="shared" si="314"/>
        <v>3500.2934808363889</v>
      </c>
      <c r="L1053" s="57">
        <f t="shared" si="315"/>
        <v>3283.2927848493528</v>
      </c>
      <c r="M1053" s="57">
        <f t="shared" si="316"/>
        <v>3614.1142926689581</v>
      </c>
      <c r="N1053" s="57">
        <f t="shared" si="317"/>
        <v>3179.8906730197368</v>
      </c>
      <c r="P1053" s="49"/>
      <c r="Q1053" s="41">
        <v>4</v>
      </c>
      <c r="R1053" s="103">
        <f t="shared" si="311"/>
        <v>2020.1398490266638</v>
      </c>
      <c r="S1053" s="57">
        <f t="shared" si="318"/>
        <v>3390.0572753989486</v>
      </c>
      <c r="T1053" s="57">
        <f t="shared" si="319"/>
        <v>3496.2075247136609</v>
      </c>
      <c r="U1053" s="60">
        <f t="shared" si="320"/>
        <v>4107.6324514232665</v>
      </c>
      <c r="V1053" s="57">
        <f t="shared" si="307"/>
        <v>1773.546311955422</v>
      </c>
      <c r="W1053" s="57">
        <f t="shared" si="308"/>
        <v>1952.2471782980238</v>
      </c>
      <c r="X1053" s="60">
        <f t="shared" si="321"/>
        <v>2797.8375539669514</v>
      </c>
      <c r="Y1053" s="17"/>
      <c r="AA1053" s="22"/>
      <c r="AB1053" s="22"/>
      <c r="AC1053" s="22"/>
      <c r="AD1053" s="22"/>
      <c r="AE1053" s="22"/>
      <c r="AF1053" s="22"/>
      <c r="AG1053" s="22"/>
      <c r="AH1053" s="33"/>
      <c r="AI1053" s="6"/>
      <c r="AJ1053" s="32"/>
      <c r="AK1053" s="27"/>
      <c r="AL1053" s="27"/>
      <c r="AM1053" s="27"/>
      <c r="AN1053" s="27"/>
      <c r="AO1053" s="27"/>
      <c r="AP1053" s="27"/>
      <c r="AR1053" s="2"/>
      <c r="AS1053" s="8"/>
      <c r="AT1053" s="8"/>
      <c r="AU1053" s="8"/>
      <c r="AW1053" s="44"/>
      <c r="AX1053" s="31"/>
      <c r="AY1053" s="29"/>
      <c r="AZ1053" s="31"/>
      <c r="BA1053" s="17"/>
      <c r="BC1053" s="22"/>
      <c r="BD1053" s="22"/>
      <c r="BE1053" s="22"/>
      <c r="BF1053" s="22"/>
      <c r="BG1053" s="22"/>
      <c r="BH1053" s="22"/>
      <c r="BI1053" s="22"/>
      <c r="BJ1053" s="33"/>
      <c r="BK1053" s="6"/>
      <c r="BL1053" s="32"/>
      <c r="BM1053" s="27"/>
      <c r="BN1053" s="27"/>
      <c r="BO1053" s="27"/>
      <c r="BP1053" s="27"/>
      <c r="BQ1053" s="27"/>
      <c r="BR1053" s="27"/>
      <c r="BT1053" s="2"/>
      <c r="BU1053" s="8"/>
      <c r="BV1053" s="8"/>
      <c r="BW1053" s="8"/>
      <c r="BY1053" s="44"/>
      <c r="BZ1053" s="31"/>
      <c r="CA1053" s="29"/>
      <c r="CB1053" s="31"/>
      <c r="CC1053" s="17"/>
      <c r="CE1053" s="22"/>
      <c r="CF1053" s="22"/>
      <c r="CG1053" s="22"/>
      <c r="CH1053" s="22"/>
      <c r="CI1053" s="22"/>
      <c r="CJ1053" s="22"/>
      <c r="CK1053" s="22"/>
      <c r="CL1053" s="33"/>
      <c r="CM1053" s="6"/>
      <c r="CN1053" s="32"/>
      <c r="CO1053" s="27"/>
      <c r="CP1053" s="27"/>
      <c r="CQ1053" s="27"/>
      <c r="CR1053" s="27"/>
      <c r="CS1053" s="27"/>
      <c r="CT1053" s="27"/>
    </row>
    <row r="1054" spans="2:98">
      <c r="B1054" s="86">
        <v>43887</v>
      </c>
      <c r="C1054" s="53">
        <v>3116.48</v>
      </c>
      <c r="D1054" s="47">
        <f t="shared" si="297"/>
        <v>-3.7497482585887834E-3</v>
      </c>
      <c r="F1054" s="89">
        <f t="shared" si="310"/>
        <v>2020.1438220103746</v>
      </c>
      <c r="G1054" s="99">
        <v>5</v>
      </c>
      <c r="H1054" s="37">
        <v>1043</v>
      </c>
      <c r="I1054" s="57">
        <f t="shared" si="312"/>
        <v>3391.0473166623551</v>
      </c>
      <c r="J1054" s="57">
        <f t="shared" si="313"/>
        <v>3229.9971259347744</v>
      </c>
      <c r="K1054" s="57">
        <f t="shared" si="314"/>
        <v>3514.5654991298634</v>
      </c>
      <c r="L1054" s="57">
        <f t="shared" si="315"/>
        <v>3271.8701377709226</v>
      </c>
      <c r="M1054" s="57">
        <f t="shared" si="316"/>
        <v>3642.5828053120754</v>
      </c>
      <c r="N1054" s="57">
        <f t="shared" si="317"/>
        <v>3156.881399394234</v>
      </c>
      <c r="P1054" s="49"/>
      <c r="Q1054" s="96">
        <v>5</v>
      </c>
      <c r="R1054" s="103">
        <f t="shared" si="311"/>
        <v>2020.1438220103746</v>
      </c>
      <c r="S1054" s="57">
        <f t="shared" si="318"/>
        <v>3391.0473166623551</v>
      </c>
      <c r="T1054" s="57">
        <f t="shared" si="319"/>
        <v>3509.4379775027401</v>
      </c>
      <c r="U1054" s="60">
        <f t="shared" si="320"/>
        <v>4203.0117115268349</v>
      </c>
      <c r="V1054" s="57">
        <f t="shared" si="307"/>
        <v>1767.3761057245915</v>
      </c>
      <c r="W1054" s="57">
        <f t="shared" si="308"/>
        <v>1967.6251018990022</v>
      </c>
      <c r="X1054" s="60">
        <f t="shared" si="321"/>
        <v>2735.9433408920063</v>
      </c>
      <c r="Y1054" s="17"/>
      <c r="AA1054" s="22"/>
      <c r="AB1054" s="22"/>
      <c r="AC1054" s="22"/>
      <c r="AD1054" s="22"/>
      <c r="AE1054" s="22"/>
      <c r="AF1054" s="22"/>
      <c r="AG1054" s="22"/>
      <c r="AH1054" s="33"/>
      <c r="AI1054" s="6"/>
      <c r="AJ1054" s="32"/>
      <c r="AK1054" s="27"/>
      <c r="AL1054" s="27"/>
      <c r="AM1054" s="27"/>
      <c r="AN1054" s="27"/>
      <c r="AO1054" s="27"/>
      <c r="AP1054" s="27"/>
      <c r="AR1054" s="2"/>
      <c r="AS1054" s="8"/>
      <c r="AT1054" s="8"/>
      <c r="AU1054" s="8"/>
      <c r="AW1054" s="44"/>
      <c r="AX1054" s="31"/>
      <c r="AY1054" s="29"/>
      <c r="AZ1054" s="31"/>
      <c r="BA1054" s="17"/>
      <c r="BC1054" s="22"/>
      <c r="BD1054" s="22"/>
      <c r="BE1054" s="22"/>
      <c r="BF1054" s="22"/>
      <c r="BG1054" s="22"/>
      <c r="BH1054" s="22"/>
      <c r="BI1054" s="22"/>
      <c r="BJ1054" s="33"/>
      <c r="BK1054" s="6"/>
      <c r="BL1054" s="32"/>
      <c r="BM1054" s="27"/>
      <c r="BN1054" s="27"/>
      <c r="BO1054" s="27"/>
      <c r="BP1054" s="27"/>
      <c r="BQ1054" s="27"/>
      <c r="BR1054" s="27"/>
      <c r="BT1054" s="2"/>
      <c r="BU1054" s="8"/>
      <c r="BV1054" s="8"/>
      <c r="BW1054" s="8"/>
      <c r="BY1054" s="44"/>
      <c r="BZ1054" s="31"/>
      <c r="CA1054" s="29"/>
      <c r="CB1054" s="31"/>
      <c r="CC1054" s="17"/>
      <c r="CE1054" s="22"/>
      <c r="CF1054" s="22"/>
      <c r="CG1054" s="22"/>
      <c r="CH1054" s="22"/>
      <c r="CI1054" s="22"/>
      <c r="CJ1054" s="22"/>
      <c r="CK1054" s="22"/>
      <c r="CL1054" s="33"/>
      <c r="CM1054" s="6"/>
      <c r="CN1054" s="32"/>
      <c r="CO1054" s="27"/>
      <c r="CP1054" s="27"/>
      <c r="CQ1054" s="27"/>
      <c r="CR1054" s="27"/>
      <c r="CS1054" s="27"/>
      <c r="CT1054" s="27"/>
    </row>
    <row r="1055" spans="2:98">
      <c r="B1055" s="86">
        <v>43888</v>
      </c>
      <c r="C1055" s="53">
        <v>2978.39</v>
      </c>
      <c r="D1055" s="47">
        <f t="shared" si="297"/>
        <v>-4.4309605709005079E-2</v>
      </c>
      <c r="F1055" s="89">
        <f t="shared" si="310"/>
        <v>2020.1477949940854</v>
      </c>
      <c r="G1055" s="99">
        <v>6</v>
      </c>
      <c r="H1055" s="37">
        <v>1044</v>
      </c>
      <c r="I1055" s="57">
        <f t="shared" si="312"/>
        <v>3392.0376470600222</v>
      </c>
      <c r="J1055" s="57">
        <f t="shared" si="313"/>
        <v>3097.436153212283</v>
      </c>
      <c r="K1055" s="57">
        <f t="shared" si="314"/>
        <v>3527.6172835192297</v>
      </c>
      <c r="L1055" s="57">
        <f t="shared" si="315"/>
        <v>3261.6688473625823</v>
      </c>
      <c r="M1055" s="57">
        <f t="shared" si="316"/>
        <v>3668.6160337192127</v>
      </c>
      <c r="N1055" s="57">
        <f t="shared" si="317"/>
        <v>3136.3106123177149</v>
      </c>
      <c r="P1055" s="49"/>
      <c r="Q1055" s="41">
        <v>6</v>
      </c>
      <c r="R1055" s="103">
        <f t="shared" si="311"/>
        <v>2020.1477949940854</v>
      </c>
      <c r="S1055" s="57">
        <f t="shared" si="318"/>
        <v>3392.0376470600222</v>
      </c>
      <c r="T1055" s="57">
        <f t="shared" si="319"/>
        <v>3521.4423088957833</v>
      </c>
      <c r="U1055" s="60">
        <f t="shared" si="320"/>
        <v>4291.266161585876</v>
      </c>
      <c r="V1055" s="57">
        <f t="shared" si="307"/>
        <v>1761.8656434641482</v>
      </c>
      <c r="W1055" s="57">
        <f t="shared" si="308"/>
        <v>1981.6875505611581</v>
      </c>
      <c r="X1055" s="60">
        <f t="shared" si="321"/>
        <v>2681.2411455784354</v>
      </c>
      <c r="Y1055" s="17"/>
      <c r="AA1055" s="22"/>
      <c r="AB1055" s="22"/>
      <c r="AC1055" s="22"/>
      <c r="AD1055" s="22"/>
      <c r="AE1055" s="22"/>
      <c r="AF1055" s="22"/>
      <c r="AG1055" s="22"/>
      <c r="AH1055" s="33"/>
      <c r="AI1055" s="6"/>
      <c r="AJ1055" s="32"/>
      <c r="AK1055" s="27"/>
      <c r="AL1055" s="27"/>
      <c r="AM1055" s="27"/>
      <c r="AN1055" s="27"/>
      <c r="AO1055" s="27"/>
      <c r="AP1055" s="27"/>
      <c r="AR1055" s="2"/>
      <c r="AS1055" s="8"/>
      <c r="AT1055" s="8"/>
      <c r="AU1055" s="8"/>
      <c r="AW1055" s="44"/>
      <c r="AX1055" s="31"/>
      <c r="AY1055" s="29"/>
      <c r="AZ1055" s="31"/>
      <c r="BA1055" s="17"/>
      <c r="BC1055" s="22"/>
      <c r="BD1055" s="22"/>
      <c r="BE1055" s="22"/>
      <c r="BF1055" s="22"/>
      <c r="BG1055" s="22"/>
      <c r="BH1055" s="22"/>
      <c r="BI1055" s="22"/>
      <c r="BJ1055" s="33"/>
      <c r="BK1055" s="6"/>
      <c r="BL1055" s="32"/>
      <c r="BM1055" s="27"/>
      <c r="BN1055" s="27"/>
      <c r="BO1055" s="27"/>
      <c r="BP1055" s="27"/>
      <c r="BQ1055" s="27"/>
      <c r="BR1055" s="27"/>
      <c r="BT1055" s="2"/>
      <c r="BU1055" s="8"/>
      <c r="BV1055" s="8"/>
      <c r="BW1055" s="8"/>
      <c r="BY1055" s="44"/>
      <c r="BZ1055" s="31"/>
      <c r="CA1055" s="29"/>
      <c r="CB1055" s="31"/>
      <c r="CC1055" s="17"/>
      <c r="CE1055" s="22"/>
      <c r="CF1055" s="22"/>
      <c r="CG1055" s="22"/>
      <c r="CH1055" s="22"/>
      <c r="CI1055" s="22"/>
      <c r="CJ1055" s="22"/>
      <c r="CK1055" s="22"/>
      <c r="CL1055" s="33"/>
      <c r="CM1055" s="6"/>
      <c r="CN1055" s="32"/>
      <c r="CO1055" s="27"/>
      <c r="CP1055" s="27"/>
      <c r="CQ1055" s="27"/>
      <c r="CR1055" s="27"/>
      <c r="CS1055" s="27"/>
      <c r="CT1055" s="27"/>
    </row>
    <row r="1056" spans="2:98">
      <c r="B1056" s="86">
        <v>43889</v>
      </c>
      <c r="C1056" s="53">
        <v>2954.22</v>
      </c>
      <c r="D1056" s="47">
        <f t="shared" si="297"/>
        <v>-8.1151225997938732E-3</v>
      </c>
      <c r="F1056" s="89">
        <f t="shared" si="310"/>
        <v>2020.1517679777962</v>
      </c>
      <c r="G1056" s="99">
        <v>7</v>
      </c>
      <c r="H1056" s="37">
        <v>1045</v>
      </c>
      <c r="I1056" s="57">
        <f t="shared" si="312"/>
        <v>3393.0282666763892</v>
      </c>
      <c r="J1056" s="57">
        <f t="shared" si="313"/>
        <v>3081.9628334704284</v>
      </c>
      <c r="K1056" s="57">
        <f t="shared" si="314"/>
        <v>3539.7455202426422</v>
      </c>
      <c r="L1056" s="57">
        <f t="shared" si="315"/>
        <v>3252.3922278107189</v>
      </c>
      <c r="M1056" s="57">
        <f t="shared" si="316"/>
        <v>3692.806945092535</v>
      </c>
      <c r="N1056" s="57">
        <f t="shared" si="317"/>
        <v>3117.5853462267828</v>
      </c>
      <c r="P1056" s="49"/>
      <c r="Q1056" s="96">
        <v>7</v>
      </c>
      <c r="R1056" s="103">
        <f t="shared" si="311"/>
        <v>2020.1517679777962</v>
      </c>
      <c r="S1056" s="57">
        <f t="shared" si="318"/>
        <v>3393.0282666763892</v>
      </c>
      <c r="T1056" s="57">
        <f t="shared" si="319"/>
        <v>3532.5176697788984</v>
      </c>
      <c r="U1056" s="60">
        <f t="shared" si="320"/>
        <v>4374.161929593467</v>
      </c>
      <c r="V1056" s="57">
        <f t="shared" si="307"/>
        <v>1756.8546634901597</v>
      </c>
      <c r="W1056" s="57">
        <f t="shared" si="308"/>
        <v>1994.7548291928335</v>
      </c>
      <c r="X1056" s="60">
        <f t="shared" si="321"/>
        <v>2631.9649349458264</v>
      </c>
      <c r="Y1056" s="17"/>
      <c r="AA1056" s="22"/>
      <c r="AB1056" s="22"/>
      <c r="AC1056" s="22"/>
      <c r="AD1056" s="22"/>
      <c r="AE1056" s="22"/>
      <c r="AF1056" s="22"/>
      <c r="AG1056" s="22"/>
      <c r="AH1056" s="33"/>
      <c r="AI1056" s="6"/>
      <c r="AJ1056" s="32"/>
      <c r="AK1056" s="27"/>
      <c r="AL1056" s="27"/>
      <c r="AM1056" s="27"/>
      <c r="AN1056" s="27"/>
      <c r="AO1056" s="27"/>
      <c r="AP1056" s="27"/>
      <c r="AR1056" s="2"/>
      <c r="AS1056" s="8"/>
      <c r="AT1056" s="8"/>
      <c r="AU1056" s="8"/>
      <c r="AW1056" s="44"/>
      <c r="AX1056" s="31"/>
      <c r="AY1056" s="29"/>
      <c r="AZ1056" s="31"/>
      <c r="BA1056" s="17"/>
      <c r="BC1056" s="22"/>
      <c r="BD1056" s="22"/>
      <c r="BE1056" s="22"/>
      <c r="BF1056" s="22"/>
      <c r="BG1056" s="22"/>
      <c r="BH1056" s="22"/>
      <c r="BI1056" s="22"/>
      <c r="BJ1056" s="33"/>
      <c r="BK1056" s="6"/>
      <c r="BL1056" s="32"/>
      <c r="BM1056" s="27"/>
      <c r="BN1056" s="27"/>
      <c r="BO1056" s="27"/>
      <c r="BP1056" s="27"/>
      <c r="BQ1056" s="27"/>
      <c r="BR1056" s="27"/>
      <c r="BT1056" s="2"/>
      <c r="BU1056" s="8"/>
      <c r="BV1056" s="8"/>
      <c r="BW1056" s="8"/>
      <c r="BY1056" s="44"/>
      <c r="BZ1056" s="31"/>
      <c r="CA1056" s="29"/>
      <c r="CB1056" s="31"/>
      <c r="CC1056" s="17"/>
      <c r="CE1056" s="22"/>
      <c r="CF1056" s="22"/>
      <c r="CG1056" s="22"/>
      <c r="CH1056" s="22"/>
      <c r="CI1056" s="22"/>
      <c r="CJ1056" s="22"/>
      <c r="CK1056" s="22"/>
      <c r="CL1056" s="33"/>
      <c r="CM1056" s="6"/>
      <c r="CN1056" s="32"/>
      <c r="CO1056" s="27"/>
      <c r="CP1056" s="27"/>
      <c r="CQ1056" s="27"/>
      <c r="CR1056" s="27"/>
      <c r="CS1056" s="27"/>
      <c r="CT1056" s="27"/>
    </row>
    <row r="1057" spans="2:98">
      <c r="B1057" s="86">
        <v>43892</v>
      </c>
      <c r="C1057" s="53">
        <v>3090.23</v>
      </c>
      <c r="D1057" s="47">
        <f t="shared" si="297"/>
        <v>4.6039225243888482E-2</v>
      </c>
      <c r="F1057" s="89">
        <f t="shared" si="310"/>
        <v>2020.155740961507</v>
      </c>
      <c r="G1057" s="99">
        <v>8</v>
      </c>
      <c r="H1057" s="37">
        <v>1046</v>
      </c>
      <c r="I1057" s="57">
        <f t="shared" si="312"/>
        <v>3394.0191755959195</v>
      </c>
      <c r="J1057" s="57">
        <f t="shared" si="313"/>
        <v>3233.2905208925681</v>
      </c>
      <c r="K1057" s="57">
        <f t="shared" si="314"/>
        <v>3551.1434515171677</v>
      </c>
      <c r="L1057" s="57">
        <f t="shared" si="315"/>
        <v>3243.8470373229634</v>
      </c>
      <c r="M1057" s="57">
        <f t="shared" si="316"/>
        <v>3715.5417105264587</v>
      </c>
      <c r="N1057" s="57">
        <f t="shared" si="317"/>
        <v>3100.3194316665654</v>
      </c>
      <c r="P1057" s="49"/>
      <c r="Q1057" s="41">
        <v>8</v>
      </c>
      <c r="R1057" s="103">
        <f t="shared" si="311"/>
        <v>2020.155740961507</v>
      </c>
      <c r="S1057" s="57">
        <f t="shared" si="318"/>
        <v>3394.0191755959195</v>
      </c>
      <c r="T1057" s="57">
        <f t="shared" si="319"/>
        <v>3542.857661984488</v>
      </c>
      <c r="U1057" s="60">
        <f t="shared" si="320"/>
        <v>4452.8476845500136</v>
      </c>
      <c r="V1057" s="57">
        <f t="shared" si="307"/>
        <v>1752.2387817922347</v>
      </c>
      <c r="W1057" s="57">
        <f t="shared" si="308"/>
        <v>2007.035537015958</v>
      </c>
      <c r="X1057" s="60">
        <f t="shared" si="321"/>
        <v>2586.9661350154411</v>
      </c>
      <c r="Y1057" s="17"/>
      <c r="AA1057" s="22"/>
      <c r="AB1057" s="22"/>
      <c r="AC1057" s="22"/>
      <c r="AD1057" s="22"/>
      <c r="AE1057" s="22"/>
      <c r="AF1057" s="22"/>
      <c r="AG1057" s="22"/>
      <c r="AH1057" s="33"/>
      <c r="AI1057" s="6"/>
      <c r="AJ1057" s="32"/>
      <c r="AK1057" s="27"/>
      <c r="AL1057" s="27"/>
      <c r="AM1057" s="27"/>
      <c r="AN1057" s="27"/>
      <c r="AO1057" s="27"/>
      <c r="AP1057" s="27"/>
      <c r="AR1057" s="2"/>
      <c r="AS1057" s="8"/>
      <c r="AT1057" s="8"/>
      <c r="AU1057" s="8"/>
      <c r="AW1057" s="44"/>
      <c r="AX1057" s="31"/>
      <c r="AY1057" s="29"/>
      <c r="AZ1057" s="31"/>
      <c r="BA1057" s="17"/>
      <c r="BC1057" s="22"/>
      <c r="BD1057" s="22"/>
      <c r="BE1057" s="22"/>
      <c r="BF1057" s="22"/>
      <c r="BG1057" s="22"/>
      <c r="BH1057" s="22"/>
      <c r="BI1057" s="22"/>
      <c r="BJ1057" s="33"/>
      <c r="BK1057" s="6"/>
      <c r="BL1057" s="32"/>
      <c r="BM1057" s="27"/>
      <c r="BN1057" s="27"/>
      <c r="BO1057" s="27"/>
      <c r="BP1057" s="27"/>
      <c r="BQ1057" s="27"/>
      <c r="BR1057" s="27"/>
      <c r="BT1057" s="2"/>
      <c r="BU1057" s="8"/>
      <c r="BV1057" s="8"/>
      <c r="BW1057" s="8"/>
      <c r="BY1057" s="44"/>
      <c r="BZ1057" s="31"/>
      <c r="CA1057" s="29"/>
      <c r="CB1057" s="31"/>
      <c r="CC1057" s="17"/>
      <c r="CE1057" s="22"/>
      <c r="CF1057" s="22"/>
      <c r="CG1057" s="22"/>
      <c r="CH1057" s="22"/>
      <c r="CI1057" s="22"/>
      <c r="CJ1057" s="22"/>
      <c r="CK1057" s="22"/>
      <c r="CL1057" s="33"/>
      <c r="CM1057" s="6"/>
      <c r="CN1057" s="32"/>
      <c r="CO1057" s="27"/>
      <c r="CP1057" s="27"/>
      <c r="CQ1057" s="27"/>
      <c r="CR1057" s="27"/>
      <c r="CS1057" s="27"/>
      <c r="CT1057" s="27"/>
    </row>
    <row r="1058" spans="2:98">
      <c r="B1058" s="86">
        <v>43893</v>
      </c>
      <c r="C1058" s="53">
        <v>3003.04</v>
      </c>
      <c r="D1058" s="47">
        <f t="shared" si="297"/>
        <v>-2.821472835355299E-2</v>
      </c>
      <c r="F1058" s="89">
        <f t="shared" si="310"/>
        <v>2020.1597139452178</v>
      </c>
      <c r="G1058" s="99">
        <v>9</v>
      </c>
      <c r="H1058" s="37">
        <v>1047</v>
      </c>
      <c r="I1058" s="57">
        <f t="shared" si="312"/>
        <v>3395.0103739031038</v>
      </c>
      <c r="J1058" s="57">
        <f t="shared" si="313"/>
        <v>3150.7014447655984</v>
      </c>
      <c r="K1058" s="57">
        <f t="shared" si="314"/>
        <v>3561.9452588212948</v>
      </c>
      <c r="L1058" s="57">
        <f t="shared" si="315"/>
        <v>3235.8990948456808</v>
      </c>
      <c r="M1058" s="57">
        <f t="shared" si="316"/>
        <v>3737.0884414274292</v>
      </c>
      <c r="N1058" s="57">
        <f t="shared" si="317"/>
        <v>3084.2447588709338</v>
      </c>
      <c r="P1058" s="49"/>
      <c r="Q1058" s="96">
        <v>9</v>
      </c>
      <c r="R1058" s="103">
        <f t="shared" si="311"/>
        <v>2020.1597139452178</v>
      </c>
      <c r="S1058" s="57">
        <f t="shared" si="318"/>
        <v>3395.0103739031038</v>
      </c>
      <c r="T1058" s="57">
        <f t="shared" si="319"/>
        <v>3552.5967559941901</v>
      </c>
      <c r="U1058" s="60">
        <f t="shared" si="320"/>
        <v>4528.1198837679276</v>
      </c>
      <c r="V1058" s="57">
        <f t="shared" si="307"/>
        <v>1747.9455173799763</v>
      </c>
      <c r="W1058" s="57">
        <f t="shared" si="308"/>
        <v>2018.6745005894929</v>
      </c>
      <c r="X1058" s="60">
        <f t="shared" si="321"/>
        <v>2545.4483836056538</v>
      </c>
      <c r="Y1058" s="17"/>
      <c r="AA1058" s="22"/>
      <c r="AB1058" s="22"/>
      <c r="AC1058" s="22"/>
      <c r="AD1058" s="22"/>
      <c r="AE1058" s="22"/>
      <c r="AF1058" s="22"/>
      <c r="AG1058" s="22"/>
      <c r="AH1058" s="33"/>
      <c r="AI1058" s="6"/>
      <c r="AJ1058" s="32"/>
      <c r="AK1058" s="27"/>
      <c r="AL1058" s="27"/>
      <c r="AM1058" s="27"/>
      <c r="AN1058" s="27"/>
      <c r="AO1058" s="27"/>
      <c r="AP1058" s="27"/>
      <c r="AR1058" s="2"/>
      <c r="AS1058" s="8"/>
      <c r="AT1058" s="8"/>
      <c r="AU1058" s="8"/>
      <c r="AW1058" s="44"/>
      <c r="AX1058" s="31"/>
      <c r="AY1058" s="29"/>
      <c r="AZ1058" s="31"/>
      <c r="BA1058" s="17"/>
      <c r="BC1058" s="22"/>
      <c r="BD1058" s="22"/>
      <c r="BE1058" s="22"/>
      <c r="BF1058" s="22"/>
      <c r="BG1058" s="22"/>
      <c r="BH1058" s="22"/>
      <c r="BI1058" s="22"/>
      <c r="BJ1058" s="33"/>
      <c r="BK1058" s="6"/>
      <c r="BL1058" s="32"/>
      <c r="BM1058" s="27"/>
      <c r="BN1058" s="27"/>
      <c r="BO1058" s="27"/>
      <c r="BP1058" s="27"/>
      <c r="BQ1058" s="27"/>
      <c r="BR1058" s="27"/>
      <c r="BT1058" s="2"/>
      <c r="BU1058" s="8"/>
      <c r="BV1058" s="8"/>
      <c r="BW1058" s="8"/>
      <c r="BY1058" s="44"/>
      <c r="BZ1058" s="31"/>
      <c r="CA1058" s="29"/>
      <c r="CB1058" s="31"/>
      <c r="CC1058" s="17"/>
      <c r="CE1058" s="22"/>
      <c r="CF1058" s="22"/>
      <c r="CG1058" s="22"/>
      <c r="CH1058" s="22"/>
      <c r="CI1058" s="22"/>
      <c r="CJ1058" s="22"/>
      <c r="CK1058" s="22"/>
      <c r="CL1058" s="33"/>
      <c r="CM1058" s="6"/>
      <c r="CN1058" s="32"/>
      <c r="CO1058" s="27"/>
      <c r="CP1058" s="27"/>
      <c r="CQ1058" s="27"/>
      <c r="CR1058" s="27"/>
      <c r="CS1058" s="27"/>
      <c r="CT1058" s="27"/>
    </row>
    <row r="1059" spans="2:98">
      <c r="B1059" s="86">
        <v>43894</v>
      </c>
      <c r="C1059" s="53">
        <v>3130.12</v>
      </c>
      <c r="D1059" s="47">
        <f t="shared" si="297"/>
        <v>4.2317118653098174E-2</v>
      </c>
      <c r="F1059" s="89">
        <f t="shared" si="310"/>
        <v>2020.1636869289287</v>
      </c>
      <c r="G1059" s="99">
        <v>10</v>
      </c>
      <c r="H1059" s="37">
        <v>1048</v>
      </c>
      <c r="I1059" s="57">
        <f t="shared" si="312"/>
        <v>3396.0018616824545</v>
      </c>
      <c r="J1059" s="57">
        <f t="shared" si="313"/>
        <v>3292.5679263015481</v>
      </c>
      <c r="K1059" s="57">
        <f t="shared" si="314"/>
        <v>3572.2486062630178</v>
      </c>
      <c r="L1059" s="57">
        <f t="shared" si="315"/>
        <v>3228.4507366958874</v>
      </c>
      <c r="M1059" s="57">
        <f t="shared" si="316"/>
        <v>3757.6422583661397</v>
      </c>
      <c r="N1059" s="57">
        <f t="shared" si="317"/>
        <v>3069.1662089102874</v>
      </c>
      <c r="P1059" s="49"/>
      <c r="Q1059" s="41">
        <v>10</v>
      </c>
      <c r="R1059" s="103">
        <f t="shared" si="311"/>
        <v>2020.1636869289287</v>
      </c>
      <c r="S1059" s="57">
        <f t="shared" si="318"/>
        <v>3396.0018616824545</v>
      </c>
      <c r="T1059" s="57">
        <f t="shared" si="319"/>
        <v>3561.8328547307042</v>
      </c>
      <c r="U1059" s="60">
        <f t="shared" si="320"/>
        <v>4600.557409001407</v>
      </c>
      <c r="V1059" s="57">
        <f t="shared" si="307"/>
        <v>1743.9221149628522</v>
      </c>
      <c r="W1059" s="57">
        <f t="shared" si="308"/>
        <v>2029.7771187892674</v>
      </c>
      <c r="X1059" s="60">
        <f t="shared" si="321"/>
        <v>2506.8328942022708</v>
      </c>
      <c r="Y1059" s="17"/>
      <c r="AA1059" s="22"/>
      <c r="AB1059" s="22"/>
      <c r="AC1059" s="22"/>
      <c r="AD1059" s="22"/>
      <c r="AE1059" s="22"/>
      <c r="AF1059" s="22"/>
      <c r="AG1059" s="22"/>
      <c r="AH1059" s="33"/>
      <c r="AI1059" s="6"/>
      <c r="AJ1059" s="32"/>
      <c r="AK1059" s="27"/>
      <c r="AL1059" s="27"/>
      <c r="AM1059" s="27"/>
      <c r="AN1059" s="27"/>
      <c r="AO1059" s="27"/>
      <c r="AP1059" s="27"/>
      <c r="AR1059" s="2"/>
      <c r="AS1059" s="8"/>
      <c r="AT1059" s="8"/>
      <c r="AU1059" s="8"/>
      <c r="AW1059" s="44"/>
      <c r="AX1059" s="31"/>
      <c r="AY1059" s="29"/>
      <c r="AZ1059" s="31"/>
      <c r="BA1059" s="17"/>
      <c r="BC1059" s="22"/>
      <c r="BD1059" s="22"/>
      <c r="BE1059" s="22"/>
      <c r="BF1059" s="22"/>
      <c r="BG1059" s="22"/>
      <c r="BH1059" s="22"/>
      <c r="BI1059" s="22"/>
      <c r="BJ1059" s="33"/>
      <c r="BK1059" s="6"/>
      <c r="BL1059" s="32"/>
      <c r="BM1059" s="27"/>
      <c r="BN1059" s="27"/>
      <c r="BO1059" s="27"/>
      <c r="BP1059" s="27"/>
      <c r="BQ1059" s="27"/>
      <c r="BR1059" s="27"/>
      <c r="BT1059" s="2"/>
      <c r="BU1059" s="8"/>
      <c r="BV1059" s="8"/>
      <c r="BW1059" s="8"/>
      <c r="BY1059" s="44"/>
      <c r="BZ1059" s="31"/>
      <c r="CA1059" s="29"/>
      <c r="CB1059" s="31"/>
      <c r="CC1059" s="17"/>
      <c r="CE1059" s="22"/>
      <c r="CF1059" s="22"/>
      <c r="CG1059" s="22"/>
      <c r="CH1059" s="22"/>
      <c r="CI1059" s="22"/>
      <c r="CJ1059" s="22"/>
      <c r="CK1059" s="22"/>
      <c r="CL1059" s="33"/>
      <c r="CM1059" s="6"/>
      <c r="CN1059" s="32"/>
      <c r="CO1059" s="27"/>
      <c r="CP1059" s="27"/>
      <c r="CQ1059" s="27"/>
      <c r="CR1059" s="27"/>
      <c r="CS1059" s="27"/>
      <c r="CT1059" s="27"/>
    </row>
    <row r="1060" spans="2:98">
      <c r="B1060" s="86">
        <v>43895</v>
      </c>
      <c r="C1060" s="53">
        <v>3023.94</v>
      </c>
      <c r="D1060" s="47">
        <f>(C1060-C1059)/C1059</f>
        <v>-3.3922022158894817E-2</v>
      </c>
      <c r="F1060" s="89">
        <f t="shared" si="310"/>
        <v>2020.1676599126395</v>
      </c>
      <c r="G1060" s="99">
        <v>11</v>
      </c>
      <c r="H1060" s="37">
        <v>1049</v>
      </c>
      <c r="I1060" s="57">
        <f t="shared" si="312"/>
        <v>3396.9936390185098</v>
      </c>
      <c r="J1060" s="57">
        <f t="shared" si="313"/>
        <v>3188.7424204217082</v>
      </c>
      <c r="K1060" s="57">
        <f t="shared" si="314"/>
        <v>3582.1271978415675</v>
      </c>
      <c r="L1060" s="57">
        <f t="shared" si="315"/>
        <v>3221.4282592995169</v>
      </c>
      <c r="M1060" s="57">
        <f t="shared" si="316"/>
        <v>3777.3503942220264</v>
      </c>
      <c r="N1060" s="57">
        <f t="shared" si="317"/>
        <v>3054.936550547061</v>
      </c>
      <c r="P1060" s="49"/>
      <c r="Q1060" s="96">
        <v>11</v>
      </c>
      <c r="R1060" s="103">
        <f t="shared" si="311"/>
        <v>2020.1676599126395</v>
      </c>
      <c r="S1060" s="57">
        <f t="shared" si="318"/>
        <v>3396.9936390185098</v>
      </c>
      <c r="T1060" s="57">
        <f t="shared" si="319"/>
        <v>3570.6398638167248</v>
      </c>
      <c r="U1060" s="60">
        <f t="shared" si="320"/>
        <v>4670.5965131008015</v>
      </c>
      <c r="V1060" s="57">
        <f t="shared" si="307"/>
        <v>1740.1287618556926</v>
      </c>
      <c r="W1060" s="57">
        <f t="shared" si="308"/>
        <v>2040.4229228503659</v>
      </c>
      <c r="X1060" s="60">
        <f t="shared" si="321"/>
        <v>2470.6835093042787</v>
      </c>
      <c r="Y1060" s="17"/>
      <c r="AA1060" s="22"/>
      <c r="AB1060" s="22"/>
      <c r="AC1060" s="22"/>
      <c r="AD1060" s="22"/>
      <c r="AE1060" s="22"/>
      <c r="AF1060" s="22"/>
      <c r="AG1060" s="22"/>
      <c r="AH1060" s="33"/>
      <c r="AI1060" s="6"/>
      <c r="AJ1060" s="32"/>
      <c r="AK1060" s="27"/>
      <c r="AL1060" s="27"/>
      <c r="AM1060" s="27"/>
      <c r="AN1060" s="27"/>
      <c r="AO1060" s="27"/>
      <c r="AP1060" s="27"/>
      <c r="AR1060" s="2"/>
      <c r="AS1060" s="8"/>
      <c r="AT1060" s="8"/>
      <c r="AU1060" s="8"/>
      <c r="AW1060" s="44"/>
      <c r="AX1060" s="31"/>
      <c r="AY1060" s="29"/>
      <c r="AZ1060" s="31"/>
      <c r="BA1060" s="17"/>
      <c r="BC1060" s="22"/>
      <c r="BD1060" s="22"/>
      <c r="BE1060" s="22"/>
      <c r="BF1060" s="22"/>
      <c r="BG1060" s="22"/>
      <c r="BH1060" s="22"/>
      <c r="BI1060" s="22"/>
      <c r="BJ1060" s="33"/>
      <c r="BK1060" s="6"/>
      <c r="BL1060" s="32"/>
      <c r="BM1060" s="27"/>
      <c r="BN1060" s="27"/>
      <c r="BO1060" s="27"/>
      <c r="BP1060" s="27"/>
      <c r="BQ1060" s="27"/>
      <c r="BR1060" s="27"/>
      <c r="BT1060" s="2"/>
      <c r="BU1060" s="8"/>
      <c r="BV1060" s="8"/>
      <c r="BW1060" s="8"/>
      <c r="BY1060" s="44"/>
      <c r="BZ1060" s="31"/>
      <c r="CA1060" s="29"/>
      <c r="CB1060" s="31"/>
      <c r="CC1060" s="17"/>
      <c r="CE1060" s="22"/>
      <c r="CF1060" s="22"/>
      <c r="CG1060" s="22"/>
      <c r="CH1060" s="22"/>
      <c r="CI1060" s="22"/>
      <c r="CJ1060" s="22"/>
      <c r="CK1060" s="22"/>
      <c r="CL1060" s="33"/>
      <c r="CM1060" s="6"/>
      <c r="CN1060" s="32"/>
      <c r="CO1060" s="27"/>
      <c r="CP1060" s="27"/>
      <c r="CQ1060" s="27"/>
      <c r="CR1060" s="27"/>
      <c r="CS1060" s="27"/>
      <c r="CT1060" s="27"/>
    </row>
    <row r="1061" spans="2:98">
      <c r="B1061" s="86">
        <v>43896</v>
      </c>
      <c r="C1061" s="53">
        <v>2972.37</v>
      </c>
      <c r="D1061" s="47">
        <f>(C1061-C1060)/C1060</f>
        <v>-1.7053909799797668E-2</v>
      </c>
      <c r="F1061" s="89">
        <f t="shared" si="310"/>
        <v>2020.1716328963503</v>
      </c>
      <c r="G1061" s="99">
        <v>12</v>
      </c>
      <c r="H1061" s="37">
        <v>1050</v>
      </c>
      <c r="I1061" s="57">
        <f t="shared" si="312"/>
        <v>3397.9857059958331</v>
      </c>
      <c r="J1061" s="57">
        <f t="shared" si="313"/>
        <v>3141.7665593441343</v>
      </c>
      <c r="K1061" s="57">
        <f t="shared" si="314"/>
        <v>3591.6382752574809</v>
      </c>
      <c r="L1061" s="57">
        <f t="shared" si="315"/>
        <v>3214.7744213813562</v>
      </c>
      <c r="M1061" s="57">
        <f t="shared" si="316"/>
        <v>3796.3271821692447</v>
      </c>
      <c r="N1061" s="57">
        <f t="shared" si="317"/>
        <v>3041.4414522497427</v>
      </c>
      <c r="P1061" s="49"/>
      <c r="Q1061" s="41">
        <v>12</v>
      </c>
      <c r="R1061" s="103">
        <f t="shared" si="311"/>
        <v>2020.1716328963503</v>
      </c>
      <c r="S1061" s="57">
        <f t="shared" si="318"/>
        <v>3397.9857059958331</v>
      </c>
      <c r="T1061" s="57">
        <f t="shared" si="319"/>
        <v>3579.0751981062836</v>
      </c>
      <c r="U1061" s="60">
        <f t="shared" si="320"/>
        <v>4738.5755406918988</v>
      </c>
      <c r="V1061" s="57">
        <f t="shared" si="307"/>
        <v>1736.5345378636812</v>
      </c>
      <c r="W1061" s="57">
        <f t="shared" si="308"/>
        <v>2050.6736724733828</v>
      </c>
      <c r="X1061" s="60">
        <f t="shared" si="321"/>
        <v>2436.661979744672</v>
      </c>
      <c r="Y1061" s="17"/>
      <c r="AA1061" s="22"/>
      <c r="AB1061" s="22"/>
      <c r="AC1061" s="22"/>
      <c r="AD1061" s="22"/>
      <c r="AE1061" s="22"/>
      <c r="AF1061" s="22"/>
      <c r="AG1061" s="22"/>
      <c r="AH1061" s="33"/>
      <c r="AI1061" s="6"/>
      <c r="AJ1061" s="32"/>
      <c r="AK1061" s="27"/>
      <c r="AL1061" s="27"/>
      <c r="AM1061" s="27"/>
      <c r="AN1061" s="27"/>
      <c r="AO1061" s="27"/>
      <c r="AP1061" s="27"/>
      <c r="AR1061" s="2"/>
      <c r="AS1061" s="8"/>
      <c r="AT1061" s="8"/>
      <c r="AU1061" s="8"/>
      <c r="AW1061" s="44"/>
      <c r="AX1061" s="31"/>
      <c r="AY1061" s="29"/>
      <c r="AZ1061" s="31"/>
      <c r="BA1061" s="17"/>
      <c r="BC1061" s="22"/>
      <c r="BD1061" s="22"/>
      <c r="BE1061" s="22"/>
      <c r="BF1061" s="22"/>
      <c r="BG1061" s="22"/>
      <c r="BH1061" s="22"/>
      <c r="BI1061" s="22"/>
      <c r="BJ1061" s="33"/>
      <c r="BK1061" s="6"/>
      <c r="BL1061" s="32"/>
      <c r="BM1061" s="27"/>
      <c r="BN1061" s="27"/>
      <c r="BO1061" s="27"/>
      <c r="BP1061" s="27"/>
      <c r="BQ1061" s="27"/>
      <c r="BR1061" s="27"/>
      <c r="BT1061" s="2"/>
      <c r="BU1061" s="8"/>
      <c r="BV1061" s="8"/>
      <c r="BW1061" s="8"/>
      <c r="BY1061" s="44"/>
      <c r="BZ1061" s="31"/>
      <c r="CA1061" s="29"/>
      <c r="CB1061" s="31"/>
      <c r="CC1061" s="17"/>
      <c r="CE1061" s="22"/>
      <c r="CF1061" s="22"/>
      <c r="CG1061" s="22"/>
      <c r="CH1061" s="22"/>
      <c r="CI1061" s="22"/>
      <c r="CJ1061" s="22"/>
      <c r="CK1061" s="22"/>
      <c r="CL1061" s="33"/>
      <c r="CM1061" s="6"/>
      <c r="CN1061" s="32"/>
      <c r="CO1061" s="27"/>
      <c r="CP1061" s="27"/>
      <c r="CQ1061" s="27"/>
      <c r="CR1061" s="27"/>
      <c r="CS1061" s="27"/>
      <c r="CT1061" s="27"/>
    </row>
    <row r="1062" spans="2:98">
      <c r="B1062" s="86">
        <v>43899</v>
      </c>
      <c r="C1062" s="53">
        <v>2746.56</v>
      </c>
      <c r="D1062" s="47">
        <f t="shared" ref="D1062:D1125" si="322">(C1062-C1061)/C1061</f>
        <v>-7.5969680759797723E-2</v>
      </c>
      <c r="F1062" s="89">
        <f t="shared" si="310"/>
        <v>2020.1756058800611</v>
      </c>
      <c r="G1062" s="99">
        <v>13</v>
      </c>
      <c r="H1062" s="37">
        <v>1051</v>
      </c>
      <c r="I1062" s="57">
        <f t="shared" si="312"/>
        <v>3398.9780626990114</v>
      </c>
      <c r="J1062" s="57">
        <f t="shared" si="313"/>
        <v>2909.6652492812018</v>
      </c>
      <c r="K1062" s="57">
        <f t="shared" si="314"/>
        <v>3600.8273447892834</v>
      </c>
      <c r="L1062" s="57">
        <f t="shared" si="315"/>
        <v>3208.4437170883557</v>
      </c>
      <c r="M1062" s="57">
        <f t="shared" si="316"/>
        <v>3814.6635040905271</v>
      </c>
      <c r="N1062" s="57">
        <f t="shared" si="317"/>
        <v>3028.5900337790199</v>
      </c>
      <c r="P1062" s="49"/>
      <c r="Q1062" s="96">
        <v>13</v>
      </c>
      <c r="R1062" s="103">
        <f t="shared" si="311"/>
        <v>2020.1756058800611</v>
      </c>
      <c r="S1062" s="57">
        <f t="shared" si="318"/>
        <v>3398.9780626990114</v>
      </c>
      <c r="T1062" s="57">
        <f t="shared" si="319"/>
        <v>3587.1845146623696</v>
      </c>
      <c r="U1062" s="60">
        <f t="shared" si="320"/>
        <v>4804.7631033385287</v>
      </c>
      <c r="V1062" s="57">
        <f t="shared" si="307"/>
        <v>1733.1148619509081</v>
      </c>
      <c r="W1062" s="57">
        <f t="shared" si="308"/>
        <v>2060.5784596030539</v>
      </c>
      <c r="X1062" s="60">
        <f t="shared" si="321"/>
        <v>2404.4997895279448</v>
      </c>
      <c r="Y1062" s="17"/>
      <c r="AA1062" s="22"/>
      <c r="AB1062" s="22"/>
      <c r="AC1062" s="22"/>
      <c r="AD1062" s="22"/>
      <c r="AE1062" s="22"/>
      <c r="AF1062" s="22"/>
      <c r="AG1062" s="22"/>
      <c r="AH1062" s="33"/>
      <c r="AI1062" s="6"/>
      <c r="AJ1062" s="32"/>
      <c r="AK1062" s="27"/>
      <c r="AL1062" s="27"/>
      <c r="AM1062" s="27"/>
      <c r="AN1062" s="27"/>
      <c r="AO1062" s="27"/>
      <c r="AP1062" s="27"/>
      <c r="AR1062" s="2"/>
      <c r="AS1062" s="8"/>
      <c r="AT1062" s="8"/>
      <c r="AU1062" s="8"/>
      <c r="AW1062" s="44"/>
      <c r="AX1062" s="31"/>
      <c r="AY1062" s="29"/>
      <c r="AZ1062" s="31"/>
      <c r="BA1062" s="17"/>
      <c r="BC1062" s="22"/>
      <c r="BD1062" s="22"/>
      <c r="BE1062" s="22"/>
      <c r="BF1062" s="22"/>
      <c r="BG1062" s="22"/>
      <c r="BH1062" s="22"/>
      <c r="BI1062" s="22"/>
      <c r="BJ1062" s="33"/>
      <c r="BK1062" s="6"/>
      <c r="BL1062" s="32"/>
      <c r="BM1062" s="27"/>
      <c r="BN1062" s="27"/>
      <c r="BO1062" s="27"/>
      <c r="BP1062" s="27"/>
      <c r="BQ1062" s="27"/>
      <c r="BR1062" s="27"/>
      <c r="BT1062" s="2"/>
      <c r="BU1062" s="8"/>
      <c r="BV1062" s="8"/>
      <c r="BW1062" s="8"/>
      <c r="BY1062" s="44"/>
      <c r="BZ1062" s="31"/>
      <c r="CA1062" s="29"/>
      <c r="CB1062" s="31"/>
      <c r="CC1062" s="17"/>
      <c r="CE1062" s="22"/>
      <c r="CF1062" s="22"/>
      <c r="CG1062" s="22"/>
      <c r="CH1062" s="22"/>
      <c r="CI1062" s="22"/>
      <c r="CJ1062" s="22"/>
      <c r="CK1062" s="22"/>
      <c r="CL1062" s="33"/>
      <c r="CM1062" s="6"/>
      <c r="CN1062" s="32"/>
      <c r="CO1062" s="27"/>
      <c r="CP1062" s="27"/>
      <c r="CQ1062" s="27"/>
      <c r="CR1062" s="27"/>
      <c r="CS1062" s="27"/>
      <c r="CT1062" s="27"/>
    </row>
    <row r="1063" spans="2:98">
      <c r="B1063" s="86">
        <v>43900</v>
      </c>
      <c r="C1063" s="53">
        <v>2882.23</v>
      </c>
      <c r="D1063" s="47">
        <f t="shared" si="322"/>
        <v>4.9396335780030318E-2</v>
      </c>
      <c r="F1063" s="89">
        <f t="shared" si="310"/>
        <v>2020.1795788637719</v>
      </c>
      <c r="G1063" s="99">
        <v>14</v>
      </c>
      <c r="H1063" s="37">
        <v>1052</v>
      </c>
      <c r="I1063" s="57">
        <f t="shared" si="312"/>
        <v>3399.9707092126578</v>
      </c>
      <c r="J1063" s="57">
        <f t="shared" si="313"/>
        <v>3060.0486614482065</v>
      </c>
      <c r="K1063" s="57">
        <f t="shared" si="314"/>
        <v>3609.7312905941931</v>
      </c>
      <c r="L1063" s="57">
        <f t="shared" si="315"/>
        <v>3202.3992626889349</v>
      </c>
      <c r="M1063" s="57">
        <f t="shared" si="316"/>
        <v>3832.4330133162407</v>
      </c>
      <c r="N1063" s="57">
        <f t="shared" si="317"/>
        <v>3016.3086434487259</v>
      </c>
      <c r="P1063" s="49"/>
      <c r="Q1063" s="41">
        <v>14</v>
      </c>
      <c r="R1063" s="103">
        <f t="shared" si="311"/>
        <v>2020.1795788637719</v>
      </c>
      <c r="S1063" s="57">
        <f t="shared" si="318"/>
        <v>3399.9707092126578</v>
      </c>
      <c r="T1063" s="57">
        <f t="shared" si="319"/>
        <v>3595.0048304714655</v>
      </c>
      <c r="U1063" s="60">
        <f t="shared" si="320"/>
        <v>4869.3766247883223</v>
      </c>
      <c r="V1063" s="57">
        <f t="shared" si="307"/>
        <v>1729.8498105192041</v>
      </c>
      <c r="W1063" s="57">
        <f t="shared" si="308"/>
        <v>2070.1770697842558</v>
      </c>
      <c r="X1063" s="60">
        <f t="shared" si="321"/>
        <v>2373.9796105844534</v>
      </c>
      <c r="Y1063" s="17"/>
      <c r="AA1063" s="22"/>
      <c r="AB1063" s="22"/>
      <c r="AC1063" s="22"/>
      <c r="AD1063" s="22"/>
      <c r="AE1063" s="22"/>
      <c r="AF1063" s="22"/>
      <c r="AG1063" s="22"/>
      <c r="AH1063" s="33"/>
      <c r="AI1063" s="6"/>
      <c r="AJ1063" s="32"/>
      <c r="AK1063" s="27"/>
      <c r="AL1063" s="27"/>
      <c r="AM1063" s="27"/>
      <c r="AN1063" s="27"/>
      <c r="AO1063" s="27"/>
      <c r="AP1063" s="27"/>
      <c r="AR1063" s="2"/>
      <c r="AS1063" s="8"/>
      <c r="AT1063" s="8"/>
      <c r="AU1063" s="8"/>
      <c r="AW1063" s="44"/>
      <c r="AX1063" s="31"/>
      <c r="AY1063" s="29"/>
      <c r="AZ1063" s="31"/>
      <c r="BA1063" s="17"/>
      <c r="BC1063" s="22"/>
      <c r="BD1063" s="22"/>
      <c r="BE1063" s="22"/>
      <c r="BF1063" s="22"/>
      <c r="BG1063" s="22"/>
      <c r="BH1063" s="22"/>
      <c r="BI1063" s="22"/>
      <c r="BJ1063" s="33"/>
      <c r="BK1063" s="6"/>
      <c r="BL1063" s="32"/>
      <c r="BM1063" s="27"/>
      <c r="BN1063" s="27"/>
      <c r="BO1063" s="27"/>
      <c r="BP1063" s="27"/>
      <c r="BQ1063" s="27"/>
      <c r="BR1063" s="27"/>
      <c r="BT1063" s="2"/>
      <c r="BU1063" s="8"/>
      <c r="BV1063" s="8"/>
      <c r="BW1063" s="8"/>
      <c r="BY1063" s="44"/>
      <c r="BZ1063" s="31"/>
      <c r="CA1063" s="29"/>
      <c r="CB1063" s="31"/>
      <c r="CC1063" s="17"/>
      <c r="CE1063" s="22"/>
      <c r="CF1063" s="22"/>
      <c r="CG1063" s="22"/>
      <c r="CH1063" s="22"/>
      <c r="CI1063" s="22"/>
      <c r="CJ1063" s="22"/>
      <c r="CK1063" s="22"/>
      <c r="CL1063" s="33"/>
      <c r="CM1063" s="6"/>
      <c r="CN1063" s="32"/>
      <c r="CO1063" s="27"/>
      <c r="CP1063" s="27"/>
      <c r="CQ1063" s="27"/>
      <c r="CR1063" s="27"/>
      <c r="CS1063" s="27"/>
      <c r="CT1063" s="27"/>
    </row>
    <row r="1064" spans="2:98">
      <c r="B1064" s="86">
        <v>43901</v>
      </c>
      <c r="C1064" s="53">
        <v>2741.38</v>
      </c>
      <c r="D1064" s="47">
        <f t="shared" si="322"/>
        <v>-4.8868410917935041E-2</v>
      </c>
      <c r="F1064" s="89">
        <f t="shared" si="310"/>
        <v>2020.1835518474827</v>
      </c>
      <c r="G1064" s="99">
        <v>15</v>
      </c>
      <c r="H1064" s="37">
        <v>1053</v>
      </c>
      <c r="I1064" s="57">
        <f t="shared" si="312"/>
        <v>3400.963645621408</v>
      </c>
      <c r="J1064" s="57">
        <f t="shared" si="313"/>
        <v>2916.6309817133392</v>
      </c>
      <c r="K1064" s="57">
        <f t="shared" si="314"/>
        <v>3618.3805005143922</v>
      </c>
      <c r="L1064" s="57">
        <f t="shared" si="315"/>
        <v>3196.6106707667</v>
      </c>
      <c r="M1064" s="57">
        <f t="shared" si="316"/>
        <v>3849.6963833644722</v>
      </c>
      <c r="N1064" s="57">
        <f t="shared" si="317"/>
        <v>3004.5366093857456</v>
      </c>
      <c r="P1064" s="49"/>
      <c r="Q1064" s="96">
        <v>15</v>
      </c>
      <c r="R1064" s="103">
        <f t="shared" si="311"/>
        <v>2020.1835518474827</v>
      </c>
      <c r="S1064" s="57">
        <f t="shared" si="318"/>
        <v>3400.963645621408</v>
      </c>
      <c r="T1064" s="57">
        <f t="shared" si="319"/>
        <v>3602.5666515330008</v>
      </c>
      <c r="U1064" s="60">
        <f t="shared" si="320"/>
        <v>4932.5949957785215</v>
      </c>
      <c r="V1064" s="57">
        <f t="shared" si="307"/>
        <v>1726.7229691048567</v>
      </c>
      <c r="W1064" s="57">
        <f t="shared" si="308"/>
        <v>2079.5022772169423</v>
      </c>
      <c r="X1064" s="60">
        <f t="shared" si="321"/>
        <v>2344.9226479647127</v>
      </c>
      <c r="Y1064" s="17"/>
      <c r="AA1064" s="22"/>
      <c r="AB1064" s="22"/>
      <c r="AC1064" s="22"/>
      <c r="AD1064" s="22"/>
      <c r="AE1064" s="22"/>
      <c r="AF1064" s="22"/>
      <c r="AG1064" s="22"/>
      <c r="AH1064" s="33"/>
      <c r="AI1064" s="6"/>
      <c r="AJ1064" s="32"/>
      <c r="AK1064" s="27"/>
      <c r="AL1064" s="27"/>
      <c r="AM1064" s="27"/>
      <c r="AN1064" s="27"/>
      <c r="AO1064" s="27"/>
      <c r="AP1064" s="27"/>
      <c r="AR1064" s="2"/>
      <c r="AS1064" s="8"/>
      <c r="AT1064" s="8"/>
      <c r="AU1064" s="8"/>
      <c r="AW1064" s="44"/>
      <c r="AX1064" s="31"/>
      <c r="AY1064" s="29"/>
      <c r="AZ1064" s="31"/>
      <c r="BA1064" s="17"/>
      <c r="BC1064" s="22"/>
      <c r="BD1064" s="22"/>
      <c r="BE1064" s="22"/>
      <c r="BF1064" s="22"/>
      <c r="BG1064" s="22"/>
      <c r="BH1064" s="22"/>
      <c r="BI1064" s="22"/>
      <c r="BJ1064" s="33"/>
      <c r="BK1064" s="6"/>
      <c r="BL1064" s="32"/>
      <c r="BM1064" s="27"/>
      <c r="BN1064" s="27"/>
      <c r="BO1064" s="27"/>
      <c r="BP1064" s="27"/>
      <c r="BQ1064" s="27"/>
      <c r="BR1064" s="27"/>
      <c r="BT1064" s="2"/>
      <c r="BU1064" s="8"/>
      <c r="BV1064" s="8"/>
      <c r="BW1064" s="8"/>
      <c r="BY1064" s="44"/>
      <c r="BZ1064" s="31"/>
      <c r="CA1064" s="29"/>
      <c r="CB1064" s="31"/>
      <c r="CC1064" s="17"/>
      <c r="CE1064" s="22"/>
      <c r="CF1064" s="22"/>
      <c r="CG1064" s="22"/>
      <c r="CH1064" s="22"/>
      <c r="CI1064" s="22"/>
      <c r="CJ1064" s="22"/>
      <c r="CK1064" s="22"/>
      <c r="CL1064" s="33"/>
      <c r="CM1064" s="6"/>
      <c r="CN1064" s="32"/>
      <c r="CO1064" s="27"/>
      <c r="CP1064" s="27"/>
      <c r="CQ1064" s="27"/>
      <c r="CR1064" s="27"/>
      <c r="CS1064" s="27"/>
      <c r="CT1064" s="27"/>
    </row>
    <row r="1065" spans="2:98">
      <c r="B1065" s="86">
        <v>43902</v>
      </c>
      <c r="C1065" s="53">
        <v>2480.64</v>
      </c>
      <c r="D1065" s="47">
        <f t="shared" si="322"/>
        <v>-9.5112680474797442E-2</v>
      </c>
      <c r="F1065" s="89">
        <f t="shared" si="310"/>
        <v>2020.1875248311935</v>
      </c>
      <c r="G1065" s="99">
        <v>16</v>
      </c>
      <c r="H1065" s="37">
        <v>1054</v>
      </c>
      <c r="I1065" s="57">
        <f t="shared" si="312"/>
        <v>3401.9568720099255</v>
      </c>
      <c r="J1065" s="57">
        <f t="shared" si="313"/>
        <v>2644.5914480637402</v>
      </c>
      <c r="K1065" s="57">
        <f t="shared" si="314"/>
        <v>3626.8003621642483</v>
      </c>
      <c r="L1065" s="57">
        <f t="shared" si="315"/>
        <v>3191.0525541332318</v>
      </c>
      <c r="M1065" s="57">
        <f t="shared" si="316"/>
        <v>3866.5042979287796</v>
      </c>
      <c r="N1065" s="57">
        <f t="shared" si="317"/>
        <v>2993.223249542275</v>
      </c>
      <c r="P1065" s="49"/>
      <c r="Q1065" s="41">
        <v>16</v>
      </c>
      <c r="R1065" s="103">
        <f t="shared" si="311"/>
        <v>2020.1875248311935</v>
      </c>
      <c r="S1065" s="57">
        <f t="shared" si="318"/>
        <v>3401.9568720099255</v>
      </c>
      <c r="T1065" s="57">
        <f t="shared" si="319"/>
        <v>3609.8954714463325</v>
      </c>
      <c r="U1065" s="60">
        <f t="shared" si="320"/>
        <v>4994.5674744400903</v>
      </c>
      <c r="V1065" s="57">
        <f t="shared" si="307"/>
        <v>1723.7206242326013</v>
      </c>
      <c r="W1065" s="57">
        <f t="shared" si="308"/>
        <v>2088.5814598669772</v>
      </c>
      <c r="X1065" s="60">
        <f t="shared" si="321"/>
        <v>2317.179739435388</v>
      </c>
      <c r="Y1065" s="17"/>
      <c r="AA1065" s="22"/>
      <c r="AB1065" s="22"/>
      <c r="AC1065" s="22"/>
      <c r="AD1065" s="22"/>
      <c r="AE1065" s="22"/>
      <c r="AF1065" s="22"/>
      <c r="AG1065" s="22"/>
      <c r="AH1065" s="33"/>
      <c r="AI1065" s="6"/>
      <c r="AJ1065" s="32"/>
      <c r="AK1065" s="27"/>
      <c r="AL1065" s="27"/>
      <c r="AM1065" s="27"/>
      <c r="AN1065" s="27"/>
      <c r="AO1065" s="27"/>
      <c r="AP1065" s="27"/>
      <c r="AR1065" s="2"/>
      <c r="AS1065" s="8"/>
      <c r="AT1065" s="8"/>
      <c r="AU1065" s="8"/>
      <c r="AW1065" s="44"/>
      <c r="AX1065" s="31"/>
      <c r="AY1065" s="29"/>
      <c r="AZ1065" s="31"/>
      <c r="BA1065" s="17"/>
      <c r="BC1065" s="22"/>
      <c r="BD1065" s="22"/>
      <c r="BE1065" s="22"/>
      <c r="BF1065" s="22"/>
      <c r="BG1065" s="22"/>
      <c r="BH1065" s="22"/>
      <c r="BI1065" s="22"/>
      <c r="BJ1065" s="33"/>
      <c r="BK1065" s="6"/>
      <c r="BL1065" s="32"/>
      <c r="BM1065" s="27"/>
      <c r="BN1065" s="27"/>
      <c r="BO1065" s="27"/>
      <c r="BP1065" s="27"/>
      <c r="BQ1065" s="27"/>
      <c r="BR1065" s="27"/>
      <c r="BT1065" s="2"/>
      <c r="BU1065" s="8"/>
      <c r="BV1065" s="8"/>
      <c r="BW1065" s="8"/>
      <c r="BY1065" s="44"/>
      <c r="BZ1065" s="31"/>
      <c r="CA1065" s="29"/>
      <c r="CB1065" s="31"/>
      <c r="CC1065" s="17"/>
      <c r="CE1065" s="22"/>
      <c r="CF1065" s="22"/>
      <c r="CG1065" s="22"/>
      <c r="CH1065" s="22"/>
      <c r="CI1065" s="22"/>
      <c r="CJ1065" s="22"/>
      <c r="CK1065" s="22"/>
      <c r="CL1065" s="33"/>
      <c r="CM1065" s="6"/>
      <c r="CN1065" s="32"/>
      <c r="CO1065" s="27"/>
      <c r="CP1065" s="27"/>
      <c r="CQ1065" s="27"/>
      <c r="CR1065" s="27"/>
      <c r="CS1065" s="27"/>
      <c r="CT1065" s="27"/>
    </row>
    <row r="1066" spans="2:98">
      <c r="B1066" s="86">
        <v>43903</v>
      </c>
      <c r="C1066" s="53">
        <v>2711.02</v>
      </c>
      <c r="D1066" s="47">
        <f t="shared" si="322"/>
        <v>9.2871194530443804E-2</v>
      </c>
      <c r="F1066" s="89">
        <f t="shared" si="310"/>
        <v>2020.1914978149043</v>
      </c>
      <c r="G1066" s="99">
        <v>17</v>
      </c>
      <c r="H1066" s="37">
        <v>1055</v>
      </c>
      <c r="I1066" s="57">
        <f t="shared" si="312"/>
        <v>3402.9503884628948</v>
      </c>
      <c r="J1066" s="57">
        <f t="shared" si="313"/>
        <v>2895.8962188553396</v>
      </c>
      <c r="K1066" s="57">
        <f t="shared" si="314"/>
        <v>3635.0123432885061</v>
      </c>
      <c r="L1066" s="57">
        <f t="shared" si="315"/>
        <v>3185.7034454698883</v>
      </c>
      <c r="M1066" s="57">
        <f t="shared" si="316"/>
        <v>3882.899609896524</v>
      </c>
      <c r="N1066" s="57">
        <f t="shared" si="317"/>
        <v>2982.325712677482</v>
      </c>
      <c r="P1066" s="49"/>
      <c r="Q1066" s="96">
        <v>17</v>
      </c>
      <c r="R1066" s="103">
        <f t="shared" si="311"/>
        <v>2020.1914978149043</v>
      </c>
      <c r="S1066" s="57">
        <f t="shared" si="318"/>
        <v>3402.9503884628948</v>
      </c>
      <c r="T1066" s="57">
        <f t="shared" si="319"/>
        <v>3617.0128537104356</v>
      </c>
      <c r="U1066" s="60">
        <f t="shared" si="320"/>
        <v>5055.4201093611546</v>
      </c>
      <c r="V1066" s="57">
        <f t="shared" si="307"/>
        <v>1720.8311798352274</v>
      </c>
      <c r="W1066" s="57">
        <f t="shared" si="308"/>
        <v>2097.4377657096761</v>
      </c>
      <c r="X1066" s="60">
        <f t="shared" si="321"/>
        <v>2290.6249324159776</v>
      </c>
      <c r="Y1066" s="17"/>
      <c r="AA1066" s="22"/>
      <c r="AB1066" s="22"/>
      <c r="AC1066" s="22"/>
      <c r="AD1066" s="22"/>
      <c r="AE1066" s="22"/>
      <c r="AF1066" s="22"/>
      <c r="AG1066" s="22"/>
      <c r="AH1066" s="33"/>
      <c r="AI1066" s="6"/>
      <c r="AJ1066" s="32"/>
      <c r="AK1066" s="27"/>
      <c r="AL1066" s="27"/>
      <c r="AM1066" s="27"/>
      <c r="AN1066" s="27"/>
      <c r="AO1066" s="27"/>
      <c r="AP1066" s="27"/>
      <c r="AR1066" s="2"/>
      <c r="AS1066" s="8"/>
      <c r="AT1066" s="8"/>
      <c r="AU1066" s="8"/>
      <c r="AW1066" s="44"/>
      <c r="AX1066" s="31"/>
      <c r="AY1066" s="29"/>
      <c r="AZ1066" s="31"/>
      <c r="BA1066" s="17"/>
      <c r="BC1066" s="22"/>
      <c r="BD1066" s="22"/>
      <c r="BE1066" s="22"/>
      <c r="BF1066" s="22"/>
      <c r="BG1066" s="22"/>
      <c r="BH1066" s="22"/>
      <c r="BI1066" s="22"/>
      <c r="BJ1066" s="33"/>
      <c r="BK1066" s="6"/>
      <c r="BL1066" s="32"/>
      <c r="BM1066" s="27"/>
      <c r="BN1066" s="27"/>
      <c r="BO1066" s="27"/>
      <c r="BP1066" s="27"/>
      <c r="BQ1066" s="27"/>
      <c r="BR1066" s="27"/>
      <c r="BT1066" s="2"/>
      <c r="BU1066" s="8"/>
      <c r="BV1066" s="8"/>
      <c r="BW1066" s="8"/>
      <c r="BY1066" s="44"/>
      <c r="BZ1066" s="31"/>
      <c r="CA1066" s="29"/>
      <c r="CB1066" s="31"/>
      <c r="CC1066" s="17"/>
      <c r="CE1066" s="22"/>
      <c r="CF1066" s="22"/>
      <c r="CG1066" s="22"/>
      <c r="CH1066" s="22"/>
      <c r="CI1066" s="22"/>
      <c r="CJ1066" s="22"/>
      <c r="CK1066" s="22"/>
      <c r="CL1066" s="33"/>
      <c r="CM1066" s="6"/>
      <c r="CN1066" s="32"/>
      <c r="CO1066" s="27"/>
      <c r="CP1066" s="27"/>
      <c r="CQ1066" s="27"/>
      <c r="CR1066" s="27"/>
      <c r="CS1066" s="27"/>
      <c r="CT1066" s="27"/>
    </row>
    <row r="1067" spans="2:98">
      <c r="B1067" s="86">
        <v>43906</v>
      </c>
      <c r="C1067" s="53">
        <v>2386.13</v>
      </c>
      <c r="D1067" s="47">
        <f t="shared" si="322"/>
        <v>-0.11984050283657069</v>
      </c>
      <c r="F1067" s="89">
        <f t="shared" si="310"/>
        <v>2020.1954707986151</v>
      </c>
      <c r="G1067" s="99">
        <v>18</v>
      </c>
      <c r="H1067" s="37">
        <v>1056</v>
      </c>
      <c r="I1067" s="57">
        <f t="shared" si="312"/>
        <v>3403.9441950650285</v>
      </c>
      <c r="J1067" s="57">
        <f t="shared" si="313"/>
        <v>2553.7300566402532</v>
      </c>
      <c r="K1067" s="57">
        <f t="shared" si="314"/>
        <v>3643.0347894136848</v>
      </c>
      <c r="L1067" s="57">
        <f t="shared" si="315"/>
        <v>3180.5449996764119</v>
      </c>
      <c r="M1067" s="57">
        <f t="shared" si="316"/>
        <v>3898.9189353102402</v>
      </c>
      <c r="N1067" s="57">
        <f t="shared" si="317"/>
        <v>2971.8073843961397</v>
      </c>
      <c r="P1067" s="49"/>
      <c r="Q1067" s="41">
        <v>18</v>
      </c>
      <c r="R1067" s="103">
        <f t="shared" si="311"/>
        <v>2020.1954707986151</v>
      </c>
      <c r="S1067" s="57">
        <f t="shared" si="318"/>
        <v>3403.9441950650285</v>
      </c>
      <c r="T1067" s="57">
        <f t="shared" si="319"/>
        <v>3623.9372309092801</v>
      </c>
      <c r="U1067" s="60">
        <f t="shared" si="320"/>
        <v>5115.2604788380795</v>
      </c>
      <c r="V1067" s="57">
        <f t="shared" si="307"/>
        <v>1718.0447263837841</v>
      </c>
      <c r="W1067" s="57">
        <f t="shared" si="308"/>
        <v>2106.090973744796</v>
      </c>
      <c r="X1067" s="60">
        <f t="shared" si="321"/>
        <v>2265.1507447278286</v>
      </c>
      <c r="Y1067" s="17"/>
      <c r="AA1067" s="22"/>
      <c r="AB1067" s="22"/>
      <c r="AC1067" s="22"/>
      <c r="AD1067" s="22"/>
      <c r="AE1067" s="22"/>
      <c r="AF1067" s="22"/>
      <c r="AG1067" s="22"/>
      <c r="AH1067" s="33"/>
      <c r="AI1067" s="6"/>
      <c r="AJ1067" s="32"/>
      <c r="AK1067" s="27"/>
      <c r="AL1067" s="27"/>
      <c r="AM1067" s="27"/>
      <c r="AN1067" s="27"/>
      <c r="AO1067" s="27"/>
      <c r="AP1067" s="27"/>
      <c r="AR1067" s="2"/>
      <c r="AS1067" s="8"/>
      <c r="AT1067" s="8"/>
      <c r="AU1067" s="8"/>
      <c r="AW1067" s="44"/>
      <c r="AX1067" s="31"/>
      <c r="AY1067" s="29"/>
      <c r="AZ1067" s="31"/>
      <c r="BA1067" s="17"/>
      <c r="BC1067" s="22"/>
      <c r="BD1067" s="22"/>
      <c r="BE1067" s="22"/>
      <c r="BF1067" s="22"/>
      <c r="BG1067" s="22"/>
      <c r="BH1067" s="22"/>
      <c r="BI1067" s="22"/>
      <c r="BJ1067" s="33"/>
      <c r="BK1067" s="6"/>
      <c r="BL1067" s="32"/>
      <c r="BM1067" s="27"/>
      <c r="BN1067" s="27"/>
      <c r="BO1067" s="27"/>
      <c r="BP1067" s="27"/>
      <c r="BQ1067" s="27"/>
      <c r="BR1067" s="27"/>
      <c r="BT1067" s="2"/>
      <c r="BU1067" s="8"/>
      <c r="BV1067" s="8"/>
      <c r="BW1067" s="8"/>
      <c r="BY1067" s="44"/>
      <c r="BZ1067" s="31"/>
      <c r="CA1067" s="29"/>
      <c r="CB1067" s="31"/>
      <c r="CC1067" s="17"/>
      <c r="CE1067" s="22"/>
      <c r="CF1067" s="22"/>
      <c r="CG1067" s="22"/>
      <c r="CH1067" s="22"/>
      <c r="CI1067" s="22"/>
      <c r="CJ1067" s="22"/>
      <c r="CK1067" s="22"/>
      <c r="CL1067" s="33"/>
      <c r="CM1067" s="6"/>
      <c r="CN1067" s="32"/>
      <c r="CO1067" s="27"/>
      <c r="CP1067" s="27"/>
      <c r="CQ1067" s="27"/>
      <c r="CR1067" s="27"/>
      <c r="CS1067" s="27"/>
      <c r="CT1067" s="27"/>
    </row>
    <row r="1068" spans="2:98">
      <c r="B1068" s="86">
        <v>43907</v>
      </c>
      <c r="C1068" s="53">
        <v>2529.19</v>
      </c>
      <c r="D1068" s="47">
        <f t="shared" si="322"/>
        <v>5.9954822243549151E-2</v>
      </c>
      <c r="F1068" s="89">
        <f t="shared" si="310"/>
        <v>2020.1994437823259</v>
      </c>
      <c r="G1068" s="99">
        <v>19</v>
      </c>
      <c r="H1068" s="37">
        <v>1057</v>
      </c>
      <c r="I1068" s="57">
        <f t="shared" si="312"/>
        <v>3404.9382919010623</v>
      </c>
      <c r="J1068" s="57">
        <f t="shared" si="313"/>
        <v>2711.8782512723792</v>
      </c>
      <c r="K1068" s="57">
        <f t="shared" si="314"/>
        <v>3650.8835242631094</v>
      </c>
      <c r="L1068" s="57">
        <f t="shared" si="315"/>
        <v>3175.5613934558937</v>
      </c>
      <c r="M1068" s="57">
        <f t="shared" si="316"/>
        <v>3914.5938531220595</v>
      </c>
      <c r="N1068" s="57">
        <f t="shared" si="317"/>
        <v>2961.6366873942025</v>
      </c>
      <c r="P1068" s="49"/>
      <c r="Q1068" s="96">
        <v>19</v>
      </c>
      <c r="R1068" s="103">
        <f t="shared" si="311"/>
        <v>2020.1994437823259</v>
      </c>
      <c r="S1068" s="57">
        <f t="shared" si="318"/>
        <v>3404.9382919010623</v>
      </c>
      <c r="T1068" s="57">
        <f t="shared" si="319"/>
        <v>3630.6845063571354</v>
      </c>
      <c r="U1068" s="60">
        <f t="shared" si="320"/>
        <v>5174.1812559675855</v>
      </c>
      <c r="V1068" s="57">
        <f t="shared" si="307"/>
        <v>1715.352716559554</v>
      </c>
      <c r="W1068" s="57">
        <f t="shared" si="308"/>
        <v>2114.5581420715562</v>
      </c>
      <c r="X1068" s="60">
        <f t="shared" si="321"/>
        <v>2240.6645995021468</v>
      </c>
      <c r="Y1068" s="17"/>
      <c r="AA1068" s="22"/>
      <c r="AB1068" s="22"/>
      <c r="AC1068" s="22"/>
      <c r="AD1068" s="22"/>
      <c r="AE1068" s="22"/>
      <c r="AF1068" s="22"/>
      <c r="AG1068" s="22"/>
      <c r="AH1068" s="33"/>
      <c r="AI1068" s="6"/>
      <c r="AJ1068" s="32"/>
      <c r="AK1068" s="27"/>
      <c r="AL1068" s="27"/>
      <c r="AM1068" s="27"/>
      <c r="AN1068" s="27"/>
      <c r="AO1068" s="27"/>
      <c r="AP1068" s="27"/>
      <c r="AR1068" s="2"/>
      <c r="AS1068" s="8"/>
      <c r="AT1068" s="8"/>
      <c r="AU1068" s="8"/>
      <c r="AW1068" s="44"/>
      <c r="AX1068" s="31"/>
      <c r="AY1068" s="29"/>
      <c r="AZ1068" s="31"/>
      <c r="BA1068" s="17"/>
      <c r="BC1068" s="22"/>
      <c r="BD1068" s="22"/>
      <c r="BE1068" s="22"/>
      <c r="BF1068" s="22"/>
      <c r="BG1068" s="22"/>
      <c r="BH1068" s="22"/>
      <c r="BI1068" s="22"/>
      <c r="BJ1068" s="33"/>
      <c r="BK1068" s="6"/>
      <c r="BL1068" s="32"/>
      <c r="BM1068" s="27"/>
      <c r="BN1068" s="27"/>
      <c r="BO1068" s="27"/>
      <c r="BP1068" s="27"/>
      <c r="BQ1068" s="27"/>
      <c r="BR1068" s="27"/>
      <c r="BT1068" s="2"/>
      <c r="BU1068" s="8"/>
      <c r="BV1068" s="8"/>
      <c r="BW1068" s="8"/>
      <c r="BY1068" s="44"/>
      <c r="BZ1068" s="31"/>
      <c r="CA1068" s="29"/>
      <c r="CB1068" s="31"/>
      <c r="CC1068" s="17"/>
      <c r="CE1068" s="22"/>
      <c r="CF1068" s="22"/>
      <c r="CG1068" s="22"/>
      <c r="CH1068" s="22"/>
      <c r="CI1068" s="22"/>
      <c r="CJ1068" s="22"/>
      <c r="CK1068" s="22"/>
      <c r="CL1068" s="33"/>
      <c r="CM1068" s="6"/>
      <c r="CN1068" s="32"/>
      <c r="CO1068" s="27"/>
      <c r="CP1068" s="27"/>
      <c r="CQ1068" s="27"/>
      <c r="CR1068" s="27"/>
      <c r="CS1068" s="27"/>
      <c r="CT1068" s="27"/>
    </row>
    <row r="1069" spans="2:98">
      <c r="B1069" s="86">
        <v>43908</v>
      </c>
      <c r="C1069" s="53">
        <v>2398.1</v>
      </c>
      <c r="D1069" s="47">
        <f t="shared" si="322"/>
        <v>-5.1830823307066745E-2</v>
      </c>
      <c r="F1069" s="89">
        <f t="shared" si="310"/>
        <v>2020.2034167660368</v>
      </c>
      <c r="G1069" s="99">
        <v>20</v>
      </c>
      <c r="H1069" s="37">
        <v>1058</v>
      </c>
      <c r="I1069" s="57">
        <f t="shared" si="312"/>
        <v>3405.9326790557566</v>
      </c>
      <c r="J1069" s="57">
        <f t="shared" si="313"/>
        <v>2575.9822879783937</v>
      </c>
      <c r="K1069" s="57">
        <f t="shared" si="314"/>
        <v>3658.572309450994</v>
      </c>
      <c r="L1069" s="57">
        <f t="shared" si="315"/>
        <v>3170.7388656206922</v>
      </c>
      <c r="M1069" s="57">
        <f t="shared" si="316"/>
        <v>3929.9518237079233</v>
      </c>
      <c r="N1069" s="57">
        <f t="shared" si="317"/>
        <v>2951.7861629445947</v>
      </c>
      <c r="P1069" s="49"/>
      <c r="Q1069" s="41">
        <v>20</v>
      </c>
      <c r="R1069" s="103">
        <f t="shared" si="311"/>
        <v>2020.2034167660368</v>
      </c>
      <c r="S1069" s="57">
        <f t="shared" si="318"/>
        <v>3405.9326790557566</v>
      </c>
      <c r="T1069" s="57">
        <f t="shared" si="319"/>
        <v>3637.2685147923939</v>
      </c>
      <c r="U1069" s="60">
        <f t="shared" si="320"/>
        <v>5232.2629364378945</v>
      </c>
      <c r="V1069" s="57">
        <f t="shared" si="307"/>
        <v>1712.7477169396934</v>
      </c>
      <c r="W1069" s="57">
        <f t="shared" si="308"/>
        <v>2122.8541040452697</v>
      </c>
      <c r="X1069" s="60">
        <f t="shared" si="321"/>
        <v>2217.0860973889467</v>
      </c>
      <c r="Y1069" s="17"/>
      <c r="AA1069" s="22"/>
      <c r="AB1069" s="22"/>
      <c r="AC1069" s="22"/>
      <c r="AD1069" s="22"/>
      <c r="AE1069" s="22"/>
      <c r="AF1069" s="22"/>
      <c r="AG1069" s="22"/>
      <c r="AH1069" s="33"/>
      <c r="AI1069" s="6"/>
      <c r="AJ1069" s="32"/>
      <c r="AK1069" s="27"/>
      <c r="AL1069" s="27"/>
      <c r="AM1069" s="27"/>
      <c r="AN1069" s="27"/>
      <c r="AO1069" s="27"/>
      <c r="AP1069" s="27"/>
      <c r="AR1069" s="2"/>
      <c r="AS1069" s="8"/>
      <c r="AT1069" s="8"/>
      <c r="AU1069" s="8"/>
      <c r="AW1069" s="44"/>
      <c r="AX1069" s="31"/>
      <c r="AY1069" s="29"/>
      <c r="AZ1069" s="31"/>
      <c r="BA1069" s="17"/>
      <c r="BC1069" s="22"/>
      <c r="BD1069" s="22"/>
      <c r="BE1069" s="22"/>
      <c r="BF1069" s="22"/>
      <c r="BG1069" s="22"/>
      <c r="BH1069" s="22"/>
      <c r="BI1069" s="22"/>
      <c r="BJ1069" s="33"/>
      <c r="BK1069" s="6"/>
      <c r="BL1069" s="32"/>
      <c r="BM1069" s="27"/>
      <c r="BN1069" s="27"/>
      <c r="BO1069" s="27"/>
      <c r="BP1069" s="27"/>
      <c r="BQ1069" s="27"/>
      <c r="BR1069" s="27"/>
      <c r="BT1069" s="2"/>
      <c r="BU1069" s="8"/>
      <c r="BV1069" s="8"/>
      <c r="BW1069" s="8"/>
      <c r="BY1069" s="44"/>
      <c r="BZ1069" s="31"/>
      <c r="CA1069" s="29"/>
      <c r="CB1069" s="31"/>
      <c r="CC1069" s="17"/>
      <c r="CE1069" s="22"/>
      <c r="CF1069" s="22"/>
      <c r="CG1069" s="22"/>
      <c r="CH1069" s="22"/>
      <c r="CI1069" s="22"/>
      <c r="CJ1069" s="22"/>
      <c r="CK1069" s="22"/>
      <c r="CL1069" s="33"/>
      <c r="CM1069" s="6"/>
      <c r="CN1069" s="32"/>
      <c r="CO1069" s="27"/>
      <c r="CP1069" s="27"/>
      <c r="CQ1069" s="27"/>
      <c r="CR1069" s="27"/>
      <c r="CS1069" s="27"/>
      <c r="CT1069" s="27"/>
    </row>
    <row r="1070" spans="2:98">
      <c r="B1070" s="86">
        <v>43909</v>
      </c>
      <c r="C1070" s="53">
        <v>2409.39</v>
      </c>
      <c r="D1070" s="47">
        <f t="shared" si="322"/>
        <v>4.7078937492181158E-3</v>
      </c>
      <c r="F1070" s="89">
        <f t="shared" si="310"/>
        <v>2020.2073897497476</v>
      </c>
      <c r="G1070" s="99">
        <v>21</v>
      </c>
      <c r="H1070" s="37">
        <v>1059</v>
      </c>
      <c r="I1070" s="57">
        <f t="shared" si="312"/>
        <v>3406.9273566138968</v>
      </c>
      <c r="J1070" s="57">
        <f t="shared" si="313"/>
        <v>2592.6870645129106</v>
      </c>
      <c r="K1070" s="57">
        <f t="shared" si="314"/>
        <v>3666.1132017763894</v>
      </c>
      <c r="L1070" s="57">
        <f t="shared" si="315"/>
        <v>3166.0653597984888</v>
      </c>
      <c r="M1070" s="57">
        <f t="shared" si="316"/>
        <v>3945.0169027370644</v>
      </c>
      <c r="N1070" s="57">
        <f t="shared" si="317"/>
        <v>2942.2317570277273</v>
      </c>
      <c r="P1070" s="49"/>
      <c r="Q1070" s="96">
        <v>21</v>
      </c>
      <c r="R1070" s="103">
        <f t="shared" si="311"/>
        <v>2020.2073897497476</v>
      </c>
      <c r="S1070" s="57">
        <f t="shared" si="318"/>
        <v>3406.9273566138968</v>
      </c>
      <c r="T1070" s="57">
        <f t="shared" si="319"/>
        <v>3643.7013804934722</v>
      </c>
      <c r="U1070" s="60">
        <f t="shared" si="320"/>
        <v>5289.5759573349187</v>
      </c>
      <c r="V1070" s="57">
        <f t="shared" si="307"/>
        <v>1710.2232149966687</v>
      </c>
      <c r="W1070" s="57">
        <f t="shared" si="308"/>
        <v>2130.9918538904076</v>
      </c>
      <c r="X1070" s="60">
        <f t="shared" si="321"/>
        <v>2194.3448977509838</v>
      </c>
      <c r="Y1070" s="17"/>
      <c r="AA1070" s="22"/>
      <c r="AB1070" s="22"/>
      <c r="AC1070" s="22"/>
      <c r="AD1070" s="22"/>
      <c r="AE1070" s="22"/>
      <c r="AF1070" s="22"/>
      <c r="AG1070" s="22"/>
      <c r="AH1070" s="33"/>
      <c r="AI1070" s="6"/>
      <c r="AJ1070" s="32"/>
      <c r="AK1070" s="27"/>
      <c r="AL1070" s="27"/>
      <c r="AM1070" s="27"/>
      <c r="AN1070" s="27"/>
      <c r="AO1070" s="27"/>
      <c r="AP1070" s="27"/>
      <c r="AR1070" s="2"/>
      <c r="AS1070" s="8"/>
      <c r="AT1070" s="8"/>
      <c r="AU1070" s="8"/>
      <c r="AW1070" s="44"/>
      <c r="AX1070" s="31"/>
      <c r="AY1070" s="29"/>
      <c r="AZ1070" s="31"/>
      <c r="BA1070" s="17"/>
      <c r="BC1070" s="22"/>
      <c r="BD1070" s="22"/>
      <c r="BE1070" s="22"/>
      <c r="BF1070" s="22"/>
      <c r="BG1070" s="22"/>
      <c r="BH1070" s="22"/>
      <c r="BI1070" s="22"/>
      <c r="BJ1070" s="33"/>
      <c r="BK1070" s="6"/>
      <c r="BL1070" s="32"/>
      <c r="BM1070" s="27"/>
      <c r="BN1070" s="27"/>
      <c r="BO1070" s="27"/>
      <c r="BP1070" s="27"/>
      <c r="BQ1070" s="27"/>
      <c r="BR1070" s="27"/>
      <c r="BT1070" s="2"/>
      <c r="BU1070" s="8"/>
      <c r="BV1070" s="8"/>
      <c r="BW1070" s="8"/>
      <c r="BY1070" s="44"/>
      <c r="BZ1070" s="31"/>
      <c r="CA1070" s="29"/>
      <c r="CB1070" s="31"/>
      <c r="CC1070" s="17"/>
      <c r="CE1070" s="22"/>
      <c r="CF1070" s="22"/>
      <c r="CG1070" s="22"/>
      <c r="CH1070" s="22"/>
      <c r="CI1070" s="22"/>
      <c r="CJ1070" s="22"/>
      <c r="CK1070" s="22"/>
      <c r="CL1070" s="33"/>
      <c r="CM1070" s="6"/>
      <c r="CN1070" s="32"/>
      <c r="CO1070" s="27"/>
      <c r="CP1070" s="27"/>
      <c r="CQ1070" s="27"/>
      <c r="CR1070" s="27"/>
      <c r="CS1070" s="27"/>
      <c r="CT1070" s="27"/>
    </row>
    <row r="1071" spans="2:98">
      <c r="B1071" s="86">
        <v>43910</v>
      </c>
      <c r="C1071" s="53">
        <v>2304.92</v>
      </c>
      <c r="D1071" s="47">
        <f t="shared" si="322"/>
        <v>-4.3359522534749381E-2</v>
      </c>
      <c r="F1071" s="89">
        <f t="shared" si="310"/>
        <v>2020.2113627334584</v>
      </c>
      <c r="G1071" s="99">
        <v>22</v>
      </c>
      <c r="H1071" s="37">
        <v>1060</v>
      </c>
      <c r="I1071" s="57">
        <f t="shared" si="312"/>
        <v>3407.9223246602928</v>
      </c>
      <c r="J1071" s="57">
        <f t="shared" si="313"/>
        <v>2484.5526440937888</v>
      </c>
      <c r="K1071" s="57">
        <f t="shared" si="314"/>
        <v>3673.5168346844935</v>
      </c>
      <c r="L1071" s="57">
        <f t="shared" si="315"/>
        <v>3161.5302429709704</v>
      </c>
      <c r="M1071" s="57">
        <f t="shared" si="316"/>
        <v>3959.8103034979104</v>
      </c>
      <c r="N1071" s="57">
        <f t="shared" si="317"/>
        <v>2932.952258005595</v>
      </c>
      <c r="P1071" s="49"/>
      <c r="Q1071" s="41">
        <v>22</v>
      </c>
      <c r="R1071" s="103">
        <f t="shared" si="311"/>
        <v>2020.2113627334584</v>
      </c>
      <c r="S1071" s="57">
        <f t="shared" si="318"/>
        <v>3407.9223246602928</v>
      </c>
      <c r="T1071" s="57">
        <f t="shared" si="319"/>
        <v>3649.9937994229635</v>
      </c>
      <c r="U1071" s="60">
        <f t="shared" si="320"/>
        <v>5346.1823651881286</v>
      </c>
      <c r="V1071" s="57">
        <f t="shared" si="307"/>
        <v>1707.7734670604359</v>
      </c>
      <c r="W1071" s="57">
        <f t="shared" si="308"/>
        <v>2138.9828504539018</v>
      </c>
      <c r="X1071" s="60">
        <f t="shared" si="321"/>
        <v>2172.3790506179885</v>
      </c>
      <c r="Y1071" s="17"/>
      <c r="AA1071" s="22"/>
      <c r="AB1071" s="22"/>
      <c r="AC1071" s="22"/>
      <c r="AD1071" s="22"/>
      <c r="AE1071" s="22"/>
      <c r="AF1071" s="22"/>
      <c r="AG1071" s="22"/>
      <c r="AH1071" s="33"/>
      <c r="AI1071" s="6"/>
      <c r="AJ1071" s="32"/>
      <c r="AK1071" s="27"/>
      <c r="AL1071" s="27"/>
      <c r="AM1071" s="27"/>
      <c r="AN1071" s="27"/>
      <c r="AO1071" s="27"/>
      <c r="AP1071" s="27"/>
      <c r="AR1071" s="2"/>
      <c r="AS1071" s="8"/>
      <c r="AT1071" s="8"/>
      <c r="AU1071" s="8"/>
      <c r="AW1071" s="44"/>
      <c r="AX1071" s="31"/>
      <c r="AY1071" s="29"/>
      <c r="AZ1071" s="31"/>
      <c r="BA1071" s="17"/>
      <c r="BC1071" s="22"/>
      <c r="BD1071" s="22"/>
      <c r="BE1071" s="22"/>
      <c r="BF1071" s="22"/>
      <c r="BG1071" s="22"/>
      <c r="BH1071" s="22"/>
      <c r="BI1071" s="22"/>
      <c r="BJ1071" s="33"/>
      <c r="BK1071" s="6"/>
      <c r="BL1071" s="32"/>
      <c r="BM1071" s="27"/>
      <c r="BN1071" s="27"/>
      <c r="BO1071" s="27"/>
      <c r="BP1071" s="27"/>
      <c r="BQ1071" s="27"/>
      <c r="BR1071" s="27"/>
      <c r="BT1071" s="2"/>
      <c r="BU1071" s="8"/>
      <c r="BV1071" s="8"/>
      <c r="BW1071" s="8"/>
      <c r="BY1071" s="44"/>
      <c r="BZ1071" s="31"/>
      <c r="CA1071" s="29"/>
      <c r="CB1071" s="31"/>
      <c r="CC1071" s="17"/>
      <c r="CE1071" s="22"/>
      <c r="CF1071" s="22"/>
      <c r="CG1071" s="22"/>
      <c r="CH1071" s="22"/>
      <c r="CI1071" s="22"/>
      <c r="CJ1071" s="22"/>
      <c r="CK1071" s="22"/>
      <c r="CL1071" s="33"/>
      <c r="CM1071" s="6"/>
      <c r="CN1071" s="32"/>
      <c r="CO1071" s="27"/>
      <c r="CP1071" s="27"/>
      <c r="CQ1071" s="27"/>
      <c r="CR1071" s="27"/>
      <c r="CS1071" s="27"/>
      <c r="CT1071" s="27"/>
    </row>
    <row r="1072" spans="2:98" s="46" customFormat="1">
      <c r="B1072" s="87">
        <v>43913</v>
      </c>
      <c r="C1072" s="70">
        <v>2237.4</v>
      </c>
      <c r="D1072" s="58">
        <f t="shared" si="322"/>
        <v>-2.929385835517067E-2</v>
      </c>
      <c r="E1072" s="59"/>
      <c r="F1072" s="91">
        <f t="shared" si="310"/>
        <v>2020.2153357171692</v>
      </c>
      <c r="G1072" s="97">
        <v>0</v>
      </c>
      <c r="H1072" s="90">
        <v>1061</v>
      </c>
      <c r="I1072" s="60">
        <f t="shared" ref="I1072:I1135" si="323">$C$1072*EXP($J$4*G1072)</f>
        <v>2237.4</v>
      </c>
      <c r="J1072" s="60">
        <f t="shared" ref="J1072:J1135" si="324">$C$1072*EXP($J$3*SQRT(G1072))</f>
        <v>2237.4</v>
      </c>
      <c r="K1072" s="60">
        <f t="shared" ref="K1072:K1135" si="325">$C$1072*EXP($J$4*G1072+$J$3*SQRT(G1072))</f>
        <v>2237.4</v>
      </c>
      <c r="L1072" s="60">
        <f t="shared" ref="L1072:L1135" si="326">$C$1072*EXP($J$4*G1072-$J$3*SQRT(G1072))</f>
        <v>2237.4</v>
      </c>
      <c r="M1072" s="60">
        <f t="shared" ref="M1072:M1135" si="327">$C$1072*EXP($J$4*G1072+2*$J$3*SQRT(G1072))</f>
        <v>2237.4</v>
      </c>
      <c r="N1072" s="60">
        <f t="shared" ref="N1072:N1135" si="328">$C$1072*EXP($J$4*G1072-2*$J$3*SQRT(G1072))</f>
        <v>2237.4</v>
      </c>
      <c r="O1072" s="85"/>
      <c r="P1072" s="104"/>
      <c r="Q1072" s="97">
        <v>0</v>
      </c>
      <c r="R1072" s="105">
        <f t="shared" si="311"/>
        <v>2020.2153357171692</v>
      </c>
      <c r="S1072" s="60">
        <f t="shared" ref="S1072:S1135" si="329">$C$1072*EXP($J$4*Q1072)</f>
        <v>2237.4</v>
      </c>
      <c r="T1072" s="60">
        <f t="shared" si="319"/>
        <v>3386.1</v>
      </c>
      <c r="U1072" s="60">
        <f t="shared" si="320"/>
        <v>3386.1</v>
      </c>
      <c r="V1072" s="60">
        <f t="shared" si="307"/>
        <v>1829.08</v>
      </c>
      <c r="W1072" s="60">
        <f t="shared" si="308"/>
        <v>1829.08</v>
      </c>
      <c r="X1072" s="60">
        <f t="shared" ref="X1072:X1135" si="330">$C$1072*EXP($J$4*G1072-2*$J$3*SQRT(G1072))</f>
        <v>2237.4</v>
      </c>
      <c r="Y1072" s="62"/>
      <c r="Z1072" s="62"/>
      <c r="AA1072" s="62"/>
      <c r="AB1072" s="62"/>
      <c r="AC1072" s="62"/>
      <c r="AD1072" s="62"/>
      <c r="AE1072" s="62"/>
      <c r="AF1072" s="62"/>
      <c r="AG1072" s="62"/>
      <c r="AH1072" s="65"/>
      <c r="AI1072" s="72"/>
      <c r="AJ1072" s="66"/>
      <c r="AK1072" s="67"/>
      <c r="AL1072" s="67"/>
      <c r="AM1072" s="67"/>
      <c r="AN1072" s="67"/>
      <c r="AO1072" s="67"/>
      <c r="AP1072" s="67"/>
      <c r="AR1072" s="68"/>
      <c r="AS1072" s="61"/>
      <c r="AT1072" s="61"/>
      <c r="AU1072" s="61"/>
      <c r="AW1072" s="69"/>
      <c r="AX1072" s="63"/>
      <c r="AY1072" s="64"/>
      <c r="AZ1072" s="63"/>
      <c r="BA1072" s="56"/>
      <c r="BC1072" s="62"/>
      <c r="BD1072" s="62"/>
      <c r="BE1072" s="62"/>
      <c r="BF1072" s="62"/>
      <c r="BG1072" s="62"/>
      <c r="BH1072" s="62"/>
      <c r="BI1072" s="62"/>
      <c r="BJ1072" s="65"/>
      <c r="BK1072" s="72"/>
      <c r="BL1072" s="66"/>
      <c r="BM1072" s="67"/>
      <c r="BN1072" s="67"/>
      <c r="BO1072" s="67"/>
      <c r="BP1072" s="67"/>
      <c r="BQ1072" s="67"/>
      <c r="BR1072" s="67"/>
      <c r="BT1072" s="68"/>
      <c r="BU1072" s="61"/>
      <c r="BV1072" s="61"/>
      <c r="BW1072" s="61"/>
      <c r="BY1072" s="69"/>
      <c r="BZ1072" s="63"/>
      <c r="CA1072" s="64"/>
      <c r="CB1072" s="63"/>
      <c r="CC1072" s="56"/>
      <c r="CE1072" s="62"/>
      <c r="CF1072" s="62"/>
      <c r="CG1072" s="62"/>
      <c r="CH1072" s="62"/>
      <c r="CI1072" s="62"/>
      <c r="CJ1072" s="62"/>
      <c r="CK1072" s="62"/>
      <c r="CL1072" s="65"/>
      <c r="CM1072" s="72"/>
      <c r="CN1072" s="66"/>
      <c r="CO1072" s="67"/>
      <c r="CP1072" s="67"/>
      <c r="CQ1072" s="67"/>
      <c r="CR1072" s="67"/>
      <c r="CS1072" s="67"/>
      <c r="CT1072" s="67"/>
    </row>
    <row r="1073" spans="2:98">
      <c r="B1073" s="86">
        <v>43914</v>
      </c>
      <c r="C1073" s="53">
        <v>2447.33</v>
      </c>
      <c r="D1073" s="47">
        <f t="shared" si="322"/>
        <v>9.3827657101993311E-2</v>
      </c>
      <c r="F1073" s="89">
        <f t="shared" si="310"/>
        <v>2020.21930870088</v>
      </c>
      <c r="G1073" s="41">
        <v>1</v>
      </c>
      <c r="H1073" s="37">
        <v>1062</v>
      </c>
      <c r="I1073" s="57">
        <f t="shared" si="323"/>
        <v>2238.0534161941218</v>
      </c>
      <c r="J1073" s="57">
        <f t="shared" si="324"/>
        <v>2273.4863207275966</v>
      </c>
      <c r="K1073" s="57">
        <f t="shared" si="325"/>
        <v>2274.1502756659524</v>
      </c>
      <c r="L1073" s="57">
        <f t="shared" si="326"/>
        <v>2202.5295106196963</v>
      </c>
      <c r="M1073" s="60">
        <f t="shared" si="327"/>
        <v>2310.8293300283526</v>
      </c>
      <c r="N1073" s="57">
        <f t="shared" si="328"/>
        <v>2167.5694646288407</v>
      </c>
      <c r="P1073" s="49"/>
      <c r="Q1073" s="41">
        <v>1</v>
      </c>
      <c r="R1073" s="103">
        <f t="shared" si="311"/>
        <v>2020.21930870088</v>
      </c>
      <c r="S1073" s="60">
        <f t="shared" si="329"/>
        <v>2238.0534161941218</v>
      </c>
      <c r="T1073" s="57">
        <f t="shared" ref="T1073:T1136" si="331">$C$38*EXP($J$3*SQRT(Q1073))</f>
        <v>1858.58065590258</v>
      </c>
      <c r="U1073" s="57">
        <f t="shared" ref="U1073:U1136" si="332">$C$38*EXP($J$4*Q1073+$J$3*SQRT(Q1073))</f>
        <v>1859.1234406968267</v>
      </c>
      <c r="V1073" s="57">
        <f t="shared" si="307"/>
        <v>1800.5732892126014</v>
      </c>
      <c r="W1073" s="57">
        <f t="shared" si="308"/>
        <v>1889.1086578029226</v>
      </c>
      <c r="X1073" s="60">
        <f t="shared" si="330"/>
        <v>2167.5694646288407</v>
      </c>
      <c r="Y1073" s="17"/>
      <c r="AA1073" s="22"/>
      <c r="AB1073" s="22"/>
      <c r="AC1073" s="22"/>
      <c r="AD1073" s="22"/>
      <c r="AE1073" s="22"/>
      <c r="AF1073" s="22"/>
      <c r="AG1073" s="22"/>
      <c r="AH1073" s="33"/>
      <c r="AI1073" s="6"/>
      <c r="AJ1073" s="32"/>
      <c r="AK1073" s="27"/>
      <c r="AL1073" s="27"/>
      <c r="AM1073" s="27"/>
      <c r="AN1073" s="27"/>
      <c r="AO1073" s="27"/>
      <c r="AP1073" s="27"/>
      <c r="AR1073" s="2"/>
      <c r="AS1073" s="8"/>
      <c r="AT1073" s="8"/>
      <c r="AU1073" s="8"/>
      <c r="AW1073" s="44"/>
      <c r="AX1073" s="31"/>
      <c r="AY1073" s="29"/>
      <c r="AZ1073" s="31"/>
      <c r="BA1073" s="17"/>
      <c r="BC1073" s="22"/>
      <c r="BD1073" s="22"/>
      <c r="BE1073" s="22"/>
      <c r="BF1073" s="22"/>
      <c r="BG1073" s="22"/>
      <c r="BH1073" s="22"/>
      <c r="BI1073" s="22"/>
      <c r="BJ1073" s="33"/>
      <c r="BK1073" s="6"/>
      <c r="BL1073" s="32"/>
      <c r="BM1073" s="27"/>
      <c r="BN1073" s="27"/>
      <c r="BO1073" s="27"/>
      <c r="BP1073" s="27"/>
      <c r="BQ1073" s="27"/>
      <c r="BR1073" s="27"/>
      <c r="BT1073" s="2"/>
      <c r="BU1073" s="8"/>
      <c r="BV1073" s="8"/>
      <c r="BW1073" s="8"/>
      <c r="BY1073" s="44"/>
      <c r="BZ1073" s="31"/>
      <c r="CA1073" s="29"/>
      <c r="CB1073" s="31"/>
      <c r="CC1073" s="17"/>
      <c r="CE1073" s="22"/>
      <c r="CF1073" s="22"/>
      <c r="CG1073" s="22"/>
      <c r="CH1073" s="22"/>
      <c r="CI1073" s="22"/>
      <c r="CJ1073" s="22"/>
      <c r="CK1073" s="22"/>
      <c r="CL1073" s="33"/>
      <c r="CM1073" s="6"/>
      <c r="CN1073" s="32"/>
      <c r="CO1073" s="27"/>
      <c r="CP1073" s="27"/>
      <c r="CQ1073" s="27"/>
      <c r="CR1073" s="27"/>
      <c r="CS1073" s="27"/>
      <c r="CT1073" s="27"/>
    </row>
    <row r="1074" spans="2:98">
      <c r="B1074" s="86">
        <v>43915</v>
      </c>
      <c r="C1074" s="53">
        <v>2475.56</v>
      </c>
      <c r="D1074" s="47">
        <f t="shared" si="322"/>
        <v>1.1535019797084994E-2</v>
      </c>
      <c r="F1074" s="89">
        <f t="shared" si="310"/>
        <v>2020.2232816845908</v>
      </c>
      <c r="G1074" s="41">
        <v>2</v>
      </c>
      <c r="H1074" s="37">
        <v>1063</v>
      </c>
      <c r="I1074" s="57">
        <f t="shared" si="323"/>
        <v>2238.7070232136307</v>
      </c>
      <c r="J1074" s="57">
        <f t="shared" si="324"/>
        <v>2288.6037018757106</v>
      </c>
      <c r="K1074" s="57">
        <f t="shared" si="325"/>
        <v>2289.9406367846013</v>
      </c>
      <c r="L1074" s="57">
        <f t="shared" si="326"/>
        <v>2188.6196765446816</v>
      </c>
      <c r="M1074" s="60">
        <f t="shared" si="327"/>
        <v>2342.3467499869762</v>
      </c>
      <c r="N1074" s="57">
        <f t="shared" si="328"/>
        <v>2139.6529509620659</v>
      </c>
      <c r="P1074" s="49"/>
      <c r="Q1074" s="96">
        <v>2</v>
      </c>
      <c r="R1074" s="103">
        <f t="shared" si="311"/>
        <v>2020.2232816845908</v>
      </c>
      <c r="S1074" s="60">
        <f t="shared" si="329"/>
        <v>2238.7070232136307</v>
      </c>
      <c r="T1074" s="57">
        <f t="shared" si="331"/>
        <v>1870.9391521528667</v>
      </c>
      <c r="U1074" s="57">
        <f t="shared" si="332"/>
        <v>1872.0320997273525</v>
      </c>
      <c r="V1074" s="57">
        <f t="shared" si="307"/>
        <v>1789.2019656629777</v>
      </c>
      <c r="W1074" s="57">
        <f t="shared" si="308"/>
        <v>1914.8742260955476</v>
      </c>
      <c r="X1074" s="60">
        <f t="shared" si="330"/>
        <v>2139.6529509620659</v>
      </c>
      <c r="Y1074" s="17"/>
      <c r="AA1074" s="22"/>
      <c r="AB1074" s="22"/>
      <c r="AC1074" s="22"/>
      <c r="AD1074" s="22"/>
      <c r="AE1074" s="22"/>
      <c r="AF1074" s="22"/>
      <c r="AG1074" s="22"/>
      <c r="AH1074" s="33"/>
      <c r="AI1074" s="6"/>
      <c r="AJ1074" s="32"/>
      <c r="AK1074" s="27"/>
      <c r="AL1074" s="27"/>
      <c r="AM1074" s="27"/>
      <c r="AN1074" s="27"/>
      <c r="AO1074" s="27"/>
      <c r="AP1074" s="27"/>
      <c r="AR1074" s="2"/>
      <c r="AS1074" s="8"/>
      <c r="AT1074" s="8"/>
      <c r="AU1074" s="8"/>
      <c r="AW1074" s="44"/>
      <c r="AX1074" s="31"/>
      <c r="AY1074" s="29"/>
      <c r="AZ1074" s="31"/>
      <c r="BA1074" s="17"/>
      <c r="BC1074" s="22"/>
      <c r="BD1074" s="22"/>
      <c r="BE1074" s="22"/>
      <c r="BF1074" s="22"/>
      <c r="BG1074" s="22"/>
      <c r="BH1074" s="22"/>
      <c r="BI1074" s="22"/>
      <c r="BJ1074" s="33"/>
      <c r="BK1074" s="6"/>
      <c r="BL1074" s="32"/>
      <c r="BM1074" s="27"/>
      <c r="BN1074" s="27"/>
      <c r="BO1074" s="27"/>
      <c r="BP1074" s="27"/>
      <c r="BQ1074" s="27"/>
      <c r="BR1074" s="27"/>
      <c r="BT1074" s="2"/>
      <c r="BU1074" s="8"/>
      <c r="BV1074" s="8"/>
      <c r="BW1074" s="8"/>
      <c r="BY1074" s="44"/>
      <c r="BZ1074" s="31"/>
      <c r="CA1074" s="29"/>
      <c r="CB1074" s="31"/>
      <c r="CC1074" s="17"/>
      <c r="CE1074" s="22"/>
      <c r="CF1074" s="22"/>
      <c r="CG1074" s="22"/>
      <c r="CH1074" s="22"/>
      <c r="CI1074" s="22"/>
      <c r="CJ1074" s="22"/>
      <c r="CK1074" s="22"/>
      <c r="CL1074" s="33"/>
      <c r="CM1074" s="6"/>
      <c r="CN1074" s="32"/>
      <c r="CO1074" s="27"/>
      <c r="CP1074" s="27"/>
      <c r="CQ1074" s="27"/>
      <c r="CR1074" s="27"/>
      <c r="CS1074" s="27"/>
      <c r="CT1074" s="27"/>
    </row>
    <row r="1075" spans="2:98">
      <c r="B1075" s="86">
        <v>43916</v>
      </c>
      <c r="C1075" s="53">
        <v>2630.07</v>
      </c>
      <c r="D1075" s="47">
        <f t="shared" si="322"/>
        <v>6.2414160836336108E-2</v>
      </c>
      <c r="F1075" s="89">
        <f t="shared" si="310"/>
        <v>2020.2272546683016</v>
      </c>
      <c r="G1075" s="41">
        <v>3</v>
      </c>
      <c r="H1075" s="37">
        <v>1064</v>
      </c>
      <c r="I1075" s="57">
        <f t="shared" si="323"/>
        <v>2239.3608211142573</v>
      </c>
      <c r="J1075" s="57">
        <f t="shared" si="324"/>
        <v>2300.2718011170914</v>
      </c>
      <c r="K1075" s="57">
        <f t="shared" si="325"/>
        <v>2302.2877220593286</v>
      </c>
      <c r="L1075" s="57">
        <f t="shared" si="326"/>
        <v>2178.1538593516834</v>
      </c>
      <c r="M1075" s="60">
        <f t="shared" si="327"/>
        <v>2366.9828931398843</v>
      </c>
      <c r="N1075" s="57">
        <f t="shared" si="328"/>
        <v>2118.6198268164503</v>
      </c>
      <c r="P1075" s="49"/>
      <c r="Q1075" s="41">
        <v>3</v>
      </c>
      <c r="R1075" s="103">
        <f t="shared" si="311"/>
        <v>2020.2272546683016</v>
      </c>
      <c r="S1075" s="60">
        <f t="shared" si="329"/>
        <v>2239.3608211142573</v>
      </c>
      <c r="T1075" s="57">
        <f t="shared" si="331"/>
        <v>1880.4778519653387</v>
      </c>
      <c r="U1075" s="57">
        <f t="shared" si="332"/>
        <v>1882.1258722911755</v>
      </c>
      <c r="V1075" s="57">
        <f t="shared" si="307"/>
        <v>1780.6461343805204</v>
      </c>
      <c r="W1075" s="57">
        <f t="shared" si="308"/>
        <v>1935.0143336838737</v>
      </c>
      <c r="X1075" s="60">
        <f t="shared" si="330"/>
        <v>2118.6198268164503</v>
      </c>
      <c r="Y1075" s="17"/>
      <c r="AA1075" s="22"/>
      <c r="AB1075" s="22"/>
      <c r="AC1075" s="22"/>
      <c r="AD1075" s="22"/>
      <c r="AE1075" s="22"/>
      <c r="AF1075" s="22"/>
      <c r="AG1075" s="22"/>
      <c r="AH1075" s="33"/>
      <c r="AI1075" s="6"/>
      <c r="AJ1075" s="32"/>
      <c r="AK1075" s="27"/>
      <c r="AL1075" s="27"/>
      <c r="AM1075" s="27"/>
      <c r="AN1075" s="27"/>
      <c r="AO1075" s="27"/>
      <c r="AP1075" s="27"/>
      <c r="AR1075" s="2"/>
      <c r="AS1075" s="8"/>
      <c r="AT1075" s="8"/>
      <c r="AU1075" s="8"/>
      <c r="AW1075" s="44"/>
      <c r="AX1075" s="31"/>
      <c r="AY1075" s="29"/>
      <c r="AZ1075" s="31"/>
      <c r="BA1075" s="17"/>
      <c r="BC1075" s="22"/>
      <c r="BD1075" s="22"/>
      <c r="BE1075" s="22"/>
      <c r="BF1075" s="22"/>
      <c r="BG1075" s="22"/>
      <c r="BH1075" s="22"/>
      <c r="BI1075" s="22"/>
      <c r="BJ1075" s="33"/>
      <c r="BK1075" s="6"/>
      <c r="BL1075" s="32"/>
      <c r="BM1075" s="27"/>
      <c r="BN1075" s="27"/>
      <c r="BO1075" s="27"/>
      <c r="BP1075" s="27"/>
      <c r="BQ1075" s="27"/>
      <c r="BR1075" s="27"/>
      <c r="BT1075" s="2"/>
      <c r="BU1075" s="8"/>
      <c r="BV1075" s="8"/>
      <c r="BW1075" s="8"/>
      <c r="BY1075" s="44"/>
      <c r="BZ1075" s="31"/>
      <c r="CA1075" s="29"/>
      <c r="CB1075" s="31"/>
      <c r="CC1075" s="17"/>
      <c r="CE1075" s="22"/>
      <c r="CF1075" s="22"/>
      <c r="CG1075" s="22"/>
      <c r="CH1075" s="22"/>
      <c r="CI1075" s="22"/>
      <c r="CJ1075" s="22"/>
      <c r="CK1075" s="22"/>
      <c r="CL1075" s="33"/>
      <c r="CM1075" s="6"/>
      <c r="CN1075" s="32"/>
      <c r="CO1075" s="27"/>
      <c r="CP1075" s="27"/>
      <c r="CQ1075" s="27"/>
      <c r="CR1075" s="27"/>
      <c r="CS1075" s="27"/>
      <c r="CT1075" s="27"/>
    </row>
    <row r="1076" spans="2:98">
      <c r="B1076" s="86">
        <v>43917</v>
      </c>
      <c r="C1076" s="53">
        <v>2541.4699999999998</v>
      </c>
      <c r="D1076" s="47">
        <f t="shared" si="322"/>
        <v>-3.3687316307170666E-2</v>
      </c>
      <c r="F1076" s="89">
        <f t="shared" si="310"/>
        <v>2020.2312276520124</v>
      </c>
      <c r="G1076" s="41">
        <v>4</v>
      </c>
      <c r="H1076" s="37">
        <v>1065</v>
      </c>
      <c r="I1076" s="57">
        <f t="shared" si="323"/>
        <v>2240.0148099517464</v>
      </c>
      <c r="J1076" s="57">
        <f t="shared" si="324"/>
        <v>2310.1546663696718</v>
      </c>
      <c r="K1076" s="57">
        <f t="shared" si="325"/>
        <v>2312.854503417896</v>
      </c>
      <c r="L1076" s="57">
        <f t="shared" si="326"/>
        <v>2169.469087393149</v>
      </c>
      <c r="M1076" s="60">
        <f t="shared" si="327"/>
        <v>2388.0627620027549</v>
      </c>
      <c r="N1076" s="57">
        <f t="shared" si="328"/>
        <v>2101.145090757615</v>
      </c>
      <c r="P1076" s="49"/>
      <c r="Q1076" s="96">
        <v>4</v>
      </c>
      <c r="R1076" s="103">
        <f t="shared" si="311"/>
        <v>2020.2312276520124</v>
      </c>
      <c r="S1076" s="60">
        <f t="shared" si="329"/>
        <v>2240.0148099517464</v>
      </c>
      <c r="T1076" s="57">
        <f t="shared" si="331"/>
        <v>1888.5571186034858</v>
      </c>
      <c r="U1076" s="57">
        <f t="shared" si="332"/>
        <v>1890.7642420271766</v>
      </c>
      <c r="V1076" s="57">
        <f t="shared" si="307"/>
        <v>1773.546311955422</v>
      </c>
      <c r="W1076" s="57">
        <f t="shared" si="308"/>
        <v>1952.2471782980238</v>
      </c>
      <c r="X1076" s="60">
        <f t="shared" si="330"/>
        <v>2101.145090757615</v>
      </c>
      <c r="Y1076" s="17"/>
      <c r="AA1076" s="22"/>
      <c r="AB1076" s="22"/>
      <c r="AC1076" s="22"/>
      <c r="AD1076" s="22"/>
      <c r="AE1076" s="22"/>
      <c r="AF1076" s="22"/>
      <c r="AG1076" s="22"/>
      <c r="AH1076" s="33"/>
      <c r="AI1076" s="6"/>
      <c r="AJ1076" s="32"/>
      <c r="AK1076" s="27"/>
      <c r="AL1076" s="27"/>
      <c r="AM1076" s="27"/>
      <c r="AN1076" s="27"/>
      <c r="AO1076" s="27"/>
      <c r="AP1076" s="27"/>
      <c r="AR1076" s="2"/>
      <c r="AS1076" s="8"/>
      <c r="AT1076" s="8"/>
      <c r="AU1076" s="8"/>
      <c r="AW1076" s="44"/>
      <c r="AX1076" s="31"/>
      <c r="AY1076" s="29"/>
      <c r="AZ1076" s="31"/>
      <c r="BA1076" s="17"/>
      <c r="BC1076" s="22"/>
      <c r="BD1076" s="22"/>
      <c r="BE1076" s="22"/>
      <c r="BF1076" s="22"/>
      <c r="BG1076" s="22"/>
      <c r="BH1076" s="22"/>
      <c r="BI1076" s="22"/>
      <c r="BJ1076" s="33"/>
      <c r="BK1076" s="6"/>
      <c r="BL1076" s="32"/>
      <c r="BM1076" s="27"/>
      <c r="BN1076" s="27"/>
      <c r="BO1076" s="27"/>
      <c r="BP1076" s="27"/>
      <c r="BQ1076" s="27"/>
      <c r="BR1076" s="27"/>
      <c r="BT1076" s="2"/>
      <c r="BU1076" s="8"/>
      <c r="BV1076" s="8"/>
      <c r="BW1076" s="8"/>
      <c r="BY1076" s="44"/>
      <c r="BZ1076" s="31"/>
      <c r="CA1076" s="29"/>
      <c r="CB1076" s="31"/>
      <c r="CC1076" s="17"/>
      <c r="CE1076" s="22"/>
      <c r="CF1076" s="22"/>
      <c r="CG1076" s="22"/>
      <c r="CH1076" s="22"/>
      <c r="CI1076" s="22"/>
      <c r="CJ1076" s="22"/>
      <c r="CK1076" s="22"/>
      <c r="CL1076" s="33"/>
      <c r="CM1076" s="6"/>
      <c r="CN1076" s="32"/>
      <c r="CO1076" s="27"/>
      <c r="CP1076" s="27"/>
      <c r="CQ1076" s="27"/>
      <c r="CR1076" s="27"/>
      <c r="CS1076" s="27"/>
      <c r="CT1076" s="27"/>
    </row>
    <row r="1077" spans="2:98">
      <c r="B1077" s="86">
        <v>43920</v>
      </c>
      <c r="C1077" s="53">
        <v>2626.65</v>
      </c>
      <c r="D1077" s="47">
        <f t="shared" si="322"/>
        <v>3.3516035994916447E-2</v>
      </c>
      <c r="F1077" s="89">
        <f t="shared" si="310"/>
        <v>2020.2352006357232</v>
      </c>
      <c r="G1077" s="41">
        <v>5</v>
      </c>
      <c r="H1077" s="37">
        <v>1066</v>
      </c>
      <c r="I1077" s="57">
        <f t="shared" si="323"/>
        <v>2240.6689897818596</v>
      </c>
      <c r="J1077" s="57">
        <f t="shared" si="324"/>
        <v>2318.8968225582917</v>
      </c>
      <c r="K1077" s="57">
        <f t="shared" si="325"/>
        <v>2322.2848846026864</v>
      </c>
      <c r="L1077" s="57">
        <f t="shared" si="326"/>
        <v>2161.9214572070118</v>
      </c>
      <c r="M1077" s="60">
        <f t="shared" si="327"/>
        <v>2406.8736211586306</v>
      </c>
      <c r="N1077" s="57">
        <f t="shared" si="328"/>
        <v>2085.9414792843268</v>
      </c>
      <c r="P1077" s="49"/>
      <c r="Q1077" s="41">
        <v>5</v>
      </c>
      <c r="R1077" s="103">
        <f t="shared" si="311"/>
        <v>2020.2352006357232</v>
      </c>
      <c r="S1077" s="60">
        <f t="shared" si="329"/>
        <v>2240.6689897818596</v>
      </c>
      <c r="T1077" s="57">
        <f t="shared" si="331"/>
        <v>1895.703852777742</v>
      </c>
      <c r="U1077" s="57">
        <f t="shared" si="332"/>
        <v>1898.4736018276042</v>
      </c>
      <c r="V1077" s="57">
        <f t="shared" si="307"/>
        <v>1767.3761057245915</v>
      </c>
      <c r="W1077" s="57">
        <f t="shared" si="308"/>
        <v>1967.6251018990022</v>
      </c>
      <c r="X1077" s="60">
        <f t="shared" si="330"/>
        <v>2085.9414792843268</v>
      </c>
      <c r="Y1077" s="17"/>
      <c r="AA1077" s="22"/>
      <c r="AB1077" s="22"/>
      <c r="AC1077" s="22"/>
      <c r="AD1077" s="22"/>
      <c r="AE1077" s="22"/>
      <c r="AF1077" s="22"/>
      <c r="AG1077" s="22"/>
      <c r="AH1077" s="33"/>
      <c r="AI1077" s="6"/>
      <c r="AJ1077" s="32"/>
      <c r="AK1077" s="27"/>
      <c r="AL1077" s="27"/>
      <c r="AM1077" s="27"/>
      <c r="AN1077" s="27"/>
      <c r="AO1077" s="27"/>
      <c r="AP1077" s="27"/>
      <c r="AR1077" s="2"/>
      <c r="AS1077" s="8"/>
      <c r="AT1077" s="8"/>
      <c r="AU1077" s="8"/>
      <c r="AW1077" s="44"/>
      <c r="AX1077" s="31"/>
      <c r="AY1077" s="29"/>
      <c r="AZ1077" s="31"/>
      <c r="BA1077" s="17"/>
      <c r="BC1077" s="22"/>
      <c r="BD1077" s="22"/>
      <c r="BE1077" s="22"/>
      <c r="BF1077" s="22"/>
      <c r="BG1077" s="22"/>
      <c r="BH1077" s="22"/>
      <c r="BI1077" s="22"/>
      <c r="BJ1077" s="33"/>
      <c r="BK1077" s="6"/>
      <c r="BL1077" s="32"/>
      <c r="BM1077" s="27"/>
      <c r="BN1077" s="27"/>
      <c r="BO1077" s="27"/>
      <c r="BP1077" s="27"/>
      <c r="BQ1077" s="27"/>
      <c r="BR1077" s="27"/>
      <c r="BT1077" s="2"/>
      <c r="BU1077" s="8"/>
      <c r="BV1077" s="8"/>
      <c r="BW1077" s="8"/>
      <c r="BY1077" s="44"/>
      <c r="BZ1077" s="31"/>
      <c r="CA1077" s="29"/>
      <c r="CB1077" s="31"/>
      <c r="CC1077" s="17"/>
      <c r="CE1077" s="22"/>
      <c r="CF1077" s="22"/>
      <c r="CG1077" s="22"/>
      <c r="CH1077" s="22"/>
      <c r="CI1077" s="22"/>
      <c r="CJ1077" s="22"/>
      <c r="CK1077" s="22"/>
      <c r="CL1077" s="33"/>
      <c r="CM1077" s="6"/>
      <c r="CN1077" s="32"/>
      <c r="CO1077" s="27"/>
      <c r="CP1077" s="27"/>
      <c r="CQ1077" s="27"/>
      <c r="CR1077" s="27"/>
      <c r="CS1077" s="27"/>
      <c r="CT1077" s="27"/>
    </row>
    <row r="1078" spans="2:98">
      <c r="B1078" s="86">
        <v>43921</v>
      </c>
      <c r="C1078" s="53">
        <v>2584.59</v>
      </c>
      <c r="D1078" s="47">
        <f t="shared" si="322"/>
        <v>-1.6012791959339821E-2</v>
      </c>
      <c r="F1078" s="89">
        <f t="shared" si="310"/>
        <v>2020.239173619434</v>
      </c>
      <c r="G1078" s="41">
        <v>6</v>
      </c>
      <c r="H1078" s="37">
        <v>1067</v>
      </c>
      <c r="I1078" s="57">
        <f t="shared" si="323"/>
        <v>2241.3233606603744</v>
      </c>
      <c r="J1078" s="57">
        <f t="shared" si="324"/>
        <v>2326.8288065690399</v>
      </c>
      <c r="K1078" s="57">
        <f t="shared" si="325"/>
        <v>2330.9089838297523</v>
      </c>
      <c r="L1078" s="57">
        <f t="shared" si="326"/>
        <v>2155.1808508576364</v>
      </c>
      <c r="M1078" s="60">
        <f t="shared" si="327"/>
        <v>2424.0753414971109</v>
      </c>
      <c r="N1078" s="57">
        <f t="shared" si="328"/>
        <v>2072.3491225893081</v>
      </c>
      <c r="P1078" s="49"/>
      <c r="Q1078" s="96">
        <v>6</v>
      </c>
      <c r="R1078" s="103">
        <f t="shared" si="311"/>
        <v>2020.239173619434</v>
      </c>
      <c r="S1078" s="60">
        <f t="shared" si="329"/>
        <v>2241.3233606603744</v>
      </c>
      <c r="T1078" s="57">
        <f t="shared" si="331"/>
        <v>1902.1882692050144</v>
      </c>
      <c r="U1078" s="57">
        <f t="shared" si="332"/>
        <v>1905.5238241455811</v>
      </c>
      <c r="V1078" s="57">
        <f t="shared" si="307"/>
        <v>1761.8656434641482</v>
      </c>
      <c r="W1078" s="57">
        <f t="shared" si="308"/>
        <v>1981.6875505611581</v>
      </c>
      <c r="X1078" s="60">
        <f t="shared" si="330"/>
        <v>2072.3491225893081</v>
      </c>
      <c r="Y1078" s="17"/>
      <c r="AA1078" s="22"/>
      <c r="AB1078" s="22"/>
      <c r="AC1078" s="22"/>
      <c r="AD1078" s="22"/>
      <c r="AE1078" s="22"/>
      <c r="AF1078" s="22"/>
      <c r="AG1078" s="22"/>
      <c r="AH1078" s="33"/>
      <c r="AI1078" s="6"/>
      <c r="AJ1078" s="32"/>
      <c r="AK1078" s="27"/>
      <c r="AL1078" s="27"/>
      <c r="AM1078" s="27"/>
      <c r="AN1078" s="27"/>
      <c r="AO1078" s="27"/>
      <c r="AP1078" s="27"/>
      <c r="AR1078" s="2"/>
      <c r="AS1078" s="8"/>
      <c r="AT1078" s="8"/>
      <c r="AU1078" s="8"/>
      <c r="AW1078" s="44"/>
      <c r="AX1078" s="31"/>
      <c r="AY1078" s="29"/>
      <c r="AZ1078" s="31"/>
      <c r="BA1078" s="17"/>
      <c r="BC1078" s="22"/>
      <c r="BD1078" s="22"/>
      <c r="BE1078" s="22"/>
      <c r="BF1078" s="22"/>
      <c r="BG1078" s="22"/>
      <c r="BH1078" s="22"/>
      <c r="BI1078" s="22"/>
      <c r="BJ1078" s="33"/>
      <c r="BK1078" s="6"/>
      <c r="BL1078" s="32"/>
      <c r="BM1078" s="27"/>
      <c r="BN1078" s="27"/>
      <c r="BO1078" s="27"/>
      <c r="BP1078" s="27"/>
      <c r="BQ1078" s="27"/>
      <c r="BR1078" s="27"/>
      <c r="BT1078" s="2"/>
      <c r="BU1078" s="8"/>
      <c r="BV1078" s="8"/>
      <c r="BW1078" s="8"/>
      <c r="BY1078" s="44"/>
      <c r="BZ1078" s="31"/>
      <c r="CA1078" s="29"/>
      <c r="CB1078" s="31"/>
      <c r="CC1078" s="17"/>
      <c r="CE1078" s="22"/>
      <c r="CF1078" s="22"/>
      <c r="CG1078" s="22"/>
      <c r="CH1078" s="22"/>
      <c r="CI1078" s="22"/>
      <c r="CJ1078" s="22"/>
      <c r="CK1078" s="22"/>
      <c r="CL1078" s="33"/>
      <c r="CM1078" s="6"/>
      <c r="CN1078" s="32"/>
      <c r="CO1078" s="27"/>
      <c r="CP1078" s="27"/>
      <c r="CQ1078" s="27"/>
      <c r="CR1078" s="27"/>
      <c r="CS1078" s="27"/>
      <c r="CT1078" s="27"/>
    </row>
    <row r="1079" spans="2:98">
      <c r="B1079" s="86">
        <v>43922</v>
      </c>
      <c r="C1079" s="53">
        <v>2470.5</v>
      </c>
      <c r="D1079" s="47">
        <f t="shared" si="322"/>
        <v>-4.4142397827121573E-2</v>
      </c>
      <c r="F1079" s="89">
        <f t="shared" si="310"/>
        <v>2020.2431466031449</v>
      </c>
      <c r="G1079" s="41">
        <v>7</v>
      </c>
      <c r="H1079" s="37">
        <v>1068</v>
      </c>
      <c r="I1079" s="57">
        <f t="shared" si="323"/>
        <v>2241.977922643086</v>
      </c>
      <c r="J1079" s="57">
        <f t="shared" si="324"/>
        <v>2334.1469638709159</v>
      </c>
      <c r="K1079" s="57">
        <f t="shared" si="325"/>
        <v>2338.9228395472337</v>
      </c>
      <c r="L1079" s="57">
        <f t="shared" si="326"/>
        <v>2149.0512301774024</v>
      </c>
      <c r="M1079" s="60">
        <f t="shared" si="327"/>
        <v>2440.0597321254654</v>
      </c>
      <c r="N1079" s="57">
        <f t="shared" si="328"/>
        <v>2059.9762126481219</v>
      </c>
      <c r="P1079" s="49"/>
      <c r="Q1079" s="41">
        <v>7</v>
      </c>
      <c r="R1079" s="103">
        <f t="shared" si="311"/>
        <v>2020.2431466031449</v>
      </c>
      <c r="S1079" s="60">
        <f t="shared" si="329"/>
        <v>2241.977922643086</v>
      </c>
      <c r="T1079" s="57">
        <f t="shared" si="331"/>
        <v>1908.1708807888685</v>
      </c>
      <c r="U1079" s="57">
        <f t="shared" si="332"/>
        <v>1912.0751708943658</v>
      </c>
      <c r="V1079" s="57">
        <f t="shared" si="307"/>
        <v>1756.8546634901597</v>
      </c>
      <c r="W1079" s="57">
        <f t="shared" si="308"/>
        <v>1994.7548291928335</v>
      </c>
      <c r="X1079" s="60">
        <f t="shared" si="330"/>
        <v>2059.9762126481219</v>
      </c>
      <c r="Y1079" s="17"/>
      <c r="AA1079" s="22"/>
      <c r="AB1079" s="22"/>
      <c r="AC1079" s="22"/>
      <c r="AD1079" s="22"/>
      <c r="AE1079" s="22"/>
      <c r="AF1079" s="22"/>
      <c r="AG1079" s="22"/>
      <c r="AH1079" s="33"/>
      <c r="AI1079" s="6"/>
      <c r="AJ1079" s="32"/>
      <c r="AK1079" s="27"/>
      <c r="AL1079" s="27"/>
      <c r="AM1079" s="27"/>
      <c r="AN1079" s="27"/>
      <c r="AO1079" s="27"/>
      <c r="AP1079" s="27"/>
      <c r="AR1079" s="2"/>
      <c r="AS1079" s="8"/>
      <c r="AT1079" s="8"/>
      <c r="AU1079" s="8"/>
      <c r="AW1079" s="44"/>
      <c r="AX1079" s="31"/>
      <c r="AY1079" s="29"/>
      <c r="AZ1079" s="31"/>
      <c r="BA1079" s="17"/>
      <c r="BC1079" s="22"/>
      <c r="BD1079" s="22"/>
      <c r="BE1079" s="22"/>
      <c r="BF1079" s="22"/>
      <c r="BG1079" s="22"/>
      <c r="BH1079" s="22"/>
      <c r="BI1079" s="22"/>
      <c r="BJ1079" s="33"/>
      <c r="BK1079" s="6"/>
      <c r="BL1079" s="32"/>
      <c r="BM1079" s="27"/>
      <c r="BN1079" s="27"/>
      <c r="BO1079" s="27"/>
      <c r="BP1079" s="27"/>
      <c r="BQ1079" s="27"/>
      <c r="BR1079" s="27"/>
      <c r="BT1079" s="2"/>
      <c r="BU1079" s="8"/>
      <c r="BV1079" s="8"/>
      <c r="BW1079" s="8"/>
      <c r="BY1079" s="44"/>
      <c r="BZ1079" s="31"/>
      <c r="CA1079" s="29"/>
      <c r="CB1079" s="31"/>
      <c r="CC1079" s="17"/>
      <c r="CE1079" s="22"/>
      <c r="CF1079" s="22"/>
      <c r="CG1079" s="22"/>
      <c r="CH1079" s="22"/>
      <c r="CI1079" s="22"/>
      <c r="CJ1079" s="22"/>
      <c r="CK1079" s="22"/>
      <c r="CL1079" s="33"/>
      <c r="CM1079" s="6"/>
      <c r="CN1079" s="32"/>
      <c r="CO1079" s="27"/>
      <c r="CP1079" s="27"/>
      <c r="CQ1079" s="27"/>
      <c r="CR1079" s="27"/>
      <c r="CS1079" s="27"/>
      <c r="CT1079" s="27"/>
    </row>
    <row r="1080" spans="2:98">
      <c r="B1080" s="86">
        <v>43923</v>
      </c>
      <c r="C1080" s="53">
        <v>2526.9</v>
      </c>
      <c r="D1080" s="47">
        <f t="shared" si="322"/>
        <v>2.282938676381303E-2</v>
      </c>
      <c r="F1080" s="89">
        <f t="shared" si="310"/>
        <v>2020.2471195868557</v>
      </c>
      <c r="G1080" s="41">
        <v>8</v>
      </c>
      <c r="H1080" s="37">
        <v>1069</v>
      </c>
      <c r="I1080" s="57">
        <f t="shared" si="323"/>
        <v>2242.6326757858042</v>
      </c>
      <c r="J1080" s="57">
        <f t="shared" si="324"/>
        <v>2340.9792188429446</v>
      </c>
      <c r="K1080" s="57">
        <f t="shared" si="325"/>
        <v>2346.4541385146663</v>
      </c>
      <c r="L1080" s="57">
        <f t="shared" si="326"/>
        <v>2143.4049086873979</v>
      </c>
      <c r="M1080" s="60">
        <f t="shared" si="327"/>
        <v>2455.0819595203625</v>
      </c>
      <c r="N1080" s="57">
        <f t="shared" si="328"/>
        <v>2048.5675840674444</v>
      </c>
      <c r="P1080" s="49"/>
      <c r="Q1080" s="96">
        <v>8</v>
      </c>
      <c r="R1080" s="103">
        <f t="shared" si="311"/>
        <v>2020.2471195868557</v>
      </c>
      <c r="S1080" s="60">
        <f t="shared" si="329"/>
        <v>2242.6326757858042</v>
      </c>
      <c r="T1080" s="57">
        <f t="shared" si="331"/>
        <v>1913.7562660236224</v>
      </c>
      <c r="U1080" s="57">
        <f t="shared" si="332"/>
        <v>1918.2320263137597</v>
      </c>
      <c r="V1080" s="57">
        <f t="shared" si="307"/>
        <v>1752.2387817922347</v>
      </c>
      <c r="W1080" s="57">
        <f t="shared" si="308"/>
        <v>2007.035537015958</v>
      </c>
      <c r="X1080" s="60">
        <f t="shared" si="330"/>
        <v>2048.5675840674444</v>
      </c>
      <c r="Y1080" s="17"/>
      <c r="AA1080" s="22"/>
      <c r="AB1080" s="22"/>
      <c r="AC1080" s="22"/>
      <c r="AD1080" s="22"/>
      <c r="AE1080" s="22"/>
      <c r="AF1080" s="22"/>
      <c r="AG1080" s="22"/>
      <c r="AH1080" s="33"/>
      <c r="AI1080" s="6"/>
      <c r="AJ1080" s="32"/>
      <c r="AK1080" s="27"/>
      <c r="AL1080" s="27"/>
      <c r="AM1080" s="27"/>
      <c r="AN1080" s="27"/>
      <c r="AO1080" s="27"/>
      <c r="AP1080" s="27"/>
      <c r="AR1080" s="2"/>
      <c r="AS1080" s="8"/>
      <c r="AT1080" s="8"/>
      <c r="AU1080" s="8"/>
      <c r="AW1080" s="44"/>
      <c r="AX1080" s="31"/>
      <c r="AY1080" s="29"/>
      <c r="AZ1080" s="31"/>
      <c r="BA1080" s="17"/>
      <c r="BC1080" s="22"/>
      <c r="BD1080" s="22"/>
      <c r="BE1080" s="22"/>
      <c r="BF1080" s="22"/>
      <c r="BG1080" s="22"/>
      <c r="BH1080" s="22"/>
      <c r="BI1080" s="22"/>
      <c r="BJ1080" s="33"/>
      <c r="BK1080" s="6"/>
      <c r="BL1080" s="32"/>
      <c r="BM1080" s="27"/>
      <c r="BN1080" s="27"/>
      <c r="BO1080" s="27"/>
      <c r="BP1080" s="27"/>
      <c r="BQ1080" s="27"/>
      <c r="BR1080" s="27"/>
      <c r="BT1080" s="2"/>
      <c r="BU1080" s="8"/>
      <c r="BV1080" s="8"/>
      <c r="BW1080" s="8"/>
      <c r="BY1080" s="44"/>
      <c r="BZ1080" s="31"/>
      <c r="CA1080" s="29"/>
      <c r="CB1080" s="31"/>
      <c r="CC1080" s="17"/>
      <c r="CE1080" s="22"/>
      <c r="CF1080" s="22"/>
      <c r="CG1080" s="22"/>
      <c r="CH1080" s="22"/>
      <c r="CI1080" s="22"/>
      <c r="CJ1080" s="22"/>
      <c r="CK1080" s="22"/>
      <c r="CL1080" s="33"/>
      <c r="CM1080" s="6"/>
      <c r="CN1080" s="32"/>
      <c r="CO1080" s="27"/>
      <c r="CP1080" s="27"/>
      <c r="CQ1080" s="27"/>
      <c r="CR1080" s="27"/>
      <c r="CS1080" s="27"/>
      <c r="CT1080" s="27"/>
    </row>
    <row r="1081" spans="2:98">
      <c r="B1081" s="86">
        <v>43924</v>
      </c>
      <c r="C1081" s="53">
        <v>2488.65</v>
      </c>
      <c r="D1081" s="47">
        <f t="shared" si="322"/>
        <v>-1.5137124539950137E-2</v>
      </c>
      <c r="F1081" s="89">
        <f t="shared" si="310"/>
        <v>2020.2510925705665</v>
      </c>
      <c r="G1081" s="41">
        <v>9</v>
      </c>
      <c r="H1081" s="37">
        <v>1070</v>
      </c>
      <c r="I1081" s="57">
        <f t="shared" si="323"/>
        <v>2243.2876201443564</v>
      </c>
      <c r="J1081" s="57">
        <f t="shared" si="324"/>
        <v>2347.4144242229709</v>
      </c>
      <c r="K1081" s="57">
        <f t="shared" si="325"/>
        <v>2353.5915425081262</v>
      </c>
      <c r="L1081" s="57">
        <f t="shared" si="326"/>
        <v>2138.1532248922731</v>
      </c>
      <c r="M1081" s="60">
        <f t="shared" si="327"/>
        <v>2469.3191810193825</v>
      </c>
      <c r="N1081" s="57">
        <f t="shared" si="328"/>
        <v>2037.9460805935523</v>
      </c>
      <c r="P1081" s="49"/>
      <c r="Q1081" s="41">
        <v>9</v>
      </c>
      <c r="R1081" s="103">
        <f t="shared" si="311"/>
        <v>2020.2510925705665</v>
      </c>
      <c r="S1081" s="60">
        <f t="shared" si="329"/>
        <v>2243.2876201443564</v>
      </c>
      <c r="T1081" s="57">
        <f t="shared" si="331"/>
        <v>1919.0170622408828</v>
      </c>
      <c r="U1081" s="57">
        <f t="shared" si="332"/>
        <v>1924.0668716236537</v>
      </c>
      <c r="V1081" s="57">
        <f t="shared" si="307"/>
        <v>1747.9455173799763</v>
      </c>
      <c r="W1081" s="57">
        <f t="shared" si="308"/>
        <v>2018.6745005894929</v>
      </c>
      <c r="X1081" s="60">
        <f t="shared" si="330"/>
        <v>2037.9460805935523</v>
      </c>
      <c r="Y1081" s="17"/>
      <c r="AA1081" s="22"/>
      <c r="AB1081" s="22"/>
      <c r="AC1081" s="22"/>
      <c r="AD1081" s="22"/>
      <c r="AE1081" s="22"/>
      <c r="AF1081" s="22"/>
      <c r="AG1081" s="22"/>
      <c r="AH1081" s="33"/>
      <c r="AI1081" s="6"/>
      <c r="AJ1081" s="32"/>
      <c r="AK1081" s="27"/>
      <c r="AL1081" s="27"/>
      <c r="AM1081" s="27"/>
      <c r="AN1081" s="27"/>
      <c r="AO1081" s="27"/>
      <c r="AP1081" s="27"/>
      <c r="AR1081" s="2"/>
      <c r="AS1081" s="8"/>
      <c r="AT1081" s="8"/>
      <c r="AU1081" s="8"/>
      <c r="AW1081" s="44"/>
      <c r="AX1081" s="31"/>
      <c r="AY1081" s="29"/>
      <c r="AZ1081" s="31"/>
      <c r="BA1081" s="17"/>
      <c r="BC1081" s="22"/>
      <c r="BD1081" s="22"/>
      <c r="BE1081" s="22"/>
      <c r="BF1081" s="22"/>
      <c r="BG1081" s="22"/>
      <c r="BH1081" s="22"/>
      <c r="BI1081" s="22"/>
      <c r="BJ1081" s="33"/>
      <c r="BK1081" s="6"/>
      <c r="BL1081" s="32"/>
      <c r="BM1081" s="27"/>
      <c r="BN1081" s="27"/>
      <c r="BO1081" s="27"/>
      <c r="BP1081" s="27"/>
      <c r="BQ1081" s="27"/>
      <c r="BR1081" s="27"/>
      <c r="BT1081" s="2"/>
      <c r="BU1081" s="8"/>
      <c r="BV1081" s="8"/>
      <c r="BW1081" s="8"/>
      <c r="BY1081" s="44"/>
      <c r="BZ1081" s="31"/>
      <c r="CA1081" s="29"/>
      <c r="CB1081" s="31"/>
      <c r="CC1081" s="17"/>
      <c r="CE1081" s="22"/>
      <c r="CF1081" s="22"/>
      <c r="CG1081" s="22"/>
      <c r="CH1081" s="22"/>
      <c r="CI1081" s="22"/>
      <c r="CJ1081" s="22"/>
      <c r="CK1081" s="22"/>
      <c r="CL1081" s="33"/>
      <c r="CM1081" s="6"/>
      <c r="CN1081" s="32"/>
      <c r="CO1081" s="27"/>
      <c r="CP1081" s="27"/>
      <c r="CQ1081" s="27"/>
      <c r="CR1081" s="27"/>
      <c r="CS1081" s="27"/>
      <c r="CT1081" s="27"/>
    </row>
    <row r="1082" spans="2:98">
      <c r="B1082" s="86">
        <v>43927</v>
      </c>
      <c r="C1082" s="53">
        <v>2663.68</v>
      </c>
      <c r="D1082" s="47">
        <f t="shared" si="322"/>
        <v>7.0331304120707913E-2</v>
      </c>
      <c r="F1082" s="89">
        <f t="shared" si="310"/>
        <v>2020.2550655542773</v>
      </c>
      <c r="G1082" s="41">
        <v>10</v>
      </c>
      <c r="H1082" s="37">
        <v>1071</v>
      </c>
      <c r="I1082" s="57">
        <f t="shared" si="323"/>
        <v>2243.9427557745857</v>
      </c>
      <c r="J1082" s="57">
        <f t="shared" si="324"/>
        <v>2353.5172703625053</v>
      </c>
      <c r="K1082" s="57">
        <f t="shared" si="325"/>
        <v>2360.3995840798784</v>
      </c>
      <c r="L1082" s="57">
        <f t="shared" si="326"/>
        <v>2133.2316465205927</v>
      </c>
      <c r="M1082" s="60">
        <f t="shared" si="327"/>
        <v>2482.9003245233166</v>
      </c>
      <c r="N1082" s="57">
        <f t="shared" si="328"/>
        <v>2027.9827754100227</v>
      </c>
      <c r="P1082" s="49"/>
      <c r="Q1082" s="96">
        <v>10</v>
      </c>
      <c r="R1082" s="103">
        <f t="shared" si="311"/>
        <v>2020.2550655542773</v>
      </c>
      <c r="S1082" s="60">
        <f t="shared" si="329"/>
        <v>2243.9427557745857</v>
      </c>
      <c r="T1082" s="57">
        <f t="shared" si="331"/>
        <v>1924.0061539620319</v>
      </c>
      <c r="U1082" s="57">
        <f t="shared" si="332"/>
        <v>1929.6324623441601</v>
      </c>
      <c r="V1082" s="57">
        <f t="shared" si="307"/>
        <v>1743.9221149628522</v>
      </c>
      <c r="W1082" s="57">
        <f t="shared" si="308"/>
        <v>2029.7771187892674</v>
      </c>
      <c r="X1082" s="60">
        <f t="shared" si="330"/>
        <v>2027.9827754100227</v>
      </c>
      <c r="Y1082" s="17"/>
      <c r="AA1082" s="22"/>
      <c r="AB1082" s="22"/>
      <c r="AC1082" s="22"/>
      <c r="AD1082" s="22"/>
      <c r="AE1082" s="22"/>
      <c r="AF1082" s="22"/>
      <c r="AG1082" s="22"/>
      <c r="AH1082" s="33"/>
      <c r="AI1082" s="6"/>
      <c r="AJ1082" s="32"/>
      <c r="AK1082" s="27"/>
      <c r="AL1082" s="27"/>
      <c r="AM1082" s="27"/>
      <c r="AN1082" s="27"/>
      <c r="AO1082" s="27"/>
      <c r="AP1082" s="27"/>
      <c r="AR1082" s="2"/>
      <c r="AS1082" s="8"/>
      <c r="AT1082" s="8"/>
      <c r="AU1082" s="8"/>
      <c r="AW1082" s="44"/>
      <c r="AX1082" s="31"/>
      <c r="AY1082" s="29"/>
      <c r="AZ1082" s="31"/>
      <c r="BA1082" s="17"/>
      <c r="BC1082" s="22"/>
      <c r="BD1082" s="22"/>
      <c r="BE1082" s="22"/>
      <c r="BF1082" s="22"/>
      <c r="BG1082" s="22"/>
      <c r="BH1082" s="22"/>
      <c r="BI1082" s="22"/>
      <c r="BJ1082" s="33"/>
      <c r="BK1082" s="6"/>
      <c r="BL1082" s="32"/>
      <c r="BM1082" s="27"/>
      <c r="BN1082" s="27"/>
      <c r="BO1082" s="27"/>
      <c r="BP1082" s="27"/>
      <c r="BQ1082" s="27"/>
      <c r="BR1082" s="27"/>
      <c r="BT1082" s="2"/>
      <c r="BU1082" s="8"/>
      <c r="BV1082" s="8"/>
      <c r="BW1082" s="8"/>
      <c r="BY1082" s="44"/>
      <c r="BZ1082" s="31"/>
      <c r="CA1082" s="29"/>
      <c r="CB1082" s="31"/>
      <c r="CC1082" s="17"/>
      <c r="CE1082" s="22"/>
      <c r="CF1082" s="22"/>
      <c r="CG1082" s="22"/>
      <c r="CH1082" s="22"/>
      <c r="CI1082" s="22"/>
      <c r="CJ1082" s="22"/>
      <c r="CK1082" s="22"/>
      <c r="CL1082" s="33"/>
      <c r="CM1082" s="6"/>
      <c r="CN1082" s="32"/>
      <c r="CO1082" s="27"/>
      <c r="CP1082" s="27"/>
      <c r="CQ1082" s="27"/>
      <c r="CR1082" s="27"/>
      <c r="CS1082" s="27"/>
      <c r="CT1082" s="27"/>
    </row>
    <row r="1083" spans="2:98">
      <c r="B1083" s="86">
        <v>43928</v>
      </c>
      <c r="C1083" s="53">
        <v>2659.41</v>
      </c>
      <c r="D1083" s="47">
        <f t="shared" si="322"/>
        <v>-1.6030454108601567E-3</v>
      </c>
      <c r="F1083" s="89">
        <f t="shared" si="310"/>
        <v>2020.2590385379881</v>
      </c>
      <c r="G1083" s="41">
        <v>11</v>
      </c>
      <c r="H1083" s="37">
        <v>1072</v>
      </c>
      <c r="I1083" s="57">
        <f t="shared" si="323"/>
        <v>2244.598082732351</v>
      </c>
      <c r="J1083" s="57">
        <f t="shared" si="324"/>
        <v>2359.3365911531082</v>
      </c>
      <c r="K1083" s="57">
        <f t="shared" si="325"/>
        <v>2366.9269638967321</v>
      </c>
      <c r="L1083" s="57">
        <f t="shared" si="326"/>
        <v>2128.59147318648</v>
      </c>
      <c r="M1083" s="60">
        <f t="shared" si="327"/>
        <v>2495.9226756541043</v>
      </c>
      <c r="N1083" s="57">
        <f t="shared" si="328"/>
        <v>2018.5803839797984</v>
      </c>
      <c r="P1083" s="49"/>
      <c r="Q1083" s="41">
        <v>11</v>
      </c>
      <c r="R1083" s="103">
        <f t="shared" si="311"/>
        <v>2020.2590385379881</v>
      </c>
      <c r="S1083" s="60">
        <f t="shared" si="329"/>
        <v>2244.598082732351</v>
      </c>
      <c r="T1083" s="57">
        <f t="shared" si="331"/>
        <v>1928.7634630134653</v>
      </c>
      <c r="U1083" s="57">
        <f t="shared" si="332"/>
        <v>1934.9686113901109</v>
      </c>
      <c r="V1083" s="57">
        <f t="shared" si="307"/>
        <v>1740.1287618556926</v>
      </c>
      <c r="W1083" s="57">
        <f t="shared" si="308"/>
        <v>2040.4229228503659</v>
      </c>
      <c r="X1083" s="60">
        <f t="shared" si="330"/>
        <v>2018.5803839797984</v>
      </c>
      <c r="Y1083" s="17"/>
      <c r="AA1083" s="22"/>
      <c r="AB1083" s="22"/>
      <c r="AC1083" s="22"/>
      <c r="AD1083" s="22"/>
      <c r="AE1083" s="22"/>
      <c r="AF1083" s="22"/>
      <c r="AG1083" s="22"/>
      <c r="AH1083" s="33"/>
      <c r="AI1083" s="6"/>
      <c r="AJ1083" s="32"/>
      <c r="AK1083" s="27"/>
      <c r="AL1083" s="27"/>
      <c r="AM1083" s="27"/>
      <c r="AN1083" s="27"/>
      <c r="AO1083" s="27"/>
      <c r="AP1083" s="27"/>
      <c r="AR1083" s="2"/>
      <c r="AS1083" s="8"/>
      <c r="AT1083" s="8"/>
      <c r="AU1083" s="8"/>
      <c r="AW1083" s="44"/>
      <c r="AX1083" s="31"/>
      <c r="AY1083" s="29"/>
      <c r="AZ1083" s="31"/>
      <c r="BA1083" s="17"/>
      <c r="BC1083" s="22"/>
      <c r="BD1083" s="22"/>
      <c r="BE1083" s="22"/>
      <c r="BF1083" s="22"/>
      <c r="BG1083" s="22"/>
      <c r="BH1083" s="22"/>
      <c r="BI1083" s="22"/>
      <c r="BJ1083" s="33"/>
      <c r="BK1083" s="6"/>
      <c r="BL1083" s="32"/>
      <c r="BM1083" s="27"/>
      <c r="BN1083" s="27"/>
      <c r="BO1083" s="27"/>
      <c r="BP1083" s="27"/>
      <c r="BQ1083" s="27"/>
      <c r="BR1083" s="27"/>
      <c r="BT1083" s="2"/>
      <c r="BU1083" s="8"/>
      <c r="BV1083" s="8"/>
      <c r="BW1083" s="8"/>
      <c r="BY1083" s="44"/>
      <c r="BZ1083" s="31"/>
      <c r="CA1083" s="29"/>
      <c r="CB1083" s="31"/>
      <c r="CC1083" s="17"/>
      <c r="CE1083" s="22"/>
      <c r="CF1083" s="22"/>
      <c r="CG1083" s="22"/>
      <c r="CH1083" s="22"/>
      <c r="CI1083" s="22"/>
      <c r="CJ1083" s="22"/>
      <c r="CK1083" s="22"/>
      <c r="CL1083" s="33"/>
      <c r="CM1083" s="6"/>
      <c r="CN1083" s="32"/>
      <c r="CO1083" s="27"/>
      <c r="CP1083" s="27"/>
      <c r="CQ1083" s="27"/>
      <c r="CR1083" s="27"/>
      <c r="CS1083" s="27"/>
      <c r="CT1083" s="27"/>
    </row>
    <row r="1084" spans="2:98">
      <c r="B1084" s="86">
        <v>43929</v>
      </c>
      <c r="C1084" s="53">
        <v>2749.98</v>
      </c>
      <c r="D1084" s="47">
        <f t="shared" si="322"/>
        <v>3.4056426049386961E-2</v>
      </c>
      <c r="F1084" s="89">
        <f t="shared" si="310"/>
        <v>2020.2630115216989</v>
      </c>
      <c r="G1084" s="41">
        <v>12</v>
      </c>
      <c r="H1084" s="37">
        <v>1073</v>
      </c>
      <c r="I1084" s="57">
        <f t="shared" si="323"/>
        <v>2245.2536010735294</v>
      </c>
      <c r="J1084" s="57">
        <f t="shared" si="324"/>
        <v>2364.9103240432942</v>
      </c>
      <c r="K1084" s="57">
        <f t="shared" si="325"/>
        <v>2373.2115049942672</v>
      </c>
      <c r="L1084" s="57">
        <f t="shared" si="326"/>
        <v>2124.1948821353908</v>
      </c>
      <c r="M1084" s="60">
        <f t="shared" si="327"/>
        <v>2508.4617812189445</v>
      </c>
      <c r="N1084" s="57">
        <f t="shared" si="328"/>
        <v>2009.6633605810739</v>
      </c>
      <c r="P1084" s="49"/>
      <c r="Q1084" s="96">
        <v>12</v>
      </c>
      <c r="R1084" s="103">
        <f t="shared" si="311"/>
        <v>2020.2630115216989</v>
      </c>
      <c r="S1084" s="60">
        <f t="shared" si="329"/>
        <v>2245.2536010735294</v>
      </c>
      <c r="T1084" s="57">
        <f t="shared" si="331"/>
        <v>1933.3200033526007</v>
      </c>
      <c r="U1084" s="57">
        <f t="shared" si="332"/>
        <v>1940.1062391860705</v>
      </c>
      <c r="V1084" s="57">
        <f t="shared" si="307"/>
        <v>1736.5345378636812</v>
      </c>
      <c r="W1084" s="57">
        <f t="shared" si="308"/>
        <v>2050.6736724733828</v>
      </c>
      <c r="X1084" s="60">
        <f t="shared" si="330"/>
        <v>2009.6633605810739</v>
      </c>
      <c r="Y1084" s="17"/>
      <c r="AA1084" s="22"/>
      <c r="AB1084" s="22"/>
      <c r="AC1084" s="22"/>
      <c r="AD1084" s="22"/>
      <c r="AE1084" s="22"/>
      <c r="AF1084" s="22"/>
      <c r="AG1084" s="22"/>
      <c r="AH1084" s="33"/>
      <c r="AI1084" s="6"/>
      <c r="AJ1084" s="32"/>
      <c r="AK1084" s="27"/>
      <c r="AL1084" s="27"/>
      <c r="AM1084" s="27"/>
      <c r="AN1084" s="27"/>
      <c r="AO1084" s="27"/>
      <c r="AP1084" s="27"/>
      <c r="AR1084" s="2"/>
      <c r="AS1084" s="8"/>
      <c r="AT1084" s="8"/>
      <c r="AU1084" s="8"/>
      <c r="AW1084" s="44"/>
      <c r="AX1084" s="31"/>
      <c r="AY1084" s="29"/>
      <c r="AZ1084" s="31"/>
      <c r="BA1084" s="17"/>
      <c r="BC1084" s="22"/>
      <c r="BD1084" s="22"/>
      <c r="BE1084" s="22"/>
      <c r="BF1084" s="22"/>
      <c r="BG1084" s="22"/>
      <c r="BH1084" s="22"/>
      <c r="BI1084" s="22"/>
      <c r="BJ1084" s="33"/>
      <c r="BK1084" s="6"/>
      <c r="BL1084" s="32"/>
      <c r="BM1084" s="27"/>
      <c r="BN1084" s="27"/>
      <c r="BO1084" s="27"/>
      <c r="BP1084" s="27"/>
      <c r="BQ1084" s="27"/>
      <c r="BR1084" s="27"/>
      <c r="BT1084" s="2"/>
      <c r="BU1084" s="8"/>
      <c r="BV1084" s="8"/>
      <c r="BW1084" s="8"/>
      <c r="BY1084" s="44"/>
      <c r="BZ1084" s="31"/>
      <c r="CA1084" s="29"/>
      <c r="CB1084" s="31"/>
      <c r="CC1084" s="17"/>
      <c r="CE1084" s="22"/>
      <c r="CF1084" s="22"/>
      <c r="CG1084" s="22"/>
      <c r="CH1084" s="22"/>
      <c r="CI1084" s="22"/>
      <c r="CJ1084" s="22"/>
      <c r="CK1084" s="22"/>
      <c r="CL1084" s="33"/>
      <c r="CM1084" s="6"/>
      <c r="CN1084" s="32"/>
      <c r="CO1084" s="27"/>
      <c r="CP1084" s="27"/>
      <c r="CQ1084" s="27"/>
      <c r="CR1084" s="27"/>
      <c r="CS1084" s="27"/>
      <c r="CT1084" s="27"/>
    </row>
    <row r="1085" spans="2:98">
      <c r="B1085" s="86">
        <v>43930</v>
      </c>
      <c r="C1085" s="53">
        <v>2789.82</v>
      </c>
      <c r="D1085" s="47">
        <f t="shared" si="322"/>
        <v>1.4487378090022526E-2</v>
      </c>
      <c r="F1085" s="89">
        <f t="shared" si="310"/>
        <v>2020.2669845054097</v>
      </c>
      <c r="G1085" s="41">
        <v>13</v>
      </c>
      <c r="H1085" s="37">
        <v>1074</v>
      </c>
      <c r="I1085" s="57">
        <f t="shared" si="323"/>
        <v>2245.9093108540119</v>
      </c>
      <c r="J1085" s="57">
        <f t="shared" si="324"/>
        <v>2370.2686374016084</v>
      </c>
      <c r="K1085" s="57">
        <f t="shared" si="325"/>
        <v>2379.2832761086629</v>
      </c>
      <c r="L1085" s="57">
        <f t="shared" si="326"/>
        <v>2120.0118049122848</v>
      </c>
      <c r="M1085" s="60">
        <f t="shared" si="327"/>
        <v>2520.5776923458097</v>
      </c>
      <c r="N1085" s="57">
        <f t="shared" si="328"/>
        <v>2001.1716551717846</v>
      </c>
      <c r="P1085" s="49"/>
      <c r="Q1085" s="41">
        <v>13</v>
      </c>
      <c r="R1085" s="103">
        <f t="shared" si="311"/>
        <v>2020.2669845054097</v>
      </c>
      <c r="S1085" s="60">
        <f t="shared" si="329"/>
        <v>2245.9093108540119</v>
      </c>
      <c r="T1085" s="57">
        <f t="shared" si="331"/>
        <v>1937.7004376948839</v>
      </c>
      <c r="U1085" s="57">
        <f t="shared" si="332"/>
        <v>1945.0699269977799</v>
      </c>
      <c r="V1085" s="57">
        <f t="shared" si="307"/>
        <v>1733.1148619509081</v>
      </c>
      <c r="W1085" s="57">
        <f t="shared" si="308"/>
        <v>2060.5784596030539</v>
      </c>
      <c r="X1085" s="60">
        <f t="shared" si="330"/>
        <v>2001.1716551717846</v>
      </c>
      <c r="Y1085" s="17"/>
      <c r="AA1085" s="22"/>
      <c r="AB1085" s="22"/>
      <c r="AC1085" s="22"/>
      <c r="AD1085" s="22"/>
      <c r="AE1085" s="22"/>
      <c r="AF1085" s="22"/>
      <c r="AG1085" s="22"/>
      <c r="AH1085" s="33"/>
      <c r="AI1085" s="6"/>
      <c r="AJ1085" s="32"/>
      <c r="AK1085" s="27"/>
      <c r="AL1085" s="27"/>
      <c r="AM1085" s="27"/>
      <c r="AN1085" s="27"/>
      <c r="AO1085" s="27"/>
      <c r="AP1085" s="27"/>
      <c r="AR1085" s="2"/>
      <c r="AS1085" s="8"/>
      <c r="AT1085" s="8"/>
      <c r="AU1085" s="8"/>
      <c r="AW1085" s="44"/>
      <c r="AX1085" s="31"/>
      <c r="AY1085" s="29"/>
      <c r="AZ1085" s="31"/>
      <c r="BA1085" s="17"/>
      <c r="BC1085" s="22"/>
      <c r="BD1085" s="22"/>
      <c r="BE1085" s="22"/>
      <c r="BF1085" s="22"/>
      <c r="BG1085" s="22"/>
      <c r="BH1085" s="22"/>
      <c r="BI1085" s="22"/>
      <c r="BJ1085" s="33"/>
      <c r="BK1085" s="6"/>
      <c r="BL1085" s="32"/>
      <c r="BM1085" s="27"/>
      <c r="BN1085" s="27"/>
      <c r="BO1085" s="27"/>
      <c r="BP1085" s="27"/>
      <c r="BQ1085" s="27"/>
      <c r="BR1085" s="27"/>
      <c r="BT1085" s="2"/>
      <c r="BU1085" s="8"/>
      <c r="BV1085" s="8"/>
      <c r="BW1085" s="8"/>
      <c r="BY1085" s="44"/>
      <c r="BZ1085" s="31"/>
      <c r="CA1085" s="29"/>
      <c r="CB1085" s="31"/>
      <c r="CC1085" s="17"/>
      <c r="CE1085" s="22"/>
      <c r="CF1085" s="22"/>
      <c r="CG1085" s="22"/>
      <c r="CH1085" s="22"/>
      <c r="CI1085" s="22"/>
      <c r="CJ1085" s="22"/>
      <c r="CK1085" s="22"/>
      <c r="CL1085" s="33"/>
      <c r="CM1085" s="6"/>
      <c r="CN1085" s="32"/>
      <c r="CO1085" s="27"/>
      <c r="CP1085" s="27"/>
      <c r="CQ1085" s="27"/>
      <c r="CR1085" s="27"/>
      <c r="CS1085" s="27"/>
      <c r="CT1085" s="27"/>
    </row>
    <row r="1086" spans="2:98">
      <c r="B1086" s="86">
        <v>43934</v>
      </c>
      <c r="C1086" s="53">
        <v>2761.63</v>
      </c>
      <c r="D1086" s="47">
        <f t="shared" si="322"/>
        <v>-1.0104594561656327E-2</v>
      </c>
      <c r="F1086" s="89">
        <f t="shared" si="310"/>
        <v>2020.2709574891205</v>
      </c>
      <c r="G1086" s="41">
        <v>14</v>
      </c>
      <c r="H1086" s="37">
        <v>1075</v>
      </c>
      <c r="I1086" s="57">
        <f t="shared" si="323"/>
        <v>2246.5652121297071</v>
      </c>
      <c r="J1086" s="57">
        <f t="shared" si="324"/>
        <v>2375.4359905782044</v>
      </c>
      <c r="K1086" s="57">
        <f t="shared" si="325"/>
        <v>2385.1666488217857</v>
      </c>
      <c r="L1086" s="57">
        <f t="shared" si="326"/>
        <v>2116.017870216539</v>
      </c>
      <c r="M1086" s="60">
        <f t="shared" si="327"/>
        <v>2532.3190762215399</v>
      </c>
      <c r="N1086" s="57">
        <f t="shared" si="328"/>
        <v>1993.0566016515106</v>
      </c>
      <c r="P1086" s="49"/>
      <c r="Q1086" s="96">
        <v>14</v>
      </c>
      <c r="R1086" s="103">
        <f t="shared" si="311"/>
        <v>2020.2709574891205</v>
      </c>
      <c r="S1086" s="60">
        <f t="shared" si="329"/>
        <v>2246.5652121297071</v>
      </c>
      <c r="T1086" s="57">
        <f t="shared" si="331"/>
        <v>1941.9247616191926</v>
      </c>
      <c r="U1086" s="57">
        <f t="shared" si="332"/>
        <v>1949.8795986533257</v>
      </c>
      <c r="V1086" s="57">
        <f t="shared" si="307"/>
        <v>1729.8498105192041</v>
      </c>
      <c r="W1086" s="57">
        <f t="shared" si="308"/>
        <v>2070.1770697842558</v>
      </c>
      <c r="X1086" s="60">
        <f t="shared" si="330"/>
        <v>1993.0566016515106</v>
      </c>
      <c r="Y1086" s="17"/>
      <c r="AA1086" s="22"/>
      <c r="AB1086" s="22"/>
      <c r="AC1086" s="22"/>
      <c r="AD1086" s="22"/>
      <c r="AE1086" s="22"/>
      <c r="AF1086" s="22"/>
      <c r="AG1086" s="22"/>
      <c r="AH1086" s="33"/>
      <c r="AI1086" s="6"/>
      <c r="AJ1086" s="32"/>
      <c r="AK1086" s="27"/>
      <c r="AL1086" s="27"/>
      <c r="AM1086" s="27"/>
      <c r="AN1086" s="27"/>
      <c r="AO1086" s="27"/>
      <c r="AP1086" s="27"/>
      <c r="AR1086" s="2"/>
      <c r="AS1086" s="8"/>
      <c r="AT1086" s="8"/>
      <c r="AU1086" s="8"/>
      <c r="AW1086" s="44"/>
      <c r="AX1086" s="31"/>
      <c r="AY1086" s="29"/>
      <c r="AZ1086" s="31"/>
      <c r="BA1086" s="17"/>
      <c r="BC1086" s="22"/>
      <c r="BD1086" s="22"/>
      <c r="BE1086" s="22"/>
      <c r="BF1086" s="22"/>
      <c r="BG1086" s="22"/>
      <c r="BH1086" s="22"/>
      <c r="BI1086" s="22"/>
      <c r="BJ1086" s="33"/>
      <c r="BK1086" s="6"/>
      <c r="BL1086" s="32"/>
      <c r="BM1086" s="27"/>
      <c r="BN1086" s="27"/>
      <c r="BO1086" s="27"/>
      <c r="BP1086" s="27"/>
      <c r="BQ1086" s="27"/>
      <c r="BR1086" s="27"/>
      <c r="BT1086" s="2"/>
      <c r="BU1086" s="8"/>
      <c r="BV1086" s="8"/>
      <c r="BW1086" s="8"/>
      <c r="BY1086" s="44"/>
      <c r="BZ1086" s="31"/>
      <c r="CA1086" s="29"/>
      <c r="CB1086" s="31"/>
      <c r="CC1086" s="17"/>
      <c r="CE1086" s="22"/>
      <c r="CF1086" s="22"/>
      <c r="CG1086" s="22"/>
      <c r="CH1086" s="22"/>
      <c r="CI1086" s="22"/>
      <c r="CJ1086" s="22"/>
      <c r="CK1086" s="22"/>
      <c r="CL1086" s="33"/>
      <c r="CM1086" s="6"/>
      <c r="CN1086" s="32"/>
      <c r="CO1086" s="27"/>
      <c r="CP1086" s="27"/>
      <c r="CQ1086" s="27"/>
      <c r="CR1086" s="27"/>
      <c r="CS1086" s="27"/>
      <c r="CT1086" s="27"/>
    </row>
    <row r="1087" spans="2:98">
      <c r="B1087" s="86">
        <v>43935</v>
      </c>
      <c r="C1087" s="53">
        <v>2846.06</v>
      </c>
      <c r="D1087" s="47">
        <f t="shared" si="322"/>
        <v>3.0572524197665811E-2</v>
      </c>
      <c r="F1087" s="89">
        <f t="shared" si="310"/>
        <v>2020.2749304728313</v>
      </c>
      <c r="G1087" s="41">
        <v>15</v>
      </c>
      <c r="H1087" s="37">
        <v>1076</v>
      </c>
      <c r="I1087" s="57">
        <f t="shared" si="323"/>
        <v>2247.2213049565394</v>
      </c>
      <c r="J1087" s="57">
        <f t="shared" si="324"/>
        <v>2380.4325407223459</v>
      </c>
      <c r="K1087" s="57">
        <f t="shared" si="325"/>
        <v>2390.8817022092971</v>
      </c>
      <c r="L1087" s="57">
        <f t="shared" si="326"/>
        <v>2112.1929992538362</v>
      </c>
      <c r="M1087" s="60">
        <f t="shared" si="327"/>
        <v>2543.7260234900536</v>
      </c>
      <c r="N1087" s="57">
        <f t="shared" si="328"/>
        <v>1985.278110463267</v>
      </c>
      <c r="P1087" s="49"/>
      <c r="Q1087" s="41">
        <v>15</v>
      </c>
      <c r="R1087" s="103">
        <f t="shared" si="311"/>
        <v>2020.2749304728313</v>
      </c>
      <c r="S1087" s="60">
        <f t="shared" si="329"/>
        <v>2247.2213049565394</v>
      </c>
      <c r="T1087" s="57">
        <f t="shared" si="331"/>
        <v>1946.0094536446002</v>
      </c>
      <c r="U1087" s="57">
        <f t="shared" si="332"/>
        <v>1954.5516688464206</v>
      </c>
      <c r="V1087" s="57">
        <f t="shared" si="307"/>
        <v>1726.7229691048567</v>
      </c>
      <c r="W1087" s="57">
        <f t="shared" si="308"/>
        <v>2079.5022772169423</v>
      </c>
      <c r="X1087" s="60">
        <f t="shared" si="330"/>
        <v>1985.278110463267</v>
      </c>
      <c r="Y1087" s="17"/>
      <c r="AA1087" s="22"/>
      <c r="AB1087" s="22"/>
      <c r="AC1087" s="22"/>
      <c r="AD1087" s="22"/>
      <c r="AE1087" s="22"/>
      <c r="AF1087" s="22"/>
      <c r="AG1087" s="22"/>
      <c r="AH1087" s="33"/>
      <c r="AI1087" s="6"/>
      <c r="AJ1087" s="32"/>
      <c r="AK1087" s="27"/>
      <c r="AL1087" s="27"/>
      <c r="AM1087" s="27"/>
      <c r="AN1087" s="27"/>
      <c r="AO1087" s="27"/>
      <c r="AP1087" s="27"/>
      <c r="AR1087" s="2"/>
      <c r="AS1087" s="8"/>
      <c r="AT1087" s="8"/>
      <c r="AU1087" s="8"/>
      <c r="AW1087" s="44"/>
      <c r="AX1087" s="31"/>
      <c r="AY1087" s="29"/>
      <c r="AZ1087" s="31"/>
      <c r="BA1087" s="17"/>
      <c r="BC1087" s="22"/>
      <c r="BD1087" s="22"/>
      <c r="BE1087" s="22"/>
      <c r="BF1087" s="22"/>
      <c r="BG1087" s="22"/>
      <c r="BH1087" s="22"/>
      <c r="BI1087" s="22"/>
      <c r="BJ1087" s="33"/>
      <c r="BK1087" s="6"/>
      <c r="BL1087" s="32"/>
      <c r="BM1087" s="27"/>
      <c r="BN1087" s="27"/>
      <c r="BO1087" s="27"/>
      <c r="BP1087" s="27"/>
      <c r="BQ1087" s="27"/>
      <c r="BR1087" s="27"/>
      <c r="BT1087" s="2"/>
      <c r="BU1087" s="8"/>
      <c r="BV1087" s="8"/>
      <c r="BW1087" s="8"/>
      <c r="BY1087" s="44"/>
      <c r="BZ1087" s="31"/>
      <c r="CA1087" s="29"/>
      <c r="CB1087" s="31"/>
      <c r="CC1087" s="17"/>
      <c r="CE1087" s="22"/>
      <c r="CF1087" s="22"/>
      <c r="CG1087" s="22"/>
      <c r="CH1087" s="22"/>
      <c r="CI1087" s="22"/>
      <c r="CJ1087" s="22"/>
      <c r="CK1087" s="22"/>
      <c r="CL1087" s="33"/>
      <c r="CM1087" s="6"/>
      <c r="CN1087" s="32"/>
      <c r="CO1087" s="27"/>
      <c r="CP1087" s="27"/>
      <c r="CQ1087" s="27"/>
      <c r="CR1087" s="27"/>
      <c r="CS1087" s="27"/>
      <c r="CT1087" s="27"/>
    </row>
    <row r="1088" spans="2:98">
      <c r="B1088" s="86">
        <v>43936</v>
      </c>
      <c r="C1088" s="53">
        <v>2783.36</v>
      </c>
      <c r="D1088" s="47">
        <f t="shared" si="322"/>
        <v>-2.2030456139364531E-2</v>
      </c>
      <c r="F1088" s="89">
        <f t="shared" si="310"/>
        <v>2020.2789034565421</v>
      </c>
      <c r="G1088" s="41">
        <v>16</v>
      </c>
      <c r="H1088" s="37">
        <v>1077</v>
      </c>
      <c r="I1088" s="57">
        <f t="shared" si="323"/>
        <v>2247.8775893904512</v>
      </c>
      <c r="J1088" s="57">
        <f t="shared" si="324"/>
        <v>2385.275132988992</v>
      </c>
      <c r="K1088" s="57">
        <f t="shared" si="325"/>
        <v>2396.4452113954962</v>
      </c>
      <c r="L1088" s="57">
        <f t="shared" si="326"/>
        <v>2108.5204171813275</v>
      </c>
      <c r="M1088" s="60">
        <f t="shared" si="327"/>
        <v>2554.8320239171471</v>
      </c>
      <c r="N1088" s="57">
        <f t="shared" si="328"/>
        <v>1977.8026929287046</v>
      </c>
      <c r="P1088" s="49"/>
      <c r="Q1088" s="96">
        <v>16</v>
      </c>
      <c r="R1088" s="103">
        <f t="shared" si="311"/>
        <v>2020.2789034565421</v>
      </c>
      <c r="S1088" s="60">
        <f t="shared" si="329"/>
        <v>2247.8775893904512</v>
      </c>
      <c r="T1088" s="57">
        <f t="shared" si="331"/>
        <v>1949.9682847266938</v>
      </c>
      <c r="U1088" s="57">
        <f t="shared" si="332"/>
        <v>1959.0998512824142</v>
      </c>
      <c r="V1088" s="57">
        <f t="shared" ref="V1088:V1151" si="333">$C$38*EXP($J$4*Q1088-$J$3*SQRT(Q1088))</f>
        <v>1723.7206242326013</v>
      </c>
      <c r="W1088" s="57">
        <f t="shared" ref="W1088:W1151" si="334">$C$38*EXP($J$4*Q1088+2*$J$3*SQRT(Q1088))</f>
        <v>2088.5814598669772</v>
      </c>
      <c r="X1088" s="60">
        <f t="shared" si="330"/>
        <v>1977.8026929287046</v>
      </c>
      <c r="Y1088" s="17"/>
      <c r="AA1088" s="22"/>
      <c r="AB1088" s="22"/>
      <c r="AC1088" s="22"/>
      <c r="AD1088" s="22"/>
      <c r="AE1088" s="22"/>
      <c r="AF1088" s="22"/>
      <c r="AG1088" s="22"/>
      <c r="AH1088" s="33"/>
      <c r="AI1088" s="6"/>
      <c r="AJ1088" s="32"/>
      <c r="AK1088" s="27"/>
      <c r="AL1088" s="27"/>
      <c r="AM1088" s="27"/>
      <c r="AN1088" s="27"/>
      <c r="AO1088" s="27"/>
      <c r="AP1088" s="27"/>
      <c r="AR1088" s="2"/>
      <c r="AS1088" s="8"/>
      <c r="AT1088" s="8"/>
      <c r="AU1088" s="8"/>
      <c r="AW1088" s="44"/>
      <c r="AX1088" s="31"/>
      <c r="AY1088" s="29"/>
      <c r="AZ1088" s="31"/>
      <c r="BA1088" s="17"/>
      <c r="BC1088" s="22"/>
      <c r="BD1088" s="22"/>
      <c r="BE1088" s="22"/>
      <c r="BF1088" s="22"/>
      <c r="BG1088" s="22"/>
      <c r="BH1088" s="22"/>
      <c r="BI1088" s="22"/>
      <c r="BJ1088" s="33"/>
      <c r="BK1088" s="6"/>
      <c r="BL1088" s="32"/>
      <c r="BM1088" s="27"/>
      <c r="BN1088" s="27"/>
      <c r="BO1088" s="27"/>
      <c r="BP1088" s="27"/>
      <c r="BQ1088" s="27"/>
      <c r="BR1088" s="27"/>
      <c r="BT1088" s="2"/>
      <c r="BU1088" s="8"/>
      <c r="BV1088" s="8"/>
      <c r="BW1088" s="8"/>
      <c r="BY1088" s="44"/>
      <c r="BZ1088" s="31"/>
      <c r="CA1088" s="29"/>
      <c r="CB1088" s="31"/>
      <c r="CC1088" s="17"/>
      <c r="CE1088" s="22"/>
      <c r="CF1088" s="22"/>
      <c r="CG1088" s="22"/>
      <c r="CH1088" s="22"/>
      <c r="CI1088" s="22"/>
      <c r="CJ1088" s="22"/>
      <c r="CK1088" s="22"/>
      <c r="CL1088" s="33"/>
      <c r="CM1088" s="6"/>
      <c r="CN1088" s="32"/>
      <c r="CO1088" s="27"/>
      <c r="CP1088" s="27"/>
      <c r="CQ1088" s="27"/>
      <c r="CR1088" s="27"/>
      <c r="CS1088" s="27"/>
      <c r="CT1088" s="27"/>
    </row>
    <row r="1089" spans="2:98">
      <c r="B1089" s="86">
        <v>43937</v>
      </c>
      <c r="C1089" s="53">
        <v>2799.55</v>
      </c>
      <c r="D1089" s="47">
        <f t="shared" si="322"/>
        <v>5.8167107381007326E-3</v>
      </c>
      <c r="F1089" s="89">
        <f t="shared" si="310"/>
        <v>2020.2828764402529</v>
      </c>
      <c r="G1089" s="41">
        <v>17</v>
      </c>
      <c r="H1089" s="37">
        <v>1078</v>
      </c>
      <c r="I1089" s="57">
        <f t="shared" si="323"/>
        <v>2248.5340654873989</v>
      </c>
      <c r="J1089" s="57">
        <f t="shared" si="324"/>
        <v>2389.9780156793154</v>
      </c>
      <c r="K1089" s="57">
        <f t="shared" si="325"/>
        <v>2401.8713614109756</v>
      </c>
      <c r="L1089" s="57">
        <f t="shared" si="326"/>
        <v>2104.9859392499716</v>
      </c>
      <c r="M1089" s="60">
        <f t="shared" si="327"/>
        <v>2565.6653929838112</v>
      </c>
      <c r="N1089" s="57">
        <f t="shared" si="328"/>
        <v>1970.6020346547944</v>
      </c>
      <c r="P1089" s="49"/>
      <c r="Q1089" s="41">
        <v>17</v>
      </c>
      <c r="R1089" s="103">
        <f t="shared" si="311"/>
        <v>2020.2828764402529</v>
      </c>
      <c r="S1089" s="60">
        <f t="shared" si="329"/>
        <v>2248.5340654873989</v>
      </c>
      <c r="T1089" s="57">
        <f t="shared" si="331"/>
        <v>1953.8129028867086</v>
      </c>
      <c r="U1089" s="57">
        <f t="shared" si="332"/>
        <v>1963.5357422586874</v>
      </c>
      <c r="V1089" s="57">
        <f t="shared" si="333"/>
        <v>1720.8311798352274</v>
      </c>
      <c r="W1089" s="57">
        <f t="shared" si="334"/>
        <v>2097.4377657096761</v>
      </c>
      <c r="X1089" s="60">
        <f t="shared" si="330"/>
        <v>1970.6020346547944</v>
      </c>
      <c r="Y1089" s="17"/>
      <c r="AA1089" s="22"/>
      <c r="AB1089" s="22"/>
      <c r="AC1089" s="22"/>
      <c r="AD1089" s="22"/>
      <c r="AE1089" s="22"/>
      <c r="AF1089" s="22"/>
      <c r="AG1089" s="22"/>
      <c r="AH1089" s="33"/>
      <c r="AI1089" s="6"/>
      <c r="AJ1089" s="32"/>
      <c r="AK1089" s="27"/>
      <c r="AL1089" s="27"/>
      <c r="AM1089" s="27"/>
      <c r="AN1089" s="27"/>
      <c r="AO1089" s="27"/>
      <c r="AP1089" s="27"/>
      <c r="AR1089" s="2"/>
      <c r="AS1089" s="8"/>
      <c r="AT1089" s="8"/>
      <c r="AU1089" s="8"/>
      <c r="AW1089" s="44"/>
      <c r="AX1089" s="31"/>
      <c r="AY1089" s="29"/>
      <c r="AZ1089" s="31"/>
      <c r="BA1089" s="17"/>
      <c r="BC1089" s="22"/>
      <c r="BD1089" s="22"/>
      <c r="BE1089" s="22"/>
      <c r="BF1089" s="22"/>
      <c r="BG1089" s="22"/>
      <c r="BH1089" s="22"/>
      <c r="BI1089" s="22"/>
      <c r="BJ1089" s="33"/>
      <c r="BK1089" s="6"/>
      <c r="BL1089" s="32"/>
      <c r="BM1089" s="27"/>
      <c r="BN1089" s="27"/>
      <c r="BO1089" s="27"/>
      <c r="BP1089" s="27"/>
      <c r="BQ1089" s="27"/>
      <c r="BR1089" s="27"/>
      <c r="BT1089" s="2"/>
      <c r="BU1089" s="8"/>
      <c r="BV1089" s="8"/>
      <c r="BW1089" s="8"/>
      <c r="BY1089" s="44"/>
      <c r="BZ1089" s="31"/>
      <c r="CA1089" s="29"/>
      <c r="CB1089" s="31"/>
      <c r="CC1089" s="17"/>
      <c r="CE1089" s="22"/>
      <c r="CF1089" s="22"/>
      <c r="CG1089" s="22"/>
      <c r="CH1089" s="22"/>
      <c r="CI1089" s="22"/>
      <c r="CJ1089" s="22"/>
      <c r="CK1089" s="22"/>
      <c r="CL1089" s="33"/>
      <c r="CM1089" s="6"/>
      <c r="CN1089" s="32"/>
      <c r="CO1089" s="27"/>
      <c r="CP1089" s="27"/>
      <c r="CQ1089" s="27"/>
      <c r="CR1089" s="27"/>
      <c r="CS1089" s="27"/>
      <c r="CT1089" s="27"/>
    </row>
    <row r="1090" spans="2:98">
      <c r="B1090" s="86">
        <v>43938</v>
      </c>
      <c r="C1090" s="53">
        <v>2874.56</v>
      </c>
      <c r="D1090" s="47">
        <f t="shared" si="322"/>
        <v>2.6793591827257865E-2</v>
      </c>
      <c r="F1090" s="89">
        <f t="shared" si="310"/>
        <v>2020.2868494239638</v>
      </c>
      <c r="G1090" s="41">
        <v>18</v>
      </c>
      <c r="H1090" s="37">
        <v>1079</v>
      </c>
      <c r="I1090" s="57">
        <f t="shared" si="323"/>
        <v>2249.1907333033564</v>
      </c>
      <c r="J1090" s="57">
        <f t="shared" si="324"/>
        <v>2394.5533683105709</v>
      </c>
      <c r="K1090" s="57">
        <f t="shared" si="325"/>
        <v>2407.1722742488937</v>
      </c>
      <c r="L1090" s="57">
        <f t="shared" si="326"/>
        <v>2101.577443748266</v>
      </c>
      <c r="M1090" s="60">
        <f t="shared" si="327"/>
        <v>2576.2503251124099</v>
      </c>
      <c r="N1090" s="57">
        <f t="shared" si="328"/>
        <v>1963.6519423076468</v>
      </c>
      <c r="P1090" s="49"/>
      <c r="Q1090" s="96">
        <v>18</v>
      </c>
      <c r="R1090" s="103">
        <f t="shared" si="311"/>
        <v>2020.2868494239638</v>
      </c>
      <c r="S1090" s="60">
        <f t="shared" si="329"/>
        <v>2249.1907333033564</v>
      </c>
      <c r="T1090" s="57">
        <f t="shared" si="331"/>
        <v>1957.5532649099393</v>
      </c>
      <c r="U1090" s="57">
        <f t="shared" si="332"/>
        <v>1967.8692515344446</v>
      </c>
      <c r="V1090" s="57">
        <f t="shared" si="333"/>
        <v>1718.0447263837841</v>
      </c>
      <c r="W1090" s="57">
        <f t="shared" si="334"/>
        <v>2106.090973744796</v>
      </c>
      <c r="X1090" s="60">
        <f t="shared" si="330"/>
        <v>1963.6519423076468</v>
      </c>
      <c r="Y1090" s="17"/>
      <c r="AA1090" s="22"/>
      <c r="AB1090" s="22"/>
      <c r="AC1090" s="22"/>
      <c r="AD1090" s="22"/>
      <c r="AE1090" s="22"/>
      <c r="AF1090" s="22"/>
      <c r="AG1090" s="22"/>
      <c r="AH1090" s="33"/>
      <c r="AI1090" s="6"/>
      <c r="AJ1090" s="32"/>
      <c r="AK1090" s="27"/>
      <c r="AL1090" s="27"/>
      <c r="AM1090" s="27"/>
      <c r="AN1090" s="27"/>
      <c r="AO1090" s="27"/>
      <c r="AP1090" s="27"/>
      <c r="AR1090" s="2"/>
      <c r="AS1090" s="8"/>
      <c r="AT1090" s="8"/>
      <c r="AU1090" s="8"/>
      <c r="AW1090" s="44"/>
      <c r="AX1090" s="31"/>
      <c r="AY1090" s="29"/>
      <c r="AZ1090" s="31"/>
      <c r="BA1090" s="17"/>
      <c r="BC1090" s="22"/>
      <c r="BD1090" s="22"/>
      <c r="BE1090" s="22"/>
      <c r="BF1090" s="22"/>
      <c r="BG1090" s="22"/>
      <c r="BH1090" s="22"/>
      <c r="BI1090" s="22"/>
      <c r="BJ1090" s="33"/>
      <c r="BK1090" s="6"/>
      <c r="BL1090" s="32"/>
      <c r="BM1090" s="27"/>
      <c r="BN1090" s="27"/>
      <c r="BO1090" s="27"/>
      <c r="BP1090" s="27"/>
      <c r="BQ1090" s="27"/>
      <c r="BR1090" s="27"/>
      <c r="BT1090" s="2"/>
      <c r="BU1090" s="8"/>
      <c r="BV1090" s="8"/>
      <c r="BW1090" s="8"/>
      <c r="BY1090" s="44"/>
      <c r="BZ1090" s="31"/>
      <c r="CA1090" s="29"/>
      <c r="CB1090" s="31"/>
      <c r="CC1090" s="17"/>
      <c r="CE1090" s="22"/>
      <c r="CF1090" s="22"/>
      <c r="CG1090" s="22"/>
      <c r="CH1090" s="22"/>
      <c r="CI1090" s="22"/>
      <c r="CJ1090" s="22"/>
      <c r="CK1090" s="22"/>
      <c r="CL1090" s="33"/>
      <c r="CM1090" s="6"/>
      <c r="CN1090" s="32"/>
      <c r="CO1090" s="27"/>
      <c r="CP1090" s="27"/>
      <c r="CQ1090" s="27"/>
      <c r="CR1090" s="27"/>
      <c r="CS1090" s="27"/>
      <c r="CT1090" s="27"/>
    </row>
    <row r="1091" spans="2:98">
      <c r="B1091" s="86">
        <v>43941</v>
      </c>
      <c r="C1091" s="53">
        <v>2823.16</v>
      </c>
      <c r="D1091" s="47">
        <f t="shared" si="322"/>
        <v>-1.7880997439608182E-2</v>
      </c>
      <c r="F1091" s="89">
        <f t="shared" si="310"/>
        <v>2020.2908224076746</v>
      </c>
      <c r="G1091" s="41">
        <v>19</v>
      </c>
      <c r="H1091" s="37">
        <v>1080</v>
      </c>
      <c r="I1091" s="57">
        <f t="shared" si="323"/>
        <v>2249.8475928943144</v>
      </c>
      <c r="J1091" s="57">
        <f t="shared" si="324"/>
        <v>2399.0116991593441</v>
      </c>
      <c r="K1091" s="57">
        <f t="shared" si="325"/>
        <v>2412.3584055953106</v>
      </c>
      <c r="L1091" s="57">
        <f t="shared" si="326"/>
        <v>2098.2844752719107</v>
      </c>
      <c r="M1091" s="60">
        <f t="shared" si="327"/>
        <v>2586.6076864166139</v>
      </c>
      <c r="N1091" s="57">
        <f t="shared" si="328"/>
        <v>1956.9315508625821</v>
      </c>
      <c r="P1091" s="49"/>
      <c r="Q1091" s="41">
        <v>19</v>
      </c>
      <c r="R1091" s="103">
        <f t="shared" si="311"/>
        <v>2020.2908224076746</v>
      </c>
      <c r="S1091" s="60">
        <f t="shared" si="329"/>
        <v>2249.8475928943144</v>
      </c>
      <c r="T1091" s="57">
        <f t="shared" si="331"/>
        <v>1961.1979613383271</v>
      </c>
      <c r="U1091" s="57">
        <f t="shared" si="332"/>
        <v>1972.1089266587426</v>
      </c>
      <c r="V1091" s="57">
        <f t="shared" si="333"/>
        <v>1715.352716559554</v>
      </c>
      <c r="W1091" s="57">
        <f t="shared" si="334"/>
        <v>2114.5581420715562</v>
      </c>
      <c r="X1091" s="60">
        <f t="shared" si="330"/>
        <v>1956.9315508625821</v>
      </c>
      <c r="Y1091" s="17"/>
      <c r="AA1091" s="22"/>
      <c r="AB1091" s="22"/>
      <c r="AC1091" s="22"/>
      <c r="AD1091" s="22"/>
      <c r="AE1091" s="22"/>
      <c r="AF1091" s="22"/>
      <c r="AG1091" s="22"/>
      <c r="AH1091" s="33"/>
      <c r="AI1091" s="6"/>
      <c r="AJ1091" s="32"/>
      <c r="AK1091" s="27"/>
      <c r="AL1091" s="27"/>
      <c r="AM1091" s="27"/>
      <c r="AN1091" s="27"/>
      <c r="AO1091" s="27"/>
      <c r="AP1091" s="27"/>
      <c r="AR1091" s="2"/>
      <c r="AS1091" s="8"/>
      <c r="AT1091" s="8"/>
      <c r="AU1091" s="8"/>
      <c r="AW1091" s="44"/>
      <c r="AX1091" s="31"/>
      <c r="AY1091" s="29"/>
      <c r="AZ1091" s="31"/>
      <c r="BA1091" s="17"/>
      <c r="BC1091" s="22"/>
      <c r="BD1091" s="22"/>
      <c r="BE1091" s="22"/>
      <c r="BF1091" s="22"/>
      <c r="BG1091" s="22"/>
      <c r="BH1091" s="22"/>
      <c r="BI1091" s="22"/>
      <c r="BJ1091" s="33"/>
      <c r="BK1091" s="6"/>
      <c r="BL1091" s="32"/>
      <c r="BM1091" s="27"/>
      <c r="BN1091" s="27"/>
      <c r="BO1091" s="27"/>
      <c r="BP1091" s="27"/>
      <c r="BQ1091" s="27"/>
      <c r="BR1091" s="27"/>
      <c r="BT1091" s="2"/>
      <c r="BU1091" s="8"/>
      <c r="BV1091" s="8"/>
      <c r="BW1091" s="8"/>
      <c r="BY1091" s="44"/>
      <c r="BZ1091" s="31"/>
      <c r="CA1091" s="29"/>
      <c r="CB1091" s="31"/>
      <c r="CC1091" s="17"/>
      <c r="CE1091" s="22"/>
      <c r="CF1091" s="22"/>
      <c r="CG1091" s="22"/>
      <c r="CH1091" s="22"/>
      <c r="CI1091" s="22"/>
      <c r="CJ1091" s="22"/>
      <c r="CK1091" s="22"/>
      <c r="CL1091" s="33"/>
      <c r="CM1091" s="6"/>
      <c r="CN1091" s="32"/>
      <c r="CO1091" s="27"/>
      <c r="CP1091" s="27"/>
      <c r="CQ1091" s="27"/>
      <c r="CR1091" s="27"/>
      <c r="CS1091" s="27"/>
      <c r="CT1091" s="27"/>
    </row>
    <row r="1092" spans="2:98">
      <c r="B1092" s="86">
        <v>43942</v>
      </c>
      <c r="C1092" s="53">
        <v>2736.56</v>
      </c>
      <c r="D1092" s="47">
        <f t="shared" si="322"/>
        <v>-3.067484662576684E-2</v>
      </c>
      <c r="F1092" s="89">
        <f t="shared" si="310"/>
        <v>2020.2947953913854</v>
      </c>
      <c r="G1092" s="41">
        <v>20</v>
      </c>
      <c r="H1092" s="37">
        <v>1081</v>
      </c>
      <c r="I1092" s="57">
        <f t="shared" si="323"/>
        <v>2250.5046443162782</v>
      </c>
      <c r="J1092" s="57">
        <f t="shared" si="324"/>
        <v>2403.3621496696796</v>
      </c>
      <c r="K1092" s="57">
        <f t="shared" si="325"/>
        <v>2417.4388485767267</v>
      </c>
      <c r="L1092" s="57">
        <f t="shared" si="326"/>
        <v>2095.0979409762667</v>
      </c>
      <c r="M1092" s="60">
        <f t="shared" si="327"/>
        <v>2596.7556216190037</v>
      </c>
      <c r="N1092" s="57">
        <f t="shared" si="328"/>
        <v>1950.4227166865235</v>
      </c>
      <c r="P1092" s="49"/>
      <c r="Q1092" s="96">
        <v>20</v>
      </c>
      <c r="R1092" s="103">
        <f t="shared" si="311"/>
        <v>2020.2947953913854</v>
      </c>
      <c r="S1092" s="60">
        <f t="shared" si="329"/>
        <v>2250.5046443162782</v>
      </c>
      <c r="T1092" s="57">
        <f t="shared" si="331"/>
        <v>1964.7544653248492</v>
      </c>
      <c r="U1092" s="57">
        <f t="shared" si="332"/>
        <v>1976.2622012848481</v>
      </c>
      <c r="V1092" s="57">
        <f t="shared" si="333"/>
        <v>1712.7477169396934</v>
      </c>
      <c r="W1092" s="57">
        <f t="shared" si="334"/>
        <v>2122.8541040452697</v>
      </c>
      <c r="X1092" s="60">
        <f t="shared" si="330"/>
        <v>1950.4227166865235</v>
      </c>
      <c r="Y1092" s="17"/>
      <c r="AA1092" s="22"/>
      <c r="AB1092" s="22"/>
      <c r="AC1092" s="22"/>
      <c r="AD1092" s="22"/>
      <c r="AE1092" s="22"/>
      <c r="AF1092" s="22"/>
      <c r="AG1092" s="22"/>
      <c r="AH1092" s="33"/>
      <c r="AI1092" s="6"/>
      <c r="AJ1092" s="32"/>
      <c r="AK1092" s="27"/>
      <c r="AL1092" s="27"/>
      <c r="AM1092" s="27"/>
      <c r="AN1092" s="27"/>
      <c r="AO1092" s="27"/>
      <c r="AP1092" s="27"/>
      <c r="AR1092" s="2"/>
      <c r="AS1092" s="8"/>
      <c r="AT1092" s="8"/>
      <c r="AU1092" s="8"/>
      <c r="AW1092" s="44"/>
      <c r="AX1092" s="31"/>
      <c r="AY1092" s="29"/>
      <c r="AZ1092" s="31"/>
      <c r="BA1092" s="17"/>
      <c r="BC1092" s="22"/>
      <c r="BD1092" s="22"/>
      <c r="BE1092" s="22"/>
      <c r="BF1092" s="22"/>
      <c r="BG1092" s="22"/>
      <c r="BH1092" s="22"/>
      <c r="BI1092" s="22"/>
      <c r="BJ1092" s="33"/>
      <c r="BK1092" s="6"/>
      <c r="BL1092" s="32"/>
      <c r="BM1092" s="27"/>
      <c r="BN1092" s="27"/>
      <c r="BO1092" s="27"/>
      <c r="BP1092" s="27"/>
      <c r="BQ1092" s="27"/>
      <c r="BR1092" s="27"/>
      <c r="BT1092" s="2"/>
      <c r="BU1092" s="8"/>
      <c r="BV1092" s="8"/>
      <c r="BW1092" s="8"/>
      <c r="BY1092" s="44"/>
      <c r="BZ1092" s="31"/>
      <c r="CA1092" s="29"/>
      <c r="CB1092" s="31"/>
      <c r="CC1092" s="17"/>
      <c r="CE1092" s="22"/>
      <c r="CF1092" s="22"/>
      <c r="CG1092" s="22"/>
      <c r="CH1092" s="22"/>
      <c r="CI1092" s="22"/>
      <c r="CJ1092" s="22"/>
      <c r="CK1092" s="22"/>
      <c r="CL1092" s="33"/>
      <c r="CM1092" s="6"/>
      <c r="CN1092" s="32"/>
      <c r="CO1092" s="27"/>
      <c r="CP1092" s="27"/>
      <c r="CQ1092" s="27"/>
      <c r="CR1092" s="27"/>
      <c r="CS1092" s="27"/>
      <c r="CT1092" s="27"/>
    </row>
    <row r="1093" spans="2:98">
      <c r="B1093" s="86">
        <v>43943</v>
      </c>
      <c r="C1093" s="53">
        <v>2799.31</v>
      </c>
      <c r="D1093" s="47">
        <f t="shared" si="322"/>
        <v>2.2930248194813926E-2</v>
      </c>
      <c r="F1093" s="89">
        <f t="shared" si="310"/>
        <v>2020.2987683750962</v>
      </c>
      <c r="G1093" s="41">
        <v>21</v>
      </c>
      <c r="H1093" s="37">
        <v>1082</v>
      </c>
      <c r="I1093" s="57">
        <f t="shared" si="323"/>
        <v>2251.1618876252719</v>
      </c>
      <c r="J1093" s="57">
        <f t="shared" si="324"/>
        <v>2407.6127310818038</v>
      </c>
      <c r="K1093" s="57">
        <f t="shared" si="325"/>
        <v>2422.421569845691</v>
      </c>
      <c r="L1093" s="57">
        <f t="shared" si="326"/>
        <v>2092.0098744907532</v>
      </c>
      <c r="M1093" s="60">
        <f t="shared" si="327"/>
        <v>2606.7100257475881</v>
      </c>
      <c r="N1093" s="57">
        <f t="shared" si="328"/>
        <v>1944.1095458414804</v>
      </c>
      <c r="P1093" s="49"/>
      <c r="Q1093" s="41">
        <v>21</v>
      </c>
      <c r="R1093" s="103">
        <f t="shared" si="311"/>
        <v>2020.2987683750962</v>
      </c>
      <c r="S1093" s="60">
        <f t="shared" si="329"/>
        <v>2251.1618876252719</v>
      </c>
      <c r="T1093" s="57">
        <f t="shared" si="331"/>
        <v>1968.2293260780839</v>
      </c>
      <c r="U1093" s="57">
        <f t="shared" si="332"/>
        <v>1980.3355881708037</v>
      </c>
      <c r="V1093" s="57">
        <f t="shared" si="333"/>
        <v>1710.2232149966687</v>
      </c>
      <c r="W1093" s="57">
        <f t="shared" si="334"/>
        <v>2130.9918538904076</v>
      </c>
      <c r="X1093" s="60">
        <f t="shared" si="330"/>
        <v>1944.1095458414804</v>
      </c>
      <c r="Y1093" s="17"/>
      <c r="AA1093" s="22"/>
      <c r="AB1093" s="22"/>
      <c r="AC1093" s="22"/>
      <c r="AD1093" s="22"/>
      <c r="AE1093" s="22"/>
      <c r="AF1093" s="22"/>
      <c r="AG1093" s="22"/>
      <c r="AH1093" s="33"/>
      <c r="AI1093" s="6"/>
      <c r="AJ1093" s="32"/>
      <c r="AK1093" s="27"/>
      <c r="AL1093" s="27"/>
      <c r="AM1093" s="27"/>
      <c r="AN1093" s="27"/>
      <c r="AO1093" s="27"/>
      <c r="AP1093" s="27"/>
      <c r="AR1093" s="2"/>
      <c r="AS1093" s="8"/>
      <c r="AT1093" s="8"/>
      <c r="AU1093" s="8"/>
      <c r="AW1093" s="44"/>
      <c r="AX1093" s="31"/>
      <c r="AY1093" s="29"/>
      <c r="AZ1093" s="31"/>
      <c r="BA1093" s="17"/>
      <c r="BC1093" s="22"/>
      <c r="BD1093" s="22"/>
      <c r="BE1093" s="22"/>
      <c r="BF1093" s="22"/>
      <c r="BG1093" s="22"/>
      <c r="BH1093" s="22"/>
      <c r="BI1093" s="22"/>
      <c r="BJ1093" s="33"/>
      <c r="BK1093" s="6"/>
      <c r="BL1093" s="32"/>
      <c r="BM1093" s="27"/>
      <c r="BN1093" s="27"/>
      <c r="BO1093" s="27"/>
      <c r="BP1093" s="27"/>
      <c r="BQ1093" s="27"/>
      <c r="BR1093" s="27"/>
      <c r="BT1093" s="2"/>
      <c r="BU1093" s="8"/>
      <c r="BV1093" s="8"/>
      <c r="BW1093" s="8"/>
      <c r="BY1093" s="44"/>
      <c r="BZ1093" s="31"/>
      <c r="CA1093" s="29"/>
      <c r="CB1093" s="31"/>
      <c r="CC1093" s="17"/>
      <c r="CE1093" s="22"/>
      <c r="CF1093" s="22"/>
      <c r="CG1093" s="22"/>
      <c r="CH1093" s="22"/>
      <c r="CI1093" s="22"/>
      <c r="CJ1093" s="22"/>
      <c r="CK1093" s="22"/>
      <c r="CL1093" s="33"/>
      <c r="CM1093" s="6"/>
      <c r="CN1093" s="32"/>
      <c r="CO1093" s="27"/>
      <c r="CP1093" s="27"/>
      <c r="CQ1093" s="27"/>
      <c r="CR1093" s="27"/>
      <c r="CS1093" s="27"/>
      <c r="CT1093" s="27"/>
    </row>
    <row r="1094" spans="2:98">
      <c r="B1094" s="86">
        <v>43944</v>
      </c>
      <c r="C1094" s="53">
        <v>2797.8</v>
      </c>
      <c r="D1094" s="47">
        <f t="shared" si="322"/>
        <v>-5.3941864245109097E-4</v>
      </c>
      <c r="F1094" s="89">
        <f t="shared" si="310"/>
        <v>2020.302741358807</v>
      </c>
      <c r="G1094" s="41">
        <v>22</v>
      </c>
      <c r="H1094" s="37">
        <v>1083</v>
      </c>
      <c r="I1094" s="57">
        <f t="shared" si="323"/>
        <v>2251.8193228773339</v>
      </c>
      <c r="J1094" s="57">
        <f t="shared" si="324"/>
        <v>2411.7705108617406</v>
      </c>
      <c r="K1094" s="57">
        <f t="shared" si="325"/>
        <v>2427.3135955592234</v>
      </c>
      <c r="L1094" s="57">
        <f t="shared" si="326"/>
        <v>2089.0132499404181</v>
      </c>
      <c r="M1094" s="60">
        <f t="shared" si="327"/>
        <v>2616.4849156983623</v>
      </c>
      <c r="N1094" s="57">
        <f t="shared" si="328"/>
        <v>1937.9780225219924</v>
      </c>
      <c r="P1094" s="49"/>
      <c r="Q1094" s="96">
        <v>22</v>
      </c>
      <c r="R1094" s="103">
        <f t="shared" si="311"/>
        <v>2020.302741358807</v>
      </c>
      <c r="S1094" s="60">
        <f t="shared" si="329"/>
        <v>2251.8193228773339</v>
      </c>
      <c r="T1094" s="57">
        <f t="shared" si="331"/>
        <v>1971.62832126888</v>
      </c>
      <c r="U1094" s="57">
        <f t="shared" si="332"/>
        <v>1984.334831217245</v>
      </c>
      <c r="V1094" s="57">
        <f t="shared" si="333"/>
        <v>1707.7734670604359</v>
      </c>
      <c r="W1094" s="57">
        <f t="shared" si="334"/>
        <v>2138.9828504539018</v>
      </c>
      <c r="X1094" s="60">
        <f t="shared" si="330"/>
        <v>1937.9780225219924</v>
      </c>
      <c r="Y1094" s="17"/>
      <c r="AA1094" s="22"/>
      <c r="AB1094" s="22"/>
      <c r="AC1094" s="22"/>
      <c r="AD1094" s="22"/>
      <c r="AE1094" s="22"/>
      <c r="AF1094" s="22"/>
      <c r="AG1094" s="22"/>
      <c r="AH1094" s="33"/>
      <c r="AI1094" s="6"/>
      <c r="AJ1094" s="32"/>
      <c r="AK1094" s="27"/>
      <c r="AL1094" s="27"/>
      <c r="AM1094" s="27"/>
      <c r="AN1094" s="27"/>
      <c r="AO1094" s="27"/>
      <c r="AP1094" s="27"/>
      <c r="AR1094" s="2"/>
      <c r="AS1094" s="8"/>
      <c r="AT1094" s="8"/>
      <c r="AU1094" s="8"/>
      <c r="AW1094" s="44"/>
      <c r="AX1094" s="31"/>
      <c r="AY1094" s="29"/>
      <c r="AZ1094" s="31"/>
      <c r="BA1094" s="17"/>
      <c r="BC1094" s="22"/>
      <c r="BD1094" s="22"/>
      <c r="BE1094" s="22"/>
      <c r="BF1094" s="22"/>
      <c r="BG1094" s="22"/>
      <c r="BH1094" s="22"/>
      <c r="BI1094" s="22"/>
      <c r="BJ1094" s="33"/>
      <c r="BK1094" s="6"/>
      <c r="BL1094" s="32"/>
      <c r="BM1094" s="27"/>
      <c r="BN1094" s="27"/>
      <c r="BO1094" s="27"/>
      <c r="BP1094" s="27"/>
      <c r="BQ1094" s="27"/>
      <c r="BR1094" s="27"/>
      <c r="BT1094" s="2"/>
      <c r="BU1094" s="8"/>
      <c r="BV1094" s="8"/>
      <c r="BW1094" s="8"/>
      <c r="BY1094" s="44"/>
      <c r="BZ1094" s="31"/>
      <c r="CA1094" s="29"/>
      <c r="CB1094" s="31"/>
      <c r="CC1094" s="17"/>
      <c r="CE1094" s="22"/>
      <c r="CF1094" s="22"/>
      <c r="CG1094" s="22"/>
      <c r="CH1094" s="22"/>
      <c r="CI1094" s="22"/>
      <c r="CJ1094" s="22"/>
      <c r="CK1094" s="22"/>
      <c r="CL1094" s="33"/>
      <c r="CM1094" s="6"/>
      <c r="CN1094" s="32"/>
      <c r="CO1094" s="27"/>
      <c r="CP1094" s="27"/>
      <c r="CQ1094" s="27"/>
      <c r="CR1094" s="27"/>
      <c r="CS1094" s="27"/>
      <c r="CT1094" s="27"/>
    </row>
    <row r="1095" spans="2:98">
      <c r="B1095" s="86">
        <v>43945</v>
      </c>
      <c r="C1095" s="53">
        <v>2836.74</v>
      </c>
      <c r="D1095" s="47">
        <f t="shared" si="322"/>
        <v>1.3918078490242189E-2</v>
      </c>
      <c r="F1095" s="89">
        <f t="shared" si="310"/>
        <v>2020.3067143425178</v>
      </c>
      <c r="G1095" s="41">
        <v>23</v>
      </c>
      <c r="H1095" s="37">
        <v>1084</v>
      </c>
      <c r="I1095" s="57">
        <f t="shared" si="323"/>
        <v>2252.4769501285205</v>
      </c>
      <c r="J1095" s="57">
        <f t="shared" si="324"/>
        <v>2415.8417613646402</v>
      </c>
      <c r="K1095" s="57">
        <f t="shared" si="325"/>
        <v>2432.1211596637781</v>
      </c>
      <c r="L1095" s="57">
        <f t="shared" si="326"/>
        <v>2086.1018336609814</v>
      </c>
      <c r="M1095" s="60">
        <f t="shared" si="327"/>
        <v>2626.0927264746374</v>
      </c>
      <c r="N1095" s="57">
        <f t="shared" si="328"/>
        <v>1932.0157128157985</v>
      </c>
      <c r="P1095" s="49"/>
      <c r="Q1095" s="41">
        <v>23</v>
      </c>
      <c r="R1095" s="103">
        <f t="shared" si="311"/>
        <v>2020.3067143425178</v>
      </c>
      <c r="S1095" s="60">
        <f t="shared" si="329"/>
        <v>2252.4769501285205</v>
      </c>
      <c r="T1095" s="57">
        <f t="shared" si="331"/>
        <v>1974.9565785629909</v>
      </c>
      <c r="U1095" s="57">
        <f t="shared" si="332"/>
        <v>1988.2650266907228</v>
      </c>
      <c r="V1095" s="57">
        <f t="shared" si="333"/>
        <v>1705.3933770951228</v>
      </c>
      <c r="W1095" s="57">
        <f t="shared" si="334"/>
        <v>2146.837259381527</v>
      </c>
      <c r="X1095" s="60">
        <f t="shared" si="330"/>
        <v>1932.0157128157985</v>
      </c>
      <c r="Y1095" s="17"/>
      <c r="AA1095" s="22"/>
      <c r="AB1095" s="22"/>
      <c r="AC1095" s="22"/>
      <c r="AD1095" s="22"/>
      <c r="AE1095" s="22"/>
      <c r="AF1095" s="22"/>
      <c r="AG1095" s="22"/>
      <c r="AH1095" s="33"/>
      <c r="AI1095" s="6"/>
      <c r="AJ1095" s="32"/>
      <c r="AK1095" s="27"/>
      <c r="AL1095" s="27"/>
      <c r="AM1095" s="27"/>
      <c r="AN1095" s="27"/>
      <c r="AO1095" s="27"/>
      <c r="AP1095" s="27"/>
      <c r="AR1095" s="2"/>
      <c r="AS1095" s="8"/>
      <c r="AT1095" s="8"/>
      <c r="AU1095" s="8"/>
      <c r="AW1095" s="44"/>
      <c r="AX1095" s="31"/>
      <c r="AY1095" s="29"/>
      <c r="AZ1095" s="31"/>
      <c r="BA1095" s="17"/>
      <c r="BC1095" s="22"/>
      <c r="BD1095" s="22"/>
      <c r="BE1095" s="22"/>
      <c r="BF1095" s="22"/>
      <c r="BG1095" s="22"/>
      <c r="BH1095" s="22"/>
      <c r="BI1095" s="22"/>
      <c r="BJ1095" s="33"/>
      <c r="BK1095" s="6"/>
      <c r="BL1095" s="32"/>
      <c r="BM1095" s="27"/>
      <c r="BN1095" s="27"/>
      <c r="BO1095" s="27"/>
      <c r="BP1095" s="27"/>
      <c r="BQ1095" s="27"/>
      <c r="BR1095" s="27"/>
      <c r="BT1095" s="2"/>
      <c r="BU1095" s="8"/>
      <c r="BV1095" s="8"/>
      <c r="BW1095" s="8"/>
      <c r="BY1095" s="44"/>
      <c r="BZ1095" s="31"/>
      <c r="CA1095" s="29"/>
      <c r="CB1095" s="31"/>
      <c r="CC1095" s="17"/>
      <c r="CE1095" s="22"/>
      <c r="CF1095" s="22"/>
      <c r="CG1095" s="22"/>
      <c r="CH1095" s="22"/>
      <c r="CI1095" s="22"/>
      <c r="CJ1095" s="22"/>
      <c r="CK1095" s="22"/>
      <c r="CL1095" s="33"/>
      <c r="CM1095" s="6"/>
      <c r="CN1095" s="32"/>
      <c r="CO1095" s="27"/>
      <c r="CP1095" s="27"/>
      <c r="CQ1095" s="27"/>
      <c r="CR1095" s="27"/>
      <c r="CS1095" s="27"/>
      <c r="CT1095" s="27"/>
    </row>
    <row r="1096" spans="2:98">
      <c r="B1096" s="86">
        <v>43948</v>
      </c>
      <c r="C1096" s="53">
        <v>2878.48</v>
      </c>
      <c r="D1096" s="47">
        <f t="shared" si="322"/>
        <v>1.4714073196697703E-2</v>
      </c>
      <c r="F1096" s="89">
        <f t="shared" si="310"/>
        <v>2020.3106873262286</v>
      </c>
      <c r="G1096" s="41">
        <v>24</v>
      </c>
      <c r="H1096" s="37">
        <v>1085</v>
      </c>
      <c r="I1096" s="57">
        <f t="shared" si="323"/>
        <v>2253.1347694349024</v>
      </c>
      <c r="J1096" s="57">
        <f t="shared" si="324"/>
        <v>2419.832079681551</v>
      </c>
      <c r="K1096" s="57">
        <f t="shared" si="325"/>
        <v>2436.8498234220392</v>
      </c>
      <c r="L1096" s="57">
        <f t="shared" si="326"/>
        <v>2083.2700646720355</v>
      </c>
      <c r="M1096" s="60">
        <f t="shared" si="327"/>
        <v>2635.5445499611037</v>
      </c>
      <c r="N1096" s="57">
        <f t="shared" si="328"/>
        <v>1926.2115259297716</v>
      </c>
      <c r="P1096" s="49"/>
      <c r="Q1096" s="96">
        <v>24</v>
      </c>
      <c r="R1096" s="103">
        <f t="shared" si="311"/>
        <v>2020.3106873262286</v>
      </c>
      <c r="S1096" s="60">
        <f t="shared" si="329"/>
        <v>2253.1347694349024</v>
      </c>
      <c r="T1096" s="57">
        <f t="shared" si="331"/>
        <v>1978.2186735961075</v>
      </c>
      <c r="U1096" s="57">
        <f t="shared" si="332"/>
        <v>1992.1307209371519</v>
      </c>
      <c r="V1096" s="57">
        <f t="shared" si="333"/>
        <v>1703.0783989855756</v>
      </c>
      <c r="W1096" s="57">
        <f t="shared" si="334"/>
        <v>2154.5641483162844</v>
      </c>
      <c r="X1096" s="60">
        <f t="shared" si="330"/>
        <v>1926.2115259297716</v>
      </c>
      <c r="Y1096" s="17"/>
      <c r="AA1096" s="22"/>
      <c r="AB1096" s="22"/>
      <c r="AC1096" s="22"/>
      <c r="AD1096" s="22"/>
      <c r="AE1096" s="22"/>
      <c r="AF1096" s="22"/>
      <c r="AG1096" s="22"/>
      <c r="AH1096" s="33"/>
      <c r="AI1096" s="6"/>
      <c r="AJ1096" s="32"/>
      <c r="AK1096" s="27"/>
      <c r="AL1096" s="27"/>
      <c r="AM1096" s="27"/>
      <c r="AN1096" s="27"/>
      <c r="AO1096" s="27"/>
      <c r="AP1096" s="27"/>
      <c r="AR1096" s="2"/>
      <c r="AS1096" s="8"/>
      <c r="AT1096" s="8"/>
      <c r="AU1096" s="8"/>
      <c r="AW1096" s="44"/>
      <c r="AX1096" s="31"/>
      <c r="AY1096" s="29"/>
      <c r="AZ1096" s="31"/>
      <c r="BA1096" s="17"/>
      <c r="BC1096" s="22"/>
      <c r="BD1096" s="22"/>
      <c r="BE1096" s="22"/>
      <c r="BF1096" s="22"/>
      <c r="BG1096" s="22"/>
      <c r="BH1096" s="22"/>
      <c r="BI1096" s="22"/>
      <c r="BJ1096" s="33"/>
      <c r="BK1096" s="6"/>
      <c r="BL1096" s="32"/>
      <c r="BM1096" s="27"/>
      <c r="BN1096" s="27"/>
      <c r="BO1096" s="27"/>
      <c r="BP1096" s="27"/>
      <c r="BQ1096" s="27"/>
      <c r="BR1096" s="27"/>
      <c r="BT1096" s="2"/>
      <c r="BU1096" s="8"/>
      <c r="BV1096" s="8"/>
      <c r="BW1096" s="8"/>
      <c r="BY1096" s="44"/>
      <c r="BZ1096" s="31"/>
      <c r="CA1096" s="29"/>
      <c r="CB1096" s="31"/>
      <c r="CC1096" s="17"/>
      <c r="CE1096" s="22"/>
      <c r="CF1096" s="22"/>
      <c r="CG1096" s="22"/>
      <c r="CH1096" s="22"/>
      <c r="CI1096" s="22"/>
      <c r="CJ1096" s="22"/>
      <c r="CK1096" s="22"/>
      <c r="CL1096" s="33"/>
      <c r="CM1096" s="6"/>
      <c r="CN1096" s="32"/>
      <c r="CO1096" s="27"/>
      <c r="CP1096" s="27"/>
      <c r="CQ1096" s="27"/>
      <c r="CR1096" s="27"/>
      <c r="CS1096" s="27"/>
      <c r="CT1096" s="27"/>
    </row>
    <row r="1097" spans="2:98">
      <c r="B1097" s="86">
        <v>43949</v>
      </c>
      <c r="C1097" s="53">
        <v>2863.39</v>
      </c>
      <c r="D1097" s="47">
        <f t="shared" si="322"/>
        <v>-5.2423501292349246E-3</v>
      </c>
      <c r="F1097" s="89">
        <f t="shared" si="310"/>
        <v>2020.3146603099394</v>
      </c>
      <c r="G1097" s="41">
        <v>25</v>
      </c>
      <c r="H1097" s="37">
        <v>1086</v>
      </c>
      <c r="I1097" s="57">
        <f t="shared" si="323"/>
        <v>2253.7927808525692</v>
      </c>
      <c r="J1097" s="57">
        <f t="shared" si="324"/>
        <v>2423.7464852159524</v>
      </c>
      <c r="K1097" s="57">
        <f t="shared" si="325"/>
        <v>2441.5045727167699</v>
      </c>
      <c r="L1097" s="57">
        <f t="shared" si="326"/>
        <v>2080.5129573731992</v>
      </c>
      <c r="M1097" s="60">
        <f t="shared" si="327"/>
        <v>2644.8503292933524</v>
      </c>
      <c r="N1097" s="57">
        <f t="shared" si="328"/>
        <v>1920.555519820402</v>
      </c>
      <c r="P1097" s="49"/>
      <c r="Q1097" s="41">
        <v>25</v>
      </c>
      <c r="R1097" s="103">
        <f t="shared" si="311"/>
        <v>2020.3146603099394</v>
      </c>
      <c r="S1097" s="60">
        <f t="shared" si="329"/>
        <v>2253.7927808525692</v>
      </c>
      <c r="T1097" s="57">
        <f t="shared" si="331"/>
        <v>1981.4187097429133</v>
      </c>
      <c r="U1097" s="57">
        <f t="shared" si="332"/>
        <v>1995.935989927947</v>
      </c>
      <c r="V1097" s="57">
        <f t="shared" si="333"/>
        <v>1700.824456991227</v>
      </c>
      <c r="W1097" s="57">
        <f t="shared" si="334"/>
        <v>2162.1716457959619</v>
      </c>
      <c r="X1097" s="60">
        <f t="shared" si="330"/>
        <v>1920.555519820402</v>
      </c>
      <c r="Y1097" s="17"/>
      <c r="AA1097" s="22"/>
      <c r="AB1097" s="22"/>
      <c r="AC1097" s="22"/>
      <c r="AD1097" s="22"/>
      <c r="AE1097" s="22"/>
      <c r="AF1097" s="22"/>
      <c r="AG1097" s="22"/>
      <c r="AH1097" s="33"/>
      <c r="AI1097" s="6"/>
      <c r="AJ1097" s="32"/>
      <c r="AK1097" s="27"/>
      <c r="AL1097" s="27"/>
      <c r="AM1097" s="27"/>
      <c r="AN1097" s="27"/>
      <c r="AO1097" s="27"/>
      <c r="AP1097" s="27"/>
      <c r="AR1097" s="2"/>
      <c r="AS1097" s="8"/>
      <c r="AT1097" s="8"/>
      <c r="AU1097" s="8"/>
      <c r="AW1097" s="44"/>
      <c r="AX1097" s="31"/>
      <c r="AY1097" s="29"/>
      <c r="AZ1097" s="31"/>
      <c r="BA1097" s="17"/>
      <c r="BC1097" s="22"/>
      <c r="BD1097" s="22"/>
      <c r="BE1097" s="22"/>
      <c r="BF1097" s="22"/>
      <c r="BG1097" s="22"/>
      <c r="BH1097" s="22"/>
      <c r="BI1097" s="22"/>
      <c r="BJ1097" s="33"/>
      <c r="BK1097" s="6"/>
      <c r="BL1097" s="32"/>
      <c r="BM1097" s="27"/>
      <c r="BN1097" s="27"/>
      <c r="BO1097" s="27"/>
      <c r="BP1097" s="27"/>
      <c r="BQ1097" s="27"/>
      <c r="BR1097" s="27"/>
      <c r="BT1097" s="2"/>
      <c r="BU1097" s="8"/>
      <c r="BV1097" s="8"/>
      <c r="BW1097" s="8"/>
      <c r="BY1097" s="44"/>
      <c r="BZ1097" s="31"/>
      <c r="CA1097" s="29"/>
      <c r="CB1097" s="31"/>
      <c r="CC1097" s="17"/>
      <c r="CE1097" s="22"/>
      <c r="CF1097" s="22"/>
      <c r="CG1097" s="22"/>
      <c r="CH1097" s="22"/>
      <c r="CI1097" s="22"/>
      <c r="CJ1097" s="22"/>
      <c r="CK1097" s="22"/>
      <c r="CL1097" s="33"/>
      <c r="CM1097" s="6"/>
      <c r="CN1097" s="32"/>
      <c r="CO1097" s="27"/>
      <c r="CP1097" s="27"/>
      <c r="CQ1097" s="27"/>
      <c r="CR1097" s="27"/>
      <c r="CS1097" s="27"/>
      <c r="CT1097" s="27"/>
    </row>
    <row r="1098" spans="2:98">
      <c r="B1098" s="86">
        <v>43950</v>
      </c>
      <c r="C1098" s="53">
        <v>2939.51</v>
      </c>
      <c r="D1098" s="47">
        <f t="shared" si="322"/>
        <v>2.6583874358714791E-2</v>
      </c>
      <c r="F1098" s="89">
        <f t="shared" si="310"/>
        <v>2020.3186332936502</v>
      </c>
      <c r="G1098" s="41">
        <v>26</v>
      </c>
      <c r="H1098" s="37">
        <v>1087</v>
      </c>
      <c r="I1098" s="57">
        <f t="shared" si="323"/>
        <v>2254.4509844376248</v>
      </c>
      <c r="J1098" s="57">
        <f t="shared" si="324"/>
        <v>2427.5894998482372</v>
      </c>
      <c r="K1098" s="57">
        <f t="shared" si="325"/>
        <v>2446.0898979812723</v>
      </c>
      <c r="L1098" s="57">
        <f t="shared" si="326"/>
        <v>2077.8260216136537</v>
      </c>
      <c r="M1098" s="60">
        <f t="shared" si="327"/>
        <v>2654.0190185144284</v>
      </c>
      <c r="N1098" s="57">
        <f t="shared" si="328"/>
        <v>1915.0387415372411</v>
      </c>
      <c r="P1098" s="49"/>
      <c r="Q1098" s="96">
        <v>26</v>
      </c>
      <c r="R1098" s="103">
        <f t="shared" si="311"/>
        <v>2020.3186332936502</v>
      </c>
      <c r="S1098" s="60">
        <f t="shared" si="329"/>
        <v>2254.4509844376248</v>
      </c>
      <c r="T1098" s="57">
        <f t="shared" si="331"/>
        <v>1984.5603836517448</v>
      </c>
      <c r="U1098" s="57">
        <f t="shared" si="332"/>
        <v>1999.6845046033725</v>
      </c>
      <c r="V1098" s="57">
        <f t="shared" si="333"/>
        <v>1698.6278804027447</v>
      </c>
      <c r="W1098" s="57">
        <f t="shared" si="334"/>
        <v>2169.6670717727588</v>
      </c>
      <c r="X1098" s="60">
        <f t="shared" si="330"/>
        <v>1915.0387415372411</v>
      </c>
      <c r="Y1098" s="17"/>
      <c r="AA1098" s="22"/>
      <c r="AB1098" s="22"/>
      <c r="AC1098" s="22"/>
      <c r="AD1098" s="22"/>
      <c r="AE1098" s="22"/>
      <c r="AF1098" s="22"/>
      <c r="AG1098" s="22"/>
      <c r="AH1098" s="33"/>
      <c r="AI1098" s="6"/>
      <c r="AJ1098" s="32"/>
      <c r="AK1098" s="27"/>
      <c r="AL1098" s="27"/>
      <c r="AM1098" s="27"/>
      <c r="AN1098" s="27"/>
      <c r="AO1098" s="27"/>
      <c r="AP1098" s="27"/>
      <c r="AR1098" s="2"/>
      <c r="AS1098" s="8"/>
      <c r="AT1098" s="8"/>
      <c r="AU1098" s="8"/>
      <c r="AW1098" s="44"/>
      <c r="AX1098" s="31"/>
      <c r="AY1098" s="29"/>
      <c r="AZ1098" s="31"/>
      <c r="BA1098" s="17"/>
      <c r="BC1098" s="22"/>
      <c r="BD1098" s="22"/>
      <c r="BE1098" s="22"/>
      <c r="BF1098" s="22"/>
      <c r="BG1098" s="22"/>
      <c r="BH1098" s="22"/>
      <c r="BI1098" s="22"/>
      <c r="BJ1098" s="33"/>
      <c r="BK1098" s="6"/>
      <c r="BL1098" s="32"/>
      <c r="BM1098" s="27"/>
      <c r="BN1098" s="27"/>
      <c r="BO1098" s="27"/>
      <c r="BP1098" s="27"/>
      <c r="BQ1098" s="27"/>
      <c r="BR1098" s="27"/>
      <c r="BT1098" s="2"/>
      <c r="BU1098" s="8"/>
      <c r="BV1098" s="8"/>
      <c r="BW1098" s="8"/>
      <c r="BY1098" s="44"/>
      <c r="BZ1098" s="31"/>
      <c r="CA1098" s="29"/>
      <c r="CB1098" s="31"/>
      <c r="CC1098" s="17"/>
      <c r="CE1098" s="22"/>
      <c r="CF1098" s="22"/>
      <c r="CG1098" s="22"/>
      <c r="CH1098" s="22"/>
      <c r="CI1098" s="22"/>
      <c r="CJ1098" s="22"/>
      <c r="CK1098" s="22"/>
      <c r="CL1098" s="33"/>
      <c r="CM1098" s="6"/>
      <c r="CN1098" s="32"/>
      <c r="CO1098" s="27"/>
      <c r="CP1098" s="27"/>
      <c r="CQ1098" s="27"/>
      <c r="CR1098" s="27"/>
      <c r="CS1098" s="27"/>
      <c r="CT1098" s="27"/>
    </row>
    <row r="1099" spans="2:98">
      <c r="B1099" s="86">
        <v>43951</v>
      </c>
      <c r="C1099" s="53">
        <v>2912.43</v>
      </c>
      <c r="D1099" s="47">
        <f t="shared" si="322"/>
        <v>-9.2124197570344641E-3</v>
      </c>
      <c r="F1099" s="89">
        <f t="shared" si="310"/>
        <v>2020.322606277361</v>
      </c>
      <c r="G1099" s="41">
        <v>27</v>
      </c>
      <c r="H1099" s="37">
        <v>1088</v>
      </c>
      <c r="I1099" s="57">
        <f t="shared" si="323"/>
        <v>2255.1093802461901</v>
      </c>
      <c r="J1099" s="57">
        <f t="shared" si="324"/>
        <v>2431.3652143414106</v>
      </c>
      <c r="K1099" s="57">
        <f t="shared" si="325"/>
        <v>2450.6098604029698</v>
      </c>
      <c r="L1099" s="57">
        <f t="shared" si="326"/>
        <v>2075.2051964885636</v>
      </c>
      <c r="M1099" s="60">
        <f t="shared" si="327"/>
        <v>2663.058714805507</v>
      </c>
      <c r="N1099" s="57">
        <f t="shared" si="328"/>
        <v>1909.6530949922262</v>
      </c>
      <c r="P1099" s="49"/>
      <c r="Q1099" s="41">
        <v>27</v>
      </c>
      <c r="R1099" s="103">
        <f t="shared" si="311"/>
        <v>2020.322606277361</v>
      </c>
      <c r="S1099" s="60">
        <f t="shared" si="329"/>
        <v>2255.1093802461901</v>
      </c>
      <c r="T1099" s="57">
        <f t="shared" si="331"/>
        <v>1987.6470395314145</v>
      </c>
      <c r="U1099" s="57">
        <f t="shared" si="332"/>
        <v>2003.3795849941289</v>
      </c>
      <c r="V1099" s="57">
        <f t="shared" si="333"/>
        <v>1696.4853494204442</v>
      </c>
      <c r="W1099" s="57">
        <f t="shared" si="334"/>
        <v>2177.0570457121912</v>
      </c>
      <c r="X1099" s="60">
        <f t="shared" si="330"/>
        <v>1909.6530949922262</v>
      </c>
      <c r="Y1099" s="17"/>
      <c r="AA1099" s="22"/>
      <c r="AB1099" s="22"/>
      <c r="AC1099" s="22"/>
      <c r="AD1099" s="22"/>
      <c r="AE1099" s="22"/>
      <c r="AF1099" s="22"/>
      <c r="AG1099" s="22"/>
      <c r="AH1099" s="33"/>
      <c r="AI1099" s="6"/>
      <c r="AJ1099" s="32"/>
      <c r="AK1099" s="27"/>
      <c r="AL1099" s="27"/>
      <c r="AM1099" s="27"/>
      <c r="AN1099" s="27"/>
      <c r="AO1099" s="27"/>
      <c r="AP1099" s="27"/>
      <c r="AR1099" s="2"/>
      <c r="AS1099" s="8"/>
      <c r="AT1099" s="8"/>
      <c r="AU1099" s="8"/>
      <c r="AW1099" s="44"/>
      <c r="AX1099" s="31"/>
      <c r="AY1099" s="29"/>
      <c r="AZ1099" s="31"/>
      <c r="BA1099" s="17"/>
      <c r="BC1099" s="22"/>
      <c r="BD1099" s="22"/>
      <c r="BE1099" s="22"/>
      <c r="BF1099" s="22"/>
      <c r="BG1099" s="22"/>
      <c r="BH1099" s="22"/>
      <c r="BI1099" s="22"/>
      <c r="BJ1099" s="33"/>
      <c r="BK1099" s="6"/>
      <c r="BL1099" s="32"/>
      <c r="BM1099" s="27"/>
      <c r="BN1099" s="27"/>
      <c r="BO1099" s="27"/>
      <c r="BP1099" s="27"/>
      <c r="BQ1099" s="27"/>
      <c r="BR1099" s="27"/>
      <c r="BT1099" s="2"/>
      <c r="BU1099" s="8"/>
      <c r="BV1099" s="8"/>
      <c r="BW1099" s="8"/>
      <c r="BY1099" s="44"/>
      <c r="BZ1099" s="31"/>
      <c r="CA1099" s="29"/>
      <c r="CB1099" s="31"/>
      <c r="CC1099" s="17"/>
      <c r="CE1099" s="22"/>
      <c r="CF1099" s="22"/>
      <c r="CG1099" s="22"/>
      <c r="CH1099" s="22"/>
      <c r="CI1099" s="22"/>
      <c r="CJ1099" s="22"/>
      <c r="CK1099" s="22"/>
      <c r="CL1099" s="33"/>
      <c r="CM1099" s="6"/>
      <c r="CN1099" s="32"/>
      <c r="CO1099" s="27"/>
      <c r="CP1099" s="27"/>
      <c r="CQ1099" s="27"/>
      <c r="CR1099" s="27"/>
      <c r="CS1099" s="27"/>
      <c r="CT1099" s="27"/>
    </row>
    <row r="1100" spans="2:98">
      <c r="B1100" s="86">
        <v>43952</v>
      </c>
      <c r="C1100" s="53">
        <v>2830.71</v>
      </c>
      <c r="D1100" s="47">
        <f t="shared" si="322"/>
        <v>-2.8059043479156512E-2</v>
      </c>
      <c r="F1100" s="89">
        <f t="shared" ref="F1100:F1163" si="335">F1099+1/$F$10</f>
        <v>2020.3265792610719</v>
      </c>
      <c r="G1100" s="41">
        <v>28</v>
      </c>
      <c r="H1100" s="37">
        <v>1089</v>
      </c>
      <c r="I1100" s="57">
        <f t="shared" si="323"/>
        <v>2255.7679683344036</v>
      </c>
      <c r="J1100" s="57">
        <f t="shared" si="324"/>
        <v>2435.0773437685766</v>
      </c>
      <c r="K1100" s="57">
        <f t="shared" si="325"/>
        <v>2455.0681471752832</v>
      </c>
      <c r="L1100" s="57">
        <f t="shared" si="326"/>
        <v>2072.6467950872011</v>
      </c>
      <c r="M1100" s="60">
        <f t="shared" si="327"/>
        <v>2671.9767688363404</v>
      </c>
      <c r="N1100" s="57">
        <f t="shared" si="328"/>
        <v>1904.3912306092338</v>
      </c>
      <c r="P1100" s="49"/>
      <c r="Q1100" s="96">
        <v>28</v>
      </c>
      <c r="R1100" s="103">
        <f t="shared" ref="R1100:R1163" si="336">R1099+1/$F$10</f>
        <v>2020.3265792610719</v>
      </c>
      <c r="S1100" s="60">
        <f t="shared" si="329"/>
        <v>2255.7679683344036</v>
      </c>
      <c r="T1100" s="57">
        <f t="shared" si="331"/>
        <v>1990.6817144633178</v>
      </c>
      <c r="U1100" s="57">
        <f t="shared" si="332"/>
        <v>2007.0242453899018</v>
      </c>
      <c r="V1100" s="57">
        <f t="shared" si="333"/>
        <v>1694.3938499857413</v>
      </c>
      <c r="W1100" s="57">
        <f t="shared" si="334"/>
        <v>2184.3475768048506</v>
      </c>
      <c r="X1100" s="60">
        <f t="shared" si="330"/>
        <v>1904.3912306092338</v>
      </c>
      <c r="Y1100" s="17"/>
      <c r="AA1100" s="22"/>
      <c r="AB1100" s="22"/>
      <c r="AC1100" s="22"/>
      <c r="AD1100" s="22"/>
      <c r="AE1100" s="22"/>
      <c r="AF1100" s="22"/>
      <c r="AG1100" s="22"/>
      <c r="AH1100" s="33"/>
      <c r="AI1100" s="6"/>
      <c r="AJ1100" s="32"/>
      <c r="AK1100" s="27"/>
      <c r="AL1100" s="27"/>
      <c r="AM1100" s="27"/>
      <c r="AN1100" s="27"/>
      <c r="AO1100" s="27"/>
      <c r="AP1100" s="27"/>
      <c r="AR1100" s="2"/>
      <c r="AS1100" s="8"/>
      <c r="AT1100" s="8"/>
      <c r="AU1100" s="8"/>
      <c r="AW1100" s="44"/>
      <c r="AX1100" s="31"/>
      <c r="AY1100" s="29"/>
      <c r="AZ1100" s="31"/>
      <c r="BA1100" s="17"/>
      <c r="BC1100" s="22"/>
      <c r="BD1100" s="22"/>
      <c r="BE1100" s="22"/>
      <c r="BF1100" s="22"/>
      <c r="BG1100" s="22"/>
      <c r="BH1100" s="22"/>
      <c r="BI1100" s="22"/>
      <c r="BJ1100" s="33"/>
      <c r="BK1100" s="6"/>
      <c r="BL1100" s="32"/>
      <c r="BM1100" s="27"/>
      <c r="BN1100" s="27"/>
      <c r="BO1100" s="27"/>
      <c r="BP1100" s="27"/>
      <c r="BQ1100" s="27"/>
      <c r="BR1100" s="27"/>
      <c r="BT1100" s="2"/>
      <c r="BU1100" s="8"/>
      <c r="BV1100" s="8"/>
      <c r="BW1100" s="8"/>
      <c r="BY1100" s="44"/>
      <c r="BZ1100" s="31"/>
      <c r="CA1100" s="29"/>
      <c r="CB1100" s="31"/>
      <c r="CC1100" s="17"/>
      <c r="CE1100" s="22"/>
      <c r="CF1100" s="22"/>
      <c r="CG1100" s="22"/>
      <c r="CH1100" s="22"/>
      <c r="CI1100" s="22"/>
      <c r="CJ1100" s="22"/>
      <c r="CK1100" s="22"/>
      <c r="CL1100" s="33"/>
      <c r="CM1100" s="6"/>
      <c r="CN1100" s="32"/>
      <c r="CO1100" s="27"/>
      <c r="CP1100" s="27"/>
      <c r="CQ1100" s="27"/>
      <c r="CR1100" s="27"/>
      <c r="CS1100" s="27"/>
      <c r="CT1100" s="27"/>
    </row>
    <row r="1101" spans="2:98">
      <c r="B1101" s="86">
        <v>43955</v>
      </c>
      <c r="C1101" s="53">
        <v>2842.74</v>
      </c>
      <c r="D1101" s="47">
        <f t="shared" si="322"/>
        <v>4.2498171836746774E-3</v>
      </c>
      <c r="F1101" s="89">
        <f t="shared" si="335"/>
        <v>2020.3305522447827</v>
      </c>
      <c r="G1101" s="41">
        <v>29</v>
      </c>
      <c r="H1101" s="37">
        <v>1090</v>
      </c>
      <c r="I1101" s="57">
        <f t="shared" si="323"/>
        <v>2256.4267487584184</v>
      </c>
      <c r="J1101" s="57">
        <f t="shared" si="324"/>
        <v>2438.7292741021074</v>
      </c>
      <c r="K1101" s="57">
        <f t="shared" si="325"/>
        <v>2459.4681179334025</v>
      </c>
      <c r="L1101" s="57">
        <f t="shared" si="326"/>
        <v>2070.1474580571703</v>
      </c>
      <c r="M1101" s="60">
        <f t="shared" si="327"/>
        <v>2680.7798775029064</v>
      </c>
      <c r="N1101" s="57">
        <f t="shared" si="328"/>
        <v>1899.2464525864327</v>
      </c>
      <c r="P1101" s="49"/>
      <c r="Q1101" s="41">
        <v>29</v>
      </c>
      <c r="R1101" s="103">
        <f t="shared" si="336"/>
        <v>2020.3305522447827</v>
      </c>
      <c r="S1101" s="60">
        <f t="shared" si="329"/>
        <v>2256.4267487584184</v>
      </c>
      <c r="T1101" s="57">
        <f t="shared" si="331"/>
        <v>1993.6671764881926</v>
      </c>
      <c r="U1101" s="57">
        <f t="shared" si="332"/>
        <v>2010.6212323007185</v>
      </c>
      <c r="V1101" s="57">
        <f t="shared" si="333"/>
        <v>1692.3506358197947</v>
      </c>
      <c r="W1101" s="57">
        <f t="shared" si="334"/>
        <v>2191.5441397796621</v>
      </c>
      <c r="X1101" s="60">
        <f t="shared" si="330"/>
        <v>1899.2464525864327</v>
      </c>
      <c r="Y1101" s="17"/>
      <c r="AA1101" s="22"/>
      <c r="AB1101" s="22"/>
      <c r="AC1101" s="22"/>
      <c r="AD1101" s="22"/>
      <c r="AE1101" s="22"/>
      <c r="AF1101" s="22"/>
      <c r="AG1101" s="22"/>
      <c r="AH1101" s="33"/>
      <c r="AI1101" s="6"/>
      <c r="AJ1101" s="32"/>
      <c r="AK1101" s="27"/>
      <c r="AL1101" s="27"/>
      <c r="AM1101" s="27"/>
      <c r="AN1101" s="27"/>
      <c r="AO1101" s="27"/>
      <c r="AP1101" s="27"/>
      <c r="AR1101" s="2"/>
      <c r="AS1101" s="8"/>
      <c r="AT1101" s="8"/>
      <c r="AU1101" s="8"/>
      <c r="AW1101" s="44"/>
      <c r="AX1101" s="31"/>
      <c r="AY1101" s="29"/>
      <c r="AZ1101" s="31"/>
      <c r="BA1101" s="17"/>
      <c r="BC1101" s="22"/>
      <c r="BD1101" s="22"/>
      <c r="BE1101" s="22"/>
      <c r="BF1101" s="22"/>
      <c r="BG1101" s="22"/>
      <c r="BH1101" s="22"/>
      <c r="BI1101" s="22"/>
      <c r="BJ1101" s="33"/>
      <c r="BK1101" s="6"/>
      <c r="BL1101" s="32"/>
      <c r="BM1101" s="27"/>
      <c r="BN1101" s="27"/>
      <c r="BO1101" s="27"/>
      <c r="BP1101" s="27"/>
      <c r="BQ1101" s="27"/>
      <c r="BR1101" s="27"/>
      <c r="BT1101" s="2"/>
      <c r="BU1101" s="8"/>
      <c r="BV1101" s="8"/>
      <c r="BW1101" s="8"/>
      <c r="BY1101" s="44"/>
      <c r="BZ1101" s="31"/>
      <c r="CA1101" s="29"/>
      <c r="CB1101" s="31"/>
      <c r="CC1101" s="17"/>
      <c r="CE1101" s="22"/>
      <c r="CF1101" s="22"/>
      <c r="CG1101" s="22"/>
      <c r="CH1101" s="22"/>
      <c r="CI1101" s="22"/>
      <c r="CJ1101" s="22"/>
      <c r="CK1101" s="22"/>
      <c r="CL1101" s="33"/>
      <c r="CM1101" s="6"/>
      <c r="CN1101" s="32"/>
      <c r="CO1101" s="27"/>
      <c r="CP1101" s="27"/>
      <c r="CQ1101" s="27"/>
      <c r="CR1101" s="27"/>
      <c r="CS1101" s="27"/>
      <c r="CT1101" s="27"/>
    </row>
    <row r="1102" spans="2:98">
      <c r="B1102" s="86">
        <v>43956</v>
      </c>
      <c r="C1102" s="53">
        <v>2868.44</v>
      </c>
      <c r="D1102" s="47">
        <f t="shared" si="322"/>
        <v>9.0405735311707286E-3</v>
      </c>
      <c r="F1102" s="89">
        <f t="shared" si="335"/>
        <v>2020.3345252284935</v>
      </c>
      <c r="G1102" s="41">
        <v>30</v>
      </c>
      <c r="H1102" s="37">
        <v>1091</v>
      </c>
      <c r="I1102" s="57">
        <f t="shared" si="323"/>
        <v>2257.0857215744045</v>
      </c>
      <c r="J1102" s="57">
        <f t="shared" si="324"/>
        <v>2442.3241016282632</v>
      </c>
      <c r="K1102" s="57">
        <f t="shared" si="325"/>
        <v>2463.8128440342311</v>
      </c>
      <c r="L1102" s="57">
        <f t="shared" si="326"/>
        <v>2067.7041143244696</v>
      </c>
      <c r="M1102" s="60">
        <f t="shared" si="327"/>
        <v>2689.47416236975</v>
      </c>
      <c r="N1102" s="57">
        <f t="shared" si="328"/>
        <v>1894.2126404539395</v>
      </c>
      <c r="P1102" s="49"/>
      <c r="Q1102" s="96">
        <v>30</v>
      </c>
      <c r="R1102" s="103">
        <f t="shared" si="336"/>
        <v>2020.3345252284935</v>
      </c>
      <c r="S1102" s="60">
        <f t="shared" si="329"/>
        <v>2257.0857215744045</v>
      </c>
      <c r="T1102" s="57">
        <f t="shared" si="331"/>
        <v>1996.6059568276673</v>
      </c>
      <c r="U1102" s="57">
        <f t="shared" si="332"/>
        <v>2014.1730565683968</v>
      </c>
      <c r="V1102" s="57">
        <f t="shared" si="333"/>
        <v>1690.3531963120588</v>
      </c>
      <c r="W1102" s="57">
        <f t="shared" si="334"/>
        <v>2198.6517390306881</v>
      </c>
      <c r="X1102" s="60">
        <f t="shared" si="330"/>
        <v>1894.2126404539395</v>
      </c>
      <c r="Y1102" s="17"/>
      <c r="AA1102" s="22"/>
      <c r="AB1102" s="22"/>
      <c r="AC1102" s="22"/>
      <c r="AD1102" s="22"/>
      <c r="AE1102" s="22"/>
      <c r="AF1102" s="22"/>
      <c r="AG1102" s="22"/>
      <c r="AH1102" s="33"/>
      <c r="AI1102" s="6"/>
      <c r="AJ1102" s="32"/>
      <c r="AK1102" s="27"/>
      <c r="AL1102" s="27"/>
      <c r="AM1102" s="27"/>
      <c r="AN1102" s="27"/>
      <c r="AO1102" s="27"/>
      <c r="AP1102" s="27"/>
      <c r="AR1102" s="2"/>
      <c r="AS1102" s="8"/>
      <c r="AT1102" s="8"/>
      <c r="AU1102" s="8"/>
      <c r="AW1102" s="44"/>
      <c r="AX1102" s="31"/>
      <c r="AY1102" s="29"/>
      <c r="AZ1102" s="31"/>
      <c r="BA1102" s="17"/>
      <c r="BC1102" s="22"/>
      <c r="BD1102" s="22"/>
      <c r="BE1102" s="22"/>
      <c r="BF1102" s="22"/>
      <c r="BG1102" s="22"/>
      <c r="BH1102" s="22"/>
      <c r="BI1102" s="22"/>
      <c r="BJ1102" s="33"/>
      <c r="BK1102" s="6"/>
      <c r="BL1102" s="32"/>
      <c r="BM1102" s="27"/>
      <c r="BN1102" s="27"/>
      <c r="BO1102" s="27"/>
      <c r="BP1102" s="27"/>
      <c r="BQ1102" s="27"/>
      <c r="BR1102" s="27"/>
      <c r="BT1102" s="2"/>
      <c r="BU1102" s="8"/>
      <c r="BV1102" s="8"/>
      <c r="BW1102" s="8"/>
      <c r="BY1102" s="44"/>
      <c r="BZ1102" s="31"/>
      <c r="CA1102" s="29"/>
      <c r="CB1102" s="31"/>
      <c r="CC1102" s="17"/>
      <c r="CE1102" s="22"/>
      <c r="CF1102" s="22"/>
      <c r="CG1102" s="22"/>
      <c r="CH1102" s="22"/>
      <c r="CI1102" s="22"/>
      <c r="CJ1102" s="22"/>
      <c r="CK1102" s="22"/>
      <c r="CL1102" s="33"/>
      <c r="CM1102" s="6"/>
      <c r="CN1102" s="32"/>
      <c r="CO1102" s="27"/>
      <c r="CP1102" s="27"/>
      <c r="CQ1102" s="27"/>
      <c r="CR1102" s="27"/>
      <c r="CS1102" s="27"/>
      <c r="CT1102" s="27"/>
    </row>
    <row r="1103" spans="2:98">
      <c r="B1103" s="86">
        <v>43957</v>
      </c>
      <c r="C1103" s="53">
        <v>2848.42</v>
      </c>
      <c r="D1103" s="47">
        <f t="shared" si="322"/>
        <v>-6.9794034388029665E-3</v>
      </c>
      <c r="F1103" s="89">
        <f t="shared" si="335"/>
        <v>2020.3384982122043</v>
      </c>
      <c r="G1103" s="41">
        <v>31</v>
      </c>
      <c r="H1103" s="37">
        <v>1092</v>
      </c>
      <c r="I1103" s="57">
        <f t="shared" si="323"/>
        <v>2257.7448868385495</v>
      </c>
      <c r="J1103" s="57">
        <f t="shared" si="324"/>
        <v>2445.8646664930866</v>
      </c>
      <c r="K1103" s="57">
        <f t="shared" si="325"/>
        <v>2468.1051419834803</v>
      </c>
      <c r="L1103" s="57">
        <f t="shared" si="326"/>
        <v>2065.3139476663882</v>
      </c>
      <c r="M1103" s="60">
        <f t="shared" si="327"/>
        <v>2698.0652364205312</v>
      </c>
      <c r="N1103" s="57">
        <f t="shared" si="328"/>
        <v>1889.2841823232736</v>
      </c>
      <c r="P1103" s="49"/>
      <c r="Q1103" s="41">
        <v>31</v>
      </c>
      <c r="R1103" s="103">
        <f t="shared" si="336"/>
        <v>2020.3384982122043</v>
      </c>
      <c r="S1103" s="60">
        <f t="shared" si="329"/>
        <v>2257.7448868385495</v>
      </c>
      <c r="T1103" s="57">
        <f t="shared" si="331"/>
        <v>1999.5003773081141</v>
      </c>
      <c r="U1103" s="57">
        <f t="shared" si="332"/>
        <v>2017.6820206932798</v>
      </c>
      <c r="V1103" s="57">
        <f t="shared" si="333"/>
        <v>1688.3992291935447</v>
      </c>
      <c r="W1103" s="57">
        <f t="shared" si="334"/>
        <v>2205.6749631858697</v>
      </c>
      <c r="X1103" s="60">
        <f t="shared" si="330"/>
        <v>1889.2841823232736</v>
      </c>
      <c r="Y1103" s="17"/>
      <c r="AA1103" s="22"/>
      <c r="AB1103" s="22"/>
      <c r="AC1103" s="22"/>
      <c r="AD1103" s="22"/>
      <c r="AE1103" s="22"/>
      <c r="AF1103" s="22"/>
      <c r="AG1103" s="22"/>
      <c r="AH1103" s="33"/>
      <c r="AI1103" s="6"/>
      <c r="AJ1103" s="32"/>
      <c r="AK1103" s="27"/>
      <c r="AL1103" s="27"/>
      <c r="AM1103" s="27"/>
      <c r="AN1103" s="27"/>
      <c r="AO1103" s="27"/>
      <c r="AP1103" s="27"/>
      <c r="AR1103" s="2"/>
      <c r="AS1103" s="8"/>
      <c r="AT1103" s="8"/>
      <c r="AU1103" s="8"/>
      <c r="AW1103" s="44"/>
      <c r="AX1103" s="31"/>
      <c r="AY1103" s="29"/>
      <c r="AZ1103" s="31"/>
      <c r="BA1103" s="17"/>
      <c r="BC1103" s="22"/>
      <c r="BD1103" s="22"/>
      <c r="BE1103" s="22"/>
      <c r="BF1103" s="22"/>
      <c r="BG1103" s="22"/>
      <c r="BH1103" s="22"/>
      <c r="BI1103" s="22"/>
      <c r="BJ1103" s="33"/>
      <c r="BK1103" s="6"/>
      <c r="BL1103" s="32"/>
      <c r="BM1103" s="27"/>
      <c r="BN1103" s="27"/>
      <c r="BO1103" s="27"/>
      <c r="BP1103" s="27"/>
      <c r="BQ1103" s="27"/>
      <c r="BR1103" s="27"/>
      <c r="BT1103" s="2"/>
      <c r="BU1103" s="8"/>
      <c r="BV1103" s="8"/>
      <c r="BW1103" s="8"/>
      <c r="BY1103" s="44"/>
      <c r="BZ1103" s="31"/>
      <c r="CA1103" s="29"/>
      <c r="CB1103" s="31"/>
      <c r="CC1103" s="17"/>
      <c r="CE1103" s="22"/>
      <c r="CF1103" s="22"/>
      <c r="CG1103" s="22"/>
      <c r="CH1103" s="22"/>
      <c r="CI1103" s="22"/>
      <c r="CJ1103" s="22"/>
      <c r="CK1103" s="22"/>
      <c r="CL1103" s="33"/>
      <c r="CM1103" s="6"/>
      <c r="CN1103" s="32"/>
      <c r="CO1103" s="27"/>
      <c r="CP1103" s="27"/>
      <c r="CQ1103" s="27"/>
      <c r="CR1103" s="27"/>
      <c r="CS1103" s="27"/>
      <c r="CT1103" s="27"/>
    </row>
    <row r="1104" spans="2:98">
      <c r="B1104" s="86">
        <v>43958</v>
      </c>
      <c r="C1104" s="53">
        <v>2881.19</v>
      </c>
      <c r="D1104" s="47">
        <f t="shared" si="322"/>
        <v>1.1504623615899334E-2</v>
      </c>
      <c r="F1104" s="89">
        <f t="shared" si="335"/>
        <v>2020.3424711959151</v>
      </c>
      <c r="G1104" s="41">
        <v>32</v>
      </c>
      <c r="H1104" s="37">
        <v>1093</v>
      </c>
      <c r="I1104" s="57">
        <f t="shared" si="323"/>
        <v>2258.4042446070553</v>
      </c>
      <c r="J1104" s="57">
        <f t="shared" si="324"/>
        <v>2449.3535814134816</v>
      </c>
      <c r="K1104" s="57">
        <f t="shared" si="325"/>
        <v>2472.347602041521</v>
      </c>
      <c r="L1104" s="57">
        <f t="shared" si="326"/>
        <v>2062.9743681056657</v>
      </c>
      <c r="M1104" s="60">
        <f t="shared" si="327"/>
        <v>2706.5582611778996</v>
      </c>
      <c r="N1104" s="57">
        <f t="shared" si="328"/>
        <v>1884.4559177674839</v>
      </c>
      <c r="P1104" s="49"/>
      <c r="Q1104" s="96">
        <v>32</v>
      </c>
      <c r="R1104" s="103">
        <f t="shared" si="336"/>
        <v>2020.3424711959151</v>
      </c>
      <c r="S1104" s="60">
        <f t="shared" si="329"/>
        <v>2258.4042446070553</v>
      </c>
      <c r="T1104" s="57">
        <f t="shared" si="331"/>
        <v>2002.3525738320243</v>
      </c>
      <c r="U1104" s="57">
        <f t="shared" si="332"/>
        <v>2021.1502422195874</v>
      </c>
      <c r="V1104" s="57">
        <f t="shared" si="333"/>
        <v>1686.4866171514752</v>
      </c>
      <c r="W1104" s="57">
        <f t="shared" si="334"/>
        <v>2212.6180318026604</v>
      </c>
      <c r="X1104" s="60">
        <f t="shared" si="330"/>
        <v>1884.4559177674839</v>
      </c>
      <c r="Y1104" s="17"/>
      <c r="AA1104" s="22"/>
      <c r="AB1104" s="22"/>
      <c r="AC1104" s="22"/>
      <c r="AD1104" s="22"/>
      <c r="AE1104" s="22"/>
      <c r="AF1104" s="22"/>
      <c r="AG1104" s="22"/>
      <c r="AH1104" s="33"/>
      <c r="AI1104" s="6"/>
      <c r="AJ1104" s="32"/>
      <c r="AK1104" s="27"/>
      <c r="AL1104" s="27"/>
      <c r="AM1104" s="27"/>
      <c r="AN1104" s="27"/>
      <c r="AO1104" s="27"/>
      <c r="AP1104" s="27"/>
      <c r="AR1104" s="2"/>
      <c r="AS1104" s="8"/>
      <c r="AT1104" s="8"/>
      <c r="AU1104" s="8"/>
      <c r="AW1104" s="44"/>
      <c r="AX1104" s="31"/>
      <c r="AY1104" s="29"/>
      <c r="AZ1104" s="31"/>
      <c r="BA1104" s="17"/>
      <c r="BC1104" s="22"/>
      <c r="BD1104" s="22"/>
      <c r="BE1104" s="22"/>
      <c r="BF1104" s="22"/>
      <c r="BG1104" s="22"/>
      <c r="BH1104" s="22"/>
      <c r="BI1104" s="22"/>
      <c r="BJ1104" s="33"/>
      <c r="BK1104" s="6"/>
      <c r="BL1104" s="32"/>
      <c r="BM1104" s="27"/>
      <c r="BN1104" s="27"/>
      <c r="BO1104" s="27"/>
      <c r="BP1104" s="27"/>
      <c r="BQ1104" s="27"/>
      <c r="BR1104" s="27"/>
      <c r="BT1104" s="2"/>
      <c r="BU1104" s="8"/>
      <c r="BV1104" s="8"/>
      <c r="BW1104" s="8"/>
      <c r="BY1104" s="44"/>
      <c r="BZ1104" s="31"/>
      <c r="CA1104" s="29"/>
      <c r="CB1104" s="31"/>
      <c r="CC1104" s="17"/>
      <c r="CE1104" s="22"/>
      <c r="CF1104" s="22"/>
      <c r="CG1104" s="22"/>
      <c r="CH1104" s="22"/>
      <c r="CI1104" s="22"/>
      <c r="CJ1104" s="22"/>
      <c r="CK1104" s="22"/>
      <c r="CL1104" s="33"/>
      <c r="CM1104" s="6"/>
      <c r="CN1104" s="32"/>
      <c r="CO1104" s="27"/>
      <c r="CP1104" s="27"/>
      <c r="CQ1104" s="27"/>
      <c r="CR1104" s="27"/>
      <c r="CS1104" s="27"/>
      <c r="CT1104" s="27"/>
    </row>
    <row r="1105" spans="2:98">
      <c r="B1105" s="86">
        <v>43959</v>
      </c>
      <c r="C1105" s="53">
        <v>2929.8</v>
      </c>
      <c r="D1105" s="47">
        <f t="shared" si="322"/>
        <v>1.6871501011734777E-2</v>
      </c>
      <c r="F1105" s="89">
        <f t="shared" si="335"/>
        <v>2020.3464441796259</v>
      </c>
      <c r="G1105" s="41">
        <v>33</v>
      </c>
      <c r="H1105" s="37">
        <v>1094</v>
      </c>
      <c r="I1105" s="57">
        <f t="shared" si="323"/>
        <v>2259.0637949361426</v>
      </c>
      <c r="J1105" s="57">
        <f t="shared" si="324"/>
        <v>2452.7932563787899</v>
      </c>
      <c r="K1105" s="57">
        <f t="shared" si="325"/>
        <v>2476.5426128313434</v>
      </c>
      <c r="L1105" s="57">
        <f t="shared" si="326"/>
        <v>2060.6829873025222</v>
      </c>
      <c r="M1105" s="60">
        <f t="shared" si="327"/>
        <v>2714.9579958377699</v>
      </c>
      <c r="N1105" s="57">
        <f t="shared" si="328"/>
        <v>1879.7230886868692</v>
      </c>
      <c r="P1105" s="49"/>
      <c r="Q1105" s="41">
        <v>33</v>
      </c>
      <c r="R1105" s="103">
        <f t="shared" si="336"/>
        <v>2020.3464441796259</v>
      </c>
      <c r="S1105" s="60">
        <f t="shared" si="329"/>
        <v>2259.0637949361426</v>
      </c>
      <c r="T1105" s="57">
        <f t="shared" si="331"/>
        <v>2005.1645165716084</v>
      </c>
      <c r="U1105" s="57">
        <f t="shared" si="332"/>
        <v>2024.5796738524864</v>
      </c>
      <c r="V1105" s="57">
        <f t="shared" si="333"/>
        <v>1684.613407712209</v>
      </c>
      <c r="W1105" s="57">
        <f t="shared" si="334"/>
        <v>2219.4848355354197</v>
      </c>
      <c r="X1105" s="60">
        <f t="shared" si="330"/>
        <v>1879.7230886868692</v>
      </c>
      <c r="Y1105" s="17"/>
      <c r="AA1105" s="22"/>
      <c r="AB1105" s="22"/>
      <c r="AC1105" s="22"/>
      <c r="AD1105" s="22"/>
      <c r="AE1105" s="22"/>
      <c r="AF1105" s="22"/>
      <c r="AG1105" s="22"/>
      <c r="AH1105" s="33"/>
      <c r="AI1105" s="6"/>
      <c r="AJ1105" s="32"/>
      <c r="AK1105" s="27"/>
      <c r="AL1105" s="27"/>
      <c r="AM1105" s="27"/>
      <c r="AN1105" s="27"/>
      <c r="AO1105" s="27"/>
      <c r="AP1105" s="27"/>
      <c r="AR1105" s="2"/>
      <c r="AS1105" s="8"/>
      <c r="AT1105" s="8"/>
      <c r="AU1105" s="8"/>
      <c r="AW1105" s="44"/>
      <c r="AX1105" s="31"/>
      <c r="AY1105" s="29"/>
      <c r="AZ1105" s="31"/>
      <c r="BA1105" s="17"/>
      <c r="BC1105" s="22"/>
      <c r="BD1105" s="22"/>
      <c r="BE1105" s="22"/>
      <c r="BF1105" s="22"/>
      <c r="BG1105" s="22"/>
      <c r="BH1105" s="22"/>
      <c r="BI1105" s="22"/>
      <c r="BJ1105" s="33"/>
      <c r="BK1105" s="6"/>
      <c r="BL1105" s="32"/>
      <c r="BM1105" s="27"/>
      <c r="BN1105" s="27"/>
      <c r="BO1105" s="27"/>
      <c r="BP1105" s="27"/>
      <c r="BQ1105" s="27"/>
      <c r="BR1105" s="27"/>
      <c r="BT1105" s="2"/>
      <c r="BU1105" s="8"/>
      <c r="BV1105" s="8"/>
      <c r="BW1105" s="8"/>
      <c r="BY1105" s="44"/>
      <c r="BZ1105" s="31"/>
      <c r="CA1105" s="29"/>
      <c r="CB1105" s="31"/>
      <c r="CC1105" s="17"/>
      <c r="CE1105" s="22"/>
      <c r="CF1105" s="22"/>
      <c r="CG1105" s="22"/>
      <c r="CH1105" s="22"/>
      <c r="CI1105" s="22"/>
      <c r="CJ1105" s="22"/>
      <c r="CK1105" s="22"/>
      <c r="CL1105" s="33"/>
      <c r="CM1105" s="6"/>
      <c r="CN1105" s="32"/>
      <c r="CO1105" s="27"/>
      <c r="CP1105" s="27"/>
      <c r="CQ1105" s="27"/>
      <c r="CR1105" s="27"/>
      <c r="CS1105" s="27"/>
      <c r="CT1105" s="27"/>
    </row>
    <row r="1106" spans="2:98">
      <c r="B1106" s="86">
        <v>43962</v>
      </c>
      <c r="C1106" s="53">
        <v>2930.19</v>
      </c>
      <c r="D1106" s="47">
        <f t="shared" si="322"/>
        <v>1.3311488838824243E-4</v>
      </c>
      <c r="F1106" s="89">
        <f t="shared" si="335"/>
        <v>2020.3504171633367</v>
      </c>
      <c r="G1106" s="41">
        <v>34</v>
      </c>
      <c r="H1106" s="37">
        <v>1095</v>
      </c>
      <c r="I1106" s="57">
        <f t="shared" si="323"/>
        <v>2259.723537882046</v>
      </c>
      <c r="J1106" s="57">
        <f t="shared" si="324"/>
        <v>2456.185920006666</v>
      </c>
      <c r="K1106" s="57">
        <f t="shared" si="325"/>
        <v>2480.6923826108573</v>
      </c>
      <c r="L1106" s="57">
        <f t="shared" si="326"/>
        <v>2058.4375972823623</v>
      </c>
      <c r="M1106" s="60">
        <f t="shared" si="327"/>
        <v>2723.2688397410284</v>
      </c>
      <c r="N1106" s="57">
        <f t="shared" si="328"/>
        <v>1875.0812968372759</v>
      </c>
      <c r="P1106" s="49"/>
      <c r="Q1106" s="96">
        <v>34</v>
      </c>
      <c r="R1106" s="103">
        <f t="shared" si="336"/>
        <v>2020.3504171633367</v>
      </c>
      <c r="S1106" s="60">
        <f t="shared" si="329"/>
        <v>2259.723537882046</v>
      </c>
      <c r="T1106" s="57">
        <f t="shared" si="331"/>
        <v>2007.9380274272785</v>
      </c>
      <c r="U1106" s="57">
        <f t="shared" si="332"/>
        <v>2027.9721208482465</v>
      </c>
      <c r="V1106" s="57">
        <f t="shared" si="333"/>
        <v>1682.7777958510871</v>
      </c>
      <c r="W1106" s="57">
        <f t="shared" si="334"/>
        <v>2226.2789708561368</v>
      </c>
      <c r="X1106" s="60">
        <f t="shared" si="330"/>
        <v>1875.0812968372759</v>
      </c>
      <c r="Y1106" s="17"/>
      <c r="AA1106" s="22"/>
      <c r="AB1106" s="22"/>
      <c r="AC1106" s="22"/>
      <c r="AD1106" s="22"/>
      <c r="AE1106" s="22"/>
      <c r="AF1106" s="22"/>
      <c r="AG1106" s="22"/>
      <c r="AH1106" s="33"/>
      <c r="AI1106" s="6"/>
      <c r="AJ1106" s="32"/>
      <c r="AK1106" s="27"/>
      <c r="AL1106" s="27"/>
      <c r="AM1106" s="27"/>
      <c r="AN1106" s="27"/>
      <c r="AO1106" s="27"/>
      <c r="AP1106" s="27"/>
      <c r="AR1106" s="2"/>
      <c r="AS1106" s="8"/>
      <c r="AT1106" s="8"/>
      <c r="AU1106" s="8"/>
      <c r="AW1106" s="44"/>
      <c r="AX1106" s="31"/>
      <c r="AY1106" s="29"/>
      <c r="AZ1106" s="31"/>
      <c r="BA1106" s="17"/>
      <c r="BC1106" s="22"/>
      <c r="BD1106" s="22"/>
      <c r="BE1106" s="22"/>
      <c r="BF1106" s="22"/>
      <c r="BG1106" s="22"/>
      <c r="BH1106" s="22"/>
      <c r="BI1106" s="22"/>
      <c r="BJ1106" s="33"/>
      <c r="BK1106" s="6"/>
      <c r="BL1106" s="32"/>
      <c r="BM1106" s="27"/>
      <c r="BN1106" s="27"/>
      <c r="BO1106" s="27"/>
      <c r="BP1106" s="27"/>
      <c r="BQ1106" s="27"/>
      <c r="BR1106" s="27"/>
      <c r="BT1106" s="2"/>
      <c r="BU1106" s="8"/>
      <c r="BV1106" s="8"/>
      <c r="BW1106" s="8"/>
      <c r="BY1106" s="44"/>
      <c r="BZ1106" s="31"/>
      <c r="CA1106" s="29"/>
      <c r="CB1106" s="31"/>
      <c r="CC1106" s="17"/>
      <c r="CE1106" s="22"/>
      <c r="CF1106" s="22"/>
      <c r="CG1106" s="22"/>
      <c r="CH1106" s="22"/>
      <c r="CI1106" s="22"/>
      <c r="CJ1106" s="22"/>
      <c r="CK1106" s="22"/>
      <c r="CL1106" s="33"/>
      <c r="CM1106" s="6"/>
      <c r="CN1106" s="32"/>
      <c r="CO1106" s="27"/>
      <c r="CP1106" s="27"/>
      <c r="CQ1106" s="27"/>
      <c r="CR1106" s="27"/>
      <c r="CS1106" s="27"/>
      <c r="CT1106" s="27"/>
    </row>
    <row r="1107" spans="2:98">
      <c r="B1107" s="86">
        <v>43963</v>
      </c>
      <c r="C1107" s="53">
        <v>2870.12</v>
      </c>
      <c r="D1107" s="47">
        <f t="shared" si="322"/>
        <v>-2.0500377108651713E-2</v>
      </c>
      <c r="F1107" s="89">
        <f t="shared" si="335"/>
        <v>2020.3543901470475</v>
      </c>
      <c r="G1107" s="41">
        <v>35</v>
      </c>
      <c r="H1107" s="37">
        <v>1096</v>
      </c>
      <c r="I1107" s="57">
        <f t="shared" si="323"/>
        <v>2260.3834735010191</v>
      </c>
      <c r="J1107" s="57">
        <f t="shared" si="324"/>
        <v>2459.533638090968</v>
      </c>
      <c r="K1107" s="57">
        <f t="shared" si="325"/>
        <v>2484.7989577458925</v>
      </c>
      <c r="L1107" s="57">
        <f t="shared" si="326"/>
        <v>2056.2361519627771</v>
      </c>
      <c r="M1107" s="60">
        <f t="shared" si="327"/>
        <v>2731.4948692542234</v>
      </c>
      <c r="N1107" s="57">
        <f t="shared" si="328"/>
        <v>1870.5264669494059</v>
      </c>
      <c r="P1107" s="49"/>
      <c r="Q1107" s="41">
        <v>35</v>
      </c>
      <c r="R1107" s="103">
        <f t="shared" si="336"/>
        <v>2020.3543901470475</v>
      </c>
      <c r="S1107" s="60">
        <f t="shared" si="329"/>
        <v>2260.3834735010191</v>
      </c>
      <c r="T1107" s="57">
        <f t="shared" si="331"/>
        <v>2010.6747951905904</v>
      </c>
      <c r="U1107" s="57">
        <f t="shared" si="332"/>
        <v>2031.3292561159635</v>
      </c>
      <c r="V1107" s="57">
        <f t="shared" si="333"/>
        <v>1680.9781088907105</v>
      </c>
      <c r="W1107" s="57">
        <f t="shared" si="334"/>
        <v>2233.0037702044847</v>
      </c>
      <c r="X1107" s="60">
        <f t="shared" si="330"/>
        <v>1870.5264669494059</v>
      </c>
      <c r="Y1107" s="17"/>
      <c r="AA1107" s="22"/>
      <c r="AB1107" s="22"/>
      <c r="AC1107" s="22"/>
      <c r="AD1107" s="22"/>
      <c r="AE1107" s="22"/>
      <c r="AF1107" s="22"/>
      <c r="AG1107" s="22"/>
      <c r="AH1107" s="33"/>
      <c r="AI1107" s="6"/>
      <c r="AJ1107" s="32"/>
      <c r="AK1107" s="27"/>
      <c r="AL1107" s="27"/>
      <c r="AM1107" s="27"/>
      <c r="AN1107" s="27"/>
      <c r="AO1107" s="27"/>
      <c r="AP1107" s="27"/>
      <c r="AR1107" s="2"/>
      <c r="AS1107" s="8"/>
      <c r="AT1107" s="8"/>
      <c r="AU1107" s="8"/>
      <c r="AW1107" s="44"/>
      <c r="AX1107" s="31"/>
      <c r="AY1107" s="29"/>
      <c r="AZ1107" s="31"/>
      <c r="BA1107" s="17"/>
      <c r="BC1107" s="22"/>
      <c r="BD1107" s="22"/>
      <c r="BE1107" s="22"/>
      <c r="BF1107" s="22"/>
      <c r="BG1107" s="22"/>
      <c r="BH1107" s="22"/>
      <c r="BI1107" s="22"/>
      <c r="BJ1107" s="33"/>
      <c r="BK1107" s="6"/>
      <c r="BL1107" s="32"/>
      <c r="BM1107" s="27"/>
      <c r="BN1107" s="27"/>
      <c r="BO1107" s="27"/>
      <c r="BP1107" s="27"/>
      <c r="BQ1107" s="27"/>
      <c r="BR1107" s="27"/>
      <c r="BT1107" s="2"/>
      <c r="BU1107" s="8"/>
      <c r="BV1107" s="8"/>
      <c r="BW1107" s="8"/>
      <c r="BY1107" s="44"/>
      <c r="BZ1107" s="31"/>
      <c r="CA1107" s="29"/>
      <c r="CB1107" s="31"/>
      <c r="CC1107" s="17"/>
      <c r="CE1107" s="22"/>
      <c r="CF1107" s="22"/>
      <c r="CG1107" s="22"/>
      <c r="CH1107" s="22"/>
      <c r="CI1107" s="22"/>
      <c r="CJ1107" s="22"/>
      <c r="CK1107" s="22"/>
      <c r="CL1107" s="33"/>
      <c r="CM1107" s="6"/>
      <c r="CN1107" s="32"/>
      <c r="CO1107" s="27"/>
      <c r="CP1107" s="27"/>
      <c r="CQ1107" s="27"/>
      <c r="CR1107" s="27"/>
      <c r="CS1107" s="27"/>
      <c r="CT1107" s="27"/>
    </row>
    <row r="1108" spans="2:98">
      <c r="B1108" s="86">
        <v>43964</v>
      </c>
      <c r="C1108" s="53">
        <v>2820</v>
      </c>
      <c r="D1108" s="47">
        <f t="shared" si="322"/>
        <v>-1.7462684487059735E-2</v>
      </c>
      <c r="F1108" s="89">
        <f t="shared" si="335"/>
        <v>2020.3583631307583</v>
      </c>
      <c r="G1108" s="41">
        <v>36</v>
      </c>
      <c r="H1108" s="37">
        <v>1097</v>
      </c>
      <c r="I1108" s="57">
        <f t="shared" si="323"/>
        <v>2261.0436018493297</v>
      </c>
      <c r="J1108" s="57">
        <f t="shared" si="324"/>
        <v>2462.8383297801283</v>
      </c>
      <c r="K1108" s="57">
        <f t="shared" si="325"/>
        <v>2488.8642388212429</v>
      </c>
      <c r="L1108" s="57">
        <f t="shared" si="326"/>
        <v>2054.0767510424948</v>
      </c>
      <c r="M1108" s="60">
        <f t="shared" si="327"/>
        <v>2739.6398699329579</v>
      </c>
      <c r="N1108" s="57">
        <f t="shared" si="328"/>
        <v>1866.0548145654247</v>
      </c>
      <c r="P1108" s="49"/>
      <c r="Q1108" s="96">
        <v>36</v>
      </c>
      <c r="R1108" s="103">
        <f t="shared" si="336"/>
        <v>2020.3583631307583</v>
      </c>
      <c r="S1108" s="60">
        <f t="shared" si="329"/>
        <v>2261.0436018493297</v>
      </c>
      <c r="T1108" s="57">
        <f t="shared" si="331"/>
        <v>2013.3763887701068</v>
      </c>
      <c r="U1108" s="57">
        <f t="shared" si="332"/>
        <v>2034.6526333883787</v>
      </c>
      <c r="V1108" s="57">
        <f t="shared" si="333"/>
        <v>1679.2127933301181</v>
      </c>
      <c r="W1108" s="57">
        <f t="shared" si="334"/>
        <v>2239.6623282814762</v>
      </c>
      <c r="X1108" s="60">
        <f t="shared" si="330"/>
        <v>1866.0548145654247</v>
      </c>
      <c r="Y1108" s="17"/>
      <c r="AA1108" s="22"/>
      <c r="AB1108" s="22"/>
      <c r="AC1108" s="22"/>
      <c r="AD1108" s="22"/>
      <c r="AE1108" s="22"/>
      <c r="AF1108" s="22"/>
      <c r="AG1108" s="22"/>
      <c r="AH1108" s="33"/>
      <c r="AI1108" s="6"/>
      <c r="AJ1108" s="32"/>
      <c r="AK1108" s="27"/>
      <c r="AL1108" s="27"/>
      <c r="AM1108" s="27"/>
      <c r="AN1108" s="27"/>
      <c r="AO1108" s="27"/>
      <c r="AP1108" s="27"/>
      <c r="AR1108" s="2"/>
      <c r="AS1108" s="8"/>
      <c r="AT1108" s="8"/>
      <c r="AU1108" s="8"/>
      <c r="AW1108" s="44"/>
      <c r="AX1108" s="31"/>
      <c r="AY1108" s="29"/>
      <c r="AZ1108" s="31"/>
      <c r="BA1108" s="17"/>
      <c r="BC1108" s="22"/>
      <c r="BD1108" s="22"/>
      <c r="BE1108" s="22"/>
      <c r="BF1108" s="22"/>
      <c r="BG1108" s="22"/>
      <c r="BH1108" s="22"/>
      <c r="BI1108" s="22"/>
      <c r="BJ1108" s="33"/>
      <c r="BK1108" s="6"/>
      <c r="BL1108" s="32"/>
      <c r="BM1108" s="27"/>
      <c r="BN1108" s="27"/>
      <c r="BO1108" s="27"/>
      <c r="BP1108" s="27"/>
      <c r="BQ1108" s="27"/>
      <c r="BR1108" s="27"/>
      <c r="BT1108" s="2"/>
      <c r="BU1108" s="8"/>
      <c r="BV1108" s="8"/>
      <c r="BW1108" s="8"/>
      <c r="BY1108" s="44"/>
      <c r="BZ1108" s="31"/>
      <c r="CA1108" s="29"/>
      <c r="CB1108" s="31"/>
      <c r="CC1108" s="17"/>
      <c r="CE1108" s="22"/>
      <c r="CF1108" s="22"/>
      <c r="CG1108" s="22"/>
      <c r="CH1108" s="22"/>
      <c r="CI1108" s="22"/>
      <c r="CJ1108" s="22"/>
      <c r="CK1108" s="22"/>
      <c r="CL1108" s="33"/>
      <c r="CM1108" s="6"/>
      <c r="CN1108" s="32"/>
      <c r="CO1108" s="27"/>
      <c r="CP1108" s="27"/>
      <c r="CQ1108" s="27"/>
      <c r="CR1108" s="27"/>
      <c r="CS1108" s="27"/>
      <c r="CT1108" s="27"/>
    </row>
    <row r="1109" spans="2:98">
      <c r="B1109" s="86">
        <v>43965</v>
      </c>
      <c r="C1109" s="53">
        <v>2852.5</v>
      </c>
      <c r="D1109" s="47">
        <f t="shared" si="322"/>
        <v>1.152482269503546E-2</v>
      </c>
      <c r="F1109" s="89">
        <f t="shared" si="335"/>
        <v>2020.3623361144691</v>
      </c>
      <c r="G1109" s="41">
        <v>37</v>
      </c>
      <c r="H1109" s="37">
        <v>1098</v>
      </c>
      <c r="I1109" s="57">
        <f t="shared" si="323"/>
        <v>2261.7039229832635</v>
      </c>
      <c r="J1109" s="57">
        <f t="shared" si="324"/>
        <v>2466.101781745801</v>
      </c>
      <c r="K1109" s="57">
        <f t="shared" si="325"/>
        <v>2492.8899947485893</v>
      </c>
      <c r="L1109" s="57">
        <f t="shared" si="326"/>
        <v>2051.9576258934635</v>
      </c>
      <c r="M1109" s="60">
        <f t="shared" si="327"/>
        <v>2747.7073646848021</v>
      </c>
      <c r="N1109" s="57">
        <f t="shared" si="328"/>
        <v>1861.66281787605</v>
      </c>
      <c r="P1109" s="49"/>
      <c r="Q1109" s="41">
        <v>37</v>
      </c>
      <c r="R1109" s="103">
        <f t="shared" si="336"/>
        <v>2020.3623361144691</v>
      </c>
      <c r="S1109" s="60">
        <f t="shared" si="329"/>
        <v>2261.7039229832635</v>
      </c>
      <c r="T1109" s="57">
        <f t="shared" si="331"/>
        <v>2016.0442687742959</v>
      </c>
      <c r="U1109" s="57">
        <f t="shared" si="332"/>
        <v>2037.9436987551394</v>
      </c>
      <c r="V1109" s="57">
        <f t="shared" si="333"/>
        <v>1677.4804033115295</v>
      </c>
      <c r="W1109" s="57">
        <f t="shared" si="334"/>
        <v>2246.2575250727082</v>
      </c>
      <c r="X1109" s="60">
        <f t="shared" si="330"/>
        <v>1861.66281787605</v>
      </c>
      <c r="Y1109" s="17"/>
      <c r="AA1109" s="22"/>
      <c r="AB1109" s="22"/>
      <c r="AC1109" s="22"/>
      <c r="AD1109" s="22"/>
      <c r="AE1109" s="22"/>
      <c r="AF1109" s="22"/>
      <c r="AG1109" s="22"/>
      <c r="AH1109" s="33"/>
      <c r="AI1109" s="6"/>
      <c r="AJ1109" s="32"/>
      <c r="AK1109" s="27"/>
      <c r="AL1109" s="27"/>
      <c r="AM1109" s="27"/>
      <c r="AN1109" s="27"/>
      <c r="AO1109" s="27"/>
      <c r="AP1109" s="27"/>
      <c r="AR1109" s="2"/>
      <c r="AS1109" s="8"/>
      <c r="AT1109" s="8"/>
      <c r="AU1109" s="8"/>
      <c r="AW1109" s="44"/>
      <c r="AX1109" s="31"/>
      <c r="AY1109" s="29"/>
      <c r="AZ1109" s="31"/>
      <c r="BA1109" s="17"/>
      <c r="BC1109" s="22"/>
      <c r="BD1109" s="22"/>
      <c r="BE1109" s="22"/>
      <c r="BF1109" s="22"/>
      <c r="BG1109" s="22"/>
      <c r="BH1109" s="22"/>
      <c r="BI1109" s="22"/>
      <c r="BJ1109" s="33"/>
      <c r="BK1109" s="6"/>
      <c r="BL1109" s="32"/>
      <c r="BM1109" s="27"/>
      <c r="BN1109" s="27"/>
      <c r="BO1109" s="27"/>
      <c r="BP1109" s="27"/>
      <c r="BQ1109" s="27"/>
      <c r="BR1109" s="27"/>
      <c r="BT1109" s="2"/>
      <c r="BU1109" s="8"/>
      <c r="BV1109" s="8"/>
      <c r="BW1109" s="8"/>
      <c r="BY1109" s="44"/>
      <c r="BZ1109" s="31"/>
      <c r="CA1109" s="29"/>
      <c r="CB1109" s="31"/>
      <c r="CC1109" s="17"/>
      <c r="CE1109" s="22"/>
      <c r="CF1109" s="22"/>
      <c r="CG1109" s="22"/>
      <c r="CH1109" s="22"/>
      <c r="CI1109" s="22"/>
      <c r="CJ1109" s="22"/>
      <c r="CK1109" s="22"/>
      <c r="CL1109" s="33"/>
      <c r="CM1109" s="6"/>
      <c r="CN1109" s="32"/>
      <c r="CO1109" s="27"/>
      <c r="CP1109" s="27"/>
      <c r="CQ1109" s="27"/>
      <c r="CR1109" s="27"/>
      <c r="CS1109" s="27"/>
      <c r="CT1109" s="27"/>
    </row>
    <row r="1110" spans="2:98">
      <c r="B1110" s="86">
        <v>43966</v>
      </c>
      <c r="C1110" s="53">
        <v>2863.7</v>
      </c>
      <c r="D1110" s="47">
        <f t="shared" si="322"/>
        <v>3.9263803680980956E-3</v>
      </c>
      <c r="F1110" s="89">
        <f t="shared" si="335"/>
        <v>2020.36630909818</v>
      </c>
      <c r="G1110" s="41">
        <v>38</v>
      </c>
      <c r="H1110" s="37">
        <v>1099</v>
      </c>
      <c r="I1110" s="57">
        <f t="shared" si="323"/>
        <v>2262.364436959122</v>
      </c>
      <c r="J1110" s="57">
        <f t="shared" si="324"/>
        <v>2469.3256606387163</v>
      </c>
      <c r="K1110" s="57">
        <f t="shared" si="325"/>
        <v>2496.8778751674358</v>
      </c>
      <c r="L1110" s="57">
        <f t="shared" si="326"/>
        <v>2049.8771271599103</v>
      </c>
      <c r="M1110" s="60">
        <f t="shared" si="327"/>
        <v>2755.7006385232962</v>
      </c>
      <c r="N1110" s="57">
        <f t="shared" si="328"/>
        <v>1857.347192966547</v>
      </c>
      <c r="P1110" s="49"/>
      <c r="Q1110" s="96">
        <v>38</v>
      </c>
      <c r="R1110" s="103">
        <f t="shared" si="336"/>
        <v>2020.36630909818</v>
      </c>
      <c r="S1110" s="60">
        <f t="shared" si="329"/>
        <v>2262.364436959122</v>
      </c>
      <c r="T1110" s="57">
        <f t="shared" si="331"/>
        <v>2018.6797976942269</v>
      </c>
      <c r="U1110" s="57">
        <f t="shared" si="332"/>
        <v>2041.2038008005957</v>
      </c>
      <c r="V1110" s="57">
        <f t="shared" si="333"/>
        <v>1675.7795904825462</v>
      </c>
      <c r="W1110" s="57">
        <f t="shared" si="334"/>
        <v>2252.7920460848263</v>
      </c>
      <c r="X1110" s="60">
        <f t="shared" si="330"/>
        <v>1857.347192966547</v>
      </c>
      <c r="Y1110" s="17"/>
      <c r="AA1110" s="22"/>
      <c r="AB1110" s="22"/>
      <c r="AC1110" s="22"/>
      <c r="AD1110" s="22"/>
      <c r="AE1110" s="22"/>
      <c r="AF1110" s="22"/>
      <c r="AG1110" s="22"/>
      <c r="AH1110" s="33"/>
      <c r="AI1110" s="6"/>
      <c r="AJ1110" s="32"/>
      <c r="AK1110" s="27"/>
      <c r="AL1110" s="27"/>
      <c r="AM1110" s="27"/>
      <c r="AN1110" s="27"/>
      <c r="AO1110" s="27"/>
      <c r="AP1110" s="27"/>
      <c r="AR1110" s="2"/>
      <c r="AS1110" s="8"/>
      <c r="AT1110" s="8"/>
      <c r="AU1110" s="8"/>
      <c r="AW1110" s="44"/>
      <c r="AX1110" s="31"/>
      <c r="AY1110" s="29"/>
      <c r="AZ1110" s="31"/>
      <c r="BA1110" s="17"/>
      <c r="BC1110" s="22"/>
      <c r="BD1110" s="22"/>
      <c r="BE1110" s="22"/>
      <c r="BF1110" s="22"/>
      <c r="BG1110" s="22"/>
      <c r="BH1110" s="22"/>
      <c r="BI1110" s="22"/>
      <c r="BJ1110" s="33"/>
      <c r="BK1110" s="6"/>
      <c r="BL1110" s="32"/>
      <c r="BM1110" s="27"/>
      <c r="BN1110" s="27"/>
      <c r="BO1110" s="27"/>
      <c r="BP1110" s="27"/>
      <c r="BQ1110" s="27"/>
      <c r="BR1110" s="27"/>
      <c r="BT1110" s="2"/>
      <c r="BU1110" s="8"/>
      <c r="BV1110" s="8"/>
      <c r="BW1110" s="8"/>
      <c r="BY1110" s="44"/>
      <c r="BZ1110" s="31"/>
      <c r="CA1110" s="29"/>
      <c r="CB1110" s="31"/>
      <c r="CC1110" s="17"/>
      <c r="CE1110" s="22"/>
      <c r="CF1110" s="22"/>
      <c r="CG1110" s="22"/>
      <c r="CH1110" s="22"/>
      <c r="CI1110" s="22"/>
      <c r="CJ1110" s="22"/>
      <c r="CK1110" s="22"/>
      <c r="CL1110" s="33"/>
      <c r="CM1110" s="6"/>
      <c r="CN1110" s="32"/>
      <c r="CO1110" s="27"/>
      <c r="CP1110" s="27"/>
      <c r="CQ1110" s="27"/>
      <c r="CR1110" s="27"/>
      <c r="CS1110" s="27"/>
      <c r="CT1110" s="27"/>
    </row>
    <row r="1111" spans="2:98">
      <c r="B1111" s="86">
        <v>43969</v>
      </c>
      <c r="C1111" s="53">
        <v>2953.91</v>
      </c>
      <c r="D1111" s="47">
        <f t="shared" si="322"/>
        <v>3.1501204735132883E-2</v>
      </c>
      <c r="F1111" s="89">
        <f t="shared" si="335"/>
        <v>2020.3702820818908</v>
      </c>
      <c r="G1111" s="41">
        <v>39</v>
      </c>
      <c r="H1111" s="37">
        <v>1100</v>
      </c>
      <c r="I1111" s="57">
        <f t="shared" si="323"/>
        <v>2263.025143833223</v>
      </c>
      <c r="J1111" s="57">
        <f t="shared" si="324"/>
        <v>2472.5115240782152</v>
      </c>
      <c r="K1111" s="57">
        <f t="shared" si="325"/>
        <v>2500.8294213848235</v>
      </c>
      <c r="L1111" s="57">
        <f t="shared" si="326"/>
        <v>2047.8337138186305</v>
      </c>
      <c r="M1111" s="60">
        <f t="shared" si="327"/>
        <v>2763.6227604039655</v>
      </c>
      <c r="N1111" s="57">
        <f t="shared" si="328"/>
        <v>1853.104871980715</v>
      </c>
      <c r="P1111" s="49"/>
      <c r="Q1111" s="41">
        <v>39</v>
      </c>
      <c r="R1111" s="103">
        <f t="shared" si="336"/>
        <v>2020.3702820818908</v>
      </c>
      <c r="S1111" s="60">
        <f t="shared" si="329"/>
        <v>2263.025143833223</v>
      </c>
      <c r="T1111" s="57">
        <f t="shared" si="331"/>
        <v>2021.2842488875397</v>
      </c>
      <c r="U1111" s="57">
        <f t="shared" si="332"/>
        <v>2044.4341995470425</v>
      </c>
      <c r="V1111" s="57">
        <f t="shared" si="333"/>
        <v>1674.1090950529099</v>
      </c>
      <c r="W1111" s="57">
        <f t="shared" si="334"/>
        <v>2259.2684001965158</v>
      </c>
      <c r="X1111" s="60">
        <f t="shared" si="330"/>
        <v>1853.104871980715</v>
      </c>
      <c r="Y1111" s="17"/>
      <c r="AA1111" s="22"/>
      <c r="AB1111" s="22"/>
      <c r="AC1111" s="22"/>
      <c r="AD1111" s="22"/>
      <c r="AE1111" s="22"/>
      <c r="AF1111" s="22"/>
      <c r="AG1111" s="22"/>
      <c r="AH1111" s="33"/>
      <c r="AI1111" s="6"/>
      <c r="AJ1111" s="32"/>
      <c r="AK1111" s="27"/>
      <c r="AL1111" s="27"/>
      <c r="AM1111" s="27"/>
      <c r="AN1111" s="27"/>
      <c r="AO1111" s="27"/>
      <c r="AP1111" s="27"/>
      <c r="AR1111" s="2"/>
      <c r="AS1111" s="8"/>
      <c r="AT1111" s="8"/>
      <c r="AU1111" s="8"/>
      <c r="AW1111" s="44"/>
      <c r="AX1111" s="31"/>
      <c r="AY1111" s="29"/>
      <c r="AZ1111" s="31"/>
      <c r="BA1111" s="17"/>
      <c r="BC1111" s="22"/>
      <c r="BD1111" s="22"/>
      <c r="BE1111" s="22"/>
      <c r="BF1111" s="22"/>
      <c r="BG1111" s="22"/>
      <c r="BH1111" s="22"/>
      <c r="BI1111" s="22"/>
      <c r="BJ1111" s="33"/>
      <c r="BK1111" s="6"/>
      <c r="BL1111" s="32"/>
      <c r="BM1111" s="27"/>
      <c r="BN1111" s="27"/>
      <c r="BO1111" s="27"/>
      <c r="BP1111" s="27"/>
      <c r="BQ1111" s="27"/>
      <c r="BR1111" s="27"/>
      <c r="BT1111" s="2"/>
      <c r="BU1111" s="8"/>
      <c r="BV1111" s="8"/>
      <c r="BW1111" s="8"/>
      <c r="BY1111" s="44"/>
      <c r="BZ1111" s="31"/>
      <c r="CA1111" s="29"/>
      <c r="CB1111" s="31"/>
      <c r="CC1111" s="17"/>
      <c r="CE1111" s="22"/>
      <c r="CF1111" s="22"/>
      <c r="CG1111" s="22"/>
      <c r="CH1111" s="22"/>
      <c r="CI1111" s="22"/>
      <c r="CJ1111" s="22"/>
      <c r="CK1111" s="22"/>
      <c r="CL1111" s="33"/>
      <c r="CM1111" s="6"/>
      <c r="CN1111" s="32"/>
      <c r="CO1111" s="27"/>
      <c r="CP1111" s="27"/>
      <c r="CQ1111" s="27"/>
      <c r="CR1111" s="27"/>
      <c r="CS1111" s="27"/>
      <c r="CT1111" s="27"/>
    </row>
    <row r="1112" spans="2:98">
      <c r="B1112" s="86">
        <v>43970</v>
      </c>
      <c r="C1112" s="53">
        <v>2922.94</v>
      </c>
      <c r="D1112" s="47">
        <f t="shared" si="322"/>
        <v>-1.0484408800538879E-2</v>
      </c>
      <c r="F1112" s="89">
        <f t="shared" si="335"/>
        <v>2020.3742550656016</v>
      </c>
      <c r="G1112" s="41">
        <v>40</v>
      </c>
      <c r="H1112" s="37">
        <v>1101</v>
      </c>
      <c r="I1112" s="57">
        <f t="shared" si="323"/>
        <v>2263.6860436619013</v>
      </c>
      <c r="J1112" s="57">
        <f t="shared" si="324"/>
        <v>2475.6608303810572</v>
      </c>
      <c r="K1112" s="57">
        <f t="shared" si="325"/>
        <v>2504.7460760588328</v>
      </c>
      <c r="L1112" s="57">
        <f t="shared" si="326"/>
        <v>2045.8259434954834</v>
      </c>
      <c r="M1112" s="60">
        <f t="shared" si="327"/>
        <v>2771.4766025518479</v>
      </c>
      <c r="N1112" s="57">
        <f t="shared" si="328"/>
        <v>1848.9329837933599</v>
      </c>
      <c r="P1112" s="49"/>
      <c r="Q1112" s="96">
        <v>40</v>
      </c>
      <c r="R1112" s="103">
        <f t="shared" si="336"/>
        <v>2020.3742550656016</v>
      </c>
      <c r="S1112" s="60">
        <f t="shared" si="329"/>
        <v>2263.6860436619013</v>
      </c>
      <c r="T1112" s="57">
        <f t="shared" si="331"/>
        <v>2023.8588145317708</v>
      </c>
      <c r="U1112" s="57">
        <f t="shared" si="332"/>
        <v>2047.6360743710065</v>
      </c>
      <c r="V1112" s="57">
        <f t="shared" si="333"/>
        <v>1672.4677378782153</v>
      </c>
      <c r="W1112" s="57">
        <f t="shared" si="334"/>
        <v>2265.6889354588066</v>
      </c>
      <c r="X1112" s="60">
        <f t="shared" si="330"/>
        <v>1848.9329837933599</v>
      </c>
      <c r="Y1112" s="17"/>
      <c r="AA1112" s="22"/>
      <c r="AB1112" s="22"/>
      <c r="AC1112" s="22"/>
      <c r="AD1112" s="22"/>
      <c r="AE1112" s="22"/>
      <c r="AF1112" s="22"/>
      <c r="AG1112" s="22"/>
      <c r="AH1112" s="33"/>
      <c r="AI1112" s="6"/>
      <c r="AJ1112" s="32"/>
      <c r="AK1112" s="27"/>
      <c r="AL1112" s="27"/>
      <c r="AM1112" s="27"/>
      <c r="AN1112" s="27"/>
      <c r="AO1112" s="27"/>
      <c r="AP1112" s="27"/>
      <c r="AR1112" s="2"/>
      <c r="AS1112" s="8"/>
      <c r="AT1112" s="8"/>
      <c r="AU1112" s="8"/>
      <c r="AW1112" s="44"/>
      <c r="AX1112" s="31"/>
      <c r="AY1112" s="29"/>
      <c r="AZ1112" s="31"/>
      <c r="BA1112" s="17"/>
      <c r="BC1112" s="22"/>
      <c r="BD1112" s="22"/>
      <c r="BE1112" s="22"/>
      <c r="BF1112" s="22"/>
      <c r="BG1112" s="22"/>
      <c r="BH1112" s="22"/>
      <c r="BI1112" s="22"/>
      <c r="BJ1112" s="33"/>
      <c r="BK1112" s="6"/>
      <c r="BL1112" s="32"/>
      <c r="BM1112" s="27"/>
      <c r="BN1112" s="27"/>
      <c r="BO1112" s="27"/>
      <c r="BP1112" s="27"/>
      <c r="BQ1112" s="27"/>
      <c r="BR1112" s="27"/>
      <c r="BT1112" s="2"/>
      <c r="BU1112" s="8"/>
      <c r="BV1112" s="8"/>
      <c r="BW1112" s="8"/>
      <c r="BY1112" s="44"/>
      <c r="BZ1112" s="31"/>
      <c r="CA1112" s="29"/>
      <c r="CB1112" s="31"/>
      <c r="CC1112" s="17"/>
      <c r="CE1112" s="22"/>
      <c r="CF1112" s="22"/>
      <c r="CG1112" s="22"/>
      <c r="CH1112" s="22"/>
      <c r="CI1112" s="22"/>
      <c r="CJ1112" s="22"/>
      <c r="CK1112" s="22"/>
      <c r="CL1112" s="33"/>
      <c r="CM1112" s="6"/>
      <c r="CN1112" s="32"/>
      <c r="CO1112" s="27"/>
      <c r="CP1112" s="27"/>
      <c r="CQ1112" s="27"/>
      <c r="CR1112" s="27"/>
      <c r="CS1112" s="27"/>
      <c r="CT1112" s="27"/>
    </row>
    <row r="1113" spans="2:98">
      <c r="B1113" s="86">
        <v>43971</v>
      </c>
      <c r="C1113" s="53">
        <v>2971.61</v>
      </c>
      <c r="D1113" s="47">
        <f t="shared" si="322"/>
        <v>1.6651043127809694E-2</v>
      </c>
      <c r="F1113" s="89">
        <f t="shared" si="335"/>
        <v>2020.3782280493124</v>
      </c>
      <c r="G1113" s="41">
        <v>41</v>
      </c>
      <c r="H1113" s="37">
        <v>1102</v>
      </c>
      <c r="I1113" s="57">
        <f t="shared" si="323"/>
        <v>2264.347136501508</v>
      </c>
      <c r="J1113" s="57">
        <f t="shared" si="324"/>
        <v>2478.7749472018868</v>
      </c>
      <c r="K1113" s="57">
        <f t="shared" si="325"/>
        <v>2508.6291917977424</v>
      </c>
      <c r="L1113" s="57">
        <f t="shared" si="326"/>
        <v>2043.8524638662357</v>
      </c>
      <c r="M1113" s="60">
        <f t="shared" si="327"/>
        <v>2779.2648576238312</v>
      </c>
      <c r="N1113" s="57">
        <f t="shared" si="328"/>
        <v>1844.8288368479582</v>
      </c>
      <c r="P1113" s="49"/>
      <c r="Q1113" s="41">
        <v>41</v>
      </c>
      <c r="R1113" s="103">
        <f t="shared" si="336"/>
        <v>2020.3782280493124</v>
      </c>
      <c r="S1113" s="60">
        <f t="shared" si="329"/>
        <v>2264.347136501508</v>
      </c>
      <c r="T1113" s="57">
        <f t="shared" si="331"/>
        <v>2026.4046126879532</v>
      </c>
      <c r="U1113" s="57">
        <f t="shared" si="332"/>
        <v>2050.8105310330802</v>
      </c>
      <c r="V1113" s="57">
        <f t="shared" si="333"/>
        <v>1670.8544134300769</v>
      </c>
      <c r="W1113" s="57">
        <f t="shared" si="334"/>
        <v>2272.0558531253223</v>
      </c>
      <c r="X1113" s="60">
        <f t="shared" si="330"/>
        <v>1844.8288368479582</v>
      </c>
      <c r="Y1113" s="17"/>
      <c r="AA1113" s="22"/>
      <c r="AB1113" s="22"/>
      <c r="AC1113" s="22"/>
      <c r="AD1113" s="22"/>
      <c r="AE1113" s="22"/>
      <c r="AF1113" s="22"/>
      <c r="AG1113" s="22"/>
      <c r="AH1113" s="33"/>
      <c r="AI1113" s="6"/>
      <c r="AJ1113" s="32"/>
      <c r="AK1113" s="27"/>
      <c r="AL1113" s="27"/>
      <c r="AM1113" s="27"/>
      <c r="AN1113" s="27"/>
      <c r="AO1113" s="27"/>
      <c r="AP1113" s="27"/>
      <c r="AR1113" s="2"/>
      <c r="AS1113" s="8"/>
      <c r="AT1113" s="8"/>
      <c r="AU1113" s="8"/>
      <c r="AW1113" s="44"/>
      <c r="AX1113" s="31"/>
      <c r="AY1113" s="29"/>
      <c r="AZ1113" s="31"/>
      <c r="BA1113" s="17"/>
      <c r="BC1113" s="22"/>
      <c r="BD1113" s="22"/>
      <c r="BE1113" s="22"/>
      <c r="BF1113" s="22"/>
      <c r="BG1113" s="22"/>
      <c r="BH1113" s="22"/>
      <c r="BI1113" s="22"/>
      <c r="BJ1113" s="33"/>
      <c r="BK1113" s="6"/>
      <c r="BL1113" s="32"/>
      <c r="BM1113" s="27"/>
      <c r="BN1113" s="27"/>
      <c r="BO1113" s="27"/>
      <c r="BP1113" s="27"/>
      <c r="BQ1113" s="27"/>
      <c r="BR1113" s="27"/>
      <c r="BT1113" s="2"/>
      <c r="BU1113" s="8"/>
      <c r="BV1113" s="8"/>
      <c r="BW1113" s="8"/>
      <c r="BY1113" s="44"/>
      <c r="BZ1113" s="31"/>
      <c r="CA1113" s="29"/>
      <c r="CB1113" s="31"/>
      <c r="CC1113" s="17"/>
      <c r="CE1113" s="22"/>
      <c r="CF1113" s="22"/>
      <c r="CG1113" s="22"/>
      <c r="CH1113" s="22"/>
      <c r="CI1113" s="22"/>
      <c r="CJ1113" s="22"/>
      <c r="CK1113" s="22"/>
      <c r="CL1113" s="33"/>
      <c r="CM1113" s="6"/>
      <c r="CN1113" s="32"/>
      <c r="CO1113" s="27"/>
      <c r="CP1113" s="27"/>
      <c r="CQ1113" s="27"/>
      <c r="CR1113" s="27"/>
      <c r="CS1113" s="27"/>
      <c r="CT1113" s="27"/>
    </row>
    <row r="1114" spans="2:98">
      <c r="B1114" s="86">
        <v>43972</v>
      </c>
      <c r="C1114" s="53">
        <v>2948.51</v>
      </c>
      <c r="D1114" s="47">
        <f t="shared" si="322"/>
        <v>-7.7735638256702282E-3</v>
      </c>
      <c r="F1114" s="89">
        <f t="shared" si="335"/>
        <v>2020.3822010330232</v>
      </c>
      <c r="G1114" s="41">
        <v>42</v>
      </c>
      <c r="H1114" s="37">
        <v>1103</v>
      </c>
      <c r="I1114" s="57">
        <f t="shared" si="323"/>
        <v>2265.0084224084103</v>
      </c>
      <c r="J1114" s="57">
        <f t="shared" si="324"/>
        <v>2481.8551592305607</v>
      </c>
      <c r="K1114" s="57">
        <f t="shared" si="325"/>
        <v>2512.4800388196059</v>
      </c>
      <c r="L1114" s="57">
        <f t="shared" si="326"/>
        <v>2041.9120049969815</v>
      </c>
      <c r="M1114" s="60">
        <f t="shared" si="327"/>
        <v>2786.9900539949217</v>
      </c>
      <c r="N1114" s="57">
        <f t="shared" si="328"/>
        <v>1840.7899038703863</v>
      </c>
      <c r="P1114" s="49"/>
      <c r="Q1114" s="96">
        <v>42</v>
      </c>
      <c r="R1114" s="103">
        <f t="shared" si="336"/>
        <v>2020.3822010330232</v>
      </c>
      <c r="S1114" s="60">
        <f t="shared" si="329"/>
        <v>2265.0084224084103</v>
      </c>
      <c r="T1114" s="57">
        <f t="shared" si="331"/>
        <v>2028.9226935932036</v>
      </c>
      <c r="U1114" s="57">
        <f t="shared" si="332"/>
        <v>2053.9586079396463</v>
      </c>
      <c r="V1114" s="57">
        <f t="shared" si="333"/>
        <v>1669.2680835344054</v>
      </c>
      <c r="W1114" s="57">
        <f t="shared" si="334"/>
        <v>2278.3712201488474</v>
      </c>
      <c r="X1114" s="60">
        <f t="shared" si="330"/>
        <v>1840.7899038703863</v>
      </c>
      <c r="Y1114" s="17"/>
      <c r="AA1114" s="22"/>
      <c r="AB1114" s="22"/>
      <c r="AC1114" s="22"/>
      <c r="AD1114" s="22"/>
      <c r="AE1114" s="22"/>
      <c r="AF1114" s="22"/>
      <c r="AG1114" s="22"/>
      <c r="AH1114" s="33"/>
      <c r="AI1114" s="6"/>
      <c r="AJ1114" s="32"/>
      <c r="AK1114" s="27"/>
      <c r="AL1114" s="27"/>
      <c r="AM1114" s="27"/>
      <c r="AN1114" s="27"/>
      <c r="AO1114" s="27"/>
      <c r="AP1114" s="27"/>
      <c r="AR1114" s="2"/>
      <c r="AS1114" s="8"/>
      <c r="AT1114" s="8"/>
      <c r="AU1114" s="8"/>
      <c r="AW1114" s="44"/>
      <c r="AX1114" s="31"/>
      <c r="AY1114" s="29"/>
      <c r="AZ1114" s="31"/>
      <c r="BA1114" s="17"/>
      <c r="BC1114" s="22"/>
      <c r="BD1114" s="22"/>
      <c r="BE1114" s="22"/>
      <c r="BF1114" s="22"/>
      <c r="BG1114" s="22"/>
      <c r="BH1114" s="22"/>
      <c r="BI1114" s="22"/>
      <c r="BJ1114" s="33"/>
      <c r="BK1114" s="6"/>
      <c r="BL1114" s="32"/>
      <c r="BM1114" s="27"/>
      <c r="BN1114" s="27"/>
      <c r="BO1114" s="27"/>
      <c r="BP1114" s="27"/>
      <c r="BQ1114" s="27"/>
      <c r="BR1114" s="27"/>
      <c r="BT1114" s="2"/>
      <c r="BU1114" s="8"/>
      <c r="BV1114" s="8"/>
      <c r="BW1114" s="8"/>
      <c r="BY1114" s="44"/>
      <c r="BZ1114" s="31"/>
      <c r="CA1114" s="29"/>
      <c r="CB1114" s="31"/>
      <c r="CC1114" s="17"/>
      <c r="CE1114" s="22"/>
      <c r="CF1114" s="22"/>
      <c r="CG1114" s="22"/>
      <c r="CH1114" s="22"/>
      <c r="CI1114" s="22"/>
      <c r="CJ1114" s="22"/>
      <c r="CK1114" s="22"/>
      <c r="CL1114" s="33"/>
      <c r="CM1114" s="6"/>
      <c r="CN1114" s="32"/>
      <c r="CO1114" s="27"/>
      <c r="CP1114" s="27"/>
      <c r="CQ1114" s="27"/>
      <c r="CR1114" s="27"/>
      <c r="CS1114" s="27"/>
      <c r="CT1114" s="27"/>
    </row>
    <row r="1115" spans="2:98">
      <c r="B1115" s="86">
        <v>43973</v>
      </c>
      <c r="C1115" s="53">
        <v>2955.45</v>
      </c>
      <c r="D1115" s="47">
        <f t="shared" si="322"/>
        <v>2.3537312066093043E-3</v>
      </c>
      <c r="F1115" s="89">
        <f t="shared" si="335"/>
        <v>2020.386174016734</v>
      </c>
      <c r="G1115" s="41">
        <v>43</v>
      </c>
      <c r="H1115" s="37">
        <v>1104</v>
      </c>
      <c r="I1115" s="57">
        <f t="shared" si="323"/>
        <v>2265.6699014389919</v>
      </c>
      <c r="J1115" s="57">
        <f t="shared" si="324"/>
        <v>2484.9026750691819</v>
      </c>
      <c r="K1115" s="57">
        <f t="shared" si="325"/>
        <v>2516.2998117947086</v>
      </c>
      <c r="L1115" s="57">
        <f t="shared" si="326"/>
        <v>2040.0033725016892</v>
      </c>
      <c r="M1115" s="60">
        <f t="shared" si="327"/>
        <v>2794.6545694130464</v>
      </c>
      <c r="N1115" s="57">
        <f t="shared" si="328"/>
        <v>1836.8138082141206</v>
      </c>
      <c r="P1115" s="49"/>
      <c r="Q1115" s="41">
        <v>43</v>
      </c>
      <c r="R1115" s="103">
        <f t="shared" si="336"/>
        <v>2020.386174016734</v>
      </c>
      <c r="S1115" s="60">
        <f t="shared" si="329"/>
        <v>2265.6699014389919</v>
      </c>
      <c r="T1115" s="57">
        <f t="shared" si="331"/>
        <v>2031.4140452827114</v>
      </c>
      <c r="U1115" s="57">
        <f t="shared" si="332"/>
        <v>2057.0812817365986</v>
      </c>
      <c r="V1115" s="57">
        <f t="shared" si="333"/>
        <v>1667.7077717776838</v>
      </c>
      <c r="W1115" s="57">
        <f t="shared" si="334"/>
        <v>2284.6369803441562</v>
      </c>
      <c r="X1115" s="60">
        <f t="shared" si="330"/>
        <v>1836.8138082141206</v>
      </c>
      <c r="Y1115" s="17"/>
      <c r="AA1115" s="22"/>
      <c r="AB1115" s="22"/>
      <c r="AC1115" s="22"/>
      <c r="AD1115" s="22"/>
      <c r="AE1115" s="22"/>
      <c r="AF1115" s="22"/>
      <c r="AG1115" s="22"/>
      <c r="AH1115" s="33"/>
      <c r="AI1115" s="6"/>
      <c r="AJ1115" s="32"/>
      <c r="AK1115" s="27"/>
      <c r="AL1115" s="27"/>
      <c r="AM1115" s="27"/>
      <c r="AN1115" s="27"/>
      <c r="AO1115" s="27"/>
      <c r="AP1115" s="27"/>
      <c r="AR1115" s="2"/>
      <c r="AS1115" s="8"/>
      <c r="AT1115" s="8"/>
      <c r="AU1115" s="8"/>
      <c r="AW1115" s="44"/>
      <c r="AX1115" s="31"/>
      <c r="AY1115" s="29"/>
      <c r="AZ1115" s="31"/>
      <c r="BA1115" s="17"/>
      <c r="BC1115" s="22"/>
      <c r="BD1115" s="22"/>
      <c r="BE1115" s="22"/>
      <c r="BF1115" s="22"/>
      <c r="BG1115" s="22"/>
      <c r="BH1115" s="22"/>
      <c r="BI1115" s="22"/>
      <c r="BJ1115" s="33"/>
      <c r="BK1115" s="6"/>
      <c r="BL1115" s="32"/>
      <c r="BM1115" s="27"/>
      <c r="BN1115" s="27"/>
      <c r="BO1115" s="27"/>
      <c r="BP1115" s="27"/>
      <c r="BQ1115" s="27"/>
      <c r="BR1115" s="27"/>
      <c r="BT1115" s="2"/>
      <c r="BU1115" s="8"/>
      <c r="BV1115" s="8"/>
      <c r="BW1115" s="8"/>
      <c r="BY1115" s="44"/>
      <c r="BZ1115" s="31"/>
      <c r="CA1115" s="29"/>
      <c r="CB1115" s="31"/>
      <c r="CC1115" s="17"/>
      <c r="CE1115" s="22"/>
      <c r="CF1115" s="22"/>
      <c r="CG1115" s="22"/>
      <c r="CH1115" s="22"/>
      <c r="CI1115" s="22"/>
      <c r="CJ1115" s="22"/>
      <c r="CK1115" s="22"/>
      <c r="CL1115" s="33"/>
      <c r="CM1115" s="6"/>
      <c r="CN1115" s="32"/>
      <c r="CO1115" s="27"/>
      <c r="CP1115" s="27"/>
      <c r="CQ1115" s="27"/>
      <c r="CR1115" s="27"/>
      <c r="CS1115" s="27"/>
      <c r="CT1115" s="27"/>
    </row>
    <row r="1116" spans="2:98">
      <c r="B1116" s="86">
        <v>43977</v>
      </c>
      <c r="C1116" s="53">
        <v>2991.77</v>
      </c>
      <c r="D1116" s="47">
        <f t="shared" si="322"/>
        <v>1.2289160703107874E-2</v>
      </c>
      <c r="F1116" s="89">
        <f t="shared" si="335"/>
        <v>2020.3901470004448</v>
      </c>
      <c r="G1116" s="41">
        <v>44</v>
      </c>
      <c r="H1116" s="37">
        <v>1105</v>
      </c>
      <c r="I1116" s="57">
        <f t="shared" si="323"/>
        <v>2266.3315736496538</v>
      </c>
      <c r="J1116" s="57">
        <f t="shared" si="324"/>
        <v>2487.9186333932112</v>
      </c>
      <c r="K1116" s="57">
        <f t="shared" si="325"/>
        <v>2520.0896359749404</v>
      </c>
      <c r="L1116" s="57">
        <f t="shared" si="326"/>
        <v>2038.1254414128268</v>
      </c>
      <c r="M1116" s="60">
        <f t="shared" si="327"/>
        <v>2802.2606432301632</v>
      </c>
      <c r="N1116" s="57">
        <f t="shared" si="328"/>
        <v>1832.8983116291261</v>
      </c>
      <c r="P1116" s="49"/>
      <c r="Q1116" s="96">
        <v>44</v>
      </c>
      <c r="R1116" s="103">
        <f t="shared" si="336"/>
        <v>2020.3901470004448</v>
      </c>
      <c r="S1116" s="60">
        <f t="shared" si="329"/>
        <v>2266.3315736496538</v>
      </c>
      <c r="T1116" s="57">
        <f t="shared" si="331"/>
        <v>2033.8795986264656</v>
      </c>
      <c r="U1116" s="57">
        <f t="shared" si="332"/>
        <v>2060.1794723201228</v>
      </c>
      <c r="V1116" s="57">
        <f t="shared" si="333"/>
        <v>1666.1725584961889</v>
      </c>
      <c r="W1116" s="57">
        <f t="shared" si="334"/>
        <v>2290.8549643869787</v>
      </c>
      <c r="X1116" s="60">
        <f t="shared" si="330"/>
        <v>1832.8983116291261</v>
      </c>
      <c r="Y1116" s="17"/>
      <c r="AA1116" s="22"/>
      <c r="AB1116" s="22"/>
      <c r="AC1116" s="22"/>
      <c r="AD1116" s="22"/>
      <c r="AE1116" s="22"/>
      <c r="AF1116" s="22"/>
      <c r="AG1116" s="22"/>
      <c r="AH1116" s="33"/>
      <c r="AI1116" s="6"/>
      <c r="AJ1116" s="32"/>
      <c r="AK1116" s="27"/>
      <c r="AL1116" s="27"/>
      <c r="AM1116" s="27"/>
      <c r="AN1116" s="27"/>
      <c r="AO1116" s="27"/>
      <c r="AP1116" s="27"/>
      <c r="AR1116" s="2"/>
      <c r="AS1116" s="8"/>
      <c r="AT1116" s="8"/>
      <c r="AU1116" s="8"/>
      <c r="AW1116" s="44"/>
      <c r="AX1116" s="31"/>
      <c r="AY1116" s="29"/>
      <c r="AZ1116" s="31"/>
      <c r="BA1116" s="17"/>
      <c r="BC1116" s="22"/>
      <c r="BD1116" s="22"/>
      <c r="BE1116" s="22"/>
      <c r="BF1116" s="22"/>
      <c r="BG1116" s="22"/>
      <c r="BH1116" s="22"/>
      <c r="BI1116" s="22"/>
      <c r="BJ1116" s="33"/>
      <c r="BK1116" s="6"/>
      <c r="BL1116" s="32"/>
      <c r="BM1116" s="27"/>
      <c r="BN1116" s="27"/>
      <c r="BO1116" s="27"/>
      <c r="BP1116" s="27"/>
      <c r="BQ1116" s="27"/>
      <c r="BR1116" s="27"/>
      <c r="BT1116" s="2"/>
      <c r="BU1116" s="8"/>
      <c r="BV1116" s="8"/>
      <c r="BW1116" s="8"/>
      <c r="BY1116" s="44"/>
      <c r="BZ1116" s="31"/>
      <c r="CA1116" s="29"/>
      <c r="CB1116" s="31"/>
      <c r="CC1116" s="17"/>
      <c r="CE1116" s="22"/>
      <c r="CF1116" s="22"/>
      <c r="CG1116" s="22"/>
      <c r="CH1116" s="22"/>
      <c r="CI1116" s="22"/>
      <c r="CJ1116" s="22"/>
      <c r="CK1116" s="22"/>
      <c r="CL1116" s="33"/>
      <c r="CM1116" s="6"/>
      <c r="CN1116" s="32"/>
      <c r="CO1116" s="27"/>
      <c r="CP1116" s="27"/>
      <c r="CQ1116" s="27"/>
      <c r="CR1116" s="27"/>
      <c r="CS1116" s="27"/>
      <c r="CT1116" s="27"/>
    </row>
    <row r="1117" spans="2:98">
      <c r="B1117" s="86">
        <v>43978</v>
      </c>
      <c r="C1117" s="53">
        <v>3036.13</v>
      </c>
      <c r="D1117" s="47">
        <f t="shared" si="322"/>
        <v>1.4827343010993534E-2</v>
      </c>
      <c r="F1117" s="89">
        <f t="shared" si="335"/>
        <v>2020.3941199841556</v>
      </c>
      <c r="G1117" s="41">
        <v>45</v>
      </c>
      <c r="H1117" s="37">
        <v>1106</v>
      </c>
      <c r="I1117" s="57">
        <f t="shared" si="323"/>
        <v>2266.9934390968115</v>
      </c>
      <c r="J1117" s="57">
        <f t="shared" si="324"/>
        <v>2490.9041084856917</v>
      </c>
      <c r="K1117" s="57">
        <f t="shared" si="325"/>
        <v>2523.8505726988274</v>
      </c>
      <c r="L1117" s="57">
        <f t="shared" si="326"/>
        <v>2036.2771506763295</v>
      </c>
      <c r="M1117" s="60">
        <f t="shared" si="327"/>
        <v>2809.8103873869109</v>
      </c>
      <c r="N1117" s="57">
        <f t="shared" si="328"/>
        <v>1829.0413032772074</v>
      </c>
      <c r="P1117" s="49"/>
      <c r="Q1117" s="41">
        <v>45</v>
      </c>
      <c r="R1117" s="103">
        <f t="shared" si="336"/>
        <v>2020.3941199841556</v>
      </c>
      <c r="S1117" s="60">
        <f t="shared" si="329"/>
        <v>2266.9934390968115</v>
      </c>
      <c r="T1117" s="57">
        <f t="shared" si="331"/>
        <v>2036.3202318534945</v>
      </c>
      <c r="U1117" s="57">
        <f t="shared" si="332"/>
        <v>2063.2540473370746</v>
      </c>
      <c r="V1117" s="57">
        <f t="shared" si="333"/>
        <v>1664.6615762756146</v>
      </c>
      <c r="W1117" s="57">
        <f t="shared" si="334"/>
        <v>2297.0268987939799</v>
      </c>
      <c r="X1117" s="60">
        <f t="shared" si="330"/>
        <v>1829.0413032772074</v>
      </c>
      <c r="Y1117" s="17"/>
      <c r="AA1117" s="22"/>
      <c r="AB1117" s="22"/>
      <c r="AC1117" s="22"/>
      <c r="AD1117" s="22"/>
      <c r="AE1117" s="22"/>
      <c r="AF1117" s="22"/>
      <c r="AG1117" s="22"/>
      <c r="AH1117" s="33"/>
      <c r="AI1117" s="6"/>
      <c r="AJ1117" s="32"/>
      <c r="AK1117" s="27"/>
      <c r="AL1117" s="27"/>
      <c r="AM1117" s="27"/>
      <c r="AN1117" s="27"/>
      <c r="AO1117" s="27"/>
      <c r="AP1117" s="27"/>
      <c r="AR1117" s="2"/>
      <c r="AS1117" s="8"/>
      <c r="AT1117" s="8"/>
      <c r="AU1117" s="8"/>
      <c r="AW1117" s="44"/>
      <c r="AX1117" s="31"/>
      <c r="AY1117" s="29"/>
      <c r="AZ1117" s="31"/>
      <c r="BA1117" s="17"/>
      <c r="BC1117" s="22"/>
      <c r="BD1117" s="22"/>
      <c r="BE1117" s="22"/>
      <c r="BF1117" s="22"/>
      <c r="BG1117" s="22"/>
      <c r="BH1117" s="22"/>
      <c r="BI1117" s="22"/>
      <c r="BJ1117" s="33"/>
      <c r="BK1117" s="6"/>
      <c r="BL1117" s="32"/>
      <c r="BM1117" s="27"/>
      <c r="BN1117" s="27"/>
      <c r="BO1117" s="27"/>
      <c r="BP1117" s="27"/>
      <c r="BQ1117" s="27"/>
      <c r="BR1117" s="27"/>
      <c r="BT1117" s="2"/>
      <c r="BU1117" s="8"/>
      <c r="BV1117" s="8"/>
      <c r="BW1117" s="8"/>
      <c r="BY1117" s="44"/>
      <c r="BZ1117" s="31"/>
      <c r="CA1117" s="29"/>
      <c r="CB1117" s="31"/>
      <c r="CC1117" s="17"/>
      <c r="CE1117" s="22"/>
      <c r="CF1117" s="22"/>
      <c r="CG1117" s="22"/>
      <c r="CH1117" s="22"/>
      <c r="CI1117" s="22"/>
      <c r="CJ1117" s="22"/>
      <c r="CK1117" s="22"/>
      <c r="CL1117" s="33"/>
      <c r="CM1117" s="6"/>
      <c r="CN1117" s="32"/>
      <c r="CO1117" s="27"/>
      <c r="CP1117" s="27"/>
      <c r="CQ1117" s="27"/>
      <c r="CR1117" s="27"/>
      <c r="CS1117" s="27"/>
      <c r="CT1117" s="27"/>
    </row>
    <row r="1118" spans="2:98">
      <c r="B1118" s="86">
        <v>43979</v>
      </c>
      <c r="C1118" s="53">
        <v>3029.73</v>
      </c>
      <c r="D1118" s="47">
        <f t="shared" si="322"/>
        <v>-2.1079466294263061E-3</v>
      </c>
      <c r="F1118" s="89">
        <f t="shared" si="335"/>
        <v>2020.3980929678664</v>
      </c>
      <c r="G1118" s="41">
        <v>46</v>
      </c>
      <c r="H1118" s="37">
        <v>1107</v>
      </c>
      <c r="I1118" s="57">
        <f t="shared" si="323"/>
        <v>2267.6554978368995</v>
      </c>
      <c r="J1118" s="57">
        <f t="shared" si="324"/>
        <v>2493.8601152208266</v>
      </c>
      <c r="K1118" s="57">
        <f t="shared" si="325"/>
        <v>2527.5836243482045</v>
      </c>
      <c r="L1118" s="57">
        <f t="shared" si="326"/>
        <v>2034.4574981949288</v>
      </c>
      <c r="M1118" s="60">
        <f t="shared" si="327"/>
        <v>2817.3057963025326</v>
      </c>
      <c r="N1118" s="57">
        <f t="shared" si="328"/>
        <v>1825.2407898420845</v>
      </c>
      <c r="P1118" s="49"/>
      <c r="Q1118" s="96">
        <v>46</v>
      </c>
      <c r="R1118" s="103">
        <f t="shared" si="336"/>
        <v>2020.3980929678664</v>
      </c>
      <c r="S1118" s="60">
        <f t="shared" si="329"/>
        <v>2267.6554978368995</v>
      </c>
      <c r="T1118" s="57">
        <f t="shared" si="331"/>
        <v>2038.736774625954</v>
      </c>
      <c r="U1118" s="57">
        <f t="shared" si="332"/>
        <v>2066.3058262370669</v>
      </c>
      <c r="V1118" s="57">
        <f t="shared" si="333"/>
        <v>1663.174005898981</v>
      </c>
      <c r="W1118" s="57">
        <f t="shared" si="334"/>
        <v>2303.1544140077931</v>
      </c>
      <c r="X1118" s="60">
        <f t="shared" si="330"/>
        <v>1825.2407898420845</v>
      </c>
      <c r="Y1118" s="17"/>
      <c r="AA1118" s="22"/>
      <c r="AB1118" s="22"/>
      <c r="AC1118" s="22"/>
      <c r="AD1118" s="22"/>
      <c r="AE1118" s="22"/>
      <c r="AF1118" s="22"/>
      <c r="AG1118" s="22"/>
      <c r="AH1118" s="33"/>
      <c r="AI1118" s="6"/>
      <c r="AJ1118" s="32"/>
      <c r="AK1118" s="27"/>
      <c r="AL1118" s="27"/>
      <c r="AM1118" s="27"/>
      <c r="AN1118" s="27"/>
      <c r="AO1118" s="27"/>
      <c r="AP1118" s="27"/>
      <c r="AR1118" s="2"/>
      <c r="AS1118" s="8"/>
      <c r="AT1118" s="8"/>
      <c r="AU1118" s="8"/>
      <c r="AW1118" s="44"/>
      <c r="AX1118" s="31"/>
      <c r="AY1118" s="29"/>
      <c r="AZ1118" s="31"/>
      <c r="BA1118" s="17"/>
      <c r="BC1118" s="22"/>
      <c r="BD1118" s="22"/>
      <c r="BE1118" s="22"/>
      <c r="BF1118" s="22"/>
      <c r="BG1118" s="22"/>
      <c r="BH1118" s="22"/>
      <c r="BI1118" s="22"/>
      <c r="BJ1118" s="33"/>
      <c r="BK1118" s="6"/>
      <c r="BL1118" s="32"/>
      <c r="BM1118" s="27"/>
      <c r="BN1118" s="27"/>
      <c r="BO1118" s="27"/>
      <c r="BP1118" s="27"/>
      <c r="BQ1118" s="27"/>
      <c r="BR1118" s="27"/>
      <c r="BT1118" s="2"/>
      <c r="BU1118" s="8"/>
      <c r="BV1118" s="8"/>
      <c r="BW1118" s="8"/>
      <c r="BY1118" s="44"/>
      <c r="BZ1118" s="31"/>
      <c r="CA1118" s="29"/>
      <c r="CB1118" s="31"/>
      <c r="CC1118" s="17"/>
      <c r="CE1118" s="22"/>
      <c r="CF1118" s="22"/>
      <c r="CG1118" s="22"/>
      <c r="CH1118" s="22"/>
      <c r="CI1118" s="22"/>
      <c r="CJ1118" s="22"/>
      <c r="CK1118" s="22"/>
      <c r="CL1118" s="33"/>
      <c r="CM1118" s="6"/>
      <c r="CN1118" s="32"/>
      <c r="CO1118" s="27"/>
      <c r="CP1118" s="27"/>
      <c r="CQ1118" s="27"/>
      <c r="CR1118" s="27"/>
      <c r="CS1118" s="27"/>
      <c r="CT1118" s="27"/>
    </row>
    <row r="1119" spans="2:98">
      <c r="B1119" s="86">
        <v>43980</v>
      </c>
      <c r="C1119" s="53">
        <v>3044.31</v>
      </c>
      <c r="D1119" s="47">
        <f t="shared" si="322"/>
        <v>4.8123100078224556E-3</v>
      </c>
      <c r="F1119" s="89">
        <f t="shared" si="335"/>
        <v>2020.4020659515772</v>
      </c>
      <c r="G1119" s="41">
        <v>47</v>
      </c>
      <c r="H1119" s="37">
        <v>1108</v>
      </c>
      <c r="I1119" s="57">
        <f t="shared" si="323"/>
        <v>2268.3177499263675</v>
      </c>
      <c r="J1119" s="57">
        <f t="shared" si="324"/>
        <v>2496.7876135624169</v>
      </c>
      <c r="K1119" s="57">
        <f t="shared" si="325"/>
        <v>2531.2897388218139</v>
      </c>
      <c r="L1119" s="57">
        <f t="shared" si="326"/>
        <v>2032.6655363545535</v>
      </c>
      <c r="M1119" s="60">
        <f t="shared" si="327"/>
        <v>2824.74875580046</v>
      </c>
      <c r="N1119" s="57">
        <f t="shared" si="328"/>
        <v>1821.4948866038128</v>
      </c>
      <c r="P1119" s="49"/>
      <c r="Q1119" s="41">
        <v>47</v>
      </c>
      <c r="R1119" s="103">
        <f t="shared" si="336"/>
        <v>2020.4020659515772</v>
      </c>
      <c r="S1119" s="60">
        <f t="shared" si="329"/>
        <v>2268.3177499263675</v>
      </c>
      <c r="T1119" s="57">
        <f t="shared" si="331"/>
        <v>2041.1300117166106</v>
      </c>
      <c r="U1119" s="57">
        <f t="shared" si="332"/>
        <v>2069.3355839296519</v>
      </c>
      <c r="V1119" s="57">
        <f t="shared" si="333"/>
        <v>1661.7090726894548</v>
      </c>
      <c r="W1119" s="57">
        <f t="shared" si="334"/>
        <v>2309.2390516937094</v>
      </c>
      <c r="X1119" s="60">
        <f t="shared" si="330"/>
        <v>1821.4948866038128</v>
      </c>
      <c r="Y1119" s="17"/>
      <c r="AA1119" s="22"/>
      <c r="AB1119" s="22"/>
      <c r="AC1119" s="22"/>
      <c r="AD1119" s="22"/>
      <c r="AE1119" s="22"/>
      <c r="AF1119" s="22"/>
      <c r="AG1119" s="22"/>
      <c r="AH1119" s="33"/>
      <c r="AI1119" s="6"/>
      <c r="AJ1119" s="32"/>
      <c r="AK1119" s="27"/>
      <c r="AL1119" s="27"/>
      <c r="AM1119" s="27"/>
      <c r="AN1119" s="27"/>
      <c r="AO1119" s="27"/>
      <c r="AP1119" s="27"/>
      <c r="AR1119" s="2"/>
      <c r="AS1119" s="8"/>
      <c r="AT1119" s="8"/>
      <c r="AU1119" s="8"/>
      <c r="AW1119" s="44"/>
      <c r="AX1119" s="31"/>
      <c r="AY1119" s="29"/>
      <c r="AZ1119" s="31"/>
      <c r="BA1119" s="17"/>
      <c r="BC1119" s="22"/>
      <c r="BD1119" s="22"/>
      <c r="BE1119" s="22"/>
      <c r="BF1119" s="22"/>
      <c r="BG1119" s="22"/>
      <c r="BH1119" s="22"/>
      <c r="BI1119" s="22"/>
      <c r="BJ1119" s="33"/>
      <c r="BK1119" s="6"/>
      <c r="BL1119" s="32"/>
      <c r="BM1119" s="27"/>
      <c r="BN1119" s="27"/>
      <c r="BO1119" s="27"/>
      <c r="BP1119" s="27"/>
      <c r="BQ1119" s="27"/>
      <c r="BR1119" s="27"/>
      <c r="BT1119" s="2"/>
      <c r="BU1119" s="8"/>
      <c r="BV1119" s="8"/>
      <c r="BW1119" s="8"/>
      <c r="BY1119" s="44"/>
      <c r="BZ1119" s="31"/>
      <c r="CA1119" s="29"/>
      <c r="CB1119" s="31"/>
      <c r="CC1119" s="17"/>
      <c r="CE1119" s="22"/>
      <c r="CF1119" s="22"/>
      <c r="CG1119" s="22"/>
      <c r="CH1119" s="22"/>
      <c r="CI1119" s="22"/>
      <c r="CJ1119" s="22"/>
      <c r="CK1119" s="22"/>
      <c r="CL1119" s="33"/>
      <c r="CM1119" s="6"/>
      <c r="CN1119" s="32"/>
      <c r="CO1119" s="27"/>
      <c r="CP1119" s="27"/>
      <c r="CQ1119" s="27"/>
      <c r="CR1119" s="27"/>
      <c r="CS1119" s="27"/>
      <c r="CT1119" s="27"/>
    </row>
    <row r="1120" spans="2:98">
      <c r="B1120" s="86">
        <v>43983</v>
      </c>
      <c r="C1120" s="53">
        <v>3055.73</v>
      </c>
      <c r="D1120" s="47">
        <f t="shared" si="322"/>
        <v>3.7512605483673057E-3</v>
      </c>
      <c r="F1120" s="89">
        <f t="shared" si="335"/>
        <v>2020.4060389352881</v>
      </c>
      <c r="G1120" s="41">
        <v>48</v>
      </c>
      <c r="H1120" s="37">
        <v>1109</v>
      </c>
      <c r="I1120" s="57">
        <f t="shared" si="323"/>
        <v>2268.9801954216819</v>
      </c>
      <c r="J1120" s="57">
        <f t="shared" si="324"/>
        <v>2499.687512633664</v>
      </c>
      <c r="K1120" s="57">
        <f t="shared" si="325"/>
        <v>2534.9698135821345</v>
      </c>
      <c r="L1120" s="57">
        <f t="shared" si="326"/>
        <v>2030.9003679775005</v>
      </c>
      <c r="M1120" s="60">
        <f t="shared" si="327"/>
        <v>2832.141051181974</v>
      </c>
      <c r="N1120" s="57">
        <f t="shared" si="328"/>
        <v>1817.8018093651158</v>
      </c>
      <c r="P1120" s="49"/>
      <c r="Q1120" s="96">
        <v>48</v>
      </c>
      <c r="R1120" s="103">
        <f t="shared" si="336"/>
        <v>2020.4060389352881</v>
      </c>
      <c r="S1120" s="60">
        <f t="shared" si="329"/>
        <v>2268.9801954216819</v>
      </c>
      <c r="T1120" s="57">
        <f t="shared" si="331"/>
        <v>2043.5006863359174</v>
      </c>
      <c r="U1120" s="57">
        <f t="shared" si="332"/>
        <v>2072.3440540926122</v>
      </c>
      <c r="V1120" s="57">
        <f t="shared" si="333"/>
        <v>1660.2660432020589</v>
      </c>
      <c r="W1120" s="57">
        <f t="shared" si="334"/>
        <v>2315.2822713399146</v>
      </c>
      <c r="X1120" s="60">
        <f t="shared" si="330"/>
        <v>1817.8018093651158</v>
      </c>
      <c r="Y1120" s="17"/>
      <c r="AA1120" s="22"/>
      <c r="AB1120" s="22"/>
      <c r="AC1120" s="22"/>
      <c r="AD1120" s="22"/>
      <c r="AE1120" s="22"/>
      <c r="AF1120" s="22"/>
      <c r="AG1120" s="22"/>
      <c r="AH1120" s="33"/>
      <c r="AI1120" s="6"/>
      <c r="AJ1120" s="32"/>
      <c r="AK1120" s="27"/>
      <c r="AL1120" s="27"/>
      <c r="AM1120" s="27"/>
      <c r="AN1120" s="27"/>
      <c r="AO1120" s="27"/>
      <c r="AP1120" s="27"/>
      <c r="AR1120" s="2"/>
      <c r="AS1120" s="8"/>
      <c r="AT1120" s="8"/>
      <c r="AU1120" s="8"/>
      <c r="AW1120" s="44"/>
      <c r="AX1120" s="31"/>
      <c r="AY1120" s="29"/>
      <c r="AZ1120" s="31"/>
      <c r="BA1120" s="17"/>
      <c r="BC1120" s="22"/>
      <c r="BD1120" s="22"/>
      <c r="BE1120" s="22"/>
      <c r="BF1120" s="22"/>
      <c r="BG1120" s="22"/>
      <c r="BH1120" s="22"/>
      <c r="BI1120" s="22"/>
      <c r="BJ1120" s="33"/>
      <c r="BK1120" s="6"/>
      <c r="BL1120" s="32"/>
      <c r="BM1120" s="27"/>
      <c r="BN1120" s="27"/>
      <c r="BO1120" s="27"/>
      <c r="BP1120" s="27"/>
      <c r="BQ1120" s="27"/>
      <c r="BR1120" s="27"/>
      <c r="BT1120" s="2"/>
      <c r="BU1120" s="8"/>
      <c r="BV1120" s="8"/>
      <c r="BW1120" s="8"/>
      <c r="BY1120" s="44"/>
      <c r="BZ1120" s="31"/>
      <c r="CA1120" s="29"/>
      <c r="CB1120" s="31"/>
      <c r="CC1120" s="17"/>
      <c r="CE1120" s="22"/>
      <c r="CF1120" s="22"/>
      <c r="CG1120" s="22"/>
      <c r="CH1120" s="22"/>
      <c r="CI1120" s="22"/>
      <c r="CJ1120" s="22"/>
      <c r="CK1120" s="22"/>
      <c r="CL1120" s="33"/>
      <c r="CM1120" s="6"/>
      <c r="CN1120" s="32"/>
      <c r="CO1120" s="27"/>
      <c r="CP1120" s="27"/>
      <c r="CQ1120" s="27"/>
      <c r="CR1120" s="27"/>
      <c r="CS1120" s="27"/>
      <c r="CT1120" s="27"/>
    </row>
    <row r="1121" spans="2:98">
      <c r="B1121" s="86">
        <v>43984</v>
      </c>
      <c r="C1121" s="53">
        <v>3080.82</v>
      </c>
      <c r="D1121" s="47">
        <f t="shared" si="322"/>
        <v>8.210803965010045E-3</v>
      </c>
      <c r="F1121" s="89">
        <f t="shared" si="335"/>
        <v>2020.4100119189989</v>
      </c>
      <c r="G1121" s="41">
        <v>49</v>
      </c>
      <c r="H1121" s="37">
        <v>1110</v>
      </c>
      <c r="I1121" s="57">
        <f t="shared" si="323"/>
        <v>2269.6428343793245</v>
      </c>
      <c r="J1121" s="57">
        <f t="shared" si="324"/>
        <v>2502.5606744072243</v>
      </c>
      <c r="K1121" s="57">
        <f t="shared" si="325"/>
        <v>2538.6246993241466</v>
      </c>
      <c r="L1121" s="57">
        <f t="shared" si="326"/>
        <v>2029.1611426536695</v>
      </c>
      <c r="M1121" s="60">
        <f t="shared" si="327"/>
        <v>2839.4843745452195</v>
      </c>
      <c r="N1121" s="57">
        <f t="shared" si="328"/>
        <v>1814.1598671323763</v>
      </c>
      <c r="P1121" s="49"/>
      <c r="Q1121" s="41">
        <v>49</v>
      </c>
      <c r="R1121" s="103">
        <f t="shared" si="336"/>
        <v>2020.4100119189989</v>
      </c>
      <c r="S1121" s="60">
        <f t="shared" si="329"/>
        <v>2269.6428343793245</v>
      </c>
      <c r="T1121" s="57">
        <f t="shared" si="331"/>
        <v>2045.8495031486391</v>
      </c>
      <c r="U1121" s="57">
        <f t="shared" si="332"/>
        <v>2075.3319321711851</v>
      </c>
      <c r="V1121" s="57">
        <f t="shared" si="333"/>
        <v>1658.844222224445</v>
      </c>
      <c r="W1121" s="57">
        <f t="shared" si="334"/>
        <v>2321.2854562408015</v>
      </c>
      <c r="X1121" s="60">
        <f t="shared" si="330"/>
        <v>1814.1598671323763</v>
      </c>
      <c r="Y1121" s="17"/>
      <c r="AA1121" s="22"/>
      <c r="AB1121" s="22"/>
      <c r="AC1121" s="22"/>
      <c r="AD1121" s="22"/>
      <c r="AE1121" s="22"/>
      <c r="AF1121" s="22"/>
      <c r="AG1121" s="22"/>
      <c r="AH1121" s="33"/>
      <c r="AI1121" s="6"/>
      <c r="AJ1121" s="32"/>
      <c r="AK1121" s="27"/>
      <c r="AL1121" s="27"/>
      <c r="AM1121" s="27"/>
      <c r="AN1121" s="27"/>
      <c r="AO1121" s="27"/>
      <c r="AP1121" s="27"/>
      <c r="AR1121" s="2"/>
      <c r="AS1121" s="8"/>
      <c r="AT1121" s="8"/>
      <c r="AU1121" s="8"/>
      <c r="AW1121" s="44"/>
      <c r="AX1121" s="31"/>
      <c r="AY1121" s="29"/>
      <c r="AZ1121" s="31"/>
      <c r="BA1121" s="17"/>
      <c r="BC1121" s="22"/>
      <c r="BD1121" s="22"/>
      <c r="BE1121" s="22"/>
      <c r="BF1121" s="22"/>
      <c r="BG1121" s="22"/>
      <c r="BH1121" s="22"/>
      <c r="BI1121" s="22"/>
      <c r="BJ1121" s="33"/>
      <c r="BK1121" s="6"/>
      <c r="BL1121" s="32"/>
      <c r="BM1121" s="27"/>
      <c r="BN1121" s="27"/>
      <c r="BO1121" s="27"/>
      <c r="BP1121" s="27"/>
      <c r="BQ1121" s="27"/>
      <c r="BR1121" s="27"/>
      <c r="BT1121" s="2"/>
      <c r="BU1121" s="8"/>
      <c r="BV1121" s="8"/>
      <c r="BW1121" s="8"/>
      <c r="BY1121" s="44"/>
      <c r="BZ1121" s="31"/>
      <c r="CA1121" s="29"/>
      <c r="CB1121" s="31"/>
      <c r="CC1121" s="17"/>
      <c r="CE1121" s="22"/>
      <c r="CF1121" s="22"/>
      <c r="CG1121" s="22"/>
      <c r="CH1121" s="22"/>
      <c r="CI1121" s="22"/>
      <c r="CJ1121" s="22"/>
      <c r="CK1121" s="22"/>
      <c r="CL1121" s="33"/>
      <c r="CM1121" s="6"/>
      <c r="CN1121" s="32"/>
      <c r="CO1121" s="27"/>
      <c r="CP1121" s="27"/>
      <c r="CQ1121" s="27"/>
      <c r="CR1121" s="27"/>
      <c r="CS1121" s="27"/>
      <c r="CT1121" s="27"/>
    </row>
    <row r="1122" spans="2:98">
      <c r="B1122" s="86">
        <v>43985</v>
      </c>
      <c r="C1122" s="53">
        <v>3122.87</v>
      </c>
      <c r="D1122" s="47">
        <f t="shared" si="322"/>
        <v>1.3648963587616195E-2</v>
      </c>
      <c r="F1122" s="89">
        <f t="shared" si="335"/>
        <v>2020.4139849027097</v>
      </c>
      <c r="G1122" s="41">
        <v>50</v>
      </c>
      <c r="H1122" s="37">
        <v>1111</v>
      </c>
      <c r="I1122" s="57">
        <f t="shared" si="323"/>
        <v>2270.3056668557947</v>
      </c>
      <c r="J1122" s="57">
        <f t="shared" si="324"/>
        <v>2505.4079170579344</v>
      </c>
      <c r="K1122" s="57">
        <f t="shared" si="325"/>
        <v>2542.2552033083052</v>
      </c>
      <c r="L1122" s="57">
        <f t="shared" si="326"/>
        <v>2027.4470534075897</v>
      </c>
      <c r="M1122" s="60">
        <f t="shared" si="327"/>
        <v>2846.7803314339662</v>
      </c>
      <c r="N1122" s="57">
        <f t="shared" si="328"/>
        <v>1810.5674554668726</v>
      </c>
      <c r="P1122" s="49"/>
      <c r="Q1122" s="96">
        <v>50</v>
      </c>
      <c r="R1122" s="103">
        <f t="shared" si="336"/>
        <v>2020.4139849027097</v>
      </c>
      <c r="S1122" s="60">
        <f t="shared" si="329"/>
        <v>2270.3056668557947</v>
      </c>
      <c r="T1122" s="57">
        <f t="shared" si="331"/>
        <v>2048.1771310147165</v>
      </c>
      <c r="U1122" s="57">
        <f t="shared" si="332"/>
        <v>2078.2998781027773</v>
      </c>
      <c r="V1122" s="57">
        <f t="shared" si="333"/>
        <v>1657.4429500521828</v>
      </c>
      <c r="W1122" s="57">
        <f t="shared" si="334"/>
        <v>2327.2499189323494</v>
      </c>
      <c r="X1122" s="60">
        <f t="shared" si="330"/>
        <v>1810.5674554668726</v>
      </c>
      <c r="Y1122" s="17"/>
      <c r="AA1122" s="22"/>
      <c r="AB1122" s="22"/>
      <c r="AC1122" s="22"/>
      <c r="AD1122" s="22"/>
      <c r="AE1122" s="22"/>
      <c r="AF1122" s="22"/>
      <c r="AG1122" s="22"/>
      <c r="AH1122" s="33"/>
      <c r="AI1122" s="6"/>
      <c r="AJ1122" s="32"/>
      <c r="AK1122" s="27"/>
      <c r="AL1122" s="27"/>
      <c r="AM1122" s="27"/>
      <c r="AN1122" s="27"/>
      <c r="AO1122" s="27"/>
      <c r="AP1122" s="27"/>
      <c r="AR1122" s="2"/>
      <c r="AS1122" s="8"/>
      <c r="AT1122" s="8"/>
      <c r="AU1122" s="8"/>
      <c r="AW1122" s="44"/>
      <c r="AX1122" s="31"/>
      <c r="AY1122" s="29"/>
      <c r="AZ1122" s="31"/>
      <c r="BA1122" s="17"/>
      <c r="BC1122" s="22"/>
      <c r="BD1122" s="22"/>
      <c r="BE1122" s="22"/>
      <c r="BF1122" s="22"/>
      <c r="BG1122" s="22"/>
      <c r="BH1122" s="22"/>
      <c r="BI1122" s="22"/>
      <c r="BJ1122" s="33"/>
      <c r="BK1122" s="6"/>
      <c r="BL1122" s="32"/>
      <c r="BM1122" s="27"/>
      <c r="BN1122" s="27"/>
      <c r="BO1122" s="27"/>
      <c r="BP1122" s="27"/>
      <c r="BQ1122" s="27"/>
      <c r="BR1122" s="27"/>
      <c r="BT1122" s="2"/>
      <c r="BU1122" s="8"/>
      <c r="BV1122" s="8"/>
      <c r="BW1122" s="8"/>
      <c r="BY1122" s="44"/>
      <c r="BZ1122" s="31"/>
      <c r="CA1122" s="29"/>
      <c r="CB1122" s="31"/>
      <c r="CC1122" s="17"/>
      <c r="CE1122" s="22"/>
      <c r="CF1122" s="22"/>
      <c r="CG1122" s="22"/>
      <c r="CH1122" s="22"/>
      <c r="CI1122" s="22"/>
      <c r="CJ1122" s="22"/>
      <c r="CK1122" s="22"/>
      <c r="CL1122" s="33"/>
      <c r="CM1122" s="6"/>
      <c r="CN1122" s="32"/>
      <c r="CO1122" s="27"/>
      <c r="CP1122" s="27"/>
      <c r="CQ1122" s="27"/>
      <c r="CR1122" s="27"/>
      <c r="CS1122" s="27"/>
      <c r="CT1122" s="27"/>
    </row>
    <row r="1123" spans="2:98">
      <c r="B1123" s="86">
        <v>43986</v>
      </c>
      <c r="C1123" s="53">
        <v>3112.35</v>
      </c>
      <c r="D1123" s="47">
        <f t="shared" si="322"/>
        <v>-3.368696103263979E-3</v>
      </c>
      <c r="F1123" s="89">
        <f t="shared" si="335"/>
        <v>2020.4179578864205</v>
      </c>
      <c r="G1123" s="41">
        <v>51</v>
      </c>
      <c r="H1123" s="37">
        <v>1112</v>
      </c>
      <c r="I1123" s="57">
        <f t="shared" si="323"/>
        <v>2270.9686929076092</v>
      </c>
      <c r="J1123" s="57">
        <f t="shared" si="324"/>
        <v>2508.2300180151542</v>
      </c>
      <c r="K1123" s="57">
        <f t="shared" si="325"/>
        <v>2545.8620923945223</v>
      </c>
      <c r="L1123" s="57">
        <f t="shared" si="326"/>
        <v>2025.7573336644389</v>
      </c>
      <c r="M1123" s="60">
        <f t="shared" si="327"/>
        <v>2854.0304468896084</v>
      </c>
      <c r="N1123" s="57">
        <f t="shared" si="328"/>
        <v>1807.0230504327819</v>
      </c>
      <c r="P1123" s="49"/>
      <c r="Q1123" s="41">
        <v>51</v>
      </c>
      <c r="R1123" s="103">
        <f t="shared" si="336"/>
        <v>2020.4179578864205</v>
      </c>
      <c r="S1123" s="60">
        <f t="shared" si="329"/>
        <v>2270.9686929076092</v>
      </c>
      <c r="T1123" s="57">
        <f t="shared" si="331"/>
        <v>2050.4842054845617</v>
      </c>
      <c r="U1123" s="57">
        <f t="shared" si="332"/>
        <v>2081.248518797252</v>
      </c>
      <c r="V1123" s="57">
        <f t="shared" si="333"/>
        <v>1656.0616000084704</v>
      </c>
      <c r="W1123" s="57">
        <f t="shared" si="334"/>
        <v>2333.1769061396462</v>
      </c>
      <c r="X1123" s="60">
        <f t="shared" si="330"/>
        <v>1807.0230504327819</v>
      </c>
      <c r="Y1123" s="17"/>
      <c r="AA1123" s="22"/>
      <c r="AB1123" s="22"/>
      <c r="AC1123" s="22"/>
      <c r="AD1123" s="22"/>
      <c r="AE1123" s="22"/>
      <c r="AF1123" s="22"/>
      <c r="AG1123" s="22"/>
      <c r="AH1123" s="33"/>
      <c r="AI1123" s="6"/>
      <c r="AJ1123" s="32"/>
      <c r="AK1123" s="27"/>
      <c r="AL1123" s="27"/>
      <c r="AM1123" s="27"/>
      <c r="AN1123" s="27"/>
      <c r="AO1123" s="27"/>
      <c r="AP1123" s="27"/>
      <c r="AR1123" s="2"/>
      <c r="AS1123" s="8"/>
      <c r="AT1123" s="8"/>
      <c r="AU1123" s="8"/>
      <c r="AW1123" s="44"/>
      <c r="AX1123" s="31"/>
      <c r="AY1123" s="29"/>
      <c r="AZ1123" s="31"/>
      <c r="BA1123" s="17"/>
      <c r="BC1123" s="22"/>
      <c r="BD1123" s="22"/>
      <c r="BE1123" s="22"/>
      <c r="BF1123" s="22"/>
      <c r="BG1123" s="22"/>
      <c r="BH1123" s="22"/>
      <c r="BI1123" s="22"/>
      <c r="BJ1123" s="33"/>
      <c r="BK1123" s="6"/>
      <c r="BL1123" s="32"/>
      <c r="BM1123" s="27"/>
      <c r="BN1123" s="27"/>
      <c r="BO1123" s="27"/>
      <c r="BP1123" s="27"/>
      <c r="BQ1123" s="27"/>
      <c r="BR1123" s="27"/>
      <c r="BT1123" s="2"/>
      <c r="BU1123" s="8"/>
      <c r="BV1123" s="8"/>
      <c r="BW1123" s="8"/>
      <c r="BY1123" s="44"/>
      <c r="BZ1123" s="31"/>
      <c r="CA1123" s="29"/>
      <c r="CB1123" s="31"/>
      <c r="CC1123" s="17"/>
      <c r="CE1123" s="22"/>
      <c r="CF1123" s="22"/>
      <c r="CG1123" s="22"/>
      <c r="CH1123" s="22"/>
      <c r="CI1123" s="22"/>
      <c r="CJ1123" s="22"/>
      <c r="CK1123" s="22"/>
      <c r="CL1123" s="33"/>
      <c r="CM1123" s="6"/>
      <c r="CN1123" s="32"/>
      <c r="CO1123" s="27"/>
      <c r="CP1123" s="27"/>
      <c r="CQ1123" s="27"/>
      <c r="CR1123" s="27"/>
      <c r="CS1123" s="27"/>
      <c r="CT1123" s="27"/>
    </row>
    <row r="1124" spans="2:98">
      <c r="B1124" s="86">
        <v>43987</v>
      </c>
      <c r="C1124" s="53">
        <v>3193.93</v>
      </c>
      <c r="D1124" s="47">
        <f t="shared" si="322"/>
        <v>2.6211704981766167E-2</v>
      </c>
      <c r="F1124" s="89">
        <f t="shared" si="335"/>
        <v>2020.4219308701313</v>
      </c>
      <c r="G1124" s="41">
        <v>52</v>
      </c>
      <c r="H1124" s="37">
        <v>1113</v>
      </c>
      <c r="I1124" s="57">
        <f t="shared" si="323"/>
        <v>2271.6319125913001</v>
      </c>
      <c r="J1124" s="57">
        <f t="shared" si="324"/>
        <v>2511.0277167469726</v>
      </c>
      <c r="K1124" s="57">
        <f t="shared" si="325"/>
        <v>2549.4460958092827</v>
      </c>
      <c r="L1124" s="57">
        <f t="shared" si="326"/>
        <v>2024.0912544829253</v>
      </c>
      <c r="M1124" s="60">
        <f t="shared" si="327"/>
        <v>2861.236170970531</v>
      </c>
      <c r="N1124" s="57">
        <f t="shared" si="328"/>
        <v>1803.5252030778115</v>
      </c>
      <c r="P1124" s="49"/>
      <c r="Q1124" s="96">
        <v>52</v>
      </c>
      <c r="R1124" s="103">
        <f t="shared" si="336"/>
        <v>2020.4219308701313</v>
      </c>
      <c r="S1124" s="60">
        <f t="shared" si="329"/>
        <v>2271.6319125913001</v>
      </c>
      <c r="T1124" s="57">
        <f t="shared" si="331"/>
        <v>2052.7713310751551</v>
      </c>
      <c r="U1124" s="57">
        <f t="shared" si="332"/>
        <v>2084.1784503990539</v>
      </c>
      <c r="V1124" s="57">
        <f t="shared" si="333"/>
        <v>1654.6995761820097</v>
      </c>
      <c r="W1124" s="57">
        <f t="shared" si="334"/>
        <v>2339.0676032889869</v>
      </c>
      <c r="X1124" s="60">
        <f t="shared" si="330"/>
        <v>1803.5252030778115</v>
      </c>
      <c r="Y1124" s="17"/>
      <c r="AA1124" s="22"/>
      <c r="AB1124" s="22"/>
      <c r="AC1124" s="22"/>
      <c r="AD1124" s="22"/>
      <c r="AE1124" s="22"/>
      <c r="AF1124" s="22"/>
      <c r="AG1124" s="22"/>
      <c r="AH1124" s="33"/>
      <c r="AI1124" s="6"/>
      <c r="AJ1124" s="32"/>
      <c r="AK1124" s="27"/>
      <c r="AL1124" s="27"/>
      <c r="AM1124" s="27"/>
      <c r="AN1124" s="27"/>
      <c r="AO1124" s="27"/>
      <c r="AP1124" s="27"/>
      <c r="AR1124" s="2"/>
      <c r="AS1124" s="8"/>
      <c r="AT1124" s="8"/>
      <c r="AU1124" s="8"/>
      <c r="AW1124" s="44"/>
      <c r="AX1124" s="31"/>
      <c r="AY1124" s="29"/>
      <c r="AZ1124" s="31"/>
      <c r="BA1124" s="17"/>
      <c r="BC1124" s="22"/>
      <c r="BD1124" s="22"/>
      <c r="BE1124" s="22"/>
      <c r="BF1124" s="22"/>
      <c r="BG1124" s="22"/>
      <c r="BH1124" s="22"/>
      <c r="BI1124" s="22"/>
      <c r="BJ1124" s="33"/>
      <c r="BK1124" s="6"/>
      <c r="BL1124" s="32"/>
      <c r="BM1124" s="27"/>
      <c r="BN1124" s="27"/>
      <c r="BO1124" s="27"/>
      <c r="BP1124" s="27"/>
      <c r="BQ1124" s="27"/>
      <c r="BR1124" s="27"/>
      <c r="BT1124" s="2"/>
      <c r="BU1124" s="8"/>
      <c r="BV1124" s="8"/>
      <c r="BW1124" s="8"/>
      <c r="BY1124" s="44"/>
      <c r="BZ1124" s="31"/>
      <c r="CA1124" s="29"/>
      <c r="CB1124" s="31"/>
      <c r="CC1124" s="17"/>
      <c r="CE1124" s="22"/>
      <c r="CF1124" s="22"/>
      <c r="CG1124" s="22"/>
      <c r="CH1124" s="22"/>
      <c r="CI1124" s="22"/>
      <c r="CJ1124" s="22"/>
      <c r="CK1124" s="22"/>
      <c r="CL1124" s="33"/>
      <c r="CM1124" s="6"/>
      <c r="CN1124" s="32"/>
      <c r="CO1124" s="27"/>
      <c r="CP1124" s="27"/>
      <c r="CQ1124" s="27"/>
      <c r="CR1124" s="27"/>
      <c r="CS1124" s="27"/>
      <c r="CT1124" s="27"/>
    </row>
    <row r="1125" spans="2:98" s="46" customFormat="1">
      <c r="B1125" s="86">
        <v>43990</v>
      </c>
      <c r="C1125" s="53">
        <v>3232.39</v>
      </c>
      <c r="D1125" s="47">
        <f t="shared" si="322"/>
        <v>1.2041591393674889E-2</v>
      </c>
      <c r="E1125" s="61"/>
      <c r="F1125" s="89">
        <f t="shared" si="335"/>
        <v>2020.4259038538421</v>
      </c>
      <c r="G1125" s="41">
        <v>53</v>
      </c>
      <c r="H1125" s="37">
        <v>1114</v>
      </c>
      <c r="I1125" s="57">
        <f t="shared" si="323"/>
        <v>2272.2953259634151</v>
      </c>
      <c r="J1125" s="57">
        <f t="shared" si="324"/>
        <v>2513.8017173045178</v>
      </c>
      <c r="K1125" s="57">
        <f t="shared" si="325"/>
        <v>2553.0079076740244</v>
      </c>
      <c r="L1125" s="57">
        <f t="shared" si="326"/>
        <v>2022.4481220269106</v>
      </c>
      <c r="M1125" s="60">
        <f t="shared" si="327"/>
        <v>2868.3988837950192</v>
      </c>
      <c r="N1125" s="57">
        <f t="shared" si="328"/>
        <v>1800.0725343902911</v>
      </c>
      <c r="P1125" s="101"/>
      <c r="Q1125" s="41">
        <v>53</v>
      </c>
      <c r="R1125" s="103">
        <f t="shared" si="336"/>
        <v>2020.4259038538421</v>
      </c>
      <c r="S1125" s="60">
        <f t="shared" si="329"/>
        <v>2272.2953259634151</v>
      </c>
      <c r="T1125" s="57">
        <f t="shared" si="331"/>
        <v>2055.0390833500255</v>
      </c>
      <c r="U1125" s="57">
        <f t="shared" si="332"/>
        <v>2087.0902403541631</v>
      </c>
      <c r="V1125" s="57">
        <f t="shared" si="333"/>
        <v>1653.3563113600524</v>
      </c>
      <c r="W1125" s="57">
        <f t="shared" si="334"/>
        <v>2344.9231386304609</v>
      </c>
      <c r="X1125" s="60">
        <f t="shared" si="330"/>
        <v>1800.0725343902911</v>
      </c>
      <c r="Y1125" s="56"/>
      <c r="AA1125" s="62"/>
      <c r="AB1125" s="62"/>
      <c r="AC1125" s="62"/>
      <c r="AD1125" s="62"/>
      <c r="AE1125" s="62"/>
      <c r="AF1125" s="62"/>
      <c r="AG1125" s="62"/>
      <c r="AH1125" s="65"/>
      <c r="AI1125" s="72"/>
      <c r="AJ1125" s="66"/>
      <c r="AK1125" s="67"/>
      <c r="AL1125" s="67"/>
      <c r="AM1125" s="67"/>
      <c r="AN1125" s="67"/>
      <c r="AO1125" s="67"/>
      <c r="AP1125" s="67"/>
      <c r="AR1125" s="68"/>
      <c r="AS1125" s="61"/>
      <c r="AT1125" s="61"/>
      <c r="AU1125" s="61"/>
      <c r="AW1125" s="69"/>
      <c r="AX1125" s="63"/>
      <c r="AY1125" s="64"/>
      <c r="AZ1125" s="63"/>
      <c r="BA1125" s="56"/>
      <c r="BC1125" s="62"/>
      <c r="BD1125" s="62"/>
      <c r="BE1125" s="62"/>
      <c r="BF1125" s="62"/>
      <c r="BG1125" s="62"/>
      <c r="BH1125" s="62"/>
      <c r="BI1125" s="62"/>
      <c r="BJ1125" s="65"/>
      <c r="BK1125" s="72"/>
      <c r="BL1125" s="66"/>
      <c r="BM1125" s="67"/>
      <c r="BN1125" s="67"/>
      <c r="BO1125" s="67"/>
      <c r="BP1125" s="67"/>
      <c r="BQ1125" s="67"/>
      <c r="BR1125" s="67"/>
      <c r="BT1125" s="68"/>
      <c r="BU1125" s="61"/>
      <c r="BV1125" s="61"/>
      <c r="BW1125" s="61"/>
      <c r="BY1125" s="69"/>
      <c r="BZ1125" s="63"/>
      <c r="CA1125" s="64"/>
      <c r="CB1125" s="63"/>
      <c r="CC1125" s="56"/>
      <c r="CE1125" s="62"/>
      <c r="CF1125" s="62"/>
      <c r="CG1125" s="62"/>
      <c r="CH1125" s="62"/>
      <c r="CI1125" s="62"/>
      <c r="CJ1125" s="62"/>
      <c r="CK1125" s="62"/>
      <c r="CL1125" s="65"/>
      <c r="CM1125" s="72"/>
      <c r="CN1125" s="66"/>
      <c r="CO1125" s="67"/>
      <c r="CP1125" s="67"/>
      <c r="CQ1125" s="67"/>
      <c r="CR1125" s="67"/>
      <c r="CS1125" s="67"/>
      <c r="CT1125" s="67"/>
    </row>
    <row r="1126" spans="2:98">
      <c r="B1126" s="86">
        <v>43991</v>
      </c>
      <c r="C1126" s="53">
        <v>3207.18</v>
      </c>
      <c r="D1126" s="47">
        <f t="shared" ref="D1126:D1180" si="337">(C1126-C1125)/C1125</f>
        <v>-7.7991826481334358E-3</v>
      </c>
      <c r="F1126" s="89">
        <f t="shared" si="335"/>
        <v>2020.4298768375529</v>
      </c>
      <c r="G1126" s="41">
        <v>54</v>
      </c>
      <c r="H1126" s="37">
        <v>1115</v>
      </c>
      <c r="I1126" s="57">
        <f t="shared" si="323"/>
        <v>2272.9589330805202</v>
      </c>
      <c r="J1126" s="57">
        <f t="shared" si="324"/>
        <v>2516.5526906511582</v>
      </c>
      <c r="K1126" s="57">
        <f t="shared" si="325"/>
        <v>2556.5481893194637</v>
      </c>
      <c r="L1126" s="57">
        <f t="shared" si="326"/>
        <v>2020.8272752510813</v>
      </c>
      <c r="M1126" s="60">
        <f t="shared" si="327"/>
        <v>2875.5199001569868</v>
      </c>
      <c r="N1126" s="57">
        <f t="shared" si="328"/>
        <v>1796.6637306834446</v>
      </c>
      <c r="P1126" s="49"/>
      <c r="Q1126" s="96">
        <v>54</v>
      </c>
      <c r="R1126" s="103">
        <f t="shared" si="336"/>
        <v>2020.4298768375529</v>
      </c>
      <c r="S1126" s="60">
        <f t="shared" si="329"/>
        <v>2272.9589330805202</v>
      </c>
      <c r="T1126" s="57">
        <f t="shared" si="331"/>
        <v>2057.2880108233753</v>
      </c>
      <c r="U1126" s="57">
        <f t="shared" si="332"/>
        <v>2089.9844293020669</v>
      </c>
      <c r="V1126" s="57">
        <f t="shared" si="333"/>
        <v>1652.0312651364295</v>
      </c>
      <c r="W1126" s="57">
        <f t="shared" si="334"/>
        <v>2350.7445870113261</v>
      </c>
      <c r="X1126" s="60">
        <f t="shared" si="330"/>
        <v>1796.6637306834446</v>
      </c>
      <c r="Y1126" s="17"/>
      <c r="AA1126" s="22"/>
      <c r="AB1126" s="22"/>
      <c r="AC1126" s="22"/>
      <c r="AD1126" s="22"/>
      <c r="AE1126" s="22"/>
      <c r="AF1126" s="22"/>
      <c r="AG1126" s="22"/>
      <c r="AH1126" s="33"/>
      <c r="AI1126" s="6"/>
      <c r="AJ1126" s="32"/>
      <c r="AK1126" s="27"/>
      <c r="AL1126" s="27"/>
      <c r="AM1126" s="27"/>
      <c r="AN1126" s="27"/>
      <c r="AO1126" s="27"/>
      <c r="AP1126" s="27"/>
      <c r="AR1126" s="2"/>
      <c r="AS1126" s="8"/>
      <c r="AT1126" s="8"/>
      <c r="AU1126" s="8"/>
      <c r="AW1126" s="44"/>
      <c r="AX1126" s="31"/>
      <c r="AY1126" s="29"/>
      <c r="AZ1126" s="31"/>
      <c r="BA1126" s="17"/>
      <c r="BC1126" s="22"/>
      <c r="BD1126" s="22"/>
      <c r="BE1126" s="22"/>
      <c r="BF1126" s="22"/>
      <c r="BG1126" s="22"/>
      <c r="BH1126" s="22"/>
      <c r="BI1126" s="22"/>
      <c r="BJ1126" s="33"/>
      <c r="BK1126" s="6"/>
      <c r="BL1126" s="32"/>
      <c r="BM1126" s="27"/>
      <c r="BN1126" s="27"/>
      <c r="BO1126" s="27"/>
      <c r="BP1126" s="27"/>
      <c r="BQ1126" s="27"/>
      <c r="BR1126" s="27"/>
      <c r="BT1126" s="2"/>
      <c r="BU1126" s="8"/>
      <c r="BV1126" s="8"/>
      <c r="BW1126" s="8"/>
      <c r="BY1126" s="44"/>
      <c r="BZ1126" s="31"/>
      <c r="CA1126" s="29"/>
      <c r="CB1126" s="31"/>
      <c r="CC1126" s="17"/>
      <c r="CE1126" s="22"/>
      <c r="CF1126" s="22"/>
      <c r="CG1126" s="22"/>
      <c r="CH1126" s="22"/>
      <c r="CI1126" s="22"/>
      <c r="CJ1126" s="22"/>
      <c r="CK1126" s="22"/>
      <c r="CL1126" s="33"/>
      <c r="CM1126" s="6"/>
      <c r="CN1126" s="32"/>
      <c r="CO1126" s="27"/>
      <c r="CP1126" s="27"/>
      <c r="CQ1126" s="27"/>
      <c r="CR1126" s="27"/>
      <c r="CS1126" s="27"/>
      <c r="CT1126" s="27"/>
    </row>
    <row r="1127" spans="2:98">
      <c r="B1127" s="86">
        <v>43992</v>
      </c>
      <c r="C1127" s="53">
        <v>3190.14</v>
      </c>
      <c r="D1127" s="47">
        <f t="shared" si="337"/>
        <v>-5.3130787794885117E-3</v>
      </c>
      <c r="F1127" s="89">
        <f t="shared" si="335"/>
        <v>2020.4338498212637</v>
      </c>
      <c r="G1127" s="41">
        <v>55</v>
      </c>
      <c r="H1127" s="37">
        <v>1116</v>
      </c>
      <c r="I1127" s="57">
        <f t="shared" si="323"/>
        <v>2273.6227339991974</v>
      </c>
      <c r="J1127" s="57">
        <f t="shared" si="324"/>
        <v>2519.281276798406</v>
      </c>
      <c r="K1127" s="57">
        <f t="shared" si="325"/>
        <v>2560.0675714076074</v>
      </c>
      <c r="L1127" s="57">
        <f t="shared" si="326"/>
        <v>2019.2280837789392</v>
      </c>
      <c r="M1127" s="60">
        <f t="shared" si="327"/>
        <v>2882.6004737579119</v>
      </c>
      <c r="N1127" s="57">
        <f t="shared" si="328"/>
        <v>1793.2975393634526</v>
      </c>
      <c r="P1127" s="49"/>
      <c r="Q1127" s="41">
        <v>55</v>
      </c>
      <c r="R1127" s="103">
        <f t="shared" si="336"/>
        <v>2020.4338498212637</v>
      </c>
      <c r="S1127" s="60">
        <f t="shared" si="329"/>
        <v>2273.6227339991974</v>
      </c>
      <c r="T1127" s="57">
        <f t="shared" si="331"/>
        <v>2059.5186367061892</v>
      </c>
      <c r="U1127" s="57">
        <f t="shared" si="332"/>
        <v>2092.8615328105061</v>
      </c>
      <c r="V1127" s="57">
        <f t="shared" si="333"/>
        <v>1650.7239221768043</v>
      </c>
      <c r="W1127" s="57">
        <f t="shared" si="334"/>
        <v>2356.532973335622</v>
      </c>
      <c r="X1127" s="60">
        <f t="shared" si="330"/>
        <v>1793.2975393634526</v>
      </c>
      <c r="Y1127" s="17"/>
      <c r="AA1127" s="22"/>
      <c r="AB1127" s="22"/>
      <c r="AC1127" s="22"/>
      <c r="AD1127" s="22"/>
      <c r="AE1127" s="22"/>
      <c r="AF1127" s="22"/>
      <c r="AG1127" s="22"/>
      <c r="AH1127" s="33"/>
      <c r="AI1127" s="6"/>
      <c r="AJ1127" s="32"/>
      <c r="AK1127" s="27"/>
      <c r="AL1127" s="27"/>
      <c r="AM1127" s="27"/>
      <c r="AN1127" s="27"/>
      <c r="AO1127" s="27"/>
      <c r="AP1127" s="27"/>
      <c r="AR1127" s="2"/>
      <c r="AS1127" s="8"/>
      <c r="AT1127" s="8"/>
      <c r="AU1127" s="8"/>
      <c r="AW1127" s="44"/>
      <c r="AX1127" s="31"/>
      <c r="AY1127" s="29"/>
      <c r="AZ1127" s="31"/>
      <c r="BA1127" s="17"/>
      <c r="BC1127" s="22"/>
      <c r="BD1127" s="22"/>
      <c r="BE1127" s="22"/>
      <c r="BF1127" s="22"/>
      <c r="BG1127" s="22"/>
      <c r="BH1127" s="22"/>
      <c r="BI1127" s="22"/>
      <c r="BJ1127" s="33"/>
      <c r="BK1127" s="6"/>
      <c r="BL1127" s="32"/>
      <c r="BM1127" s="27"/>
      <c r="BN1127" s="27"/>
      <c r="BO1127" s="27"/>
      <c r="BP1127" s="27"/>
      <c r="BQ1127" s="27"/>
      <c r="BR1127" s="27"/>
      <c r="BT1127" s="2"/>
      <c r="BU1127" s="8"/>
      <c r="BV1127" s="8"/>
      <c r="BW1127" s="8"/>
      <c r="BY1127" s="44"/>
      <c r="BZ1127" s="31"/>
      <c r="CA1127" s="29"/>
      <c r="CB1127" s="31"/>
      <c r="CC1127" s="17"/>
      <c r="CE1127" s="22"/>
      <c r="CF1127" s="22"/>
      <c r="CG1127" s="22"/>
      <c r="CH1127" s="22"/>
      <c r="CI1127" s="22"/>
      <c r="CJ1127" s="22"/>
      <c r="CK1127" s="22"/>
      <c r="CL1127" s="33"/>
      <c r="CM1127" s="6"/>
      <c r="CN1127" s="32"/>
      <c r="CO1127" s="27"/>
      <c r="CP1127" s="27"/>
      <c r="CQ1127" s="27"/>
      <c r="CR1127" s="27"/>
      <c r="CS1127" s="27"/>
      <c r="CT1127" s="27"/>
    </row>
    <row r="1128" spans="2:98">
      <c r="B1128" s="86">
        <v>43993</v>
      </c>
      <c r="C1128" s="53">
        <v>3002.1</v>
      </c>
      <c r="D1128" s="47">
        <f t="shared" si="337"/>
        <v>-5.8944121574601729E-2</v>
      </c>
      <c r="F1128" s="89">
        <f t="shared" si="335"/>
        <v>2020.4378228049745</v>
      </c>
      <c r="G1128" s="41">
        <v>56</v>
      </c>
      <c r="H1128" s="37">
        <v>1117</v>
      </c>
      <c r="I1128" s="57">
        <f t="shared" si="323"/>
        <v>2274.286728776045</v>
      </c>
      <c r="J1128" s="57">
        <f t="shared" si="324"/>
        <v>2521.9880867677903</v>
      </c>
      <c r="K1128" s="57">
        <f t="shared" si="325"/>
        <v>2563.5666558806083</v>
      </c>
      <c r="L1128" s="57">
        <f t="shared" si="326"/>
        <v>2017.6499459539441</v>
      </c>
      <c r="M1128" s="60">
        <f t="shared" si="327"/>
        <v>2889.6418010932498</v>
      </c>
      <c r="N1128" s="57">
        <f t="shared" si="328"/>
        <v>1789.972765043043</v>
      </c>
      <c r="P1128" s="49"/>
      <c r="Q1128" s="96">
        <v>56</v>
      </c>
      <c r="R1128" s="103">
        <f t="shared" si="336"/>
        <v>2020.4378228049745</v>
      </c>
      <c r="S1128" s="60">
        <f t="shared" si="329"/>
        <v>2274.286728776045</v>
      </c>
      <c r="T1128" s="57">
        <f t="shared" si="331"/>
        <v>2061.7314605100692</v>
      </c>
      <c r="U1128" s="57">
        <f t="shared" si="332"/>
        <v>2095.7220429686699</v>
      </c>
      <c r="V1128" s="57">
        <f t="shared" si="333"/>
        <v>1649.4337906254759</v>
      </c>
      <c r="W1128" s="57">
        <f t="shared" si="334"/>
        <v>2362.2892757413251</v>
      </c>
      <c r="X1128" s="60">
        <f t="shared" si="330"/>
        <v>1789.972765043043</v>
      </c>
      <c r="Y1128" s="17"/>
      <c r="AA1128" s="22"/>
      <c r="AB1128" s="22"/>
      <c r="AC1128" s="22"/>
      <c r="AD1128" s="22"/>
      <c r="AE1128" s="22"/>
      <c r="AF1128" s="22"/>
      <c r="AG1128" s="22"/>
      <c r="AH1128" s="33"/>
      <c r="AI1128" s="6"/>
      <c r="AJ1128" s="32"/>
      <c r="AK1128" s="27"/>
      <c r="AL1128" s="27"/>
      <c r="AM1128" s="27"/>
      <c r="AN1128" s="27"/>
      <c r="AO1128" s="27"/>
      <c r="AP1128" s="27"/>
      <c r="AR1128" s="2"/>
      <c r="AS1128" s="8"/>
      <c r="AT1128" s="8"/>
      <c r="AU1128" s="8"/>
      <c r="AW1128" s="44"/>
      <c r="AX1128" s="31"/>
      <c r="AY1128" s="29"/>
      <c r="AZ1128" s="31"/>
      <c r="BA1128" s="17"/>
      <c r="BC1128" s="22"/>
      <c r="BD1128" s="22"/>
      <c r="BE1128" s="22"/>
      <c r="BF1128" s="22"/>
      <c r="BG1128" s="22"/>
      <c r="BH1128" s="22"/>
      <c r="BI1128" s="22"/>
      <c r="BJ1128" s="33"/>
      <c r="BK1128" s="6"/>
      <c r="BL1128" s="32"/>
      <c r="BM1128" s="27"/>
      <c r="BN1128" s="27"/>
      <c r="BO1128" s="27"/>
      <c r="BP1128" s="27"/>
      <c r="BQ1128" s="27"/>
      <c r="BR1128" s="27"/>
      <c r="BT1128" s="2"/>
      <c r="BU1128" s="8"/>
      <c r="BV1128" s="8"/>
      <c r="BW1128" s="8"/>
      <c r="BY1128" s="44"/>
      <c r="BZ1128" s="31"/>
      <c r="CA1128" s="29"/>
      <c r="CB1128" s="31"/>
      <c r="CC1128" s="17"/>
      <c r="CE1128" s="22"/>
      <c r="CF1128" s="22"/>
      <c r="CG1128" s="22"/>
      <c r="CH1128" s="22"/>
      <c r="CI1128" s="22"/>
      <c r="CJ1128" s="22"/>
      <c r="CK1128" s="22"/>
      <c r="CL1128" s="33"/>
      <c r="CM1128" s="6"/>
      <c r="CN1128" s="32"/>
      <c r="CO1128" s="27"/>
      <c r="CP1128" s="27"/>
      <c r="CQ1128" s="27"/>
      <c r="CR1128" s="27"/>
      <c r="CS1128" s="27"/>
      <c r="CT1128" s="27"/>
    </row>
    <row r="1129" spans="2:98">
      <c r="B1129" s="86">
        <v>43994</v>
      </c>
      <c r="C1129" s="53">
        <v>3041.31</v>
      </c>
      <c r="D1129" s="47">
        <f t="shared" si="337"/>
        <v>1.3060857399820139E-2</v>
      </c>
      <c r="F1129" s="89">
        <f t="shared" si="335"/>
        <v>2020.4417957886853</v>
      </c>
      <c r="G1129" s="41">
        <v>57</v>
      </c>
      <c r="H1129" s="37">
        <v>1118</v>
      </c>
      <c r="I1129" s="57">
        <f t="shared" si="323"/>
        <v>2274.9509174676768</v>
      </c>
      <c r="J1129" s="57">
        <f t="shared" si="324"/>
        <v>2524.6737043956987</v>
      </c>
      <c r="K1129" s="57">
        <f t="shared" si="325"/>
        <v>2567.0460177534251</v>
      </c>
      <c r="L1129" s="57">
        <f t="shared" si="326"/>
        <v>2016.0922870468555</v>
      </c>
      <c r="M1129" s="60">
        <f t="shared" si="327"/>
        <v>2896.6450250271596</v>
      </c>
      <c r="N1129" s="57">
        <f t="shared" si="328"/>
        <v>1786.6882659667629</v>
      </c>
      <c r="P1129" s="49"/>
      <c r="Q1129" s="41">
        <v>57</v>
      </c>
      <c r="R1129" s="103">
        <f t="shared" si="336"/>
        <v>2020.4417957886853</v>
      </c>
      <c r="S1129" s="60">
        <f t="shared" si="329"/>
        <v>2274.9509174676768</v>
      </c>
      <c r="T1129" s="57">
        <f t="shared" si="331"/>
        <v>2063.9269595226979</v>
      </c>
      <c r="U1129" s="57">
        <f t="shared" si="332"/>
        <v>2098.5664298527017</v>
      </c>
      <c r="V1129" s="57">
        <f t="shared" si="333"/>
        <v>1648.1604006398775</v>
      </c>
      <c r="W1129" s="57">
        <f t="shared" si="334"/>
        <v>2368.0144285226943</v>
      </c>
      <c r="X1129" s="60">
        <f t="shared" si="330"/>
        <v>1786.6882659667629</v>
      </c>
      <c r="Y1129" s="17"/>
      <c r="AA1129" s="22"/>
      <c r="AB1129" s="22"/>
      <c r="AC1129" s="22"/>
      <c r="AD1129" s="22"/>
      <c r="AE1129" s="22"/>
      <c r="AF1129" s="22"/>
      <c r="AG1129" s="22"/>
      <c r="AH1129" s="33"/>
      <c r="AI1129" s="6"/>
      <c r="AJ1129" s="32"/>
      <c r="AK1129" s="27"/>
      <c r="AL1129" s="27"/>
      <c r="AM1129" s="27"/>
      <c r="AN1129" s="27"/>
      <c r="AO1129" s="27"/>
      <c r="AP1129" s="27"/>
      <c r="AR1129" s="2"/>
      <c r="AS1129" s="8"/>
      <c r="AT1129" s="8"/>
      <c r="AU1129" s="8"/>
      <c r="AW1129" s="44"/>
      <c r="AX1129" s="31"/>
      <c r="AY1129" s="29"/>
      <c r="AZ1129" s="31"/>
      <c r="BA1129" s="17"/>
      <c r="BC1129" s="22"/>
      <c r="BD1129" s="22"/>
      <c r="BE1129" s="22"/>
      <c r="BF1129" s="22"/>
      <c r="BG1129" s="22"/>
      <c r="BH1129" s="22"/>
      <c r="BI1129" s="22"/>
      <c r="BJ1129" s="33"/>
      <c r="BK1129" s="6"/>
      <c r="BL1129" s="32"/>
      <c r="BM1129" s="27"/>
      <c r="BN1129" s="27"/>
      <c r="BO1129" s="27"/>
      <c r="BP1129" s="27"/>
      <c r="BQ1129" s="27"/>
      <c r="BR1129" s="27"/>
      <c r="BT1129" s="2"/>
      <c r="BU1129" s="8"/>
      <c r="BV1129" s="8"/>
      <c r="BW1129" s="8"/>
      <c r="BY1129" s="44"/>
      <c r="BZ1129" s="31"/>
      <c r="CA1129" s="29"/>
      <c r="CB1129" s="31"/>
      <c r="CC1129" s="17"/>
      <c r="CE1129" s="22"/>
      <c r="CF1129" s="22"/>
      <c r="CG1129" s="22"/>
      <c r="CH1129" s="22"/>
      <c r="CI1129" s="22"/>
      <c r="CJ1129" s="22"/>
      <c r="CK1129" s="22"/>
      <c r="CL1129" s="33"/>
      <c r="CM1129" s="6"/>
      <c r="CN1129" s="32"/>
      <c r="CO1129" s="27"/>
      <c r="CP1129" s="27"/>
      <c r="CQ1129" s="27"/>
      <c r="CR1129" s="27"/>
      <c r="CS1129" s="27"/>
      <c r="CT1129" s="27"/>
    </row>
    <row r="1130" spans="2:98">
      <c r="B1130" s="86">
        <v>43997</v>
      </c>
      <c r="C1130" s="53">
        <v>3066.59</v>
      </c>
      <c r="D1130" s="47">
        <f t="shared" si="337"/>
        <v>8.312207568449189E-3</v>
      </c>
      <c r="F1130" s="89">
        <f t="shared" si="335"/>
        <v>2020.4457687723961</v>
      </c>
      <c r="G1130" s="41">
        <v>58</v>
      </c>
      <c r="H1130" s="37">
        <v>1119</v>
      </c>
      <c r="I1130" s="57">
        <f t="shared" si="323"/>
        <v>2275.6153001307257</v>
      </c>
      <c r="J1130" s="57">
        <f t="shared" si="324"/>
        <v>2527.3386879963032</v>
      </c>
      <c r="K1130" s="57">
        <f t="shared" si="325"/>
        <v>2570.5062067653093</v>
      </c>
      <c r="L1130" s="57">
        <f t="shared" si="326"/>
        <v>2014.5545576042452</v>
      </c>
      <c r="M1130" s="60">
        <f t="shared" si="327"/>
        <v>2903.6112380855411</v>
      </c>
      <c r="N1130" s="57">
        <f t="shared" si="328"/>
        <v>1783.4429507179416</v>
      </c>
      <c r="P1130" s="49"/>
      <c r="Q1130" s="96">
        <v>58</v>
      </c>
      <c r="R1130" s="103">
        <f t="shared" si="336"/>
        <v>2020.4457687723961</v>
      </c>
      <c r="S1130" s="60">
        <f t="shared" si="329"/>
        <v>2275.6153001307257</v>
      </c>
      <c r="T1130" s="57">
        <f t="shared" si="331"/>
        <v>2066.1055901672826</v>
      </c>
      <c r="U1130" s="57">
        <f t="shared" si="332"/>
        <v>2101.3951428757896</v>
      </c>
      <c r="V1130" s="57">
        <f t="shared" si="333"/>
        <v>1646.9033030404812</v>
      </c>
      <c r="W1130" s="57">
        <f t="shared" si="334"/>
        <v>2373.7093248223387</v>
      </c>
      <c r="X1130" s="60">
        <f t="shared" si="330"/>
        <v>1783.4429507179416</v>
      </c>
      <c r="Y1130" s="17"/>
      <c r="AA1130" s="22"/>
      <c r="AB1130" s="22"/>
      <c r="AC1130" s="22"/>
      <c r="AD1130" s="22"/>
      <c r="AE1130" s="22"/>
      <c r="AF1130" s="22"/>
      <c r="AG1130" s="22"/>
      <c r="AH1130" s="33"/>
      <c r="AI1130" s="6"/>
      <c r="AJ1130" s="32"/>
      <c r="AK1130" s="27"/>
      <c r="AL1130" s="27"/>
      <c r="AM1130" s="27"/>
      <c r="AN1130" s="27"/>
      <c r="AO1130" s="27"/>
      <c r="AP1130" s="27"/>
      <c r="AR1130" s="2"/>
      <c r="AS1130" s="8"/>
      <c r="AT1130" s="8"/>
      <c r="AU1130" s="8"/>
      <c r="AW1130" s="44"/>
      <c r="AX1130" s="31"/>
      <c r="AY1130" s="29"/>
      <c r="AZ1130" s="31"/>
      <c r="BA1130" s="17"/>
      <c r="BC1130" s="22"/>
      <c r="BD1130" s="22"/>
      <c r="BE1130" s="22"/>
      <c r="BF1130" s="22"/>
      <c r="BG1130" s="22"/>
      <c r="BH1130" s="22"/>
      <c r="BI1130" s="22"/>
      <c r="BJ1130" s="33"/>
      <c r="BK1130" s="6"/>
      <c r="BL1130" s="32"/>
      <c r="BM1130" s="27"/>
      <c r="BN1130" s="27"/>
      <c r="BO1130" s="27"/>
      <c r="BP1130" s="27"/>
      <c r="BQ1130" s="27"/>
      <c r="BR1130" s="27"/>
      <c r="BT1130" s="2"/>
      <c r="BU1130" s="8"/>
      <c r="BV1130" s="8"/>
      <c r="BW1130" s="8"/>
      <c r="BY1130" s="44"/>
      <c r="BZ1130" s="31"/>
      <c r="CA1130" s="29"/>
      <c r="CB1130" s="31"/>
      <c r="CC1130" s="17"/>
      <c r="CE1130" s="22"/>
      <c r="CF1130" s="22"/>
      <c r="CG1130" s="22"/>
      <c r="CH1130" s="22"/>
      <c r="CI1130" s="22"/>
      <c r="CJ1130" s="22"/>
      <c r="CK1130" s="22"/>
      <c r="CL1130" s="33"/>
      <c r="CM1130" s="6"/>
      <c r="CN1130" s="32"/>
      <c r="CO1130" s="27"/>
      <c r="CP1130" s="27"/>
      <c r="CQ1130" s="27"/>
      <c r="CR1130" s="27"/>
      <c r="CS1130" s="27"/>
      <c r="CT1130" s="27"/>
    </row>
    <row r="1131" spans="2:98">
      <c r="B1131" s="86">
        <v>43998</v>
      </c>
      <c r="C1131" s="53">
        <v>3124.74</v>
      </c>
      <c r="D1131" s="47">
        <f t="shared" si="337"/>
        <v>1.8962430582503572E-2</v>
      </c>
      <c r="F1131" s="89">
        <f t="shared" si="335"/>
        <v>2020.449741756107</v>
      </c>
      <c r="G1131" s="41">
        <v>59</v>
      </c>
      <c r="H1131" s="37">
        <v>1120</v>
      </c>
      <c r="I1131" s="57">
        <f t="shared" si="323"/>
        <v>2276.279876821839</v>
      </c>
      <c r="J1131" s="57">
        <f t="shared" si="324"/>
        <v>2529.9835718959566</v>
      </c>
      <c r="K1131" s="57">
        <f t="shared" si="325"/>
        <v>2573.9477489034607</v>
      </c>
      <c r="L1131" s="57">
        <f t="shared" si="326"/>
        <v>2013.0362319248395</v>
      </c>
      <c r="M1131" s="60">
        <f t="shared" si="327"/>
        <v>2910.5414854940263</v>
      </c>
      <c r="N1131" s="57">
        <f t="shared" si="328"/>
        <v>1780.2357751807006</v>
      </c>
      <c r="P1131" s="49"/>
      <c r="Q1131" s="41">
        <v>59</v>
      </c>
      <c r="R1131" s="103">
        <f t="shared" si="336"/>
        <v>2020.449741756107</v>
      </c>
      <c r="S1131" s="60">
        <f t="shared" si="329"/>
        <v>2276.279876821839</v>
      </c>
      <c r="T1131" s="57">
        <f t="shared" si="331"/>
        <v>2068.2677892569304</v>
      </c>
      <c r="U1131" s="57">
        <f t="shared" si="332"/>
        <v>2104.2086120337631</v>
      </c>
      <c r="V1131" s="57">
        <f t="shared" si="333"/>
        <v>1645.6620680652029</v>
      </c>
      <c r="W1131" s="57">
        <f t="shared" si="334"/>
        <v>2379.374819114782</v>
      </c>
      <c r="X1131" s="60">
        <f t="shared" si="330"/>
        <v>1780.2357751807006</v>
      </c>
      <c r="Y1131" s="17"/>
      <c r="AA1131" s="22"/>
      <c r="AB1131" s="22"/>
      <c r="AC1131" s="22"/>
      <c r="AD1131" s="22"/>
      <c r="AE1131" s="22"/>
      <c r="AF1131" s="22"/>
      <c r="AG1131" s="22"/>
      <c r="AH1131" s="33"/>
      <c r="AI1131" s="6"/>
      <c r="AJ1131" s="32"/>
      <c r="AK1131" s="27"/>
      <c r="AL1131" s="27"/>
      <c r="AM1131" s="27"/>
      <c r="AN1131" s="27"/>
      <c r="AO1131" s="27"/>
      <c r="AP1131" s="27"/>
      <c r="AR1131" s="2"/>
      <c r="AS1131" s="8"/>
      <c r="AT1131" s="8"/>
      <c r="AU1131" s="8"/>
      <c r="AW1131" s="44"/>
      <c r="AX1131" s="31"/>
      <c r="AY1131" s="29"/>
      <c r="AZ1131" s="31"/>
      <c r="BA1131" s="17"/>
      <c r="BC1131" s="22"/>
      <c r="BD1131" s="22"/>
      <c r="BE1131" s="22"/>
      <c r="BF1131" s="22"/>
      <c r="BG1131" s="22"/>
      <c r="BH1131" s="22"/>
      <c r="BI1131" s="22"/>
      <c r="BJ1131" s="33"/>
      <c r="BK1131" s="6"/>
      <c r="BL1131" s="32"/>
      <c r="BM1131" s="27"/>
      <c r="BN1131" s="27"/>
      <c r="BO1131" s="27"/>
      <c r="BP1131" s="27"/>
      <c r="BQ1131" s="27"/>
      <c r="BR1131" s="27"/>
      <c r="BT1131" s="2"/>
      <c r="BU1131" s="8"/>
      <c r="BV1131" s="8"/>
      <c r="BW1131" s="8"/>
      <c r="BY1131" s="44"/>
      <c r="BZ1131" s="31"/>
      <c r="CA1131" s="29"/>
      <c r="CB1131" s="31"/>
      <c r="CC1131" s="17"/>
      <c r="CE1131" s="22"/>
      <c r="CF1131" s="22"/>
      <c r="CG1131" s="22"/>
      <c r="CH1131" s="22"/>
      <c r="CI1131" s="22"/>
      <c r="CJ1131" s="22"/>
      <c r="CK1131" s="22"/>
      <c r="CL1131" s="33"/>
      <c r="CM1131" s="6"/>
      <c r="CN1131" s="32"/>
      <c r="CO1131" s="27"/>
      <c r="CP1131" s="27"/>
      <c r="CQ1131" s="27"/>
      <c r="CR1131" s="27"/>
      <c r="CS1131" s="27"/>
      <c r="CT1131" s="27"/>
    </row>
    <row r="1132" spans="2:98">
      <c r="B1132" s="86">
        <v>43999</v>
      </c>
      <c r="C1132" s="53">
        <v>3113.49</v>
      </c>
      <c r="D1132" s="47">
        <f t="shared" si="337"/>
        <v>-3.6002995449221377E-3</v>
      </c>
      <c r="F1132" s="89">
        <f t="shared" si="335"/>
        <v>2020.4537147398178</v>
      </c>
      <c r="G1132" s="41">
        <v>60</v>
      </c>
      <c r="H1132" s="37">
        <v>1121</v>
      </c>
      <c r="I1132" s="57">
        <f t="shared" si="323"/>
        <v>2276.9446475976806</v>
      </c>
      <c r="J1132" s="57">
        <f t="shared" si="324"/>
        <v>2532.6088678510073</v>
      </c>
      <c r="K1132" s="57">
        <f t="shared" si="325"/>
        <v>2577.3711478107502</v>
      </c>
      <c r="L1132" s="57">
        <f t="shared" si="326"/>
        <v>2011.536806651802</v>
      </c>
      <c r="M1132" s="60">
        <f t="shared" si="327"/>
        <v>2917.4367679846414</v>
      </c>
      <c r="N1132" s="57">
        <f t="shared" si="328"/>
        <v>1777.0657397332902</v>
      </c>
      <c r="P1132" s="49"/>
      <c r="Q1132" s="96">
        <v>60</v>
      </c>
      <c r="R1132" s="103">
        <f t="shared" si="336"/>
        <v>2020.4537147398178</v>
      </c>
      <c r="S1132" s="60">
        <f t="shared" si="329"/>
        <v>2276.9446475976806</v>
      </c>
      <c r="T1132" s="57">
        <f t="shared" si="331"/>
        <v>2070.4139751537141</v>
      </c>
      <c r="U1132" s="57">
        <f t="shared" si="332"/>
        <v>2107.0072490559073</v>
      </c>
      <c r="V1132" s="57">
        <f t="shared" si="333"/>
        <v>1644.4362842185919</v>
      </c>
      <c r="W1132" s="57">
        <f t="shared" si="334"/>
        <v>2385.011729500915</v>
      </c>
      <c r="X1132" s="60">
        <f t="shared" si="330"/>
        <v>1777.0657397332902</v>
      </c>
      <c r="Y1132" s="17"/>
      <c r="AA1132" s="22"/>
      <c r="AB1132" s="22"/>
      <c r="AC1132" s="22"/>
      <c r="AD1132" s="22"/>
      <c r="AE1132" s="22"/>
      <c r="AF1132" s="22"/>
      <c r="AG1132" s="22"/>
      <c r="AH1132" s="33"/>
      <c r="AI1132" s="6"/>
      <c r="AJ1132" s="32"/>
      <c r="AK1132" s="27"/>
      <c r="AL1132" s="27"/>
      <c r="AM1132" s="27"/>
      <c r="AN1132" s="27"/>
      <c r="AO1132" s="27"/>
      <c r="AP1132" s="27"/>
      <c r="AR1132" s="2"/>
      <c r="AS1132" s="8"/>
      <c r="AT1132" s="8"/>
      <c r="AU1132" s="8"/>
      <c r="AW1132" s="44"/>
      <c r="AX1132" s="31"/>
      <c r="AY1132" s="29"/>
      <c r="AZ1132" s="31"/>
      <c r="BA1132" s="17"/>
      <c r="BC1132" s="22"/>
      <c r="BD1132" s="22"/>
      <c r="BE1132" s="22"/>
      <c r="BF1132" s="22"/>
      <c r="BG1132" s="22"/>
      <c r="BH1132" s="22"/>
      <c r="BI1132" s="22"/>
      <c r="BJ1132" s="33"/>
      <c r="BK1132" s="6"/>
      <c r="BL1132" s="32"/>
      <c r="BM1132" s="27"/>
      <c r="BN1132" s="27"/>
      <c r="BO1132" s="27"/>
      <c r="BP1132" s="27"/>
      <c r="BQ1132" s="27"/>
      <c r="BR1132" s="27"/>
      <c r="BT1132" s="2"/>
      <c r="BU1132" s="8"/>
      <c r="BV1132" s="8"/>
      <c r="BW1132" s="8"/>
      <c r="BY1132" s="44"/>
      <c r="BZ1132" s="31"/>
      <c r="CA1132" s="29"/>
      <c r="CB1132" s="31"/>
      <c r="CC1132" s="17"/>
      <c r="CE1132" s="22"/>
      <c r="CF1132" s="22"/>
      <c r="CG1132" s="22"/>
      <c r="CH1132" s="22"/>
      <c r="CI1132" s="22"/>
      <c r="CJ1132" s="22"/>
      <c r="CK1132" s="22"/>
      <c r="CL1132" s="33"/>
      <c r="CM1132" s="6"/>
      <c r="CN1132" s="32"/>
      <c r="CO1132" s="27"/>
      <c r="CP1132" s="27"/>
      <c r="CQ1132" s="27"/>
      <c r="CR1132" s="27"/>
      <c r="CS1132" s="27"/>
      <c r="CT1132" s="27"/>
    </row>
    <row r="1133" spans="2:98">
      <c r="B1133" s="86">
        <v>44000</v>
      </c>
      <c r="C1133" s="53">
        <v>3115.34</v>
      </c>
      <c r="D1133" s="47">
        <f t="shared" si="337"/>
        <v>5.9418851513907674E-4</v>
      </c>
      <c r="F1133" s="89">
        <f t="shared" si="335"/>
        <v>2020.4576877235286</v>
      </c>
      <c r="G1133" s="41">
        <v>61</v>
      </c>
      <c r="H1133" s="37">
        <v>1122</v>
      </c>
      <c r="I1133" s="57">
        <f t="shared" si="323"/>
        <v>2277.6096125149325</v>
      </c>
      <c r="J1133" s="57">
        <f t="shared" si="324"/>
        <v>2535.2150663596744</v>
      </c>
      <c r="K1133" s="57">
        <f t="shared" si="325"/>
        <v>2580.7768860880828</v>
      </c>
      <c r="L1133" s="57">
        <f t="shared" si="326"/>
        <v>2010.0557994703647</v>
      </c>
      <c r="M1133" s="60">
        <f t="shared" si="327"/>
        <v>2924.298044392292</v>
      </c>
      <c r="N1133" s="57">
        <f t="shared" si="328"/>
        <v>1773.9318866516062</v>
      </c>
      <c r="P1133" s="49"/>
      <c r="Q1133" s="41">
        <v>61</v>
      </c>
      <c r="R1133" s="103">
        <f t="shared" si="336"/>
        <v>2020.4576877235286</v>
      </c>
      <c r="S1133" s="60">
        <f t="shared" si="329"/>
        <v>2277.6096125149325</v>
      </c>
      <c r="T1133" s="57">
        <f t="shared" si="331"/>
        <v>2072.5445488411337</v>
      </c>
      <c r="U1133" s="57">
        <f t="shared" si="332"/>
        <v>2109.791448469648</v>
      </c>
      <c r="V1133" s="57">
        <f t="shared" si="333"/>
        <v>1643.2255572071397</v>
      </c>
      <c r="W1133" s="57">
        <f t="shared" si="334"/>
        <v>2390.6208398306303</v>
      </c>
      <c r="X1133" s="60">
        <f t="shared" si="330"/>
        <v>1773.9318866516062</v>
      </c>
      <c r="Y1133" s="17"/>
      <c r="AA1133" s="22"/>
      <c r="AB1133" s="22"/>
      <c r="AC1133" s="22"/>
      <c r="AD1133" s="22"/>
      <c r="AE1133" s="22"/>
      <c r="AF1133" s="22"/>
      <c r="AG1133" s="22"/>
      <c r="AH1133" s="33"/>
      <c r="AI1133" s="6"/>
      <c r="AJ1133" s="32"/>
      <c r="AK1133" s="27"/>
      <c r="AL1133" s="27"/>
      <c r="AM1133" s="27"/>
      <c r="AN1133" s="27"/>
      <c r="AO1133" s="27"/>
      <c r="AP1133" s="27"/>
      <c r="AR1133" s="2"/>
      <c r="AS1133" s="8"/>
      <c r="AT1133" s="8"/>
      <c r="AU1133" s="8"/>
      <c r="AW1133" s="44"/>
      <c r="AX1133" s="31"/>
      <c r="AY1133" s="29"/>
      <c r="AZ1133" s="31"/>
      <c r="BA1133" s="17"/>
      <c r="BC1133" s="22"/>
      <c r="BD1133" s="22"/>
      <c r="BE1133" s="22"/>
      <c r="BF1133" s="22"/>
      <c r="BG1133" s="22"/>
      <c r="BH1133" s="22"/>
      <c r="BI1133" s="22"/>
      <c r="BJ1133" s="33"/>
      <c r="BK1133" s="6"/>
      <c r="BL1133" s="32"/>
      <c r="BM1133" s="27"/>
      <c r="BN1133" s="27"/>
      <c r="BO1133" s="27"/>
      <c r="BP1133" s="27"/>
      <c r="BQ1133" s="27"/>
      <c r="BR1133" s="27"/>
      <c r="BT1133" s="2"/>
      <c r="BU1133" s="8"/>
      <c r="BV1133" s="8"/>
      <c r="BW1133" s="8"/>
      <c r="BY1133" s="44"/>
      <c r="BZ1133" s="31"/>
      <c r="CA1133" s="29"/>
      <c r="CB1133" s="31"/>
      <c r="CC1133" s="17"/>
      <c r="CE1133" s="22"/>
      <c r="CF1133" s="22"/>
      <c r="CG1133" s="22"/>
      <c r="CH1133" s="22"/>
      <c r="CI1133" s="22"/>
      <c r="CJ1133" s="22"/>
      <c r="CK1133" s="22"/>
      <c r="CL1133" s="33"/>
      <c r="CM1133" s="6"/>
      <c r="CN1133" s="32"/>
      <c r="CO1133" s="27"/>
      <c r="CP1133" s="27"/>
      <c r="CQ1133" s="27"/>
      <c r="CR1133" s="27"/>
      <c r="CS1133" s="27"/>
      <c r="CT1133" s="27"/>
    </row>
    <row r="1134" spans="2:98">
      <c r="B1134" s="86">
        <v>44001</v>
      </c>
      <c r="C1134" s="53">
        <v>3097.95</v>
      </c>
      <c r="D1134" s="47">
        <f t="shared" si="337"/>
        <v>-5.5820552491863892E-3</v>
      </c>
      <c r="F1134" s="89">
        <f t="shared" si="335"/>
        <v>2020.4616607072394</v>
      </c>
      <c r="G1134" s="41">
        <v>62</v>
      </c>
      <c r="H1134" s="37">
        <v>1123</v>
      </c>
      <c r="I1134" s="57">
        <f t="shared" si="323"/>
        <v>2278.2747716302915</v>
      </c>
      <c r="J1134" s="57">
        <f t="shared" si="324"/>
        <v>2537.8026378774962</v>
      </c>
      <c r="K1134" s="57">
        <f t="shared" si="325"/>
        <v>2584.1654265008956</v>
      </c>
      <c r="L1134" s="57">
        <f t="shared" si="326"/>
        <v>2008.592747901334</v>
      </c>
      <c r="M1134" s="60">
        <f t="shared" si="327"/>
        <v>2931.1262340599792</v>
      </c>
      <c r="N1134" s="57">
        <f t="shared" si="328"/>
        <v>1770.8332977039718</v>
      </c>
      <c r="P1134" s="49"/>
      <c r="Q1134" s="96">
        <v>62</v>
      </c>
      <c r="R1134" s="103">
        <f t="shared" si="336"/>
        <v>2020.4616607072394</v>
      </c>
      <c r="S1134" s="60">
        <f t="shared" si="329"/>
        <v>2278.2747716302915</v>
      </c>
      <c r="T1134" s="57">
        <f t="shared" si="331"/>
        <v>2074.6598949177483</v>
      </c>
      <c r="U1134" s="57">
        <f t="shared" si="332"/>
        <v>2112.5615885868679</v>
      </c>
      <c r="V1134" s="57">
        <f t="shared" si="333"/>
        <v>1642.0295089529684</v>
      </c>
      <c r="W1134" s="57">
        <f t="shared" si="334"/>
        <v>2396.2029016690922</v>
      </c>
      <c r="X1134" s="60">
        <f t="shared" si="330"/>
        <v>1770.8332977039718</v>
      </c>
      <c r="Y1134" s="17"/>
      <c r="AA1134" s="22"/>
      <c r="AB1134" s="22"/>
      <c r="AC1134" s="22"/>
      <c r="AD1134" s="22"/>
      <c r="AE1134" s="22"/>
      <c r="AF1134" s="22"/>
      <c r="AG1134" s="22"/>
      <c r="AH1134" s="33"/>
      <c r="AI1134" s="6"/>
      <c r="AJ1134" s="32"/>
      <c r="AK1134" s="27"/>
      <c r="AL1134" s="27"/>
      <c r="AM1134" s="27"/>
      <c r="AN1134" s="27"/>
      <c r="AO1134" s="27"/>
      <c r="AP1134" s="27"/>
      <c r="AR1134" s="2"/>
      <c r="AS1134" s="8"/>
      <c r="AT1134" s="8"/>
      <c r="AU1134" s="8"/>
      <c r="AW1134" s="44"/>
      <c r="AX1134" s="31"/>
      <c r="AY1134" s="29"/>
      <c r="AZ1134" s="31"/>
      <c r="BA1134" s="17"/>
      <c r="BC1134" s="22"/>
      <c r="BD1134" s="22"/>
      <c r="BE1134" s="22"/>
      <c r="BF1134" s="22"/>
      <c r="BG1134" s="22"/>
      <c r="BH1134" s="22"/>
      <c r="BI1134" s="22"/>
      <c r="BJ1134" s="33"/>
      <c r="BK1134" s="6"/>
      <c r="BL1134" s="32"/>
      <c r="BM1134" s="27"/>
      <c r="BN1134" s="27"/>
      <c r="BO1134" s="27"/>
      <c r="BP1134" s="27"/>
      <c r="BQ1134" s="27"/>
      <c r="BR1134" s="27"/>
      <c r="BT1134" s="2"/>
      <c r="BU1134" s="8"/>
      <c r="BV1134" s="8"/>
      <c r="BW1134" s="8"/>
      <c r="BY1134" s="44"/>
      <c r="BZ1134" s="31"/>
      <c r="CA1134" s="29"/>
      <c r="CB1134" s="31"/>
      <c r="CC1134" s="17"/>
      <c r="CE1134" s="22"/>
      <c r="CF1134" s="22"/>
      <c r="CG1134" s="22"/>
      <c r="CH1134" s="22"/>
      <c r="CI1134" s="22"/>
      <c r="CJ1134" s="22"/>
      <c r="CK1134" s="22"/>
      <c r="CL1134" s="33"/>
      <c r="CM1134" s="6"/>
      <c r="CN1134" s="32"/>
      <c r="CO1134" s="27"/>
      <c r="CP1134" s="27"/>
      <c r="CQ1134" s="27"/>
      <c r="CR1134" s="27"/>
      <c r="CS1134" s="27"/>
      <c r="CT1134" s="27"/>
    </row>
    <row r="1135" spans="2:98">
      <c r="B1135" s="86">
        <v>44004</v>
      </c>
      <c r="C1135" s="53">
        <v>3117.86</v>
      </c>
      <c r="D1135" s="47">
        <f t="shared" si="337"/>
        <v>6.4268306460725025E-3</v>
      </c>
      <c r="F1135" s="89">
        <f t="shared" si="335"/>
        <v>2020.4656336909502</v>
      </c>
      <c r="G1135" s="41">
        <v>63</v>
      </c>
      <c r="H1135" s="37">
        <v>1124</v>
      </c>
      <c r="I1135" s="57">
        <f t="shared" si="323"/>
        <v>2278.9401250004717</v>
      </c>
      <c r="J1135" s="57">
        <f t="shared" si="324"/>
        <v>2540.372033944881</v>
      </c>
      <c r="K1135" s="57">
        <f t="shared" si="325"/>
        <v>2587.537213098261</v>
      </c>
      <c r="L1135" s="57">
        <f t="shared" si="326"/>
        <v>2007.1472081819841</v>
      </c>
      <c r="M1135" s="60">
        <f t="shared" si="327"/>
        <v>2937.9222190696787</v>
      </c>
      <c r="N1135" s="57">
        <f t="shared" si="328"/>
        <v>1767.7690919202619</v>
      </c>
      <c r="P1135" s="49"/>
      <c r="Q1135" s="41">
        <v>63</v>
      </c>
      <c r="R1135" s="103">
        <f t="shared" si="336"/>
        <v>2020.4656336909502</v>
      </c>
      <c r="S1135" s="60">
        <f t="shared" si="329"/>
        <v>2278.9401250004717</v>
      </c>
      <c r="T1135" s="57">
        <f t="shared" si="331"/>
        <v>2076.7603825189517</v>
      </c>
      <c r="U1135" s="57">
        <f t="shared" si="332"/>
        <v>2115.3180324187747</v>
      </c>
      <c r="V1135" s="57">
        <f t="shared" si="333"/>
        <v>1640.847776678959</v>
      </c>
      <c r="W1135" s="57">
        <f t="shared" si="334"/>
        <v>2401.7586361204822</v>
      </c>
      <c r="X1135" s="60">
        <f t="shared" si="330"/>
        <v>1767.7690919202619</v>
      </c>
      <c r="Y1135" s="17"/>
      <c r="AA1135" s="22"/>
      <c r="AB1135" s="22"/>
      <c r="AC1135" s="22"/>
      <c r="AD1135" s="22"/>
      <c r="AE1135" s="22"/>
      <c r="AF1135" s="22"/>
      <c r="AG1135" s="22"/>
      <c r="AH1135" s="33"/>
      <c r="AI1135" s="6"/>
      <c r="AJ1135" s="32"/>
      <c r="AK1135" s="27"/>
      <c r="AL1135" s="27"/>
      <c r="AM1135" s="27"/>
      <c r="AN1135" s="27"/>
      <c r="AO1135" s="27"/>
      <c r="AP1135" s="27"/>
      <c r="AR1135" s="2"/>
      <c r="AS1135" s="8"/>
      <c r="AT1135" s="8"/>
      <c r="AU1135" s="8"/>
      <c r="AW1135" s="44"/>
      <c r="AX1135" s="31"/>
      <c r="AY1135" s="29"/>
      <c r="AZ1135" s="31"/>
      <c r="BA1135" s="17"/>
      <c r="BC1135" s="22"/>
      <c r="BD1135" s="22"/>
      <c r="BE1135" s="22"/>
      <c r="BF1135" s="22"/>
      <c r="BG1135" s="22"/>
      <c r="BH1135" s="22"/>
      <c r="BI1135" s="22"/>
      <c r="BJ1135" s="33"/>
      <c r="BK1135" s="6"/>
      <c r="BL1135" s="32"/>
      <c r="BM1135" s="27"/>
      <c r="BN1135" s="27"/>
      <c r="BO1135" s="27"/>
      <c r="BP1135" s="27"/>
      <c r="BQ1135" s="27"/>
      <c r="BR1135" s="27"/>
      <c r="BT1135" s="2"/>
      <c r="BU1135" s="8"/>
      <c r="BV1135" s="8"/>
      <c r="BW1135" s="8"/>
      <c r="BY1135" s="44"/>
      <c r="BZ1135" s="31"/>
      <c r="CA1135" s="29"/>
      <c r="CB1135" s="31"/>
      <c r="CC1135" s="17"/>
      <c r="CE1135" s="22"/>
      <c r="CF1135" s="22"/>
      <c r="CG1135" s="22"/>
      <c r="CH1135" s="22"/>
      <c r="CI1135" s="22"/>
      <c r="CJ1135" s="22"/>
      <c r="CK1135" s="22"/>
      <c r="CL1135" s="33"/>
      <c r="CM1135" s="6"/>
      <c r="CN1135" s="32"/>
      <c r="CO1135" s="27"/>
      <c r="CP1135" s="27"/>
      <c r="CQ1135" s="27"/>
      <c r="CR1135" s="27"/>
      <c r="CS1135" s="27"/>
      <c r="CT1135" s="27"/>
    </row>
    <row r="1136" spans="2:98">
      <c r="B1136" s="86">
        <v>44005</v>
      </c>
      <c r="C1136" s="53">
        <v>3131.26</v>
      </c>
      <c r="D1136" s="47">
        <f t="shared" si="337"/>
        <v>4.2978196583554392E-3</v>
      </c>
      <c r="F1136" s="89">
        <f t="shared" si="335"/>
        <v>2020.469606674661</v>
      </c>
      <c r="G1136" s="41">
        <v>64</v>
      </c>
      <c r="H1136" s="37">
        <v>1125</v>
      </c>
      <c r="I1136" s="57">
        <f t="shared" ref="I1136:I1199" si="338">$C$1072*EXP($J$4*G1136)</f>
        <v>2279.6056726822044</v>
      </c>
      <c r="J1136" s="57">
        <f t="shared" ref="J1136:J1199" si="339">$C$1072*EXP($J$3*SQRT(G1136))</f>
        <v>2542.9236882344026</v>
      </c>
      <c r="K1136" s="57">
        <f t="shared" ref="K1136:K1199" si="340">$C$1072*EXP($J$4*G1136+$J$3*SQRT(G1136))</f>
        <v>2590.8926722522119</v>
      </c>
      <c r="L1136" s="57">
        <f t="shared" ref="L1136:L1199" si="341">$C$1072*EXP($J$4*G1136-$J$3*SQRT(G1136))</f>
        <v>2005.7187542267366</v>
      </c>
      <c r="M1136" s="60">
        <f t="shared" ref="M1136:M1199" si="342">$C$1072*EXP($J$4*G1136+2*$J$3*SQRT(G1136))</f>
        <v>2944.6868463140613</v>
      </c>
      <c r="N1136" s="57">
        <f t="shared" ref="N1136:N1199" si="343">$C$1072*EXP($J$4*G1136-2*$J$3*SQRT(G1136))</f>
        <v>1764.7384235201796</v>
      </c>
      <c r="P1136" s="49"/>
      <c r="Q1136" s="96">
        <v>64</v>
      </c>
      <c r="R1136" s="103">
        <f t="shared" si="336"/>
        <v>2020.469606674661</v>
      </c>
      <c r="S1136" s="60">
        <f t="shared" ref="S1136:S1199" si="344">$C$1072*EXP($J$4*Q1136)</f>
        <v>2279.6056726822044</v>
      </c>
      <c r="T1136" s="57">
        <f t="shared" si="331"/>
        <v>2078.8463661731389</v>
      </c>
      <c r="U1136" s="57">
        <f t="shared" si="332"/>
        <v>2118.0611285255541</v>
      </c>
      <c r="V1136" s="57">
        <f t="shared" si="333"/>
        <v>1639.680012059104</v>
      </c>
      <c r="W1136" s="57">
        <f t="shared" si="334"/>
        <v>2407.2887355216426</v>
      </c>
      <c r="X1136" s="60">
        <f t="shared" ref="X1136:X1199" si="345">$C$1072*EXP($J$4*G1136-2*$J$3*SQRT(G1136))</f>
        <v>1764.7384235201796</v>
      </c>
      <c r="Y1136" s="17"/>
      <c r="AA1136" s="22"/>
      <c r="AB1136" s="22"/>
      <c r="AC1136" s="22"/>
      <c r="AD1136" s="22"/>
      <c r="AE1136" s="22"/>
      <c r="AF1136" s="22"/>
      <c r="AG1136" s="22"/>
      <c r="AH1136" s="33"/>
      <c r="AI1136" s="6"/>
      <c r="AJ1136" s="32"/>
      <c r="AK1136" s="27"/>
      <c r="AL1136" s="27"/>
      <c r="AM1136" s="27"/>
      <c r="AN1136" s="27"/>
      <c r="AO1136" s="27"/>
      <c r="AP1136" s="27"/>
      <c r="AR1136" s="2"/>
      <c r="AS1136" s="8"/>
      <c r="AT1136" s="8"/>
      <c r="AU1136" s="8"/>
      <c r="AW1136" s="44"/>
      <c r="AX1136" s="31"/>
      <c r="AY1136" s="29"/>
      <c r="AZ1136" s="31"/>
      <c r="BA1136" s="17"/>
      <c r="BC1136" s="22"/>
      <c r="BD1136" s="22"/>
      <c r="BE1136" s="22"/>
      <c r="BF1136" s="22"/>
      <c r="BG1136" s="22"/>
      <c r="BH1136" s="22"/>
      <c r="BI1136" s="22"/>
      <c r="BJ1136" s="33"/>
      <c r="BK1136" s="6"/>
      <c r="BL1136" s="32"/>
      <c r="BM1136" s="27"/>
      <c r="BN1136" s="27"/>
      <c r="BO1136" s="27"/>
      <c r="BP1136" s="27"/>
      <c r="BQ1136" s="27"/>
      <c r="BR1136" s="27"/>
      <c r="BT1136" s="2"/>
      <c r="BU1136" s="8"/>
      <c r="BV1136" s="8"/>
      <c r="BW1136" s="8"/>
      <c r="BY1136" s="44"/>
      <c r="BZ1136" s="31"/>
      <c r="CA1136" s="29"/>
      <c r="CB1136" s="31"/>
      <c r="CC1136" s="17"/>
      <c r="CE1136" s="22"/>
      <c r="CF1136" s="22"/>
      <c r="CG1136" s="22"/>
      <c r="CH1136" s="22"/>
      <c r="CI1136" s="22"/>
      <c r="CJ1136" s="22"/>
      <c r="CK1136" s="22"/>
      <c r="CL1136" s="33"/>
      <c r="CM1136" s="6"/>
      <c r="CN1136" s="32"/>
      <c r="CO1136" s="27"/>
      <c r="CP1136" s="27"/>
      <c r="CQ1136" s="27"/>
      <c r="CR1136" s="27"/>
      <c r="CS1136" s="27"/>
      <c r="CT1136" s="27"/>
    </row>
    <row r="1137" spans="2:98">
      <c r="B1137" s="86">
        <v>44006</v>
      </c>
      <c r="C1137" s="53">
        <v>3050.33</v>
      </c>
      <c r="D1137" s="47">
        <f t="shared" si="337"/>
        <v>-2.584582564207389E-2</v>
      </c>
      <c r="F1137" s="89">
        <f t="shared" si="335"/>
        <v>2020.4735796583718</v>
      </c>
      <c r="G1137" s="41">
        <v>65</v>
      </c>
      <c r="H1137" s="37">
        <v>1126</v>
      </c>
      <c r="I1137" s="57">
        <f t="shared" si="338"/>
        <v>2280.2714147322367</v>
      </c>
      <c r="J1137" s="57">
        <f t="shared" si="339"/>
        <v>2545.4580175247156</v>
      </c>
      <c r="K1137" s="57">
        <f t="shared" si="340"/>
        <v>2594.2322136241164</v>
      </c>
      <c r="L1137" s="57">
        <f t="shared" si="341"/>
        <v>2004.3069766607805</v>
      </c>
      <c r="M1137" s="60">
        <f t="shared" si="342"/>
        <v>2951.4209294227212</v>
      </c>
      <c r="N1137" s="57">
        <f t="shared" si="343"/>
        <v>1761.7404799870317</v>
      </c>
      <c r="P1137" s="49"/>
      <c r="Q1137" s="41">
        <v>65</v>
      </c>
      <c r="R1137" s="103">
        <f t="shared" si="336"/>
        <v>2020.4735796583718</v>
      </c>
      <c r="S1137" s="60">
        <f t="shared" si="344"/>
        <v>2280.2714147322367</v>
      </c>
      <c r="T1137" s="57">
        <f t="shared" ref="T1137:T1200" si="346">$C$38*EXP($J$3*SQRT(Q1137))</f>
        <v>2080.918186597884</v>
      </c>
      <c r="U1137" s="57">
        <f t="shared" ref="U1137:U1200" si="347">$C$38*EXP($J$4*Q1137+$J$3*SQRT(Q1137))</f>
        <v>2120.7912118063814</v>
      </c>
      <c r="V1137" s="57">
        <f t="shared" si="333"/>
        <v>1638.5258804284886</v>
      </c>
      <c r="W1137" s="57">
        <f t="shared" si="334"/>
        <v>2412.7938650167653</v>
      </c>
      <c r="X1137" s="60">
        <f t="shared" si="345"/>
        <v>1761.7404799870317</v>
      </c>
      <c r="Y1137" s="17"/>
      <c r="AA1137" s="22"/>
      <c r="AB1137" s="22"/>
      <c r="AC1137" s="22"/>
      <c r="AD1137" s="22"/>
      <c r="AE1137" s="22"/>
      <c r="AF1137" s="22"/>
      <c r="AG1137" s="22"/>
      <c r="AH1137" s="33"/>
      <c r="AI1137" s="6"/>
      <c r="AJ1137" s="32"/>
      <c r="AK1137" s="27"/>
      <c r="AL1137" s="27"/>
      <c r="AM1137" s="27"/>
      <c r="AN1137" s="27"/>
      <c r="AO1137" s="27"/>
      <c r="AP1137" s="27"/>
      <c r="AR1137" s="2"/>
      <c r="AS1137" s="8"/>
      <c r="AT1137" s="8"/>
      <c r="AU1137" s="8"/>
      <c r="AW1137" s="44"/>
      <c r="AX1137" s="31"/>
      <c r="AY1137" s="29"/>
      <c r="AZ1137" s="31"/>
      <c r="BA1137" s="17"/>
      <c r="BC1137" s="22"/>
      <c r="BD1137" s="22"/>
      <c r="BE1137" s="22"/>
      <c r="BF1137" s="22"/>
      <c r="BG1137" s="22"/>
      <c r="BH1137" s="22"/>
      <c r="BI1137" s="22"/>
      <c r="BJ1137" s="33"/>
      <c r="BK1137" s="6"/>
      <c r="BL1137" s="32"/>
      <c r="BM1137" s="27"/>
      <c r="BN1137" s="27"/>
      <c r="BO1137" s="27"/>
      <c r="BP1137" s="27"/>
      <c r="BQ1137" s="27"/>
      <c r="BR1137" s="27"/>
      <c r="BT1137" s="2"/>
      <c r="BU1137" s="8"/>
      <c r="BV1137" s="8"/>
      <c r="BW1137" s="8"/>
      <c r="BY1137" s="44"/>
      <c r="BZ1137" s="31"/>
      <c r="CA1137" s="29"/>
      <c r="CB1137" s="31"/>
      <c r="CC1137" s="17"/>
      <c r="CE1137" s="22"/>
      <c r="CF1137" s="22"/>
      <c r="CG1137" s="22"/>
      <c r="CH1137" s="22"/>
      <c r="CI1137" s="22"/>
      <c r="CJ1137" s="22"/>
      <c r="CK1137" s="22"/>
      <c r="CL1137" s="33"/>
      <c r="CM1137" s="6"/>
      <c r="CN1137" s="32"/>
      <c r="CO1137" s="27"/>
      <c r="CP1137" s="27"/>
      <c r="CQ1137" s="27"/>
      <c r="CR1137" s="27"/>
      <c r="CS1137" s="27"/>
      <c r="CT1137" s="27"/>
    </row>
    <row r="1138" spans="2:98">
      <c r="B1138" s="86">
        <v>44007</v>
      </c>
      <c r="C1138" s="53">
        <v>3083.76</v>
      </c>
      <c r="D1138" s="47">
        <f t="shared" si="337"/>
        <v>1.095946995898814E-2</v>
      </c>
      <c r="F1138" s="89">
        <f t="shared" si="335"/>
        <v>2020.4775526420826</v>
      </c>
      <c r="G1138" s="41">
        <v>66</v>
      </c>
      <c r="H1138" s="37">
        <v>1127</v>
      </c>
      <c r="I1138" s="57">
        <f t="shared" si="338"/>
        <v>2280.9373512073321</v>
      </c>
      <c r="J1138" s="57">
        <f t="shared" si="339"/>
        <v>2547.9754226072714</v>
      </c>
      <c r="K1138" s="57">
        <f t="shared" si="340"/>
        <v>2597.5562310642763</v>
      </c>
      <c r="L1138" s="57">
        <f t="shared" si="341"/>
        <v>2002.9114819204781</v>
      </c>
      <c r="M1138" s="60">
        <f t="shared" si="342"/>
        <v>2958.1252505551756</v>
      </c>
      <c r="N1138" s="57">
        <f t="shared" si="343"/>
        <v>1758.7744802747256</v>
      </c>
      <c r="P1138" s="49"/>
      <c r="Q1138" s="96">
        <v>66</v>
      </c>
      <c r="R1138" s="103">
        <f t="shared" si="336"/>
        <v>2020.4775526420826</v>
      </c>
      <c r="S1138" s="60">
        <f t="shared" si="344"/>
        <v>2280.9373512073321</v>
      </c>
      <c r="T1138" s="57">
        <f t="shared" si="346"/>
        <v>2082.9761714411852</v>
      </c>
      <c r="U1138" s="57">
        <f t="shared" si="347"/>
        <v>2123.5086042348471</v>
      </c>
      <c r="V1138" s="57">
        <f t="shared" si="333"/>
        <v>1637.3850600478715</v>
      </c>
      <c r="W1138" s="57">
        <f t="shared" si="334"/>
        <v>2418.2746640231785</v>
      </c>
      <c r="X1138" s="60">
        <f t="shared" si="345"/>
        <v>1758.7744802747256</v>
      </c>
      <c r="Y1138" s="17"/>
      <c r="AA1138" s="22"/>
      <c r="AB1138" s="22"/>
      <c r="AC1138" s="22"/>
      <c r="AD1138" s="22"/>
      <c r="AE1138" s="22"/>
      <c r="AF1138" s="22"/>
      <c r="AG1138" s="22"/>
      <c r="AH1138" s="33"/>
      <c r="AI1138" s="6"/>
      <c r="AJ1138" s="32"/>
      <c r="AK1138" s="27"/>
      <c r="AL1138" s="27"/>
      <c r="AM1138" s="27"/>
      <c r="AN1138" s="27"/>
      <c r="AO1138" s="27"/>
      <c r="AP1138" s="27"/>
      <c r="AR1138" s="2"/>
      <c r="AS1138" s="8"/>
      <c r="AT1138" s="8"/>
      <c r="AU1138" s="8"/>
      <c r="AW1138" s="44"/>
      <c r="AX1138" s="31"/>
      <c r="AY1138" s="29"/>
      <c r="AZ1138" s="31"/>
      <c r="BA1138" s="17"/>
      <c r="BC1138" s="22"/>
      <c r="BD1138" s="22"/>
      <c r="BE1138" s="22"/>
      <c r="BF1138" s="22"/>
      <c r="BG1138" s="22"/>
      <c r="BH1138" s="22"/>
      <c r="BI1138" s="22"/>
      <c r="BJ1138" s="33"/>
      <c r="BK1138" s="6"/>
      <c r="BL1138" s="32"/>
      <c r="BM1138" s="27"/>
      <c r="BN1138" s="27"/>
      <c r="BO1138" s="27"/>
      <c r="BP1138" s="27"/>
      <c r="BQ1138" s="27"/>
      <c r="BR1138" s="27"/>
      <c r="BT1138" s="2"/>
      <c r="BU1138" s="8"/>
      <c r="BV1138" s="8"/>
      <c r="BW1138" s="8"/>
      <c r="BY1138" s="44"/>
      <c r="BZ1138" s="31"/>
      <c r="CA1138" s="29"/>
      <c r="CB1138" s="31"/>
      <c r="CC1138" s="17"/>
      <c r="CE1138" s="22"/>
      <c r="CF1138" s="22"/>
      <c r="CG1138" s="22"/>
      <c r="CH1138" s="22"/>
      <c r="CI1138" s="22"/>
      <c r="CJ1138" s="22"/>
      <c r="CK1138" s="22"/>
      <c r="CL1138" s="33"/>
      <c r="CM1138" s="6"/>
      <c r="CN1138" s="32"/>
      <c r="CO1138" s="27"/>
      <c r="CP1138" s="27"/>
      <c r="CQ1138" s="27"/>
      <c r="CR1138" s="27"/>
      <c r="CS1138" s="27"/>
      <c r="CT1138" s="27"/>
    </row>
    <row r="1139" spans="2:98" s="46" customFormat="1">
      <c r="B1139" s="86">
        <v>44008</v>
      </c>
      <c r="C1139" s="53">
        <v>3009.05</v>
      </c>
      <c r="D1139" s="47">
        <f t="shared" si="337"/>
        <v>-2.4226917788673578E-2</v>
      </c>
      <c r="E1139" s="61"/>
      <c r="F1139" s="89">
        <f t="shared" si="335"/>
        <v>2020.4815256257934</v>
      </c>
      <c r="G1139" s="41">
        <v>67</v>
      </c>
      <c r="H1139" s="37">
        <v>1128</v>
      </c>
      <c r="I1139" s="57">
        <f t="shared" si="338"/>
        <v>2281.6034821642711</v>
      </c>
      <c r="J1139" s="57">
        <f t="shared" si="339"/>
        <v>2550.4762891314258</v>
      </c>
      <c r="K1139" s="57">
        <f t="shared" si="340"/>
        <v>2600.8651034502864</v>
      </c>
      <c r="L1139" s="57">
        <f t="shared" si="341"/>
        <v>2001.531891415003</v>
      </c>
      <c r="M1139" s="60">
        <f t="shared" si="342"/>
        <v>2964.800562071739</v>
      </c>
      <c r="N1139" s="57">
        <f t="shared" si="343"/>
        <v>1755.8396731368964</v>
      </c>
      <c r="P1139" s="101"/>
      <c r="Q1139" s="41">
        <v>67</v>
      </c>
      <c r="R1139" s="103">
        <f t="shared" si="336"/>
        <v>2020.4815256257934</v>
      </c>
      <c r="S1139" s="60">
        <f t="shared" si="344"/>
        <v>2281.6034821642711</v>
      </c>
      <c r="T1139" s="57">
        <f t="shared" si="346"/>
        <v>2085.0206359723375</v>
      </c>
      <c r="U1139" s="57">
        <f t="shared" si="347"/>
        <v>2126.2136155443145</v>
      </c>
      <c r="V1139" s="57">
        <f t="shared" si="333"/>
        <v>1636.2572414183219</v>
      </c>
      <c r="W1139" s="57">
        <f t="shared" si="334"/>
        <v>2423.7317475972895</v>
      </c>
      <c r="X1139" s="60">
        <f t="shared" si="345"/>
        <v>1755.8396731368964</v>
      </c>
      <c r="Y1139" s="56"/>
      <c r="AA1139" s="62"/>
      <c r="AB1139" s="62"/>
      <c r="AC1139" s="62"/>
      <c r="AD1139" s="62"/>
      <c r="AE1139" s="62"/>
      <c r="AF1139" s="62"/>
      <c r="AG1139" s="62"/>
      <c r="AH1139" s="65"/>
      <c r="AI1139" s="72"/>
      <c r="AJ1139" s="66"/>
      <c r="AK1139" s="67"/>
      <c r="AL1139" s="67"/>
      <c r="AM1139" s="67"/>
      <c r="AN1139" s="67"/>
      <c r="AO1139" s="67"/>
      <c r="AP1139" s="67"/>
      <c r="AR1139" s="68"/>
      <c r="AS1139" s="61"/>
      <c r="AT1139" s="61"/>
      <c r="AU1139" s="61"/>
      <c r="AW1139" s="69"/>
      <c r="AX1139" s="63"/>
      <c r="AY1139" s="64"/>
      <c r="AZ1139" s="63"/>
      <c r="BA1139" s="56"/>
      <c r="BC1139" s="62"/>
      <c r="BD1139" s="62"/>
      <c r="BE1139" s="62"/>
      <c r="BF1139" s="62"/>
      <c r="BG1139" s="62"/>
      <c r="BH1139" s="62"/>
      <c r="BI1139" s="62"/>
      <c r="BJ1139" s="65"/>
      <c r="BK1139" s="72"/>
      <c r="BL1139" s="66"/>
      <c r="BM1139" s="67"/>
      <c r="BN1139" s="67"/>
      <c r="BO1139" s="67"/>
      <c r="BP1139" s="67"/>
      <c r="BQ1139" s="67"/>
      <c r="BR1139" s="67"/>
      <c r="BT1139" s="68"/>
      <c r="BU1139" s="61"/>
      <c r="BV1139" s="61"/>
      <c r="BW1139" s="61"/>
      <c r="BY1139" s="69"/>
      <c r="BZ1139" s="63"/>
      <c r="CA1139" s="64"/>
      <c r="CB1139" s="63"/>
      <c r="CC1139" s="56"/>
      <c r="CE1139" s="62"/>
      <c r="CF1139" s="62"/>
      <c r="CG1139" s="62"/>
      <c r="CH1139" s="62"/>
      <c r="CI1139" s="62"/>
      <c r="CJ1139" s="62"/>
      <c r="CK1139" s="62"/>
      <c r="CL1139" s="65"/>
      <c r="CM1139" s="72"/>
      <c r="CN1139" s="66"/>
      <c r="CO1139" s="67"/>
      <c r="CP1139" s="67"/>
      <c r="CQ1139" s="67"/>
      <c r="CR1139" s="67"/>
      <c r="CS1139" s="67"/>
      <c r="CT1139" s="67"/>
    </row>
    <row r="1140" spans="2:98">
      <c r="B1140" s="86">
        <v>44011</v>
      </c>
      <c r="C1140" s="53">
        <v>3053.24</v>
      </c>
      <c r="D1140" s="47">
        <f t="shared" si="337"/>
        <v>1.4685698143932337E-2</v>
      </c>
      <c r="F1140" s="89">
        <f t="shared" si="335"/>
        <v>2020.4854986095042</v>
      </c>
      <c r="G1140" s="41">
        <v>68</v>
      </c>
      <c r="H1140" s="37">
        <v>1129</v>
      </c>
      <c r="I1140" s="57">
        <f t="shared" si="338"/>
        <v>2282.2698076598513</v>
      </c>
      <c r="J1140" s="57">
        <f t="shared" si="339"/>
        <v>2552.9609883929729</v>
      </c>
      <c r="K1140" s="57">
        <f t="shared" si="340"/>
        <v>2604.1591954691758</v>
      </c>
      <c r="L1140" s="57">
        <f t="shared" si="341"/>
        <v>2000.1678407442</v>
      </c>
      <c r="M1140" s="60">
        <f t="shared" si="342"/>
        <v>2971.4475880922655</v>
      </c>
      <c r="N1140" s="57">
        <f t="shared" si="343"/>
        <v>1752.9353355681665</v>
      </c>
      <c r="P1140" s="49"/>
      <c r="Q1140" s="96">
        <v>68</v>
      </c>
      <c r="R1140" s="103">
        <f t="shared" si="336"/>
        <v>2020.4854986095042</v>
      </c>
      <c r="S1140" s="60">
        <f t="shared" si="344"/>
        <v>2282.2698076598513</v>
      </c>
      <c r="T1140" s="57">
        <f t="shared" si="346"/>
        <v>2087.0518837265658</v>
      </c>
      <c r="U1140" s="57">
        <f t="shared" si="347"/>
        <v>2128.9065438673279</v>
      </c>
      <c r="V1140" s="57">
        <f t="shared" si="333"/>
        <v>1635.142126641817</v>
      </c>
      <c r="W1140" s="57">
        <f t="shared" si="334"/>
        <v>2429.1657077088589</v>
      </c>
      <c r="X1140" s="60">
        <f t="shared" si="345"/>
        <v>1752.9353355681665</v>
      </c>
      <c r="Y1140" s="17"/>
      <c r="AA1140" s="22"/>
      <c r="AB1140" s="22"/>
      <c r="AC1140" s="22"/>
      <c r="AD1140" s="22"/>
      <c r="AE1140" s="22"/>
      <c r="AF1140" s="22"/>
      <c r="AG1140" s="22"/>
      <c r="AH1140" s="33"/>
      <c r="AI1140" s="6"/>
      <c r="AJ1140" s="32"/>
      <c r="AK1140" s="27"/>
      <c r="AL1140" s="27"/>
      <c r="AM1140" s="27"/>
      <c r="AN1140" s="27"/>
      <c r="AO1140" s="27"/>
      <c r="AP1140" s="27"/>
      <c r="AR1140" s="2"/>
      <c r="AS1140" s="8"/>
      <c r="AT1140" s="8"/>
      <c r="AU1140" s="8"/>
      <c r="AW1140" s="44"/>
      <c r="AX1140" s="31"/>
      <c r="AY1140" s="29"/>
      <c r="AZ1140" s="31"/>
      <c r="BA1140" s="17"/>
      <c r="BC1140" s="22"/>
      <c r="BD1140" s="22"/>
      <c r="BE1140" s="22"/>
      <c r="BF1140" s="22"/>
      <c r="BG1140" s="22"/>
      <c r="BH1140" s="22"/>
      <c r="BI1140" s="22"/>
      <c r="BJ1140" s="33"/>
      <c r="BK1140" s="6"/>
      <c r="BL1140" s="32"/>
      <c r="BM1140" s="27"/>
      <c r="BN1140" s="27"/>
      <c r="BO1140" s="27"/>
      <c r="BP1140" s="27"/>
      <c r="BQ1140" s="27"/>
      <c r="BR1140" s="27"/>
      <c r="BT1140" s="2"/>
      <c r="BU1140" s="8"/>
      <c r="BV1140" s="8"/>
      <c r="BW1140" s="8"/>
      <c r="BY1140" s="44"/>
      <c r="BZ1140" s="31"/>
      <c r="CA1140" s="29"/>
      <c r="CB1140" s="31"/>
      <c r="CC1140" s="17"/>
      <c r="CE1140" s="22"/>
      <c r="CF1140" s="22"/>
      <c r="CG1140" s="22"/>
      <c r="CH1140" s="22"/>
      <c r="CI1140" s="22"/>
      <c r="CJ1140" s="22"/>
      <c r="CK1140" s="22"/>
      <c r="CL1140" s="33"/>
      <c r="CM1140" s="6"/>
      <c r="CN1140" s="32"/>
      <c r="CO1140" s="27"/>
      <c r="CP1140" s="27"/>
      <c r="CQ1140" s="27"/>
      <c r="CR1140" s="27"/>
      <c r="CS1140" s="27"/>
      <c r="CT1140" s="27"/>
    </row>
    <row r="1141" spans="2:98">
      <c r="B1141" s="86">
        <v>44012</v>
      </c>
      <c r="C1141" s="53">
        <v>3100.29</v>
      </c>
      <c r="D1141" s="47">
        <f t="shared" si="337"/>
        <v>1.5409859690034253E-2</v>
      </c>
      <c r="F1141" s="89">
        <f t="shared" si="335"/>
        <v>2020.4894715932151</v>
      </c>
      <c r="G1141" s="41">
        <v>69</v>
      </c>
      <c r="H1141" s="37">
        <v>1130</v>
      </c>
      <c r="I1141" s="57">
        <f t="shared" si="338"/>
        <v>2282.9363277508855</v>
      </c>
      <c r="J1141" s="57">
        <f t="shared" si="339"/>
        <v>2555.4298780706604</v>
      </c>
      <c r="K1141" s="57">
        <f t="shared" si="340"/>
        <v>2607.4388583478708</v>
      </c>
      <c r="L1141" s="57">
        <f t="shared" si="341"/>
        <v>1998.8189789681226</v>
      </c>
      <c r="M1141" s="60">
        <f t="shared" si="342"/>
        <v>2978.0670259518197</v>
      </c>
      <c r="N1141" s="57">
        <f t="shared" si="343"/>
        <v>1750.0607713484742</v>
      </c>
      <c r="P1141" s="49"/>
      <c r="Q1141" s="41">
        <v>69</v>
      </c>
      <c r="R1141" s="103">
        <f t="shared" si="336"/>
        <v>2020.4894715932151</v>
      </c>
      <c r="S1141" s="60">
        <f t="shared" si="344"/>
        <v>2282.9363277508855</v>
      </c>
      <c r="T1141" s="57">
        <f t="shared" si="346"/>
        <v>2089.0702071071255</v>
      </c>
      <c r="U1141" s="57">
        <f t="shared" si="347"/>
        <v>2131.5876763327624</v>
      </c>
      <c r="V1141" s="57">
        <f t="shared" si="333"/>
        <v>1634.0394288240875</v>
      </c>
      <c r="W1141" s="57">
        <f t="shared" si="334"/>
        <v>2434.5771144310156</v>
      </c>
      <c r="X1141" s="60">
        <f t="shared" si="345"/>
        <v>1750.0607713484742</v>
      </c>
      <c r="Y1141" s="17"/>
      <c r="AA1141" s="22"/>
      <c r="AB1141" s="22"/>
      <c r="AC1141" s="22"/>
      <c r="AD1141" s="22"/>
      <c r="AE1141" s="22"/>
      <c r="AF1141" s="22"/>
      <c r="AG1141" s="22"/>
      <c r="AH1141" s="33"/>
      <c r="AI1141" s="6"/>
      <c r="AJ1141" s="32"/>
      <c r="AK1141" s="27"/>
      <c r="AL1141" s="27"/>
      <c r="AM1141" s="27"/>
      <c r="AN1141" s="27"/>
      <c r="AO1141" s="27"/>
      <c r="AP1141" s="27"/>
      <c r="AR1141" s="2"/>
      <c r="AS1141" s="8"/>
      <c r="AT1141" s="8"/>
      <c r="AU1141" s="8"/>
      <c r="AW1141" s="44"/>
      <c r="AX1141" s="31"/>
      <c r="AY1141" s="29"/>
      <c r="AZ1141" s="31"/>
      <c r="BA1141" s="17"/>
      <c r="BC1141" s="22"/>
      <c r="BD1141" s="22"/>
      <c r="BE1141" s="22"/>
      <c r="BF1141" s="22"/>
      <c r="BG1141" s="22"/>
      <c r="BH1141" s="22"/>
      <c r="BI1141" s="22"/>
      <c r="BJ1141" s="33"/>
      <c r="BK1141" s="6"/>
      <c r="BL1141" s="32"/>
      <c r="BM1141" s="27"/>
      <c r="BN1141" s="27"/>
      <c r="BO1141" s="27"/>
      <c r="BP1141" s="27"/>
      <c r="BQ1141" s="27"/>
      <c r="BR1141" s="27"/>
      <c r="BT1141" s="2"/>
      <c r="BU1141" s="8"/>
      <c r="BV1141" s="8"/>
      <c r="BW1141" s="8"/>
      <c r="BY1141" s="44"/>
      <c r="BZ1141" s="31"/>
      <c r="CA1141" s="29"/>
      <c r="CB1141" s="31"/>
      <c r="CC1141" s="17"/>
      <c r="CE1141" s="22"/>
      <c r="CF1141" s="22"/>
      <c r="CG1141" s="22"/>
      <c r="CH1141" s="22"/>
      <c r="CI1141" s="22"/>
      <c r="CJ1141" s="22"/>
      <c r="CK1141" s="22"/>
      <c r="CL1141" s="33"/>
      <c r="CM1141" s="6"/>
      <c r="CN1141" s="32"/>
      <c r="CO1141" s="27"/>
      <c r="CP1141" s="27"/>
      <c r="CQ1141" s="27"/>
      <c r="CR1141" s="27"/>
      <c r="CS1141" s="27"/>
      <c r="CT1141" s="27"/>
    </row>
    <row r="1142" spans="2:98">
      <c r="B1142" s="86">
        <v>44013</v>
      </c>
      <c r="C1142" s="53">
        <v>3115.86</v>
      </c>
      <c r="D1142" s="47">
        <f t="shared" si="337"/>
        <v>5.0221108347929273E-3</v>
      </c>
      <c r="F1142" s="89">
        <f t="shared" si="335"/>
        <v>2020.4934445769259</v>
      </c>
      <c r="G1142" s="41">
        <v>70</v>
      </c>
      <c r="H1142" s="37">
        <v>1131</v>
      </c>
      <c r="I1142" s="57">
        <f t="shared" si="338"/>
        <v>2283.6030424942037</v>
      </c>
      <c r="J1142" s="57">
        <f t="shared" si="339"/>
        <v>2557.8833029148336</v>
      </c>
      <c r="K1142" s="57">
        <f t="shared" si="340"/>
        <v>2610.7044305360851</v>
      </c>
      <c r="L1142" s="57">
        <f t="shared" si="341"/>
        <v>1997.4849679241411</v>
      </c>
      <c r="M1142" s="60">
        <f t="shared" si="342"/>
        <v>2984.659547561469</v>
      </c>
      <c r="N1142" s="57">
        <f t="shared" si="343"/>
        <v>1747.2153096822799</v>
      </c>
      <c r="P1142" s="49"/>
      <c r="Q1142" s="96">
        <v>70</v>
      </c>
      <c r="R1142" s="103">
        <f t="shared" si="336"/>
        <v>2020.4934445769259</v>
      </c>
      <c r="S1142" s="60">
        <f t="shared" si="344"/>
        <v>2283.6030424942037</v>
      </c>
      <c r="T1142" s="57">
        <f t="shared" si="346"/>
        <v>2091.0758879482719</v>
      </c>
      <c r="U1142" s="57">
        <f t="shared" si="347"/>
        <v>2134.2572896240913</v>
      </c>
      <c r="V1142" s="57">
        <f t="shared" si="333"/>
        <v>1632.9488715163527</v>
      </c>
      <c r="W1142" s="57">
        <f t="shared" si="334"/>
        <v>2439.9665170527092</v>
      </c>
      <c r="X1142" s="60">
        <f t="shared" si="345"/>
        <v>1747.2153096822799</v>
      </c>
      <c r="Y1142" s="17"/>
      <c r="AA1142" s="22"/>
      <c r="AB1142" s="22"/>
      <c r="AC1142" s="22"/>
      <c r="AD1142" s="22"/>
      <c r="AE1142" s="22"/>
      <c r="AF1142" s="22"/>
      <c r="AG1142" s="22"/>
      <c r="AH1142" s="33"/>
      <c r="AI1142" s="6"/>
      <c r="AJ1142" s="32"/>
      <c r="AK1142" s="27"/>
      <c r="AL1142" s="27"/>
      <c r="AM1142" s="27"/>
      <c r="AN1142" s="27"/>
      <c r="AO1142" s="27"/>
      <c r="AP1142" s="27"/>
      <c r="AR1142" s="2"/>
      <c r="AS1142" s="8"/>
      <c r="AT1142" s="8"/>
      <c r="AU1142" s="8"/>
      <c r="AW1142" s="44"/>
      <c r="AX1142" s="31"/>
      <c r="AY1142" s="29"/>
      <c r="AZ1142" s="31"/>
      <c r="BA1142" s="17"/>
      <c r="BC1142" s="22"/>
      <c r="BD1142" s="22"/>
      <c r="BE1142" s="22"/>
      <c r="BF1142" s="22"/>
      <c r="BG1142" s="22"/>
      <c r="BH1142" s="22"/>
      <c r="BI1142" s="22"/>
      <c r="BJ1142" s="33"/>
      <c r="BK1142" s="6"/>
      <c r="BL1142" s="32"/>
      <c r="BM1142" s="27"/>
      <c r="BN1142" s="27"/>
      <c r="BO1142" s="27"/>
      <c r="BP1142" s="27"/>
      <c r="BQ1142" s="27"/>
      <c r="BR1142" s="27"/>
      <c r="BT1142" s="2"/>
      <c r="BU1142" s="8"/>
      <c r="BV1142" s="8"/>
      <c r="BW1142" s="8"/>
      <c r="BY1142" s="44"/>
      <c r="BZ1142" s="31"/>
      <c r="CA1142" s="29"/>
      <c r="CB1142" s="31"/>
      <c r="CC1142" s="17"/>
      <c r="CE1142" s="22"/>
      <c r="CF1142" s="22"/>
      <c r="CG1142" s="22"/>
      <c r="CH1142" s="22"/>
      <c r="CI1142" s="22"/>
      <c r="CJ1142" s="22"/>
      <c r="CK1142" s="22"/>
      <c r="CL1142" s="33"/>
      <c r="CM1142" s="6"/>
      <c r="CN1142" s="32"/>
      <c r="CO1142" s="27"/>
      <c r="CP1142" s="27"/>
      <c r="CQ1142" s="27"/>
      <c r="CR1142" s="27"/>
      <c r="CS1142" s="27"/>
      <c r="CT1142" s="27"/>
    </row>
    <row r="1143" spans="2:98">
      <c r="B1143" s="86">
        <v>44014</v>
      </c>
      <c r="C1143" s="53">
        <v>3130.05</v>
      </c>
      <c r="D1143" s="47">
        <f t="shared" si="337"/>
        <v>4.5541198898538622E-3</v>
      </c>
      <c r="F1143" s="89">
        <f t="shared" si="335"/>
        <v>2020.4974175606367</v>
      </c>
      <c r="G1143" s="41">
        <v>71</v>
      </c>
      <c r="H1143" s="37">
        <v>1132</v>
      </c>
      <c r="I1143" s="57">
        <f t="shared" si="338"/>
        <v>2284.2699519466537</v>
      </c>
      <c r="J1143" s="57">
        <f t="shared" si="339"/>
        <v>2560.3215953919416</v>
      </c>
      <c r="K1143" s="57">
        <f t="shared" si="340"/>
        <v>2613.9562383453695</v>
      </c>
      <c r="L1143" s="57">
        <f t="shared" si="341"/>
        <v>1996.1654815878953</v>
      </c>
      <c r="M1143" s="60">
        <f t="shared" si="342"/>
        <v>2991.2258006816551</v>
      </c>
      <c r="N1143" s="57">
        <f t="shared" si="343"/>
        <v>1744.3983039251968</v>
      </c>
      <c r="P1143" s="49"/>
      <c r="Q1143" s="41">
        <v>71</v>
      </c>
      <c r="R1143" s="103">
        <f t="shared" si="336"/>
        <v>2020.4974175606367</v>
      </c>
      <c r="S1143" s="60">
        <f t="shared" si="344"/>
        <v>2284.2699519466537</v>
      </c>
      <c r="T1143" s="57">
        <f t="shared" si="346"/>
        <v>2093.0691980421434</v>
      </c>
      <c r="U1143" s="57">
        <f t="shared" si="347"/>
        <v>2136.9156505018091</v>
      </c>
      <c r="V1143" s="57">
        <f t="shared" si="333"/>
        <v>1631.8701881928969</v>
      </c>
      <c r="W1143" s="57">
        <f t="shared" si="334"/>
        <v>2445.3344451196931</v>
      </c>
      <c r="X1143" s="60">
        <f t="shared" si="345"/>
        <v>1744.3983039251968</v>
      </c>
      <c r="Y1143" s="17"/>
      <c r="AA1143" s="22"/>
      <c r="AB1143" s="22"/>
      <c r="AC1143" s="22"/>
      <c r="AD1143" s="22"/>
      <c r="AE1143" s="22"/>
      <c r="AF1143" s="22"/>
      <c r="AG1143" s="22"/>
      <c r="AH1143" s="33"/>
      <c r="AI1143" s="6"/>
      <c r="AJ1143" s="32"/>
      <c r="AK1143" s="27"/>
      <c r="AL1143" s="27"/>
      <c r="AM1143" s="27"/>
      <c r="AN1143" s="27"/>
      <c r="AO1143" s="27"/>
      <c r="AP1143" s="27"/>
      <c r="AR1143" s="2"/>
      <c r="AS1143" s="8"/>
      <c r="AT1143" s="8"/>
      <c r="AU1143" s="8"/>
      <c r="AW1143" s="44"/>
      <c r="AX1143" s="31"/>
      <c r="AY1143" s="29"/>
      <c r="AZ1143" s="31"/>
      <c r="BA1143" s="17"/>
      <c r="BC1143" s="22"/>
      <c r="BD1143" s="22"/>
      <c r="BE1143" s="22"/>
      <c r="BF1143" s="22"/>
      <c r="BG1143" s="22"/>
      <c r="BH1143" s="22"/>
      <c r="BI1143" s="22"/>
      <c r="BJ1143" s="33"/>
      <c r="BK1143" s="6"/>
      <c r="BL1143" s="32"/>
      <c r="BM1143" s="27"/>
      <c r="BN1143" s="27"/>
      <c r="BO1143" s="27"/>
      <c r="BP1143" s="27"/>
      <c r="BQ1143" s="27"/>
      <c r="BR1143" s="27"/>
      <c r="BT1143" s="2"/>
      <c r="BU1143" s="8"/>
      <c r="BV1143" s="8"/>
      <c r="BW1143" s="8"/>
      <c r="BY1143" s="44"/>
      <c r="BZ1143" s="31"/>
      <c r="CA1143" s="29"/>
      <c r="CB1143" s="31"/>
      <c r="CC1143" s="17"/>
      <c r="CE1143" s="22"/>
      <c r="CF1143" s="22"/>
      <c r="CG1143" s="22"/>
      <c r="CH1143" s="22"/>
      <c r="CI1143" s="22"/>
      <c r="CJ1143" s="22"/>
      <c r="CK1143" s="22"/>
      <c r="CL1143" s="33"/>
      <c r="CM1143" s="6"/>
      <c r="CN1143" s="32"/>
      <c r="CO1143" s="27"/>
      <c r="CP1143" s="27"/>
      <c r="CQ1143" s="27"/>
      <c r="CR1143" s="27"/>
      <c r="CS1143" s="27"/>
      <c r="CT1143" s="27"/>
    </row>
    <row r="1144" spans="2:98">
      <c r="B1144" s="86">
        <v>44018</v>
      </c>
      <c r="C1144" s="53">
        <v>3179.72</v>
      </c>
      <c r="D1144" s="47">
        <f t="shared" si="337"/>
        <v>1.5868756090158181E-2</v>
      </c>
      <c r="F1144" s="89">
        <f t="shared" si="335"/>
        <v>2020.5013905443475</v>
      </c>
      <c r="G1144" s="41">
        <v>72</v>
      </c>
      <c r="H1144" s="37">
        <v>1133</v>
      </c>
      <c r="I1144" s="57">
        <f t="shared" si="338"/>
        <v>2284.9370561650981</v>
      </c>
      <c r="J1144" s="57">
        <f t="shared" si="339"/>
        <v>2562.7450762883259</v>
      </c>
      <c r="K1144" s="57">
        <f t="shared" si="340"/>
        <v>2617.1945965477103</v>
      </c>
      <c r="L1144" s="57">
        <f t="shared" si="341"/>
        <v>1994.8602054746941</v>
      </c>
      <c r="M1144" s="60">
        <f t="shared" si="342"/>
        <v>2997.7664101148907</v>
      </c>
      <c r="N1144" s="57">
        <f t="shared" si="343"/>
        <v>1741.6091303912933</v>
      </c>
      <c r="P1144" s="49"/>
      <c r="Q1144" s="96">
        <v>72</v>
      </c>
      <c r="R1144" s="103">
        <f t="shared" si="336"/>
        <v>2020.5013905443475</v>
      </c>
      <c r="S1144" s="60">
        <f t="shared" si="344"/>
        <v>2284.9370561650981</v>
      </c>
      <c r="T1144" s="57">
        <f t="shared" si="346"/>
        <v>2095.0503996323641</v>
      </c>
      <c r="U1144" s="57">
        <f t="shared" si="347"/>
        <v>2139.5630162927887</v>
      </c>
      <c r="V1144" s="57">
        <f t="shared" si="333"/>
        <v>1630.8031217617115</v>
      </c>
      <c r="W1144" s="57">
        <f t="shared" si="334"/>
        <v>2450.6814094095575</v>
      </c>
      <c r="X1144" s="60">
        <f t="shared" si="345"/>
        <v>1741.6091303912933</v>
      </c>
      <c r="Y1144" s="17"/>
      <c r="AA1144" s="22"/>
      <c r="AB1144" s="22"/>
      <c r="AC1144" s="22"/>
      <c r="AD1144" s="22"/>
      <c r="AE1144" s="22"/>
      <c r="AF1144" s="22"/>
      <c r="AG1144" s="22"/>
      <c r="AH1144" s="33"/>
      <c r="AI1144" s="6"/>
      <c r="AJ1144" s="32"/>
      <c r="AK1144" s="27"/>
      <c r="AL1144" s="27"/>
      <c r="AM1144" s="27"/>
      <c r="AN1144" s="27"/>
      <c r="AO1144" s="27"/>
      <c r="AP1144" s="27"/>
      <c r="AR1144" s="2"/>
      <c r="AS1144" s="8"/>
      <c r="AT1144" s="8"/>
      <c r="AU1144" s="8"/>
      <c r="AW1144" s="44"/>
      <c r="AX1144" s="31"/>
      <c r="AY1144" s="29"/>
      <c r="AZ1144" s="31"/>
      <c r="BA1144" s="17"/>
      <c r="BC1144" s="22"/>
      <c r="BD1144" s="22"/>
      <c r="BE1144" s="22"/>
      <c r="BF1144" s="22"/>
      <c r="BG1144" s="22"/>
      <c r="BH1144" s="22"/>
      <c r="BI1144" s="22"/>
      <c r="BJ1144" s="33"/>
      <c r="BK1144" s="6"/>
      <c r="BL1144" s="32"/>
      <c r="BM1144" s="27"/>
      <c r="BN1144" s="27"/>
      <c r="BO1144" s="27"/>
      <c r="BP1144" s="27"/>
      <c r="BQ1144" s="27"/>
      <c r="BR1144" s="27"/>
      <c r="BT1144" s="2"/>
      <c r="BU1144" s="8"/>
      <c r="BV1144" s="8"/>
      <c r="BW1144" s="8"/>
      <c r="BY1144" s="44"/>
      <c r="BZ1144" s="31"/>
      <c r="CA1144" s="29"/>
      <c r="CB1144" s="31"/>
      <c r="CC1144" s="17"/>
      <c r="CE1144" s="22"/>
      <c r="CF1144" s="22"/>
      <c r="CG1144" s="22"/>
      <c r="CH1144" s="22"/>
      <c r="CI1144" s="22"/>
      <c r="CJ1144" s="22"/>
      <c r="CK1144" s="22"/>
      <c r="CL1144" s="33"/>
      <c r="CM1144" s="6"/>
      <c r="CN1144" s="32"/>
      <c r="CO1144" s="27"/>
      <c r="CP1144" s="27"/>
      <c r="CQ1144" s="27"/>
      <c r="CR1144" s="27"/>
      <c r="CS1144" s="27"/>
      <c r="CT1144" s="27"/>
    </row>
    <row r="1145" spans="2:98">
      <c r="B1145" s="86">
        <v>44019</v>
      </c>
      <c r="C1145" s="53">
        <v>3145.32</v>
      </c>
      <c r="D1145" s="47">
        <f t="shared" si="337"/>
        <v>-1.0818562640735548E-2</v>
      </c>
      <c r="F1145" s="89">
        <f t="shared" si="335"/>
        <v>2020.5053635280583</v>
      </c>
      <c r="G1145" s="41">
        <v>73</v>
      </c>
      <c r="H1145" s="37">
        <v>1134</v>
      </c>
      <c r="I1145" s="57">
        <f t="shared" si="338"/>
        <v>2285.6043552064166</v>
      </c>
      <c r="J1145" s="57">
        <f t="shared" si="339"/>
        <v>2565.1540552763859</v>
      </c>
      <c r="K1145" s="57">
        <f t="shared" si="340"/>
        <v>2620.4198089367605</v>
      </c>
      <c r="L1145" s="57">
        <f t="shared" si="341"/>
        <v>1993.5688360782854</v>
      </c>
      <c r="M1145" s="60">
        <f t="shared" si="342"/>
        <v>3004.281978823949</v>
      </c>
      <c r="N1145" s="57">
        <f t="shared" si="343"/>
        <v>1738.847187234906</v>
      </c>
      <c r="P1145" s="49"/>
      <c r="Q1145" s="41">
        <v>73</v>
      </c>
      <c r="R1145" s="103">
        <f t="shared" si="336"/>
        <v>2020.5053635280583</v>
      </c>
      <c r="S1145" s="60">
        <f t="shared" si="344"/>
        <v>2285.6043552064166</v>
      </c>
      <c r="T1145" s="57">
        <f t="shared" si="346"/>
        <v>2097.0197458768798</v>
      </c>
      <c r="U1145" s="57">
        <f t="shared" si="347"/>
        <v>2142.1996353490881</v>
      </c>
      <c r="V1145" s="57">
        <f t="shared" si="333"/>
        <v>1629.7474241056896</v>
      </c>
      <c r="W1145" s="57">
        <f t="shared" si="334"/>
        <v>2456.0079028458513</v>
      </c>
      <c r="X1145" s="60">
        <f t="shared" si="345"/>
        <v>1738.847187234906</v>
      </c>
      <c r="Y1145" s="17"/>
      <c r="AA1145" s="22"/>
      <c r="AB1145" s="22"/>
      <c r="AC1145" s="22"/>
      <c r="AD1145" s="22"/>
      <c r="AE1145" s="22"/>
      <c r="AF1145" s="22"/>
      <c r="AG1145" s="22"/>
      <c r="AH1145" s="33"/>
      <c r="AI1145" s="6"/>
      <c r="AJ1145" s="32"/>
      <c r="AK1145" s="27"/>
      <c r="AL1145" s="27"/>
      <c r="AM1145" s="27"/>
      <c r="AN1145" s="27"/>
      <c r="AO1145" s="27"/>
      <c r="AP1145" s="27"/>
      <c r="AR1145" s="2"/>
      <c r="AS1145" s="8"/>
      <c r="AT1145" s="8"/>
      <c r="AU1145" s="8"/>
      <c r="AW1145" s="44"/>
      <c r="AX1145" s="31"/>
      <c r="AY1145" s="29"/>
      <c r="AZ1145" s="31"/>
      <c r="BA1145" s="17"/>
      <c r="BC1145" s="22"/>
      <c r="BD1145" s="22"/>
      <c r="BE1145" s="22"/>
      <c r="BF1145" s="22"/>
      <c r="BG1145" s="22"/>
      <c r="BH1145" s="22"/>
      <c r="BI1145" s="22"/>
      <c r="BJ1145" s="33"/>
      <c r="BK1145" s="6"/>
      <c r="BL1145" s="32"/>
      <c r="BM1145" s="27"/>
      <c r="BN1145" s="27"/>
      <c r="BO1145" s="27"/>
      <c r="BP1145" s="27"/>
      <c r="BQ1145" s="27"/>
      <c r="BR1145" s="27"/>
      <c r="BT1145" s="2"/>
      <c r="BU1145" s="8"/>
      <c r="BV1145" s="8"/>
      <c r="BW1145" s="8"/>
      <c r="BY1145" s="44"/>
      <c r="BZ1145" s="31"/>
      <c r="CA1145" s="29"/>
      <c r="CB1145" s="31"/>
      <c r="CC1145" s="17"/>
      <c r="CE1145" s="22"/>
      <c r="CF1145" s="22"/>
      <c r="CG1145" s="22"/>
      <c r="CH1145" s="22"/>
      <c r="CI1145" s="22"/>
      <c r="CJ1145" s="22"/>
      <c r="CK1145" s="22"/>
      <c r="CL1145" s="33"/>
      <c r="CM1145" s="6"/>
      <c r="CN1145" s="32"/>
      <c r="CO1145" s="27"/>
      <c r="CP1145" s="27"/>
      <c r="CQ1145" s="27"/>
      <c r="CR1145" s="27"/>
      <c r="CS1145" s="27"/>
      <c r="CT1145" s="27"/>
    </row>
    <row r="1146" spans="2:98">
      <c r="B1146" s="86">
        <v>44020</v>
      </c>
      <c r="C1146" s="53">
        <v>3169.94</v>
      </c>
      <c r="D1146" s="47">
        <f t="shared" si="337"/>
        <v>7.8275024480815598E-3</v>
      </c>
      <c r="F1146" s="89">
        <f t="shared" si="335"/>
        <v>2020.5093365117691</v>
      </c>
      <c r="G1146" s="41">
        <v>74</v>
      </c>
      <c r="H1146" s="37">
        <v>1135</v>
      </c>
      <c r="I1146" s="57">
        <f t="shared" si="338"/>
        <v>2286.2718491275073</v>
      </c>
      <c r="J1146" s="57">
        <f t="shared" si="339"/>
        <v>2567.5488314459444</v>
      </c>
      <c r="K1146" s="57">
        <f t="shared" si="340"/>
        <v>2623.6321688545136</v>
      </c>
      <c r="L1146" s="57">
        <f t="shared" si="341"/>
        <v>1992.2910803441825</v>
      </c>
      <c r="M1146" s="60">
        <f t="shared" si="342"/>
        <v>3010.7730889811364</v>
      </c>
      <c r="N1146" s="57">
        <f t="shared" si="343"/>
        <v>1736.1118934013625</v>
      </c>
      <c r="P1146" s="49"/>
      <c r="Q1146" s="96">
        <v>74</v>
      </c>
      <c r="R1146" s="103">
        <f t="shared" si="336"/>
        <v>2020.5093365117691</v>
      </c>
      <c r="S1146" s="60">
        <f t="shared" si="344"/>
        <v>2286.2718491275073</v>
      </c>
      <c r="T1146" s="57">
        <f t="shared" si="346"/>
        <v>2098.977481282358</v>
      </c>
      <c r="U1146" s="57">
        <f t="shared" si="347"/>
        <v>2144.8257474785078</v>
      </c>
      <c r="V1146" s="57">
        <f t="shared" si="333"/>
        <v>1628.7028556520681</v>
      </c>
      <c r="W1146" s="57">
        <f t="shared" si="334"/>
        <v>2461.3144013558667</v>
      </c>
      <c r="X1146" s="60">
        <f t="shared" si="345"/>
        <v>1736.1118934013625</v>
      </c>
      <c r="Y1146" s="17"/>
      <c r="AA1146" s="22"/>
      <c r="AB1146" s="22"/>
      <c r="AC1146" s="22"/>
      <c r="AD1146" s="22"/>
      <c r="AE1146" s="22"/>
      <c r="AF1146" s="22"/>
      <c r="AG1146" s="22"/>
      <c r="AH1146" s="33"/>
      <c r="AI1146" s="6"/>
      <c r="AJ1146" s="32"/>
      <c r="AK1146" s="27"/>
      <c r="AL1146" s="27"/>
      <c r="AM1146" s="27"/>
      <c r="AN1146" s="27"/>
      <c r="AO1146" s="27"/>
      <c r="AP1146" s="27"/>
      <c r="AR1146" s="2"/>
      <c r="AS1146" s="8"/>
      <c r="AT1146" s="8"/>
      <c r="AU1146" s="8"/>
      <c r="AW1146" s="44"/>
      <c r="AX1146" s="31"/>
      <c r="AY1146" s="29"/>
      <c r="AZ1146" s="31"/>
      <c r="BA1146" s="17"/>
      <c r="BC1146" s="22"/>
      <c r="BD1146" s="22"/>
      <c r="BE1146" s="22"/>
      <c r="BF1146" s="22"/>
      <c r="BG1146" s="22"/>
      <c r="BH1146" s="22"/>
      <c r="BI1146" s="22"/>
      <c r="BJ1146" s="33"/>
      <c r="BK1146" s="6"/>
      <c r="BL1146" s="32"/>
      <c r="BM1146" s="27"/>
      <c r="BN1146" s="27"/>
      <c r="BO1146" s="27"/>
      <c r="BP1146" s="27"/>
      <c r="BQ1146" s="27"/>
      <c r="BR1146" s="27"/>
      <c r="BT1146" s="2"/>
      <c r="BU1146" s="8"/>
      <c r="BV1146" s="8"/>
      <c r="BW1146" s="8"/>
      <c r="BY1146" s="44"/>
      <c r="BZ1146" s="31"/>
      <c r="CA1146" s="29"/>
      <c r="CB1146" s="31"/>
      <c r="CC1146" s="17"/>
      <c r="CE1146" s="22"/>
      <c r="CF1146" s="22"/>
      <c r="CG1146" s="22"/>
      <c r="CH1146" s="22"/>
      <c r="CI1146" s="22"/>
      <c r="CJ1146" s="22"/>
      <c r="CK1146" s="22"/>
      <c r="CL1146" s="33"/>
      <c r="CM1146" s="6"/>
      <c r="CN1146" s="32"/>
      <c r="CO1146" s="27"/>
      <c r="CP1146" s="27"/>
      <c r="CQ1146" s="27"/>
      <c r="CR1146" s="27"/>
      <c r="CS1146" s="27"/>
      <c r="CT1146" s="27"/>
    </row>
    <row r="1147" spans="2:98">
      <c r="B1147" s="86">
        <v>44021</v>
      </c>
      <c r="C1147" s="53">
        <v>3152.05</v>
      </c>
      <c r="D1147" s="47">
        <f t="shared" si="337"/>
        <v>-5.6436399427118094E-3</v>
      </c>
      <c r="F1147" s="89">
        <f t="shared" si="335"/>
        <v>2020.5133094954799</v>
      </c>
      <c r="G1147" s="41">
        <v>75</v>
      </c>
      <c r="H1147" s="37">
        <v>1136</v>
      </c>
      <c r="I1147" s="57">
        <f t="shared" si="338"/>
        <v>2286.9395379852813</v>
      </c>
      <c r="J1147" s="57">
        <f t="shared" si="339"/>
        <v>2569.9296938034054</v>
      </c>
      <c r="K1147" s="57">
        <f t="shared" si="340"/>
        <v>2626.8319596859819</v>
      </c>
      <c r="L1147" s="57">
        <f t="shared" si="341"/>
        <v>1991.0266551749851</v>
      </c>
      <c r="M1147" s="60">
        <f t="shared" si="342"/>
        <v>3017.2403029537832</v>
      </c>
      <c r="N1147" s="57">
        <f t="shared" si="343"/>
        <v>1733.4026876414966</v>
      </c>
      <c r="P1147" s="49"/>
      <c r="Q1147" s="41">
        <v>75</v>
      </c>
      <c r="R1147" s="103">
        <f t="shared" si="336"/>
        <v>2020.5133094954799</v>
      </c>
      <c r="S1147" s="60">
        <f t="shared" si="344"/>
        <v>2286.9395379852813</v>
      </c>
      <c r="T1147" s="57">
        <f t="shared" si="346"/>
        <v>2100.9238421122432</v>
      </c>
      <c r="U1147" s="57">
        <f t="shared" si="347"/>
        <v>2147.4415843489924</v>
      </c>
      <c r="V1147" s="57">
        <f t="shared" si="333"/>
        <v>1627.669184968026</v>
      </c>
      <c r="W1147" s="57">
        <f t="shared" si="334"/>
        <v>2466.6013646762785</v>
      </c>
      <c r="X1147" s="60">
        <f t="shared" si="345"/>
        <v>1733.4026876414966</v>
      </c>
      <c r="Y1147" s="17"/>
      <c r="AA1147" s="22"/>
      <c r="AB1147" s="22"/>
      <c r="AC1147" s="22"/>
      <c r="AD1147" s="22"/>
      <c r="AE1147" s="22"/>
      <c r="AF1147" s="22"/>
      <c r="AG1147" s="22"/>
      <c r="AH1147" s="33"/>
      <c r="AI1147" s="6"/>
      <c r="AJ1147" s="32"/>
      <c r="AK1147" s="27"/>
      <c r="AL1147" s="27"/>
      <c r="AM1147" s="27"/>
      <c r="AN1147" s="27"/>
      <c r="AO1147" s="27"/>
      <c r="AP1147" s="27"/>
      <c r="AR1147" s="2"/>
      <c r="AS1147" s="8"/>
      <c r="AT1147" s="8"/>
      <c r="AU1147" s="8"/>
      <c r="AW1147" s="44"/>
      <c r="AX1147" s="31"/>
      <c r="AY1147" s="29"/>
      <c r="AZ1147" s="31"/>
      <c r="BA1147" s="17"/>
      <c r="BC1147" s="22"/>
      <c r="BD1147" s="22"/>
      <c r="BE1147" s="22"/>
      <c r="BF1147" s="22"/>
      <c r="BG1147" s="22"/>
      <c r="BH1147" s="22"/>
      <c r="BI1147" s="22"/>
      <c r="BJ1147" s="33"/>
      <c r="BK1147" s="6"/>
      <c r="BL1147" s="32"/>
      <c r="BM1147" s="27"/>
      <c r="BN1147" s="27"/>
      <c r="BO1147" s="27"/>
      <c r="BP1147" s="27"/>
      <c r="BQ1147" s="27"/>
      <c r="BR1147" s="27"/>
      <c r="BT1147" s="2"/>
      <c r="BU1147" s="8"/>
      <c r="BV1147" s="8"/>
      <c r="BW1147" s="8"/>
      <c r="BY1147" s="44"/>
      <c r="BZ1147" s="31"/>
      <c r="CA1147" s="29"/>
      <c r="CB1147" s="31"/>
      <c r="CC1147" s="17"/>
      <c r="CE1147" s="22"/>
      <c r="CF1147" s="22"/>
      <c r="CG1147" s="22"/>
      <c r="CH1147" s="22"/>
      <c r="CI1147" s="22"/>
      <c r="CJ1147" s="22"/>
      <c r="CK1147" s="22"/>
      <c r="CL1147" s="33"/>
      <c r="CM1147" s="6"/>
      <c r="CN1147" s="32"/>
      <c r="CO1147" s="27"/>
      <c r="CP1147" s="27"/>
      <c r="CQ1147" s="27"/>
      <c r="CR1147" s="27"/>
      <c r="CS1147" s="27"/>
      <c r="CT1147" s="27"/>
    </row>
    <row r="1148" spans="2:98">
      <c r="B1148" s="86">
        <v>44022</v>
      </c>
      <c r="C1148" s="53">
        <v>3185.04</v>
      </c>
      <c r="D1148" s="47">
        <f t="shared" si="337"/>
        <v>1.0466204533557457E-2</v>
      </c>
      <c r="F1148" s="89">
        <f t="shared" si="335"/>
        <v>2020.5172824791907</v>
      </c>
      <c r="G1148" s="41">
        <v>76</v>
      </c>
      <c r="H1148" s="37">
        <v>1137</v>
      </c>
      <c r="I1148" s="57">
        <f t="shared" si="338"/>
        <v>2287.6074218366698</v>
      </c>
      <c r="J1148" s="57">
        <f t="shared" si="339"/>
        <v>2572.2969217410396</v>
      </c>
      <c r="K1148" s="57">
        <f t="shared" si="340"/>
        <v>2630.0194553242254</v>
      </c>
      <c r="L1148" s="57">
        <f t="shared" si="341"/>
        <v>1989.7752869653505</v>
      </c>
      <c r="M1148" s="60">
        <f t="shared" si="342"/>
        <v>3023.6841642306026</v>
      </c>
      <c r="N1148" s="57">
        <f t="shared" si="343"/>
        <v>1730.7190275852854</v>
      </c>
      <c r="P1148" s="49"/>
      <c r="Q1148" s="96">
        <v>76</v>
      </c>
      <c r="R1148" s="103">
        <f t="shared" si="336"/>
        <v>2020.5172824791907</v>
      </c>
      <c r="S1148" s="60">
        <f t="shared" si="344"/>
        <v>2287.6074218366698</v>
      </c>
      <c r="T1148" s="57">
        <f t="shared" si="346"/>
        <v>2102.8590567704032</v>
      </c>
      <c r="U1148" s="57">
        <f t="shared" si="347"/>
        <v>2150.0473698687915</v>
      </c>
      <c r="V1148" s="57">
        <f t="shared" si="333"/>
        <v>1626.6461883805234</v>
      </c>
      <c r="W1148" s="57">
        <f t="shared" si="334"/>
        <v>2471.8692371104453</v>
      </c>
      <c r="X1148" s="60">
        <f t="shared" si="345"/>
        <v>1730.7190275852854</v>
      </c>
      <c r="Y1148" s="17"/>
      <c r="AA1148" s="22"/>
      <c r="AB1148" s="22"/>
      <c r="AC1148" s="22"/>
      <c r="AD1148" s="22"/>
      <c r="AE1148" s="22"/>
      <c r="AF1148" s="22"/>
      <c r="AG1148" s="22"/>
      <c r="AH1148" s="33"/>
      <c r="AI1148" s="6"/>
      <c r="AJ1148" s="32"/>
      <c r="AK1148" s="27"/>
      <c r="AL1148" s="27"/>
      <c r="AM1148" s="27"/>
      <c r="AN1148" s="27"/>
      <c r="AO1148" s="27"/>
      <c r="AP1148" s="27"/>
      <c r="AR1148" s="2"/>
      <c r="AS1148" s="8"/>
      <c r="AT1148" s="8"/>
      <c r="AU1148" s="8"/>
      <c r="AW1148" s="44"/>
      <c r="AX1148" s="31"/>
      <c r="AY1148" s="29"/>
      <c r="AZ1148" s="31"/>
      <c r="BA1148" s="17"/>
      <c r="BC1148" s="22"/>
      <c r="BD1148" s="22"/>
      <c r="BE1148" s="22"/>
      <c r="BF1148" s="22"/>
      <c r="BG1148" s="22"/>
      <c r="BH1148" s="22"/>
      <c r="BI1148" s="22"/>
      <c r="BJ1148" s="33"/>
      <c r="BK1148" s="6"/>
      <c r="BL1148" s="32"/>
      <c r="BM1148" s="27"/>
      <c r="BN1148" s="27"/>
      <c r="BO1148" s="27"/>
      <c r="BP1148" s="27"/>
      <c r="BQ1148" s="27"/>
      <c r="BR1148" s="27"/>
      <c r="BT1148" s="2"/>
      <c r="BU1148" s="8"/>
      <c r="BV1148" s="8"/>
      <c r="BW1148" s="8"/>
      <c r="BY1148" s="44"/>
      <c r="BZ1148" s="31"/>
      <c r="CA1148" s="29"/>
      <c r="CB1148" s="31"/>
      <c r="CC1148" s="17"/>
      <c r="CE1148" s="22"/>
      <c r="CF1148" s="22"/>
      <c r="CG1148" s="22"/>
      <c r="CH1148" s="22"/>
      <c r="CI1148" s="22"/>
      <c r="CJ1148" s="22"/>
      <c r="CK1148" s="22"/>
      <c r="CL1148" s="33"/>
      <c r="CM1148" s="6"/>
      <c r="CN1148" s="32"/>
      <c r="CO1148" s="27"/>
      <c r="CP1148" s="27"/>
      <c r="CQ1148" s="27"/>
      <c r="CR1148" s="27"/>
      <c r="CS1148" s="27"/>
      <c r="CT1148" s="27"/>
    </row>
    <row r="1149" spans="2:98">
      <c r="B1149" s="86">
        <v>44025</v>
      </c>
      <c r="C1149" s="53">
        <v>3155.22</v>
      </c>
      <c r="D1149" s="47">
        <f t="shared" si="337"/>
        <v>-9.362519779971417E-3</v>
      </c>
      <c r="F1149" s="89">
        <f t="shared" si="335"/>
        <v>2020.5212554629015</v>
      </c>
      <c r="G1149" s="41">
        <v>77</v>
      </c>
      <c r="H1149" s="37">
        <v>1138</v>
      </c>
      <c r="I1149" s="57">
        <f t="shared" si="338"/>
        <v>2288.2755007386186</v>
      </c>
      <c r="J1149" s="57">
        <f t="shared" si="339"/>
        <v>2574.6507854785687</v>
      </c>
      <c r="K1149" s="57">
        <f t="shared" si="340"/>
        <v>2633.1949206078707</v>
      </c>
      <c r="L1149" s="57">
        <f t="shared" si="341"/>
        <v>1988.536711164475</v>
      </c>
      <c r="M1149" s="60">
        <f t="shared" si="342"/>
        <v>3030.1051982932117</v>
      </c>
      <c r="N1149" s="57">
        <f t="shared" si="343"/>
        <v>1728.0603888703304</v>
      </c>
      <c r="P1149" s="49"/>
      <c r="Q1149" s="41">
        <v>77</v>
      </c>
      <c r="R1149" s="103">
        <f t="shared" si="336"/>
        <v>2020.5212554629015</v>
      </c>
      <c r="S1149" s="60">
        <f t="shared" si="344"/>
        <v>2288.2755007386186</v>
      </c>
      <c r="T1149" s="57">
        <f t="shared" si="346"/>
        <v>2104.7833461621258</v>
      </c>
      <c r="U1149" s="57">
        <f t="shared" si="347"/>
        <v>2152.6433205441335</v>
      </c>
      <c r="V1149" s="57">
        <f t="shared" si="333"/>
        <v>1625.6336496186277</v>
      </c>
      <c r="W1149" s="57">
        <f t="shared" si="334"/>
        <v>2477.1184482408812</v>
      </c>
      <c r="X1149" s="60">
        <f t="shared" si="345"/>
        <v>1728.0603888703304</v>
      </c>
      <c r="Y1149" s="17"/>
      <c r="AA1149" s="22"/>
      <c r="AB1149" s="22"/>
      <c r="AC1149" s="22"/>
      <c r="AD1149" s="22"/>
      <c r="AE1149" s="22"/>
      <c r="AF1149" s="22"/>
      <c r="AG1149" s="22"/>
      <c r="AH1149" s="33"/>
      <c r="AI1149" s="6"/>
      <c r="AJ1149" s="32"/>
      <c r="AK1149" s="27"/>
      <c r="AL1149" s="27"/>
      <c r="AM1149" s="27"/>
      <c r="AN1149" s="27"/>
      <c r="AO1149" s="27"/>
      <c r="AP1149" s="27"/>
      <c r="AR1149" s="2"/>
      <c r="AS1149" s="8"/>
      <c r="AT1149" s="8"/>
      <c r="AU1149" s="8"/>
      <c r="AW1149" s="44"/>
      <c r="AX1149" s="31"/>
      <c r="AY1149" s="29"/>
      <c r="AZ1149" s="31"/>
      <c r="BA1149" s="17"/>
      <c r="BC1149" s="22"/>
      <c r="BD1149" s="22"/>
      <c r="BE1149" s="22"/>
      <c r="BF1149" s="22"/>
      <c r="BG1149" s="22"/>
      <c r="BH1149" s="22"/>
      <c r="BI1149" s="22"/>
      <c r="BJ1149" s="33"/>
      <c r="BK1149" s="6"/>
      <c r="BL1149" s="32"/>
      <c r="BM1149" s="27"/>
      <c r="BN1149" s="27"/>
      <c r="BO1149" s="27"/>
      <c r="BP1149" s="27"/>
      <c r="BQ1149" s="27"/>
      <c r="BR1149" s="27"/>
      <c r="BT1149" s="2"/>
      <c r="BU1149" s="8"/>
      <c r="BV1149" s="8"/>
      <c r="BW1149" s="8"/>
      <c r="BY1149" s="44"/>
      <c r="BZ1149" s="31"/>
      <c r="CA1149" s="29"/>
      <c r="CB1149" s="31"/>
      <c r="CC1149" s="17"/>
      <c r="CE1149" s="22"/>
      <c r="CF1149" s="22"/>
      <c r="CG1149" s="22"/>
      <c r="CH1149" s="22"/>
      <c r="CI1149" s="22"/>
      <c r="CJ1149" s="22"/>
      <c r="CK1149" s="22"/>
      <c r="CL1149" s="33"/>
      <c r="CM1149" s="6"/>
      <c r="CN1149" s="32"/>
      <c r="CO1149" s="27"/>
      <c r="CP1149" s="27"/>
      <c r="CQ1149" s="27"/>
      <c r="CR1149" s="27"/>
      <c r="CS1149" s="27"/>
      <c r="CT1149" s="27"/>
    </row>
    <row r="1150" spans="2:98">
      <c r="B1150" s="86">
        <v>44026</v>
      </c>
      <c r="C1150" s="53">
        <v>3197.52</v>
      </c>
      <c r="D1150" s="47">
        <f t="shared" si="337"/>
        <v>1.3406355182839924E-2</v>
      </c>
      <c r="F1150" s="89">
        <f t="shared" si="335"/>
        <v>2020.5252284466123</v>
      </c>
      <c r="G1150" s="41">
        <v>78</v>
      </c>
      <c r="H1150" s="37">
        <v>1139</v>
      </c>
      <c r="I1150" s="57">
        <f t="shared" si="338"/>
        <v>2288.9437747480915</v>
      </c>
      <c r="J1150" s="57">
        <f t="shared" si="339"/>
        <v>2576.9915464790138</v>
      </c>
      <c r="K1150" s="57">
        <f t="shared" si="340"/>
        <v>2636.358611733081</v>
      </c>
      <c r="L1150" s="57">
        <f t="shared" si="341"/>
        <v>1987.3106718641252</v>
      </c>
      <c r="M1150" s="60">
        <f t="shared" si="342"/>
        <v>3036.5039134367116</v>
      </c>
      <c r="N1150" s="57">
        <f t="shared" si="343"/>
        <v>1725.4262643212767</v>
      </c>
      <c r="P1150" s="49"/>
      <c r="Q1150" s="96">
        <v>78</v>
      </c>
      <c r="R1150" s="103">
        <f t="shared" si="336"/>
        <v>2020.5252284466123</v>
      </c>
      <c r="S1150" s="60">
        <f t="shared" si="344"/>
        <v>2288.9437747480915</v>
      </c>
      <c r="T1150" s="57">
        <f t="shared" si="346"/>
        <v>2106.6969240340727</v>
      </c>
      <c r="U1150" s="57">
        <f t="shared" si="347"/>
        <v>2155.2296458160113</v>
      </c>
      <c r="V1150" s="57">
        <f t="shared" si="333"/>
        <v>1624.6313594767291</v>
      </c>
      <c r="W1150" s="57">
        <f t="shared" si="334"/>
        <v>2482.3494136000804</v>
      </c>
      <c r="X1150" s="60">
        <f t="shared" si="345"/>
        <v>1725.4262643212767</v>
      </c>
      <c r="Y1150" s="17"/>
      <c r="AA1150" s="22"/>
      <c r="AB1150" s="22"/>
      <c r="AC1150" s="22"/>
      <c r="AD1150" s="22"/>
      <c r="AE1150" s="22"/>
      <c r="AF1150" s="22"/>
      <c r="AG1150" s="22"/>
      <c r="AH1150" s="33"/>
      <c r="AI1150" s="6"/>
      <c r="AJ1150" s="32"/>
      <c r="AK1150" s="27"/>
      <c r="AL1150" s="27"/>
      <c r="AM1150" s="27"/>
      <c r="AN1150" s="27"/>
      <c r="AO1150" s="27"/>
      <c r="AP1150" s="27"/>
      <c r="AR1150" s="2"/>
      <c r="AS1150" s="8"/>
      <c r="AT1150" s="8"/>
      <c r="AU1150" s="8"/>
      <c r="AW1150" s="44"/>
      <c r="AX1150" s="31"/>
      <c r="AY1150" s="29"/>
      <c r="AZ1150" s="31"/>
      <c r="BA1150" s="17"/>
      <c r="BC1150" s="22"/>
      <c r="BD1150" s="22"/>
      <c r="BE1150" s="22"/>
      <c r="BF1150" s="22"/>
      <c r="BG1150" s="22"/>
      <c r="BH1150" s="22"/>
      <c r="BI1150" s="22"/>
      <c r="BJ1150" s="33"/>
      <c r="BK1150" s="6"/>
      <c r="BL1150" s="32"/>
      <c r="BM1150" s="27"/>
      <c r="BN1150" s="27"/>
      <c r="BO1150" s="27"/>
      <c r="BP1150" s="27"/>
      <c r="BQ1150" s="27"/>
      <c r="BR1150" s="27"/>
      <c r="BT1150" s="2"/>
      <c r="BU1150" s="8"/>
      <c r="BV1150" s="8"/>
      <c r="BW1150" s="8"/>
      <c r="BY1150" s="44"/>
      <c r="BZ1150" s="31"/>
      <c r="CA1150" s="29"/>
      <c r="CB1150" s="31"/>
      <c r="CC1150" s="17"/>
      <c r="CE1150" s="22"/>
      <c r="CF1150" s="22"/>
      <c r="CG1150" s="22"/>
      <c r="CH1150" s="22"/>
      <c r="CI1150" s="22"/>
      <c r="CJ1150" s="22"/>
      <c r="CK1150" s="22"/>
      <c r="CL1150" s="33"/>
      <c r="CM1150" s="6"/>
      <c r="CN1150" s="32"/>
      <c r="CO1150" s="27"/>
      <c r="CP1150" s="27"/>
      <c r="CQ1150" s="27"/>
      <c r="CR1150" s="27"/>
      <c r="CS1150" s="27"/>
      <c r="CT1150" s="27"/>
    </row>
    <row r="1151" spans="2:98">
      <c r="B1151" s="86">
        <v>44027</v>
      </c>
      <c r="C1151" s="53">
        <v>3226.56</v>
      </c>
      <c r="D1151" s="47">
        <f t="shared" si="337"/>
        <v>9.0820385798994104E-3</v>
      </c>
      <c r="F1151" s="89">
        <f t="shared" si="335"/>
        <v>2020.5292014303232</v>
      </c>
      <c r="G1151" s="41">
        <v>79</v>
      </c>
      <c r="H1151" s="37">
        <v>1140</v>
      </c>
      <c r="I1151" s="57">
        <f t="shared" si="338"/>
        <v>2289.6122439220676</v>
      </c>
      <c r="J1151" s="57">
        <f t="shared" si="339"/>
        <v>2579.3194578406196</v>
      </c>
      <c r="K1151" s="57">
        <f t="shared" si="340"/>
        <v>2639.5107766417773</v>
      </c>
      <c r="L1151" s="57">
        <f t="shared" si="341"/>
        <v>1986.0969214104146</v>
      </c>
      <c r="M1151" s="60">
        <f t="shared" si="342"/>
        <v>3042.8808015429258</v>
      </c>
      <c r="N1151" s="57">
        <f t="shared" si="343"/>
        <v>1722.8161631765754</v>
      </c>
      <c r="P1151" s="49"/>
      <c r="Q1151" s="41">
        <v>79</v>
      </c>
      <c r="R1151" s="103">
        <f t="shared" si="336"/>
        <v>2020.5292014303232</v>
      </c>
      <c r="S1151" s="60">
        <f t="shared" si="344"/>
        <v>2289.6122439220676</v>
      </c>
      <c r="T1151" s="57">
        <f t="shared" si="346"/>
        <v>2108.5999972946815</v>
      </c>
      <c r="U1151" s="57">
        <f t="shared" si="347"/>
        <v>2157.8065483775549</v>
      </c>
      <c r="V1151" s="57">
        <f t="shared" si="333"/>
        <v>1623.6391154971666</v>
      </c>
      <c r="W1151" s="57">
        <f t="shared" si="334"/>
        <v>2487.5625353026435</v>
      </c>
      <c r="X1151" s="60">
        <f t="shared" si="345"/>
        <v>1722.8161631765754</v>
      </c>
      <c r="Y1151" s="17"/>
      <c r="AA1151" s="22"/>
      <c r="AB1151" s="22"/>
      <c r="AC1151" s="22"/>
      <c r="AD1151" s="22"/>
      <c r="AE1151" s="22"/>
      <c r="AF1151" s="22"/>
      <c r="AG1151" s="22"/>
      <c r="AH1151" s="33"/>
      <c r="AI1151" s="6"/>
      <c r="AJ1151" s="32"/>
      <c r="AK1151" s="27"/>
      <c r="AL1151" s="27"/>
      <c r="AM1151" s="27"/>
      <c r="AN1151" s="27"/>
      <c r="AO1151" s="27"/>
      <c r="AP1151" s="27"/>
      <c r="AR1151" s="2"/>
      <c r="AS1151" s="8"/>
      <c r="AT1151" s="8"/>
      <c r="AU1151" s="8"/>
      <c r="AW1151" s="44"/>
      <c r="AX1151" s="31"/>
      <c r="AY1151" s="29"/>
      <c r="AZ1151" s="31"/>
      <c r="BA1151" s="17"/>
      <c r="BC1151" s="22"/>
      <c r="BD1151" s="22"/>
      <c r="BE1151" s="22"/>
      <c r="BF1151" s="22"/>
      <c r="BG1151" s="22"/>
      <c r="BH1151" s="22"/>
      <c r="BI1151" s="22"/>
      <c r="BJ1151" s="33"/>
      <c r="BK1151" s="6"/>
      <c r="BL1151" s="32"/>
      <c r="BM1151" s="27"/>
      <c r="BN1151" s="27"/>
      <c r="BO1151" s="27"/>
      <c r="BP1151" s="27"/>
      <c r="BQ1151" s="27"/>
      <c r="BR1151" s="27"/>
      <c r="BT1151" s="2"/>
      <c r="BU1151" s="8"/>
      <c r="BV1151" s="8"/>
      <c r="BW1151" s="8"/>
      <c r="BY1151" s="44"/>
      <c r="BZ1151" s="31"/>
      <c r="CA1151" s="29"/>
      <c r="CB1151" s="31"/>
      <c r="CC1151" s="17"/>
      <c r="CE1151" s="22"/>
      <c r="CF1151" s="22"/>
      <c r="CG1151" s="22"/>
      <c r="CH1151" s="22"/>
      <c r="CI1151" s="22"/>
      <c r="CJ1151" s="22"/>
      <c r="CK1151" s="22"/>
      <c r="CL1151" s="33"/>
      <c r="CM1151" s="6"/>
      <c r="CN1151" s="32"/>
      <c r="CO1151" s="27"/>
      <c r="CP1151" s="27"/>
      <c r="CQ1151" s="27"/>
      <c r="CR1151" s="27"/>
      <c r="CS1151" s="27"/>
      <c r="CT1151" s="27"/>
    </row>
    <row r="1152" spans="2:98">
      <c r="B1152" s="86">
        <v>44028</v>
      </c>
      <c r="C1152" s="53">
        <v>3215.57</v>
      </c>
      <c r="D1152" s="47">
        <f t="shared" si="337"/>
        <v>-3.4061043340275036E-3</v>
      </c>
      <c r="F1152" s="89">
        <f t="shared" si="335"/>
        <v>2020.533174414034</v>
      </c>
      <c r="G1152" s="41">
        <v>80</v>
      </c>
      <c r="H1152" s="37">
        <v>1141</v>
      </c>
      <c r="I1152" s="57">
        <f t="shared" si="338"/>
        <v>2290.2809083175434</v>
      </c>
      <c r="J1152" s="57">
        <f t="shared" si="339"/>
        <v>2581.6347646665172</v>
      </c>
      <c r="K1152" s="57">
        <f t="shared" si="340"/>
        <v>2642.6516553877618</v>
      </c>
      <c r="L1152" s="57">
        <f t="shared" si="341"/>
        <v>1984.8952200376807</v>
      </c>
      <c r="M1152" s="60">
        <f t="shared" si="342"/>
        <v>3049.2363388095846</v>
      </c>
      <c r="N1152" s="57">
        <f t="shared" si="343"/>
        <v>1720.2296103593003</v>
      </c>
      <c r="P1152" s="49"/>
      <c r="Q1152" s="96">
        <v>80</v>
      </c>
      <c r="R1152" s="103">
        <f t="shared" si="336"/>
        <v>2020.533174414034</v>
      </c>
      <c r="S1152" s="60">
        <f t="shared" si="344"/>
        <v>2290.2809083175434</v>
      </c>
      <c r="T1152" s="57">
        <f t="shared" si="346"/>
        <v>2110.4927663163639</v>
      </c>
      <c r="U1152" s="57">
        <f t="shared" si="347"/>
        <v>2160.3742244733385</v>
      </c>
      <c r="V1152" s="57">
        <f t="shared" ref="V1152:V1215" si="348">$C$38*EXP($J$4*Q1152-$J$3*SQRT(Q1152))</f>
        <v>1622.656721670922</v>
      </c>
      <c r="W1152" s="57">
        <f t="shared" ref="W1152:W1215" si="349">$C$38*EXP($J$4*Q1152+2*$J$3*SQRT(Q1152))</f>
        <v>2492.7582026413852</v>
      </c>
      <c r="X1152" s="60">
        <f t="shared" si="345"/>
        <v>1720.2296103593003</v>
      </c>
      <c r="Y1152" s="17"/>
      <c r="AA1152" s="22"/>
      <c r="AB1152" s="22"/>
      <c r="AC1152" s="22"/>
      <c r="AD1152" s="22"/>
      <c r="AE1152" s="22"/>
      <c r="AF1152" s="22"/>
      <c r="AG1152" s="22"/>
      <c r="AH1152" s="33"/>
      <c r="AI1152" s="6"/>
      <c r="AJ1152" s="32"/>
      <c r="AK1152" s="27"/>
      <c r="AL1152" s="27"/>
      <c r="AM1152" s="27"/>
      <c r="AN1152" s="27"/>
      <c r="AO1152" s="27"/>
      <c r="AP1152" s="27"/>
      <c r="AR1152" s="2"/>
      <c r="AS1152" s="8"/>
      <c r="AT1152" s="8"/>
      <c r="AU1152" s="8"/>
      <c r="AW1152" s="44"/>
      <c r="AX1152" s="31"/>
      <c r="AY1152" s="29"/>
      <c r="AZ1152" s="31"/>
      <c r="BA1152" s="17"/>
      <c r="BC1152" s="22"/>
      <c r="BD1152" s="22"/>
      <c r="BE1152" s="22"/>
      <c r="BF1152" s="22"/>
      <c r="BG1152" s="22"/>
      <c r="BH1152" s="22"/>
      <c r="BI1152" s="22"/>
      <c r="BJ1152" s="33"/>
      <c r="BK1152" s="6"/>
      <c r="BL1152" s="32"/>
      <c r="BM1152" s="27"/>
      <c r="BN1152" s="27"/>
      <c r="BO1152" s="27"/>
      <c r="BP1152" s="27"/>
      <c r="BQ1152" s="27"/>
      <c r="BR1152" s="27"/>
      <c r="BT1152" s="2"/>
      <c r="BU1152" s="8"/>
      <c r="BV1152" s="8"/>
      <c r="BW1152" s="8"/>
      <c r="BY1152" s="44"/>
      <c r="BZ1152" s="31"/>
      <c r="CA1152" s="29"/>
      <c r="CB1152" s="31"/>
      <c r="CC1152" s="17"/>
      <c r="CE1152" s="22"/>
      <c r="CF1152" s="22"/>
      <c r="CG1152" s="22"/>
      <c r="CH1152" s="22"/>
      <c r="CI1152" s="22"/>
      <c r="CJ1152" s="22"/>
      <c r="CK1152" s="22"/>
      <c r="CL1152" s="33"/>
      <c r="CM1152" s="6"/>
      <c r="CN1152" s="32"/>
      <c r="CO1152" s="27"/>
      <c r="CP1152" s="27"/>
      <c r="CQ1152" s="27"/>
      <c r="CR1152" s="27"/>
      <c r="CS1152" s="27"/>
      <c r="CT1152" s="27"/>
    </row>
    <row r="1153" spans="2:98">
      <c r="B1153" s="86">
        <v>44029</v>
      </c>
      <c r="C1153" s="53">
        <v>3224.73</v>
      </c>
      <c r="D1153" s="47">
        <f t="shared" si="337"/>
        <v>2.8486395880045695E-3</v>
      </c>
      <c r="F1153" s="89">
        <f t="shared" si="335"/>
        <v>2020.5371473977448</v>
      </c>
      <c r="G1153" s="41">
        <v>81</v>
      </c>
      <c r="H1153" s="37">
        <v>1142</v>
      </c>
      <c r="I1153" s="57">
        <f t="shared" si="338"/>
        <v>2290.9497679915321</v>
      </c>
      <c r="J1153" s="57">
        <f t="shared" si="339"/>
        <v>2583.9377044136422</v>
      </c>
      <c r="K1153" s="57">
        <f t="shared" si="340"/>
        <v>2645.7814804822583</v>
      </c>
      <c r="L1153" s="57">
        <f t="shared" si="341"/>
        <v>1983.7053355229459</v>
      </c>
      <c r="M1153" s="60">
        <f t="shared" si="342"/>
        <v>3055.5709864384794</v>
      </c>
      <c r="N1153" s="57">
        <f t="shared" si="343"/>
        <v>1717.6661457889934</v>
      </c>
      <c r="P1153" s="49"/>
      <c r="Q1153" s="41">
        <v>81</v>
      </c>
      <c r="R1153" s="103">
        <f t="shared" si="336"/>
        <v>2020.5371473977448</v>
      </c>
      <c r="S1153" s="60">
        <f t="shared" si="344"/>
        <v>2290.9497679915321</v>
      </c>
      <c r="T1153" s="57">
        <f t="shared" si="346"/>
        <v>2112.3754252207491</v>
      </c>
      <c r="U1153" s="57">
        <f t="shared" si="347"/>
        <v>2162.9328641818579</v>
      </c>
      <c r="V1153" s="57">
        <f t="shared" si="348"/>
        <v>1621.6839881551398</v>
      </c>
      <c r="W1153" s="57">
        <f t="shared" si="349"/>
        <v>2497.9367926499031</v>
      </c>
      <c r="X1153" s="60">
        <f t="shared" si="345"/>
        <v>1717.6661457889934</v>
      </c>
      <c r="Y1153" s="17"/>
      <c r="AA1153" s="22"/>
      <c r="AB1153" s="22"/>
      <c r="AC1153" s="22"/>
      <c r="AD1153" s="22"/>
      <c r="AE1153" s="22"/>
      <c r="AF1153" s="22"/>
      <c r="AG1153" s="22"/>
      <c r="AH1153" s="33"/>
      <c r="AI1153" s="6"/>
      <c r="AJ1153" s="32"/>
      <c r="AK1153" s="27"/>
      <c r="AL1153" s="27"/>
      <c r="AM1153" s="27"/>
      <c r="AN1153" s="27"/>
      <c r="AO1153" s="27"/>
      <c r="AP1153" s="27"/>
      <c r="AR1153" s="2"/>
      <c r="AS1153" s="8"/>
      <c r="AT1153" s="8"/>
      <c r="AU1153" s="8"/>
      <c r="AW1153" s="44"/>
      <c r="AX1153" s="31"/>
      <c r="AY1153" s="29"/>
      <c r="AZ1153" s="31"/>
      <c r="BA1153" s="17"/>
      <c r="BC1153" s="22"/>
      <c r="BD1153" s="22"/>
      <c r="BE1153" s="22"/>
      <c r="BF1153" s="22"/>
      <c r="BG1153" s="22"/>
      <c r="BH1153" s="22"/>
      <c r="BI1153" s="22"/>
      <c r="BJ1153" s="33"/>
      <c r="BK1153" s="6"/>
      <c r="BL1153" s="32"/>
      <c r="BM1153" s="27"/>
      <c r="BN1153" s="27"/>
      <c r="BO1153" s="27"/>
      <c r="BP1153" s="27"/>
      <c r="BQ1153" s="27"/>
      <c r="BR1153" s="27"/>
      <c r="BT1153" s="2"/>
      <c r="BU1153" s="8"/>
      <c r="BV1153" s="8"/>
      <c r="BW1153" s="8"/>
      <c r="BY1153" s="44"/>
      <c r="BZ1153" s="31"/>
      <c r="CA1153" s="29"/>
      <c r="CB1153" s="31"/>
      <c r="CC1153" s="17"/>
      <c r="CE1153" s="22"/>
      <c r="CF1153" s="22"/>
      <c r="CG1153" s="22"/>
      <c r="CH1153" s="22"/>
      <c r="CI1153" s="22"/>
      <c r="CJ1153" s="22"/>
      <c r="CK1153" s="22"/>
      <c r="CL1153" s="33"/>
      <c r="CM1153" s="6"/>
      <c r="CN1153" s="32"/>
      <c r="CO1153" s="27"/>
      <c r="CP1153" s="27"/>
      <c r="CQ1153" s="27"/>
      <c r="CR1153" s="27"/>
      <c r="CS1153" s="27"/>
      <c r="CT1153" s="27"/>
    </row>
    <row r="1154" spans="2:98">
      <c r="B1154" s="86">
        <v>44032</v>
      </c>
      <c r="C1154" s="53">
        <v>3251.84</v>
      </c>
      <c r="D1154" s="47">
        <f t="shared" si="337"/>
        <v>8.4069053843267901E-3</v>
      </c>
      <c r="F1154" s="89">
        <f t="shared" si="335"/>
        <v>2020.5411203814556</v>
      </c>
      <c r="G1154" s="41">
        <v>82</v>
      </c>
      <c r="H1154" s="37">
        <v>1143</v>
      </c>
      <c r="I1154" s="57">
        <f t="shared" si="338"/>
        <v>2291.618823001063</v>
      </c>
      <c r="J1154" s="57">
        <f t="shared" si="339"/>
        <v>2586.2285072223299</v>
      </c>
      <c r="K1154" s="57">
        <f t="shared" si="340"/>
        <v>2648.9004772202702</v>
      </c>
      <c r="L1154" s="57">
        <f t="shared" si="341"/>
        <v>1982.5270428595597</v>
      </c>
      <c r="M1154" s="60">
        <f t="shared" si="342"/>
        <v>3061.8851912853743</v>
      </c>
      <c r="N1154" s="57">
        <f t="shared" si="343"/>
        <v>1715.1253237317501</v>
      </c>
      <c r="P1154" s="49"/>
      <c r="Q1154" s="96">
        <v>82</v>
      </c>
      <c r="R1154" s="103">
        <f t="shared" si="336"/>
        <v>2020.5411203814556</v>
      </c>
      <c r="S1154" s="60">
        <f t="shared" si="344"/>
        <v>2291.618823001063</v>
      </c>
      <c r="T1154" s="57">
        <f t="shared" si="346"/>
        <v>2114.248162148127</v>
      </c>
      <c r="U1154" s="57">
        <f t="shared" si="347"/>
        <v>2165.4826516823327</v>
      </c>
      <c r="V1154" s="57">
        <f t="shared" si="348"/>
        <v>1620.7207310063302</v>
      </c>
      <c r="W1154" s="57">
        <f t="shared" si="349"/>
        <v>2503.098670633884</v>
      </c>
      <c r="X1154" s="60">
        <f t="shared" si="345"/>
        <v>1715.1253237317501</v>
      </c>
      <c r="Y1154" s="17"/>
      <c r="AA1154" s="22"/>
      <c r="AB1154" s="22"/>
      <c r="AC1154" s="22"/>
      <c r="AD1154" s="22"/>
      <c r="AE1154" s="22"/>
      <c r="AF1154" s="22"/>
      <c r="AG1154" s="22"/>
      <c r="AH1154" s="33"/>
      <c r="AI1154" s="6"/>
      <c r="AJ1154" s="32"/>
      <c r="AK1154" s="27"/>
      <c r="AL1154" s="27"/>
      <c r="AM1154" s="27"/>
      <c r="AN1154" s="27"/>
      <c r="AO1154" s="27"/>
      <c r="AP1154" s="27"/>
      <c r="AR1154" s="2"/>
      <c r="AS1154" s="8"/>
      <c r="AT1154" s="8"/>
      <c r="AU1154" s="8"/>
      <c r="AW1154" s="44"/>
      <c r="AX1154" s="31"/>
      <c r="AY1154" s="29"/>
      <c r="AZ1154" s="31"/>
      <c r="BA1154" s="17"/>
      <c r="BC1154" s="22"/>
      <c r="BD1154" s="22"/>
      <c r="BE1154" s="22"/>
      <c r="BF1154" s="22"/>
      <c r="BG1154" s="22"/>
      <c r="BH1154" s="22"/>
      <c r="BI1154" s="22"/>
      <c r="BJ1154" s="33"/>
      <c r="BK1154" s="6"/>
      <c r="BL1154" s="32"/>
      <c r="BM1154" s="27"/>
      <c r="BN1154" s="27"/>
      <c r="BO1154" s="27"/>
      <c r="BP1154" s="27"/>
      <c r="BQ1154" s="27"/>
      <c r="BR1154" s="27"/>
      <c r="BT1154" s="2"/>
      <c r="BU1154" s="8"/>
      <c r="BV1154" s="8"/>
      <c r="BW1154" s="8"/>
      <c r="BY1154" s="44"/>
      <c r="BZ1154" s="31"/>
      <c r="CA1154" s="29"/>
      <c r="CB1154" s="31"/>
      <c r="CC1154" s="17"/>
      <c r="CE1154" s="22"/>
      <c r="CF1154" s="22"/>
      <c r="CG1154" s="22"/>
      <c r="CH1154" s="22"/>
      <c r="CI1154" s="22"/>
      <c r="CJ1154" s="22"/>
      <c r="CK1154" s="22"/>
      <c r="CL1154" s="33"/>
      <c r="CM1154" s="6"/>
      <c r="CN1154" s="32"/>
      <c r="CO1154" s="27"/>
      <c r="CP1154" s="27"/>
      <c r="CQ1154" s="27"/>
      <c r="CR1154" s="27"/>
      <c r="CS1154" s="27"/>
      <c r="CT1154" s="27"/>
    </row>
    <row r="1155" spans="2:98">
      <c r="B1155" s="86">
        <v>44033</v>
      </c>
      <c r="C1155" s="53">
        <v>3257.3</v>
      </c>
      <c r="D1155" s="47">
        <f t="shared" si="337"/>
        <v>1.6790493997244748E-3</v>
      </c>
      <c r="F1155" s="89">
        <f t="shared" si="335"/>
        <v>2020.5450933651664</v>
      </c>
      <c r="G1155" s="41">
        <v>83</v>
      </c>
      <c r="H1155" s="37">
        <v>1144</v>
      </c>
      <c r="I1155" s="57">
        <f t="shared" si="338"/>
        <v>2292.2880734031828</v>
      </c>
      <c r="J1155" s="57">
        <f t="shared" si="339"/>
        <v>2588.5073962278648</v>
      </c>
      <c r="K1155" s="57">
        <f t="shared" si="340"/>
        <v>2652.0088639890328</v>
      </c>
      <c r="L1155" s="57">
        <f t="shared" si="341"/>
        <v>1981.3601239487436</v>
      </c>
      <c r="M1155" s="60">
        <f t="shared" si="342"/>
        <v>3068.1793864742417</v>
      </c>
      <c r="N1155" s="57">
        <f t="shared" si="343"/>
        <v>1712.6067121859892</v>
      </c>
      <c r="P1155" s="49"/>
      <c r="Q1155" s="41">
        <v>83</v>
      </c>
      <c r="R1155" s="103">
        <f t="shared" si="336"/>
        <v>2020.5450933651664</v>
      </c>
      <c r="S1155" s="60">
        <f t="shared" si="344"/>
        <v>2292.2880734031828</v>
      </c>
      <c r="T1155" s="57">
        <f t="shared" si="346"/>
        <v>2116.1111595121401</v>
      </c>
      <c r="U1155" s="57">
        <f t="shared" si="347"/>
        <v>2168.0237655068649</v>
      </c>
      <c r="V1155" s="57">
        <f t="shared" si="348"/>
        <v>1619.7667719282058</v>
      </c>
      <c r="W1155" s="57">
        <f t="shared" si="349"/>
        <v>2508.2441906732392</v>
      </c>
      <c r="X1155" s="60">
        <f t="shared" si="345"/>
        <v>1712.6067121859892</v>
      </c>
      <c r="Y1155" s="17"/>
      <c r="AA1155" s="22"/>
      <c r="AB1155" s="22"/>
      <c r="AC1155" s="22"/>
      <c r="AD1155" s="22"/>
      <c r="AE1155" s="22"/>
      <c r="AF1155" s="22"/>
      <c r="AG1155" s="22"/>
      <c r="AH1155" s="33"/>
      <c r="AI1155" s="6"/>
      <c r="AJ1155" s="32"/>
      <c r="AK1155" s="27"/>
      <c r="AL1155" s="27"/>
      <c r="AM1155" s="27"/>
      <c r="AN1155" s="27"/>
      <c r="AO1155" s="27"/>
      <c r="AP1155" s="27"/>
      <c r="AR1155" s="2"/>
      <c r="AS1155" s="8"/>
      <c r="AT1155" s="8"/>
      <c r="AU1155" s="8"/>
      <c r="AW1155" s="44"/>
      <c r="AX1155" s="31"/>
      <c r="AY1155" s="29"/>
      <c r="AZ1155" s="31"/>
      <c r="BA1155" s="17"/>
      <c r="BC1155" s="22"/>
      <c r="BD1155" s="22"/>
      <c r="BE1155" s="22"/>
      <c r="BF1155" s="22"/>
      <c r="BG1155" s="22"/>
      <c r="BH1155" s="22"/>
      <c r="BI1155" s="22"/>
      <c r="BJ1155" s="33"/>
      <c r="BK1155" s="6"/>
      <c r="BL1155" s="32"/>
      <c r="BM1155" s="27"/>
      <c r="BN1155" s="27"/>
      <c r="BO1155" s="27"/>
      <c r="BP1155" s="27"/>
      <c r="BQ1155" s="27"/>
      <c r="BR1155" s="27"/>
      <c r="BT1155" s="2"/>
      <c r="BU1155" s="8"/>
      <c r="BV1155" s="8"/>
      <c r="BW1155" s="8"/>
      <c r="BY1155" s="44"/>
      <c r="BZ1155" s="31"/>
      <c r="CA1155" s="29"/>
      <c r="CB1155" s="31"/>
      <c r="CC1155" s="17"/>
      <c r="CE1155" s="22"/>
      <c r="CF1155" s="22"/>
      <c r="CG1155" s="22"/>
      <c r="CH1155" s="22"/>
      <c r="CI1155" s="22"/>
      <c r="CJ1155" s="22"/>
      <c r="CK1155" s="22"/>
      <c r="CL1155" s="33"/>
      <c r="CM1155" s="6"/>
      <c r="CN1155" s="32"/>
      <c r="CO1155" s="27"/>
      <c r="CP1155" s="27"/>
      <c r="CQ1155" s="27"/>
      <c r="CR1155" s="27"/>
      <c r="CS1155" s="27"/>
      <c r="CT1155" s="27"/>
    </row>
    <row r="1156" spans="2:98">
      <c r="B1156" s="86">
        <v>44034</v>
      </c>
      <c r="C1156" s="53">
        <v>3276.02</v>
      </c>
      <c r="D1156" s="47">
        <f t="shared" si="337"/>
        <v>5.7470911491111654E-3</v>
      </c>
      <c r="F1156" s="89">
        <f t="shared" si="335"/>
        <v>2020.5490663488772</v>
      </c>
      <c r="G1156" s="41">
        <v>84</v>
      </c>
      <c r="H1156" s="37">
        <v>1145</v>
      </c>
      <c r="I1156" s="57">
        <f t="shared" si="338"/>
        <v>2292.9575192549546</v>
      </c>
      <c r="J1156" s="57">
        <f t="shared" si="339"/>
        <v>2590.7745878551805</v>
      </c>
      <c r="K1156" s="57">
        <f t="shared" si="340"/>
        <v>2655.106852559753</v>
      </c>
      <c r="L1156" s="57">
        <f t="shared" si="341"/>
        <v>1980.2043673078547</v>
      </c>
      <c r="M1156" s="60">
        <f t="shared" si="342"/>
        <v>3074.453991978171</v>
      </c>
      <c r="N1156" s="57">
        <f t="shared" si="343"/>
        <v>1710.1098923015418</v>
      </c>
      <c r="P1156" s="49"/>
      <c r="Q1156" s="96">
        <v>84</v>
      </c>
      <c r="R1156" s="103">
        <f t="shared" si="336"/>
        <v>2020.5490663488772</v>
      </c>
      <c r="S1156" s="60">
        <f t="shared" si="344"/>
        <v>2292.9575192549546</v>
      </c>
      <c r="T1156" s="57">
        <f t="shared" si="346"/>
        <v>2117.9645942407046</v>
      </c>
      <c r="U1156" s="57">
        <f t="shared" si="347"/>
        <v>2170.5563787789365</v>
      </c>
      <c r="V1156" s="57">
        <f t="shared" si="348"/>
        <v>1618.8219380331861</v>
      </c>
      <c r="W1156" s="57">
        <f t="shared" si="349"/>
        <v>2513.3736960970018</v>
      </c>
      <c r="X1156" s="60">
        <f t="shared" si="345"/>
        <v>1710.1098923015418</v>
      </c>
      <c r="Y1156" s="17"/>
      <c r="AA1156" s="22"/>
      <c r="AB1156" s="22"/>
      <c r="AC1156" s="22"/>
      <c r="AD1156" s="22"/>
      <c r="AE1156" s="22"/>
      <c r="AF1156" s="22"/>
      <c r="AG1156" s="22"/>
      <c r="AH1156" s="33"/>
      <c r="AI1156" s="6"/>
      <c r="AJ1156" s="32"/>
      <c r="AK1156" s="27"/>
      <c r="AL1156" s="27"/>
      <c r="AM1156" s="27"/>
      <c r="AN1156" s="27"/>
      <c r="AO1156" s="27"/>
      <c r="AP1156" s="27"/>
      <c r="AR1156" s="2"/>
      <c r="AS1156" s="8"/>
      <c r="AT1156" s="8"/>
      <c r="AU1156" s="8"/>
      <c r="AW1156" s="44"/>
      <c r="AX1156" s="31"/>
      <c r="AY1156" s="29"/>
      <c r="AZ1156" s="31"/>
      <c r="BA1156" s="17"/>
      <c r="BC1156" s="22"/>
      <c r="BD1156" s="22"/>
      <c r="BE1156" s="22"/>
      <c r="BF1156" s="22"/>
      <c r="BG1156" s="22"/>
      <c r="BH1156" s="22"/>
      <c r="BI1156" s="22"/>
      <c r="BJ1156" s="33"/>
      <c r="BK1156" s="6"/>
      <c r="BL1156" s="32"/>
      <c r="BM1156" s="27"/>
      <c r="BN1156" s="27"/>
      <c r="BO1156" s="27"/>
      <c r="BP1156" s="27"/>
      <c r="BQ1156" s="27"/>
      <c r="BR1156" s="27"/>
      <c r="BT1156" s="2"/>
      <c r="BU1156" s="8"/>
      <c r="BV1156" s="8"/>
      <c r="BW1156" s="8"/>
      <c r="BY1156" s="44"/>
      <c r="BZ1156" s="31"/>
      <c r="CA1156" s="29"/>
      <c r="CB1156" s="31"/>
      <c r="CC1156" s="17"/>
      <c r="CE1156" s="22"/>
      <c r="CF1156" s="22"/>
      <c r="CG1156" s="22"/>
      <c r="CH1156" s="22"/>
      <c r="CI1156" s="22"/>
      <c r="CJ1156" s="22"/>
      <c r="CK1156" s="22"/>
      <c r="CL1156" s="33"/>
      <c r="CM1156" s="6"/>
      <c r="CN1156" s="32"/>
      <c r="CO1156" s="27"/>
      <c r="CP1156" s="27"/>
      <c r="CQ1156" s="27"/>
      <c r="CR1156" s="27"/>
      <c r="CS1156" s="27"/>
      <c r="CT1156" s="27"/>
    </row>
    <row r="1157" spans="2:98">
      <c r="B1157" s="86">
        <v>44035</v>
      </c>
      <c r="C1157" s="53">
        <v>3235.66</v>
      </c>
      <c r="D1157" s="47">
        <f t="shared" si="337"/>
        <v>-1.2319827107282657E-2</v>
      </c>
      <c r="F1157" s="89">
        <f t="shared" si="335"/>
        <v>2020.553039332588</v>
      </c>
      <c r="G1157" s="41">
        <v>85</v>
      </c>
      <c r="H1157" s="37">
        <v>1146</v>
      </c>
      <c r="I1157" s="57">
        <f t="shared" si="338"/>
        <v>2293.6271606134574</v>
      </c>
      <c r="J1157" s="57">
        <f t="shared" si="339"/>
        <v>2593.0302920978179</v>
      </c>
      <c r="K1157" s="57">
        <f t="shared" si="340"/>
        <v>2658.1946483637266</v>
      </c>
      <c r="L1157" s="57">
        <f t="shared" si="341"/>
        <v>1979.059567794267</v>
      </c>
      <c r="M1157" s="60">
        <f t="shared" si="342"/>
        <v>3080.7094151691467</v>
      </c>
      <c r="N1157" s="57">
        <f t="shared" si="343"/>
        <v>1707.6344578298726</v>
      </c>
      <c r="P1157" s="49"/>
      <c r="Q1157" s="41">
        <v>85</v>
      </c>
      <c r="R1157" s="103">
        <f t="shared" si="336"/>
        <v>2020.553039332588</v>
      </c>
      <c r="S1157" s="60">
        <f t="shared" si="344"/>
        <v>2293.6271606134574</v>
      </c>
      <c r="T1157" s="57">
        <f t="shared" si="346"/>
        <v>2119.8086380040568</v>
      </c>
      <c r="U1157" s="57">
        <f t="shared" si="347"/>
        <v>2173.080659439137</v>
      </c>
      <c r="V1157" s="57">
        <f t="shared" si="348"/>
        <v>1617.8860616166701</v>
      </c>
      <c r="W1157" s="57">
        <f t="shared" si="349"/>
        <v>2518.4875199327712</v>
      </c>
      <c r="X1157" s="60">
        <f t="shared" si="345"/>
        <v>1707.6344578298726</v>
      </c>
      <c r="Y1157" s="17"/>
      <c r="AA1157" s="22"/>
      <c r="AB1157" s="22"/>
      <c r="AC1157" s="22"/>
      <c r="AD1157" s="22"/>
      <c r="AE1157" s="22"/>
      <c r="AF1157" s="22"/>
      <c r="AG1157" s="22"/>
      <c r="AH1157" s="33"/>
      <c r="AI1157" s="6"/>
      <c r="AJ1157" s="32"/>
      <c r="AK1157" s="27"/>
      <c r="AL1157" s="27"/>
      <c r="AM1157" s="27"/>
      <c r="AN1157" s="27"/>
      <c r="AO1157" s="27"/>
      <c r="AP1157" s="27"/>
      <c r="AR1157" s="2"/>
      <c r="AS1157" s="8"/>
      <c r="AT1157" s="8"/>
      <c r="AU1157" s="8"/>
      <c r="AW1157" s="44"/>
      <c r="AX1157" s="31"/>
      <c r="AY1157" s="29"/>
      <c r="AZ1157" s="31"/>
      <c r="BA1157" s="17"/>
      <c r="BC1157" s="22"/>
      <c r="BD1157" s="22"/>
      <c r="BE1157" s="22"/>
      <c r="BF1157" s="22"/>
      <c r="BG1157" s="22"/>
      <c r="BH1157" s="22"/>
      <c r="BI1157" s="22"/>
      <c r="BJ1157" s="33"/>
      <c r="BK1157" s="6"/>
      <c r="BL1157" s="32"/>
      <c r="BM1157" s="27"/>
      <c r="BN1157" s="27"/>
      <c r="BO1157" s="27"/>
      <c r="BP1157" s="27"/>
      <c r="BQ1157" s="27"/>
      <c r="BR1157" s="27"/>
      <c r="BT1157" s="2"/>
      <c r="BU1157" s="8"/>
      <c r="BV1157" s="8"/>
      <c r="BW1157" s="8"/>
      <c r="BY1157" s="44"/>
      <c r="BZ1157" s="31"/>
      <c r="CA1157" s="29"/>
      <c r="CB1157" s="31"/>
      <c r="CC1157" s="17"/>
      <c r="CE1157" s="22"/>
      <c r="CF1157" s="22"/>
      <c r="CG1157" s="22"/>
      <c r="CH1157" s="22"/>
      <c r="CI1157" s="22"/>
      <c r="CJ1157" s="22"/>
      <c r="CK1157" s="22"/>
      <c r="CL1157" s="33"/>
      <c r="CM1157" s="6"/>
      <c r="CN1157" s="32"/>
      <c r="CO1157" s="27"/>
      <c r="CP1157" s="27"/>
      <c r="CQ1157" s="27"/>
      <c r="CR1157" s="27"/>
      <c r="CS1157" s="27"/>
      <c r="CT1157" s="27"/>
    </row>
    <row r="1158" spans="2:98">
      <c r="B1158" s="86">
        <v>44036</v>
      </c>
      <c r="C1158" s="53">
        <v>3215.63</v>
      </c>
      <c r="D1158" s="47">
        <f t="shared" si="337"/>
        <v>-6.1903908321639936E-3</v>
      </c>
      <c r="F1158" s="89">
        <f t="shared" si="335"/>
        <v>2020.5570123162988</v>
      </c>
      <c r="G1158" s="41">
        <v>86</v>
      </c>
      <c r="H1158" s="37">
        <v>1147</v>
      </c>
      <c r="I1158" s="57">
        <f t="shared" si="338"/>
        <v>2294.2969975357873</v>
      </c>
      <c r="J1158" s="57">
        <f t="shared" si="339"/>
        <v>2595.2747127821476</v>
      </c>
      <c r="K1158" s="57">
        <f t="shared" si="340"/>
        <v>2661.2724507538373</v>
      </c>
      <c r="L1158" s="57">
        <f t="shared" si="341"/>
        <v>1977.9255263438722</v>
      </c>
      <c r="M1158" s="60">
        <f t="shared" si="342"/>
        <v>3086.9460513386994</v>
      </c>
      <c r="N1158" s="57">
        <f t="shared" si="343"/>
        <v>1705.1800146034318</v>
      </c>
      <c r="P1158" s="49"/>
      <c r="Q1158" s="96">
        <v>86</v>
      </c>
      <c r="R1158" s="103">
        <f t="shared" si="336"/>
        <v>2020.5570123162988</v>
      </c>
      <c r="S1158" s="60">
        <f t="shared" si="344"/>
        <v>2294.2969975357873</v>
      </c>
      <c r="T1158" s="57">
        <f t="shared" si="346"/>
        <v>2121.6434574307546</v>
      </c>
      <c r="U1158" s="57">
        <f t="shared" si="347"/>
        <v>2175.596770458938</v>
      </c>
      <c r="V1158" s="57">
        <f t="shared" si="348"/>
        <v>1616.9589799432597</v>
      </c>
      <c r="W1158" s="57">
        <f t="shared" si="349"/>
        <v>2523.5859853323445</v>
      </c>
      <c r="X1158" s="60">
        <f t="shared" si="345"/>
        <v>1705.1800146034318</v>
      </c>
      <c r="Y1158" s="17"/>
      <c r="AA1158" s="22"/>
      <c r="AB1158" s="22"/>
      <c r="AC1158" s="22"/>
      <c r="AD1158" s="22"/>
      <c r="AE1158" s="22"/>
      <c r="AF1158" s="22"/>
      <c r="AG1158" s="22"/>
      <c r="AH1158" s="33"/>
      <c r="AI1158" s="6"/>
      <c r="AJ1158" s="32"/>
      <c r="AK1158" s="27"/>
      <c r="AL1158" s="27"/>
      <c r="AM1158" s="27"/>
      <c r="AN1158" s="27"/>
      <c r="AO1158" s="27"/>
      <c r="AP1158" s="27"/>
      <c r="AR1158" s="2"/>
      <c r="AS1158" s="8"/>
      <c r="AT1158" s="8"/>
      <c r="AU1158" s="8"/>
      <c r="AW1158" s="44"/>
      <c r="AX1158" s="31"/>
      <c r="AY1158" s="29"/>
      <c r="AZ1158" s="31"/>
      <c r="BA1158" s="17"/>
      <c r="BC1158" s="22"/>
      <c r="BD1158" s="22"/>
      <c r="BE1158" s="22"/>
      <c r="BF1158" s="22"/>
      <c r="BG1158" s="22"/>
      <c r="BH1158" s="22"/>
      <c r="BI1158" s="22"/>
      <c r="BJ1158" s="33"/>
      <c r="BK1158" s="6"/>
      <c r="BL1158" s="32"/>
      <c r="BM1158" s="27"/>
      <c r="BN1158" s="27"/>
      <c r="BO1158" s="27"/>
      <c r="BP1158" s="27"/>
      <c r="BQ1158" s="27"/>
      <c r="BR1158" s="27"/>
      <c r="BT1158" s="2"/>
      <c r="BU1158" s="8"/>
      <c r="BV1158" s="8"/>
      <c r="BW1158" s="8"/>
      <c r="BY1158" s="44"/>
      <c r="BZ1158" s="31"/>
      <c r="CA1158" s="29"/>
      <c r="CB1158" s="31"/>
      <c r="CC1158" s="17"/>
      <c r="CE1158" s="22"/>
      <c r="CF1158" s="22"/>
      <c r="CG1158" s="22"/>
      <c r="CH1158" s="22"/>
      <c r="CI1158" s="22"/>
      <c r="CJ1158" s="22"/>
      <c r="CK1158" s="22"/>
      <c r="CL1158" s="33"/>
      <c r="CM1158" s="6"/>
      <c r="CN1158" s="32"/>
      <c r="CO1158" s="27"/>
      <c r="CP1158" s="27"/>
      <c r="CQ1158" s="27"/>
      <c r="CR1158" s="27"/>
      <c r="CS1158" s="27"/>
      <c r="CT1158" s="27"/>
    </row>
    <row r="1159" spans="2:98">
      <c r="B1159" s="86">
        <v>44039</v>
      </c>
      <c r="C1159" s="53">
        <v>3239.41</v>
      </c>
      <c r="D1159" s="47">
        <f t="shared" si="337"/>
        <v>7.3951294147646786E-3</v>
      </c>
      <c r="F1159" s="89">
        <f t="shared" si="335"/>
        <v>2020.5609853000096</v>
      </c>
      <c r="G1159" s="41">
        <v>87</v>
      </c>
      <c r="H1159" s="37">
        <v>1148</v>
      </c>
      <c r="I1159" s="57">
        <f t="shared" si="338"/>
        <v>2294.9670300790585</v>
      </c>
      <c r="J1159" s="57">
        <f t="shared" si="339"/>
        <v>2597.5080478178038</v>
      </c>
      <c r="K1159" s="57">
        <f t="shared" si="340"/>
        <v>2664.3404532523814</v>
      </c>
      <c r="L1159" s="57">
        <f t="shared" si="341"/>
        <v>1976.8020497232551</v>
      </c>
      <c r="M1159" s="60">
        <f t="shared" si="342"/>
        <v>3093.1642841912917</v>
      </c>
      <c r="N1159" s="57">
        <f t="shared" si="343"/>
        <v>1702.7461800422668</v>
      </c>
      <c r="P1159" s="49"/>
      <c r="Q1159" s="41">
        <v>87</v>
      </c>
      <c r="R1159" s="103">
        <f t="shared" si="336"/>
        <v>2020.5609853000096</v>
      </c>
      <c r="S1159" s="60">
        <f t="shared" si="344"/>
        <v>2294.9670300790585</v>
      </c>
      <c r="T1159" s="57">
        <f t="shared" si="346"/>
        <v>2123.4692143124107</v>
      </c>
      <c r="U1159" s="57">
        <f t="shared" si="347"/>
        <v>2178.1048700432939</v>
      </c>
      <c r="V1159" s="57">
        <f t="shared" si="348"/>
        <v>1616.0405350441636</v>
      </c>
      <c r="W1159" s="57">
        <f t="shared" si="349"/>
        <v>2528.6694059750635</v>
      </c>
      <c r="X1159" s="60">
        <f t="shared" si="345"/>
        <v>1702.7461800422668</v>
      </c>
      <c r="Y1159" s="17"/>
      <c r="AA1159" s="22"/>
      <c r="AB1159" s="22"/>
      <c r="AC1159" s="22"/>
      <c r="AD1159" s="22"/>
      <c r="AE1159" s="22"/>
      <c r="AF1159" s="22"/>
      <c r="AG1159" s="22"/>
      <c r="AH1159" s="33"/>
      <c r="AI1159" s="6"/>
      <c r="AJ1159" s="32"/>
      <c r="AK1159" s="27"/>
      <c r="AL1159" s="27"/>
      <c r="AM1159" s="27"/>
      <c r="AN1159" s="27"/>
      <c r="AO1159" s="27"/>
      <c r="AP1159" s="27"/>
      <c r="AR1159" s="2"/>
      <c r="AS1159" s="8"/>
      <c r="AT1159" s="8"/>
      <c r="AU1159" s="8"/>
      <c r="AW1159" s="44"/>
      <c r="AX1159" s="31"/>
      <c r="AY1159" s="29"/>
      <c r="AZ1159" s="31"/>
      <c r="BA1159" s="17"/>
      <c r="BC1159" s="22"/>
      <c r="BD1159" s="22"/>
      <c r="BE1159" s="22"/>
      <c r="BF1159" s="22"/>
      <c r="BG1159" s="22"/>
      <c r="BH1159" s="22"/>
      <c r="BI1159" s="22"/>
      <c r="BJ1159" s="33"/>
      <c r="BK1159" s="6"/>
      <c r="BL1159" s="32"/>
      <c r="BM1159" s="27"/>
      <c r="BN1159" s="27"/>
      <c r="BO1159" s="27"/>
      <c r="BP1159" s="27"/>
      <c r="BQ1159" s="27"/>
      <c r="BR1159" s="27"/>
      <c r="BT1159" s="2"/>
      <c r="BU1159" s="8"/>
      <c r="BV1159" s="8"/>
      <c r="BW1159" s="8"/>
      <c r="BY1159" s="44"/>
      <c r="BZ1159" s="31"/>
      <c r="CA1159" s="29"/>
      <c r="CB1159" s="31"/>
      <c r="CC1159" s="17"/>
      <c r="CE1159" s="22"/>
      <c r="CF1159" s="22"/>
      <c r="CG1159" s="22"/>
      <c r="CH1159" s="22"/>
      <c r="CI1159" s="22"/>
      <c r="CJ1159" s="22"/>
      <c r="CK1159" s="22"/>
      <c r="CL1159" s="33"/>
      <c r="CM1159" s="6"/>
      <c r="CN1159" s="32"/>
      <c r="CO1159" s="27"/>
      <c r="CP1159" s="27"/>
      <c r="CQ1159" s="27"/>
      <c r="CR1159" s="27"/>
      <c r="CS1159" s="27"/>
      <c r="CT1159" s="27"/>
    </row>
    <row r="1160" spans="2:98">
      <c r="B1160" s="86">
        <v>44040</v>
      </c>
      <c r="C1160" s="53">
        <v>3218.44</v>
      </c>
      <c r="D1160" s="47">
        <f t="shared" si="337"/>
        <v>-6.4734010205561507E-3</v>
      </c>
      <c r="F1160" s="89">
        <f t="shared" si="335"/>
        <v>2020.5649582837204</v>
      </c>
      <c r="G1160" s="41">
        <v>88</v>
      </c>
      <c r="H1160" s="37">
        <v>1149</v>
      </c>
      <c r="I1160" s="57">
        <f t="shared" si="338"/>
        <v>2295.6372583003999</v>
      </c>
      <c r="J1160" s="57">
        <f t="shared" si="339"/>
        <v>2599.7304894351928</v>
      </c>
      <c r="K1160" s="57">
        <f t="shared" si="340"/>
        <v>2667.3988437860744</v>
      </c>
      <c r="L1160" s="57">
        <f t="shared" si="341"/>
        <v>1975.688950294689</v>
      </c>
      <c r="M1160" s="60">
        <f t="shared" si="342"/>
        <v>3099.3644863121654</v>
      </c>
      <c r="N1160" s="57">
        <f t="shared" si="343"/>
        <v>1700.3325826861756</v>
      </c>
      <c r="P1160" s="49"/>
      <c r="Q1160" s="96">
        <v>88</v>
      </c>
      <c r="R1160" s="103">
        <f t="shared" si="336"/>
        <v>2020.5649582837204</v>
      </c>
      <c r="S1160" s="60">
        <f t="shared" si="344"/>
        <v>2295.6372583003999</v>
      </c>
      <c r="T1160" s="57">
        <f t="shared" si="346"/>
        <v>2125.2860657978558</v>
      </c>
      <c r="U1160" s="57">
        <f t="shared" si="347"/>
        <v>2180.6051118227551</v>
      </c>
      <c r="V1160" s="57">
        <f t="shared" si="348"/>
        <v>1615.1305735250778</v>
      </c>
      <c r="W1160" s="57">
        <f t="shared" si="349"/>
        <v>2533.7380864502793</v>
      </c>
      <c r="X1160" s="60">
        <f t="shared" si="345"/>
        <v>1700.3325826861756</v>
      </c>
      <c r="Y1160" s="17"/>
      <c r="AA1160" s="22"/>
      <c r="AB1160" s="22"/>
      <c r="AC1160" s="22"/>
      <c r="AD1160" s="22"/>
      <c r="AE1160" s="22"/>
      <c r="AF1160" s="22"/>
      <c r="AG1160" s="22"/>
      <c r="AH1160" s="33"/>
      <c r="AI1160" s="6"/>
      <c r="AJ1160" s="32"/>
      <c r="AK1160" s="27"/>
      <c r="AL1160" s="27"/>
      <c r="AM1160" s="27"/>
      <c r="AN1160" s="27"/>
      <c r="AO1160" s="27"/>
      <c r="AP1160" s="27"/>
      <c r="AR1160" s="2"/>
      <c r="AS1160" s="8"/>
      <c r="AT1160" s="8"/>
      <c r="AU1160" s="8"/>
      <c r="AW1160" s="44"/>
      <c r="AX1160" s="31"/>
      <c r="AY1160" s="29"/>
      <c r="AZ1160" s="31"/>
      <c r="BA1160" s="17"/>
      <c r="BC1160" s="22"/>
      <c r="BD1160" s="22"/>
      <c r="BE1160" s="22"/>
      <c r="BF1160" s="22"/>
      <c r="BG1160" s="22"/>
      <c r="BH1160" s="22"/>
      <c r="BI1160" s="22"/>
      <c r="BJ1160" s="33"/>
      <c r="BK1160" s="6"/>
      <c r="BL1160" s="32"/>
      <c r="BM1160" s="27"/>
      <c r="BN1160" s="27"/>
      <c r="BO1160" s="27"/>
      <c r="BP1160" s="27"/>
      <c r="BQ1160" s="27"/>
      <c r="BR1160" s="27"/>
      <c r="BT1160" s="2"/>
      <c r="BU1160" s="8"/>
      <c r="BV1160" s="8"/>
      <c r="BW1160" s="8"/>
      <c r="BY1160" s="44"/>
      <c r="BZ1160" s="31"/>
      <c r="CA1160" s="29"/>
      <c r="CB1160" s="31"/>
      <c r="CC1160" s="17"/>
      <c r="CE1160" s="22"/>
      <c r="CF1160" s="22"/>
      <c r="CG1160" s="22"/>
      <c r="CH1160" s="22"/>
      <c r="CI1160" s="22"/>
      <c r="CJ1160" s="22"/>
      <c r="CK1160" s="22"/>
      <c r="CL1160" s="33"/>
      <c r="CM1160" s="6"/>
      <c r="CN1160" s="32"/>
      <c r="CO1160" s="27"/>
      <c r="CP1160" s="27"/>
      <c r="CQ1160" s="27"/>
      <c r="CR1160" s="27"/>
      <c r="CS1160" s="27"/>
      <c r="CT1160" s="27"/>
    </row>
    <row r="1161" spans="2:98">
      <c r="B1161" s="86">
        <v>44041</v>
      </c>
      <c r="C1161" s="53">
        <v>3258.44</v>
      </c>
      <c r="D1161" s="47">
        <f t="shared" si="337"/>
        <v>1.2428381451883521E-2</v>
      </c>
      <c r="F1161" s="89">
        <f t="shared" si="335"/>
        <v>2020.5689312674313</v>
      </c>
      <c r="G1161" s="41">
        <v>89</v>
      </c>
      <c r="H1161" s="37">
        <v>1150</v>
      </c>
      <c r="I1161" s="57">
        <f t="shared" si="338"/>
        <v>2296.3076822569574</v>
      </c>
      <c r="J1161" s="57">
        <f t="shared" si="339"/>
        <v>2601.942224410891</v>
      </c>
      <c r="K1161" s="57">
        <f t="shared" si="340"/>
        <v>2670.4478049090399</v>
      </c>
      <c r="L1161" s="57">
        <f t="shared" si="341"/>
        <v>1974.5860457931435</v>
      </c>
      <c r="M1161" s="60">
        <f t="shared" si="342"/>
        <v>3105.5470196112483</v>
      </c>
      <c r="N1161" s="57">
        <f t="shared" si="343"/>
        <v>1697.9388617508025</v>
      </c>
      <c r="P1161" s="49"/>
      <c r="Q1161" s="41">
        <v>89</v>
      </c>
      <c r="R1161" s="103">
        <f t="shared" si="336"/>
        <v>2020.5689312674313</v>
      </c>
      <c r="S1161" s="60">
        <f t="shared" si="344"/>
        <v>2296.3076822569574</v>
      </c>
      <c r="T1161" s="57">
        <f t="shared" si="346"/>
        <v>2127.0941645773992</v>
      </c>
      <c r="U1161" s="57">
        <f t="shared" si="347"/>
        <v>2183.0976450357675</v>
      </c>
      <c r="V1161" s="57">
        <f t="shared" si="348"/>
        <v>1614.2289463838931</v>
      </c>
      <c r="W1161" s="57">
        <f t="shared" si="349"/>
        <v>2538.7923226202474</v>
      </c>
      <c r="X1161" s="60">
        <f t="shared" si="345"/>
        <v>1697.9388617508025</v>
      </c>
      <c r="Y1161" s="17"/>
      <c r="AA1161" s="22"/>
      <c r="AB1161" s="22"/>
      <c r="AC1161" s="22"/>
      <c r="AD1161" s="22"/>
      <c r="AE1161" s="22"/>
      <c r="AF1161" s="22"/>
      <c r="AG1161" s="22"/>
      <c r="AH1161" s="33"/>
      <c r="AI1161" s="6"/>
      <c r="AJ1161" s="32"/>
      <c r="AK1161" s="27"/>
      <c r="AL1161" s="27"/>
      <c r="AM1161" s="27"/>
      <c r="AN1161" s="27"/>
      <c r="AO1161" s="27"/>
      <c r="AP1161" s="27"/>
      <c r="AR1161" s="2"/>
      <c r="AS1161" s="8"/>
      <c r="AT1161" s="8"/>
      <c r="AU1161" s="8"/>
      <c r="AW1161" s="44"/>
      <c r="AX1161" s="31"/>
      <c r="AY1161" s="29"/>
      <c r="AZ1161" s="31"/>
      <c r="BA1161" s="17"/>
      <c r="BC1161" s="22"/>
      <c r="BD1161" s="22"/>
      <c r="BE1161" s="22"/>
      <c r="BF1161" s="22"/>
      <c r="BG1161" s="22"/>
      <c r="BH1161" s="22"/>
      <c r="BI1161" s="22"/>
      <c r="BJ1161" s="33"/>
      <c r="BK1161" s="6"/>
      <c r="BL1161" s="32"/>
      <c r="BM1161" s="27"/>
      <c r="BN1161" s="27"/>
      <c r="BO1161" s="27"/>
      <c r="BP1161" s="27"/>
      <c r="BQ1161" s="27"/>
      <c r="BR1161" s="27"/>
      <c r="BT1161" s="2"/>
      <c r="BU1161" s="8"/>
      <c r="BV1161" s="8"/>
      <c r="BW1161" s="8"/>
      <c r="BY1161" s="44"/>
      <c r="BZ1161" s="31"/>
      <c r="CA1161" s="29"/>
      <c r="CB1161" s="31"/>
      <c r="CC1161" s="17"/>
      <c r="CE1161" s="22"/>
      <c r="CF1161" s="22"/>
      <c r="CG1161" s="22"/>
      <c r="CH1161" s="22"/>
      <c r="CI1161" s="22"/>
      <c r="CJ1161" s="22"/>
      <c r="CK1161" s="22"/>
      <c r="CL1161" s="33"/>
      <c r="CM1161" s="6"/>
      <c r="CN1161" s="32"/>
      <c r="CO1161" s="27"/>
      <c r="CP1161" s="27"/>
      <c r="CQ1161" s="27"/>
      <c r="CR1161" s="27"/>
      <c r="CS1161" s="27"/>
      <c r="CT1161" s="27"/>
    </row>
    <row r="1162" spans="2:98">
      <c r="B1162" s="86">
        <v>44042</v>
      </c>
      <c r="C1162" s="53">
        <v>3246.22</v>
      </c>
      <c r="D1162" s="47">
        <f t="shared" si="337"/>
        <v>-3.7502608610255994E-3</v>
      </c>
      <c r="F1162" s="89">
        <f t="shared" si="335"/>
        <v>2020.5729042511421</v>
      </c>
      <c r="G1162" s="41">
        <v>90</v>
      </c>
      <c r="H1162" s="37">
        <v>1151</v>
      </c>
      <c r="I1162" s="57">
        <f t="shared" si="338"/>
        <v>2296.9783020058949</v>
      </c>
      <c r="J1162" s="57">
        <f t="shared" si="339"/>
        <v>2604.1434342816656</v>
      </c>
      <c r="K1162" s="57">
        <f t="shared" si="340"/>
        <v>2673.4875140145259</v>
      </c>
      <c r="L1162" s="57">
        <f t="shared" si="341"/>
        <v>1973.4931591145698</v>
      </c>
      <c r="M1162" s="60">
        <f t="shared" si="342"/>
        <v>3111.7122357445869</v>
      </c>
      <c r="N1162" s="57">
        <f t="shared" si="343"/>
        <v>1695.5646667062028</v>
      </c>
      <c r="P1162" s="49"/>
      <c r="Q1162" s="96">
        <v>90</v>
      </c>
      <c r="R1162" s="103">
        <f t="shared" si="336"/>
        <v>2020.5729042511421</v>
      </c>
      <c r="S1162" s="60">
        <f t="shared" si="344"/>
        <v>2296.9783020058949</v>
      </c>
      <c r="T1162" s="57">
        <f t="shared" si="346"/>
        <v>2128.8936590577941</v>
      </c>
      <c r="U1162" s="57">
        <f t="shared" si="347"/>
        <v>2185.5826147017469</v>
      </c>
      <c r="V1162" s="57">
        <f t="shared" si="348"/>
        <v>1613.3355088376138</v>
      </c>
      <c r="W1162" s="57">
        <f t="shared" si="349"/>
        <v>2543.8324019646502</v>
      </c>
      <c r="X1162" s="60">
        <f t="shared" si="345"/>
        <v>1695.5646667062028</v>
      </c>
      <c r="Y1162" s="17"/>
      <c r="AA1162" s="22"/>
      <c r="AB1162" s="22"/>
      <c r="AC1162" s="22"/>
      <c r="AD1162" s="22"/>
      <c r="AE1162" s="22"/>
      <c r="AF1162" s="22"/>
      <c r="AG1162" s="22"/>
      <c r="AH1162" s="33"/>
      <c r="AI1162" s="6"/>
      <c r="AJ1162" s="32"/>
      <c r="AK1162" s="27"/>
      <c r="AL1162" s="27"/>
      <c r="AM1162" s="27"/>
      <c r="AN1162" s="27"/>
      <c r="AO1162" s="27"/>
      <c r="AP1162" s="27"/>
      <c r="AR1162" s="2"/>
      <c r="AS1162" s="8"/>
      <c r="AT1162" s="8"/>
      <c r="AU1162" s="8"/>
      <c r="AW1162" s="44"/>
      <c r="AX1162" s="31"/>
      <c r="AY1162" s="29"/>
      <c r="AZ1162" s="31"/>
      <c r="BA1162" s="17"/>
      <c r="BC1162" s="22"/>
      <c r="BD1162" s="22"/>
      <c r="BE1162" s="22"/>
      <c r="BF1162" s="22"/>
      <c r="BG1162" s="22"/>
      <c r="BH1162" s="22"/>
      <c r="BI1162" s="22"/>
      <c r="BJ1162" s="33"/>
      <c r="BK1162" s="6"/>
      <c r="BL1162" s="32"/>
      <c r="BM1162" s="27"/>
      <c r="BN1162" s="27"/>
      <c r="BO1162" s="27"/>
      <c r="BP1162" s="27"/>
      <c r="BQ1162" s="27"/>
      <c r="BR1162" s="27"/>
      <c r="BT1162" s="2"/>
      <c r="BU1162" s="8"/>
      <c r="BV1162" s="8"/>
      <c r="BW1162" s="8"/>
      <c r="BY1162" s="44"/>
      <c r="BZ1162" s="31"/>
      <c r="CA1162" s="29"/>
      <c r="CB1162" s="31"/>
      <c r="CC1162" s="17"/>
      <c r="CE1162" s="22"/>
      <c r="CF1162" s="22"/>
      <c r="CG1162" s="22"/>
      <c r="CH1162" s="22"/>
      <c r="CI1162" s="22"/>
      <c r="CJ1162" s="22"/>
      <c r="CK1162" s="22"/>
      <c r="CL1162" s="33"/>
      <c r="CM1162" s="6"/>
      <c r="CN1162" s="32"/>
      <c r="CO1162" s="27"/>
      <c r="CP1162" s="27"/>
      <c r="CQ1162" s="27"/>
      <c r="CR1162" s="27"/>
      <c r="CS1162" s="27"/>
      <c r="CT1162" s="27"/>
    </row>
    <row r="1163" spans="2:98">
      <c r="B1163" s="86">
        <v>44043</v>
      </c>
      <c r="C1163" s="53">
        <v>3271.12</v>
      </c>
      <c r="D1163" s="47">
        <f t="shared" si="337"/>
        <v>7.6704597963169752E-3</v>
      </c>
      <c r="F1163" s="89">
        <f t="shared" si="335"/>
        <v>2020.5768772348529</v>
      </c>
      <c r="G1163" s="41">
        <v>91</v>
      </c>
      <c r="H1163" s="37">
        <v>1152</v>
      </c>
      <c r="I1163" s="57">
        <f t="shared" si="338"/>
        <v>2297.6491176043914</v>
      </c>
      <c r="J1163" s="57">
        <f t="shared" si="339"/>
        <v>2606.334295547827</v>
      </c>
      <c r="K1163" s="57">
        <f t="shared" si="340"/>
        <v>2676.5181435360369</v>
      </c>
      <c r="L1163" s="57">
        <f t="shared" si="341"/>
        <v>1972.4101181147701</v>
      </c>
      <c r="M1163" s="60">
        <f t="shared" si="342"/>
        <v>3117.8604765146938</v>
      </c>
      <c r="N1163" s="57">
        <f t="shared" si="343"/>
        <v>1693.2096568764982</v>
      </c>
      <c r="P1163" s="49"/>
      <c r="Q1163" s="41">
        <v>91</v>
      </c>
      <c r="R1163" s="103">
        <f t="shared" si="336"/>
        <v>2020.5768772348529</v>
      </c>
      <c r="S1163" s="60">
        <f t="shared" si="344"/>
        <v>2297.6491176043914</v>
      </c>
      <c r="T1163" s="57">
        <f t="shared" si="346"/>
        <v>2130.6846935284793</v>
      </c>
      <c r="U1163" s="57">
        <f t="shared" si="347"/>
        <v>2188.0601617855073</v>
      </c>
      <c r="V1163" s="57">
        <f t="shared" si="348"/>
        <v>1612.4501201579349</v>
      </c>
      <c r="W1163" s="57">
        <f t="shared" si="349"/>
        <v>2548.8586039078823</v>
      </c>
      <c r="X1163" s="60">
        <f t="shared" si="345"/>
        <v>1693.2096568764982</v>
      </c>
      <c r="Y1163" s="17"/>
      <c r="AA1163" s="22"/>
      <c r="AB1163" s="22"/>
      <c r="AC1163" s="22"/>
      <c r="AD1163" s="22"/>
      <c r="AE1163" s="22"/>
      <c r="AF1163" s="22"/>
      <c r="AG1163" s="22"/>
      <c r="AH1163" s="33"/>
      <c r="AI1163" s="6"/>
      <c r="AJ1163" s="32"/>
      <c r="AK1163" s="27"/>
      <c r="AL1163" s="27"/>
      <c r="AM1163" s="27"/>
      <c r="AN1163" s="27"/>
      <c r="AO1163" s="27"/>
      <c r="AP1163" s="27"/>
      <c r="AR1163" s="2"/>
      <c r="AS1163" s="8"/>
      <c r="AT1163" s="8"/>
      <c r="AU1163" s="8"/>
      <c r="AW1163" s="44"/>
      <c r="AX1163" s="31"/>
      <c r="AY1163" s="29"/>
      <c r="AZ1163" s="31"/>
      <c r="BA1163" s="17"/>
      <c r="BC1163" s="22"/>
      <c r="BD1163" s="22"/>
      <c r="BE1163" s="22"/>
      <c r="BF1163" s="22"/>
      <c r="BG1163" s="22"/>
      <c r="BH1163" s="22"/>
      <c r="BI1163" s="22"/>
      <c r="BJ1163" s="33"/>
      <c r="BK1163" s="6"/>
      <c r="BL1163" s="32"/>
      <c r="BM1163" s="27"/>
      <c r="BN1163" s="27"/>
      <c r="BO1163" s="27"/>
      <c r="BP1163" s="27"/>
      <c r="BQ1163" s="27"/>
      <c r="BR1163" s="27"/>
      <c r="BT1163" s="2"/>
      <c r="BU1163" s="8"/>
      <c r="BV1163" s="8"/>
      <c r="BW1163" s="8"/>
      <c r="BY1163" s="44"/>
      <c r="BZ1163" s="31"/>
      <c r="CA1163" s="29"/>
      <c r="CB1163" s="31"/>
      <c r="CC1163" s="17"/>
      <c r="CE1163" s="22"/>
      <c r="CF1163" s="22"/>
      <c r="CG1163" s="22"/>
      <c r="CH1163" s="22"/>
      <c r="CI1163" s="22"/>
      <c r="CJ1163" s="22"/>
      <c r="CK1163" s="22"/>
      <c r="CL1163" s="33"/>
      <c r="CM1163" s="6"/>
      <c r="CN1163" s="32"/>
      <c r="CO1163" s="27"/>
      <c r="CP1163" s="27"/>
      <c r="CQ1163" s="27"/>
      <c r="CR1163" s="27"/>
      <c r="CS1163" s="27"/>
      <c r="CT1163" s="27"/>
    </row>
    <row r="1164" spans="2:98">
      <c r="B1164" s="86">
        <v>44046</v>
      </c>
      <c r="C1164" s="53">
        <v>3294.61</v>
      </c>
      <c r="D1164" s="47">
        <f t="shared" si="337"/>
        <v>7.1810266819927844E-3</v>
      </c>
      <c r="F1164" s="89">
        <f t="shared" ref="F1164:F1227" si="350">F1163+1/$F$10</f>
        <v>2020.5808502185637</v>
      </c>
      <c r="G1164" s="41">
        <v>92</v>
      </c>
      <c r="H1164" s="37">
        <v>1153</v>
      </c>
      <c r="I1164" s="57">
        <f t="shared" si="338"/>
        <v>2298.3201291096439</v>
      </c>
      <c r="J1164" s="57">
        <f t="shared" si="339"/>
        <v>2608.5149798665448</v>
      </c>
      <c r="K1164" s="57">
        <f t="shared" si="340"/>
        <v>2679.5398611385172</v>
      </c>
      <c r="L1164" s="57">
        <f t="shared" si="341"/>
        <v>1971.3367554182123</v>
      </c>
      <c r="M1164" s="60">
        <f t="shared" si="342"/>
        <v>3123.9920742510699</v>
      </c>
      <c r="N1164" s="57">
        <f t="shared" si="343"/>
        <v>1690.8735010593512</v>
      </c>
      <c r="P1164" s="49"/>
      <c r="Q1164" s="96">
        <v>92</v>
      </c>
      <c r="R1164" s="103">
        <f t="shared" ref="R1164:R1227" si="351">R1163+1/$F$10</f>
        <v>2020.5808502185637</v>
      </c>
      <c r="S1164" s="60">
        <f t="shared" si="344"/>
        <v>2298.3201291096439</v>
      </c>
      <c r="T1164" s="57">
        <f t="shared" si="346"/>
        <v>2132.4674083196119</v>
      </c>
      <c r="U1164" s="57">
        <f t="shared" si="347"/>
        <v>2190.5304233535526</v>
      </c>
      <c r="V1164" s="57">
        <f t="shared" si="348"/>
        <v>1611.5726435149475</v>
      </c>
      <c r="W1164" s="57">
        <f t="shared" si="349"/>
        <v>2553.8712001301269</v>
      </c>
      <c r="X1164" s="60">
        <f t="shared" si="345"/>
        <v>1690.8735010593512</v>
      </c>
      <c r="Y1164" s="17"/>
      <c r="AA1164" s="22"/>
      <c r="AB1164" s="22"/>
      <c r="AC1164" s="22"/>
      <c r="AD1164" s="22"/>
      <c r="AE1164" s="22"/>
      <c r="AF1164" s="22"/>
      <c r="AG1164" s="22"/>
      <c r="AH1164" s="33"/>
      <c r="AI1164" s="6"/>
      <c r="AJ1164" s="32"/>
      <c r="AK1164" s="27"/>
      <c r="AL1164" s="27"/>
      <c r="AM1164" s="27"/>
      <c r="AN1164" s="27"/>
      <c r="AO1164" s="27"/>
      <c r="AP1164" s="27"/>
      <c r="AR1164" s="2"/>
      <c r="AS1164" s="8"/>
      <c r="AT1164" s="8"/>
      <c r="AU1164" s="8"/>
      <c r="AW1164" s="44"/>
      <c r="AX1164" s="31"/>
      <c r="AY1164" s="29"/>
      <c r="AZ1164" s="31"/>
      <c r="BA1164" s="17"/>
      <c r="BC1164" s="22"/>
      <c r="BD1164" s="22"/>
      <c r="BE1164" s="22"/>
      <c r="BF1164" s="22"/>
      <c r="BG1164" s="22"/>
      <c r="BH1164" s="22"/>
      <c r="BI1164" s="22"/>
      <c r="BJ1164" s="33"/>
      <c r="BK1164" s="6"/>
      <c r="BL1164" s="32"/>
      <c r="BM1164" s="27"/>
      <c r="BN1164" s="27"/>
      <c r="BO1164" s="27"/>
      <c r="BP1164" s="27"/>
      <c r="BQ1164" s="27"/>
      <c r="BR1164" s="27"/>
      <c r="BT1164" s="2"/>
      <c r="BU1164" s="8"/>
      <c r="BV1164" s="8"/>
      <c r="BW1164" s="8"/>
      <c r="BY1164" s="44"/>
      <c r="BZ1164" s="31"/>
      <c r="CA1164" s="29"/>
      <c r="CB1164" s="31"/>
      <c r="CC1164" s="17"/>
      <c r="CE1164" s="22"/>
      <c r="CF1164" s="22"/>
      <c r="CG1164" s="22"/>
      <c r="CH1164" s="22"/>
      <c r="CI1164" s="22"/>
      <c r="CJ1164" s="22"/>
      <c r="CK1164" s="22"/>
      <c r="CL1164" s="33"/>
      <c r="CM1164" s="6"/>
      <c r="CN1164" s="32"/>
      <c r="CO1164" s="27"/>
      <c r="CP1164" s="27"/>
      <c r="CQ1164" s="27"/>
      <c r="CR1164" s="27"/>
      <c r="CS1164" s="27"/>
      <c r="CT1164" s="27"/>
    </row>
    <row r="1165" spans="2:98">
      <c r="B1165" s="86">
        <v>44047</v>
      </c>
      <c r="C1165" s="53">
        <v>3306.51</v>
      </c>
      <c r="D1165" s="47">
        <f t="shared" si="337"/>
        <v>3.6119601409575308E-3</v>
      </c>
      <c r="F1165" s="89">
        <f t="shared" si="350"/>
        <v>2020.5848232022745</v>
      </c>
      <c r="G1165" s="41">
        <v>93</v>
      </c>
      <c r="H1165" s="37">
        <v>1154</v>
      </c>
      <c r="I1165" s="57">
        <f t="shared" si="338"/>
        <v>2298.9913365788657</v>
      </c>
      <c r="J1165" s="57">
        <f t="shared" si="339"/>
        <v>2610.6856542357282</v>
      </c>
      <c r="K1165" s="57">
        <f t="shared" si="340"/>
        <v>2682.5528299001812</v>
      </c>
      <c r="L1165" s="57">
        <f t="shared" si="341"/>
        <v>1970.2729082362</v>
      </c>
      <c r="M1165" s="60">
        <f t="shared" si="342"/>
        <v>3130.1073521721005</v>
      </c>
      <c r="N1165" s="57">
        <f t="shared" si="343"/>
        <v>1688.555877164074</v>
      </c>
      <c r="P1165" s="49"/>
      <c r="Q1165" s="41">
        <v>93</v>
      </c>
      <c r="R1165" s="103">
        <f t="shared" si="351"/>
        <v>2020.5848232022745</v>
      </c>
      <c r="S1165" s="60">
        <f t="shared" si="344"/>
        <v>2298.9913365788657</v>
      </c>
      <c r="T1165" s="57">
        <f t="shared" si="346"/>
        <v>2134.2419399523933</v>
      </c>
      <c r="U1165" s="57">
        <f t="shared" si="347"/>
        <v>2192.993532722724</v>
      </c>
      <c r="V1165" s="57">
        <f t="shared" si="348"/>
        <v>1610.7029458284921</v>
      </c>
      <c r="W1165" s="57">
        <f t="shared" si="349"/>
        <v>2558.8704548632099</v>
      </c>
      <c r="X1165" s="60">
        <f t="shared" si="345"/>
        <v>1688.555877164074</v>
      </c>
      <c r="Y1165" s="17"/>
      <c r="AA1165" s="22"/>
      <c r="AB1165" s="22"/>
      <c r="AC1165" s="22"/>
      <c r="AD1165" s="22"/>
      <c r="AE1165" s="22"/>
      <c r="AF1165" s="22"/>
      <c r="AG1165" s="22"/>
      <c r="AH1165" s="33"/>
      <c r="AI1165" s="6"/>
      <c r="AJ1165" s="32"/>
      <c r="AK1165" s="27"/>
      <c r="AL1165" s="27"/>
      <c r="AM1165" s="27"/>
      <c r="AN1165" s="27"/>
      <c r="AO1165" s="27"/>
      <c r="AP1165" s="27"/>
      <c r="AR1165" s="2"/>
      <c r="AS1165" s="8"/>
      <c r="AT1165" s="8"/>
      <c r="AU1165" s="8"/>
      <c r="AW1165" s="44"/>
      <c r="AX1165" s="31"/>
      <c r="AY1165" s="29"/>
      <c r="AZ1165" s="31"/>
      <c r="BA1165" s="17"/>
      <c r="BC1165" s="22"/>
      <c r="BD1165" s="22"/>
      <c r="BE1165" s="22"/>
      <c r="BF1165" s="22"/>
      <c r="BG1165" s="22"/>
      <c r="BH1165" s="22"/>
      <c r="BI1165" s="22"/>
      <c r="BJ1165" s="33"/>
      <c r="BK1165" s="6"/>
      <c r="BL1165" s="32"/>
      <c r="BM1165" s="27"/>
      <c r="BN1165" s="27"/>
      <c r="BO1165" s="27"/>
      <c r="BP1165" s="27"/>
      <c r="BQ1165" s="27"/>
      <c r="BR1165" s="27"/>
      <c r="BT1165" s="2"/>
      <c r="BU1165" s="8"/>
      <c r="BV1165" s="8"/>
      <c r="BW1165" s="8"/>
      <c r="BY1165" s="44"/>
      <c r="BZ1165" s="31"/>
      <c r="CA1165" s="29"/>
      <c r="CB1165" s="31"/>
      <c r="CC1165" s="17"/>
      <c r="CE1165" s="22"/>
      <c r="CF1165" s="22"/>
      <c r="CG1165" s="22"/>
      <c r="CH1165" s="22"/>
      <c r="CI1165" s="22"/>
      <c r="CJ1165" s="22"/>
      <c r="CK1165" s="22"/>
      <c r="CL1165" s="33"/>
      <c r="CM1165" s="6"/>
      <c r="CN1165" s="32"/>
      <c r="CO1165" s="27"/>
      <c r="CP1165" s="27"/>
      <c r="CQ1165" s="27"/>
      <c r="CR1165" s="27"/>
      <c r="CS1165" s="27"/>
      <c r="CT1165" s="27"/>
    </row>
    <row r="1166" spans="2:98">
      <c r="B1166" s="86">
        <v>44048</v>
      </c>
      <c r="C1166" s="53">
        <v>3327.77</v>
      </c>
      <c r="D1166" s="47">
        <f t="shared" si="337"/>
        <v>6.4297401187353919E-3</v>
      </c>
      <c r="F1166" s="89">
        <f t="shared" si="350"/>
        <v>2020.5887961859853</v>
      </c>
      <c r="G1166" s="41">
        <v>94</v>
      </c>
      <c r="H1166" s="37">
        <v>1155</v>
      </c>
      <c r="I1166" s="57">
        <f t="shared" si="338"/>
        <v>2299.6627400692855</v>
      </c>
      <c r="J1166" s="57">
        <f t="shared" si="339"/>
        <v>2612.8464811690301</v>
      </c>
      <c r="K1166" s="57">
        <f t="shared" si="340"/>
        <v>2685.5572084855471</v>
      </c>
      <c r="L1166" s="57">
        <f t="shared" si="341"/>
        <v>1969.2184181938405</v>
      </c>
      <c r="M1166" s="60">
        <f t="shared" si="342"/>
        <v>3136.206624729411</v>
      </c>
      <c r="N1166" s="57">
        <f t="shared" si="343"/>
        <v>1686.2564718672697</v>
      </c>
      <c r="P1166" s="49"/>
      <c r="Q1166" s="96">
        <v>94</v>
      </c>
      <c r="R1166" s="103">
        <f t="shared" si="351"/>
        <v>2020.5887961859853</v>
      </c>
      <c r="S1166" s="60">
        <f t="shared" si="344"/>
        <v>2299.6627400692855</v>
      </c>
      <c r="T1166" s="57">
        <f t="shared" si="346"/>
        <v>2136.0084212821353</v>
      </c>
      <c r="U1166" s="57">
        <f t="shared" si="347"/>
        <v>2195.4496196016557</v>
      </c>
      <c r="V1166" s="57">
        <f t="shared" si="348"/>
        <v>1609.8408976267049</v>
      </c>
      <c r="W1166" s="57">
        <f t="shared" si="349"/>
        <v>2563.8566251721063</v>
      </c>
      <c r="X1166" s="60">
        <f t="shared" si="345"/>
        <v>1686.2564718672697</v>
      </c>
      <c r="Y1166" s="17"/>
      <c r="AA1166" s="22"/>
      <c r="AB1166" s="22"/>
      <c r="AC1166" s="22"/>
      <c r="AD1166" s="22"/>
      <c r="AE1166" s="22"/>
      <c r="AF1166" s="22"/>
      <c r="AG1166" s="22"/>
      <c r="AH1166" s="33"/>
      <c r="AI1166" s="6"/>
      <c r="AJ1166" s="32"/>
      <c r="AK1166" s="27"/>
      <c r="AL1166" s="27"/>
      <c r="AM1166" s="27"/>
      <c r="AN1166" s="27"/>
      <c r="AO1166" s="27"/>
      <c r="AP1166" s="27"/>
      <c r="AR1166" s="2"/>
      <c r="AS1166" s="8"/>
      <c r="AT1166" s="8"/>
      <c r="AU1166" s="8"/>
      <c r="AW1166" s="44"/>
      <c r="AX1166" s="31"/>
      <c r="AY1166" s="29"/>
      <c r="AZ1166" s="31"/>
      <c r="BA1166" s="17"/>
      <c r="BC1166" s="22"/>
      <c r="BD1166" s="22"/>
      <c r="BE1166" s="22"/>
      <c r="BF1166" s="22"/>
      <c r="BG1166" s="22"/>
      <c r="BH1166" s="22"/>
      <c r="BI1166" s="22"/>
      <c r="BJ1166" s="33"/>
      <c r="BK1166" s="6"/>
      <c r="BL1166" s="32"/>
      <c r="BM1166" s="27"/>
      <c r="BN1166" s="27"/>
      <c r="BO1166" s="27"/>
      <c r="BP1166" s="27"/>
      <c r="BQ1166" s="27"/>
      <c r="BR1166" s="27"/>
      <c r="BT1166" s="2"/>
      <c r="BU1166" s="8"/>
      <c r="BV1166" s="8"/>
      <c r="BW1166" s="8"/>
      <c r="BY1166" s="44"/>
      <c r="BZ1166" s="31"/>
      <c r="CA1166" s="29"/>
      <c r="CB1166" s="31"/>
      <c r="CC1166" s="17"/>
      <c r="CE1166" s="22"/>
      <c r="CF1166" s="22"/>
      <c r="CG1166" s="22"/>
      <c r="CH1166" s="22"/>
      <c r="CI1166" s="22"/>
      <c r="CJ1166" s="22"/>
      <c r="CK1166" s="22"/>
      <c r="CL1166" s="33"/>
      <c r="CM1166" s="6"/>
      <c r="CN1166" s="32"/>
      <c r="CO1166" s="27"/>
      <c r="CP1166" s="27"/>
      <c r="CQ1166" s="27"/>
      <c r="CR1166" s="27"/>
      <c r="CS1166" s="27"/>
      <c r="CT1166" s="27"/>
    </row>
    <row r="1167" spans="2:98">
      <c r="B1167" s="86">
        <v>44049</v>
      </c>
      <c r="C1167" s="53">
        <v>3349.16</v>
      </c>
      <c r="D1167" s="47">
        <f t="shared" si="337"/>
        <v>6.427727877828057E-3</v>
      </c>
      <c r="F1167" s="89">
        <f t="shared" si="350"/>
        <v>2020.5927691696961</v>
      </c>
      <c r="G1167" s="41">
        <v>95</v>
      </c>
      <c r="H1167" s="37">
        <v>1156</v>
      </c>
      <c r="I1167" s="57">
        <f t="shared" si="338"/>
        <v>2300.3343396381511</v>
      </c>
      <c r="J1167" s="57">
        <f t="shared" si="339"/>
        <v>2614.997618862496</v>
      </c>
      <c r="K1167" s="57">
        <f t="shared" si="340"/>
        <v>2688.5531513101801</v>
      </c>
      <c r="L1167" s="57">
        <f t="shared" si="341"/>
        <v>1968.1731311652989</v>
      </c>
      <c r="M1167" s="60">
        <f t="shared" si="342"/>
        <v>3142.2901979357207</v>
      </c>
      <c r="N1167" s="57">
        <f t="shared" si="343"/>
        <v>1683.9749802849792</v>
      </c>
      <c r="P1167" s="49"/>
      <c r="Q1167" s="41">
        <v>95</v>
      </c>
      <c r="R1167" s="103">
        <f t="shared" si="351"/>
        <v>2020.5927691696961</v>
      </c>
      <c r="S1167" s="60">
        <f t="shared" si="344"/>
        <v>2300.3343396381511</v>
      </c>
      <c r="T1167" s="57">
        <f t="shared" si="346"/>
        <v>2137.7669816344928</v>
      </c>
      <c r="U1167" s="57">
        <f t="shared" si="347"/>
        <v>2197.8988102254507</v>
      </c>
      <c r="V1167" s="57">
        <f t="shared" si="348"/>
        <v>1608.9863729113365</v>
      </c>
      <c r="W1167" s="57">
        <f t="shared" si="349"/>
        <v>2568.8299612229675</v>
      </c>
      <c r="X1167" s="60">
        <f t="shared" si="345"/>
        <v>1683.9749802849792</v>
      </c>
      <c r="Y1167" s="17"/>
      <c r="AA1167" s="22"/>
      <c r="AB1167" s="22"/>
      <c r="AC1167" s="22"/>
      <c r="AD1167" s="22"/>
      <c r="AE1167" s="22"/>
      <c r="AF1167" s="22"/>
      <c r="AG1167" s="22"/>
      <c r="AH1167" s="33"/>
      <c r="AI1167" s="6"/>
      <c r="AJ1167" s="32"/>
      <c r="AK1167" s="27"/>
      <c r="AL1167" s="27"/>
      <c r="AM1167" s="27"/>
      <c r="AN1167" s="27"/>
      <c r="AO1167" s="27"/>
      <c r="AP1167" s="27"/>
      <c r="AR1167" s="2"/>
      <c r="AS1167" s="8"/>
      <c r="AT1167" s="8"/>
      <c r="AU1167" s="8"/>
      <c r="AW1167" s="44"/>
      <c r="AX1167" s="31"/>
      <c r="AY1167" s="29"/>
      <c r="AZ1167" s="31"/>
      <c r="BA1167" s="17"/>
      <c r="BC1167" s="22"/>
      <c r="BD1167" s="22"/>
      <c r="BE1167" s="22"/>
      <c r="BF1167" s="22"/>
      <c r="BG1167" s="22"/>
      <c r="BH1167" s="22"/>
      <c r="BI1167" s="22"/>
      <c r="BJ1167" s="33"/>
      <c r="BK1167" s="6"/>
      <c r="BL1167" s="32"/>
      <c r="BM1167" s="27"/>
      <c r="BN1167" s="27"/>
      <c r="BO1167" s="27"/>
      <c r="BP1167" s="27"/>
      <c r="BQ1167" s="27"/>
      <c r="BR1167" s="27"/>
      <c r="BT1167" s="2"/>
      <c r="BU1167" s="8"/>
      <c r="BV1167" s="8"/>
      <c r="BW1167" s="8"/>
      <c r="BY1167" s="44"/>
      <c r="BZ1167" s="31"/>
      <c r="CA1167" s="29"/>
      <c r="CB1167" s="31"/>
      <c r="CC1167" s="17"/>
      <c r="CE1167" s="22"/>
      <c r="CF1167" s="22"/>
      <c r="CG1167" s="22"/>
      <c r="CH1167" s="22"/>
      <c r="CI1167" s="22"/>
      <c r="CJ1167" s="22"/>
      <c r="CK1167" s="22"/>
      <c r="CL1167" s="33"/>
      <c r="CM1167" s="6"/>
      <c r="CN1167" s="32"/>
      <c r="CO1167" s="27"/>
      <c r="CP1167" s="27"/>
      <c r="CQ1167" s="27"/>
      <c r="CR1167" s="27"/>
      <c r="CS1167" s="27"/>
      <c r="CT1167" s="27"/>
    </row>
    <row r="1168" spans="2:98">
      <c r="B1168" s="86">
        <v>44050</v>
      </c>
      <c r="C1168" s="53">
        <v>3351.28</v>
      </c>
      <c r="D1168" s="47">
        <f t="shared" si="337"/>
        <v>6.3299454191509082E-4</v>
      </c>
      <c r="F1168" s="89">
        <f t="shared" si="350"/>
        <v>2020.5967421534069</v>
      </c>
      <c r="G1168" s="41">
        <v>96</v>
      </c>
      <c r="H1168" s="37">
        <v>1157</v>
      </c>
      <c r="I1168" s="57">
        <f t="shared" si="338"/>
        <v>2301.006135342725</v>
      </c>
      <c r="J1168" s="57">
        <f t="shared" si="339"/>
        <v>2617.1392213533295</v>
      </c>
      <c r="K1168" s="57">
        <f t="shared" si="340"/>
        <v>2691.5408086976367</v>
      </c>
      <c r="L1168" s="57">
        <f t="shared" si="341"/>
        <v>1967.1368971168561</v>
      </c>
      <c r="M1168" s="60">
        <f t="shared" si="342"/>
        <v>3148.3583696771448</v>
      </c>
      <c r="N1168" s="57">
        <f t="shared" si="343"/>
        <v>1681.7111056603801</v>
      </c>
      <c r="P1168" s="49"/>
      <c r="Q1168" s="96">
        <v>96</v>
      </c>
      <c r="R1168" s="103">
        <f t="shared" si="351"/>
        <v>2020.5967421534069</v>
      </c>
      <c r="S1168" s="60">
        <f t="shared" si="344"/>
        <v>2301.006135342725</v>
      </c>
      <c r="T1168" s="57">
        <f t="shared" si="346"/>
        <v>2139.5177469352589</v>
      </c>
      <c r="U1168" s="57">
        <f t="shared" si="347"/>
        <v>2200.341227483987</v>
      </c>
      <c r="V1168" s="57">
        <f t="shared" si="348"/>
        <v>1608.1392490294531</v>
      </c>
      <c r="W1168" s="57">
        <f t="shared" si="349"/>
        <v>2573.7907065384247</v>
      </c>
      <c r="X1168" s="60">
        <f t="shared" si="345"/>
        <v>1681.7111056603801</v>
      </c>
      <c r="Y1168" s="17"/>
      <c r="AA1168" s="22"/>
      <c r="AB1168" s="22"/>
      <c r="AC1168" s="22"/>
      <c r="AD1168" s="22"/>
      <c r="AE1168" s="22"/>
      <c r="AF1168" s="22"/>
      <c r="AG1168" s="22"/>
      <c r="AH1168" s="33"/>
      <c r="AI1168" s="6"/>
      <c r="AJ1168" s="32"/>
      <c r="AK1168" s="27"/>
      <c r="AL1168" s="27"/>
      <c r="AM1168" s="27"/>
      <c r="AN1168" s="27"/>
      <c r="AO1168" s="27"/>
      <c r="AP1168" s="27"/>
      <c r="AR1168" s="2"/>
      <c r="AS1168" s="8"/>
      <c r="AT1168" s="8"/>
      <c r="AU1168" s="8"/>
      <c r="AW1168" s="44"/>
      <c r="AX1168" s="31"/>
      <c r="AY1168" s="29"/>
      <c r="AZ1168" s="31"/>
      <c r="BA1168" s="17"/>
      <c r="BC1168" s="22"/>
      <c r="BD1168" s="22"/>
      <c r="BE1168" s="22"/>
      <c r="BF1168" s="22"/>
      <c r="BG1168" s="22"/>
      <c r="BH1168" s="22"/>
      <c r="BI1168" s="22"/>
      <c r="BJ1168" s="33"/>
      <c r="BK1168" s="6"/>
      <c r="BL1168" s="32"/>
      <c r="BM1168" s="27"/>
      <c r="BN1168" s="27"/>
      <c r="BO1168" s="27"/>
      <c r="BP1168" s="27"/>
      <c r="BQ1168" s="27"/>
      <c r="BR1168" s="27"/>
      <c r="BT1168" s="2"/>
      <c r="BU1168" s="8"/>
      <c r="BV1168" s="8"/>
      <c r="BW1168" s="8"/>
      <c r="BY1168" s="44"/>
      <c r="BZ1168" s="31"/>
      <c r="CA1168" s="29"/>
      <c r="CB1168" s="31"/>
      <c r="CC1168" s="17"/>
      <c r="CE1168" s="22"/>
      <c r="CF1168" s="22"/>
      <c r="CG1168" s="22"/>
      <c r="CH1168" s="22"/>
      <c r="CI1168" s="22"/>
      <c r="CJ1168" s="22"/>
      <c r="CK1168" s="22"/>
      <c r="CL1168" s="33"/>
      <c r="CM1168" s="6"/>
      <c r="CN1168" s="32"/>
      <c r="CO1168" s="27"/>
      <c r="CP1168" s="27"/>
      <c r="CQ1168" s="27"/>
      <c r="CR1168" s="27"/>
      <c r="CS1168" s="27"/>
      <c r="CT1168" s="27"/>
    </row>
    <row r="1169" spans="2:98">
      <c r="B1169" s="86">
        <v>44053</v>
      </c>
      <c r="C1169" s="53">
        <v>3360.47</v>
      </c>
      <c r="D1169" s="47">
        <f t="shared" si="337"/>
        <v>2.7422358024395454E-3</v>
      </c>
      <c r="F1169" s="89">
        <f t="shared" si="350"/>
        <v>2020.6007151371177</v>
      </c>
      <c r="G1169" s="41">
        <v>97</v>
      </c>
      <c r="H1169" s="37">
        <v>1158</v>
      </c>
      <c r="I1169" s="57">
        <f t="shared" si="338"/>
        <v>2301.6781272402877</v>
      </c>
      <c r="J1169" s="57">
        <f t="shared" si="339"/>
        <v>2619.2714386712341</v>
      </c>
      <c r="K1169" s="57">
        <f t="shared" si="340"/>
        <v>2694.5203270290422</v>
      </c>
      <c r="L1169" s="57">
        <f t="shared" si="341"/>
        <v>1966.1095699573305</v>
      </c>
      <c r="M1169" s="60">
        <f t="shared" si="342"/>
        <v>3154.4114300108363</v>
      </c>
      <c r="N1169" s="57">
        <f t="shared" si="343"/>
        <v>1679.4645590661448</v>
      </c>
      <c r="P1169" s="49"/>
      <c r="Q1169" s="41">
        <v>97</v>
      </c>
      <c r="R1169" s="103">
        <f t="shared" si="351"/>
        <v>2020.6007151371177</v>
      </c>
      <c r="S1169" s="60">
        <f t="shared" si="344"/>
        <v>2301.6781272402877</v>
      </c>
      <c r="T1169" s="57">
        <f t="shared" si="346"/>
        <v>2141.2608398340844</v>
      </c>
      <c r="U1169" s="57">
        <f t="shared" si="347"/>
        <v>2202.7769910441943</v>
      </c>
      <c r="V1169" s="57">
        <f t="shared" si="348"/>
        <v>1607.2994065511548</v>
      </c>
      <c r="W1169" s="57">
        <f t="shared" si="349"/>
        <v>2578.7390982409138</v>
      </c>
      <c r="X1169" s="60">
        <f t="shared" si="345"/>
        <v>1679.4645590661448</v>
      </c>
      <c r="Y1169" s="17"/>
      <c r="AA1169" s="22"/>
      <c r="AB1169" s="22"/>
      <c r="AC1169" s="22"/>
      <c r="AD1169" s="22"/>
      <c r="AE1169" s="22"/>
      <c r="AF1169" s="22"/>
      <c r="AG1169" s="22"/>
      <c r="AH1169" s="33"/>
      <c r="AI1169" s="6"/>
      <c r="AJ1169" s="32"/>
      <c r="AK1169" s="27"/>
      <c r="AL1169" s="27"/>
      <c r="AM1169" s="27"/>
      <c r="AN1169" s="27"/>
      <c r="AO1169" s="27"/>
      <c r="AP1169" s="27"/>
      <c r="AR1169" s="2"/>
      <c r="AS1169" s="8"/>
      <c r="AT1169" s="8"/>
      <c r="AU1169" s="8"/>
      <c r="AW1169" s="44"/>
      <c r="AX1169" s="31"/>
      <c r="AY1169" s="29"/>
      <c r="AZ1169" s="31"/>
      <c r="BA1169" s="17"/>
      <c r="BC1169" s="22"/>
      <c r="BD1169" s="22"/>
      <c r="BE1169" s="22"/>
      <c r="BF1169" s="22"/>
      <c r="BG1169" s="22"/>
      <c r="BH1169" s="22"/>
      <c r="BI1169" s="22"/>
      <c r="BJ1169" s="33"/>
      <c r="BK1169" s="6"/>
      <c r="BL1169" s="32"/>
      <c r="BM1169" s="27"/>
      <c r="BN1169" s="27"/>
      <c r="BO1169" s="27"/>
      <c r="BP1169" s="27"/>
      <c r="BQ1169" s="27"/>
      <c r="BR1169" s="27"/>
      <c r="BT1169" s="2"/>
      <c r="BU1169" s="8"/>
      <c r="BV1169" s="8"/>
      <c r="BW1169" s="8"/>
      <c r="BY1169" s="44"/>
      <c r="BZ1169" s="31"/>
      <c r="CA1169" s="29"/>
      <c r="CB1169" s="31"/>
      <c r="CC1169" s="17"/>
      <c r="CE1169" s="22"/>
      <c r="CF1169" s="22"/>
      <c r="CG1169" s="22"/>
      <c r="CH1169" s="22"/>
      <c r="CI1169" s="22"/>
      <c r="CJ1169" s="22"/>
      <c r="CK1169" s="22"/>
      <c r="CL1169" s="33"/>
      <c r="CM1169" s="6"/>
      <c r="CN1169" s="32"/>
      <c r="CO1169" s="27"/>
      <c r="CP1169" s="27"/>
      <c r="CQ1169" s="27"/>
      <c r="CR1169" s="27"/>
      <c r="CS1169" s="27"/>
      <c r="CT1169" s="27"/>
    </row>
    <row r="1170" spans="2:98">
      <c r="B1170" s="86">
        <v>44054</v>
      </c>
      <c r="C1170" s="53">
        <v>3333.69</v>
      </c>
      <c r="D1170" s="47">
        <f t="shared" si="337"/>
        <v>-7.969123366671849E-3</v>
      </c>
      <c r="F1170" s="89">
        <f t="shared" si="350"/>
        <v>2020.6046881208285</v>
      </c>
      <c r="G1170" s="41">
        <v>98</v>
      </c>
      <c r="H1170" s="37">
        <v>1159</v>
      </c>
      <c r="I1170" s="57">
        <f t="shared" si="338"/>
        <v>2302.3503153881352</v>
      </c>
      <c r="J1170" s="57">
        <f t="shared" si="339"/>
        <v>2621.3944169827537</v>
      </c>
      <c r="K1170" s="57">
        <f t="shared" si="340"/>
        <v>2697.4918488857325</v>
      </c>
      <c r="L1170" s="57">
        <f t="shared" si="341"/>
        <v>1965.0910073954371</v>
      </c>
      <c r="M1170" s="60">
        <f t="shared" si="342"/>
        <v>3160.4496614487994</v>
      </c>
      <c r="N1170" s="57">
        <f t="shared" si="343"/>
        <v>1677.2350591206275</v>
      </c>
      <c r="P1170" s="49"/>
      <c r="Q1170" s="96">
        <v>98</v>
      </c>
      <c r="R1170" s="103">
        <f t="shared" si="351"/>
        <v>2020.6046881208285</v>
      </c>
      <c r="S1170" s="60">
        <f t="shared" si="344"/>
        <v>2302.3503153881352</v>
      </c>
      <c r="T1170" s="57">
        <f t="shared" si="346"/>
        <v>2142.996379822479</v>
      </c>
      <c r="U1170" s="57">
        <f t="shared" si="347"/>
        <v>2205.2062174666644</v>
      </c>
      <c r="V1170" s="57">
        <f t="shared" si="348"/>
        <v>1606.4667291529659</v>
      </c>
      <c r="W1170" s="57">
        <f t="shared" si="349"/>
        <v>2583.6753672846921</v>
      </c>
      <c r="X1170" s="60">
        <f t="shared" si="345"/>
        <v>1677.2350591206275</v>
      </c>
      <c r="Y1170" s="17"/>
      <c r="AA1170" s="22"/>
      <c r="AB1170" s="22"/>
      <c r="AC1170" s="22"/>
      <c r="AD1170" s="22"/>
      <c r="AE1170" s="22"/>
      <c r="AF1170" s="22"/>
      <c r="AG1170" s="22"/>
      <c r="AH1170" s="33"/>
      <c r="AI1170" s="6"/>
      <c r="AJ1170" s="32"/>
      <c r="AK1170" s="27"/>
      <c r="AL1170" s="27"/>
      <c r="AM1170" s="27"/>
      <c r="AN1170" s="27"/>
      <c r="AO1170" s="27"/>
      <c r="AP1170" s="27"/>
      <c r="AR1170" s="2"/>
      <c r="AS1170" s="8"/>
      <c r="AT1170" s="8"/>
      <c r="AU1170" s="8"/>
      <c r="AW1170" s="44"/>
      <c r="AX1170" s="31"/>
      <c r="AY1170" s="29"/>
      <c r="AZ1170" s="31"/>
      <c r="BA1170" s="17"/>
      <c r="BC1170" s="22"/>
      <c r="BD1170" s="22"/>
      <c r="BE1170" s="22"/>
      <c r="BF1170" s="22"/>
      <c r="BG1170" s="22"/>
      <c r="BH1170" s="22"/>
      <c r="BI1170" s="22"/>
      <c r="BJ1170" s="33"/>
      <c r="BK1170" s="6"/>
      <c r="BL1170" s="32"/>
      <c r="BM1170" s="27"/>
      <c r="BN1170" s="27"/>
      <c r="BO1170" s="27"/>
      <c r="BP1170" s="27"/>
      <c r="BQ1170" s="27"/>
      <c r="BR1170" s="27"/>
      <c r="BT1170" s="2"/>
      <c r="BU1170" s="8"/>
      <c r="BV1170" s="8"/>
      <c r="BW1170" s="8"/>
      <c r="BY1170" s="44"/>
      <c r="BZ1170" s="31"/>
      <c r="CA1170" s="29"/>
      <c r="CB1170" s="31"/>
      <c r="CC1170" s="17"/>
      <c r="CE1170" s="22"/>
      <c r="CF1170" s="22"/>
      <c r="CG1170" s="22"/>
      <c r="CH1170" s="22"/>
      <c r="CI1170" s="22"/>
      <c r="CJ1170" s="22"/>
      <c r="CK1170" s="22"/>
      <c r="CL1170" s="33"/>
      <c r="CM1170" s="6"/>
      <c r="CN1170" s="32"/>
      <c r="CO1170" s="27"/>
      <c r="CP1170" s="27"/>
      <c r="CQ1170" s="27"/>
      <c r="CR1170" s="27"/>
      <c r="CS1170" s="27"/>
      <c r="CT1170" s="27"/>
    </row>
    <row r="1171" spans="2:98">
      <c r="B1171" s="86">
        <v>44055</v>
      </c>
      <c r="C1171" s="53">
        <v>3380.35</v>
      </c>
      <c r="D1171" s="47">
        <f t="shared" si="337"/>
        <v>1.3996502374245911E-2</v>
      </c>
      <c r="F1171" s="89">
        <f t="shared" si="350"/>
        <v>2020.6086611045394</v>
      </c>
      <c r="G1171" s="41">
        <v>99</v>
      </c>
      <c r="H1171" s="37">
        <v>1160</v>
      </c>
      <c r="I1171" s="57">
        <f t="shared" si="338"/>
        <v>2303.0226998435814</v>
      </c>
      <c r="J1171" s="57">
        <f t="shared" si="339"/>
        <v>2623.5082987289879</v>
      </c>
      <c r="K1171" s="57">
        <f t="shared" si="340"/>
        <v>2700.4555131853376</v>
      </c>
      <c r="L1171" s="57">
        <f t="shared" si="341"/>
        <v>1964.0810708037018</v>
      </c>
      <c r="M1171" s="60">
        <f t="shared" si="342"/>
        <v>3166.4733392286503</v>
      </c>
      <c r="N1171" s="57">
        <f t="shared" si="343"/>
        <v>1675.022331717104</v>
      </c>
      <c r="P1171" s="49"/>
      <c r="Q1171" s="41">
        <v>99</v>
      </c>
      <c r="R1171" s="103">
        <f t="shared" si="351"/>
        <v>2020.6086611045394</v>
      </c>
      <c r="S1171" s="60">
        <f t="shared" si="344"/>
        <v>2303.0226998435814</v>
      </c>
      <c r="T1171" s="57">
        <f t="shared" si="346"/>
        <v>2144.7244833463919</v>
      </c>
      <c r="U1171" s="57">
        <f t="shared" si="347"/>
        <v>2207.6290203169024</v>
      </c>
      <c r="V1171" s="57">
        <f t="shared" si="348"/>
        <v>1605.6411035065855</v>
      </c>
      <c r="W1171" s="57">
        <f t="shared" si="349"/>
        <v>2588.5997386771874</v>
      </c>
      <c r="X1171" s="60">
        <f t="shared" si="345"/>
        <v>1675.022331717104</v>
      </c>
      <c r="Y1171" s="17"/>
      <c r="AA1171" s="22"/>
      <c r="AB1171" s="22"/>
      <c r="AC1171" s="22"/>
      <c r="AD1171" s="22"/>
      <c r="AE1171" s="22"/>
      <c r="AF1171" s="22"/>
      <c r="AG1171" s="22"/>
      <c r="AH1171" s="33"/>
      <c r="AI1171" s="6"/>
      <c r="AJ1171" s="32"/>
      <c r="AK1171" s="27"/>
      <c r="AL1171" s="27"/>
      <c r="AM1171" s="27"/>
      <c r="AN1171" s="27"/>
      <c r="AO1171" s="27"/>
      <c r="AP1171" s="27"/>
      <c r="AR1171" s="2"/>
      <c r="AS1171" s="8"/>
      <c r="AT1171" s="8"/>
      <c r="AU1171" s="8"/>
      <c r="AW1171" s="44"/>
      <c r="AX1171" s="31"/>
      <c r="AY1171" s="29"/>
      <c r="AZ1171" s="31"/>
      <c r="BA1171" s="17"/>
      <c r="BC1171" s="22"/>
      <c r="BD1171" s="22"/>
      <c r="BE1171" s="22"/>
      <c r="BF1171" s="22"/>
      <c r="BG1171" s="22"/>
      <c r="BH1171" s="22"/>
      <c r="BI1171" s="22"/>
      <c r="BJ1171" s="33"/>
      <c r="BK1171" s="6"/>
      <c r="BL1171" s="32"/>
      <c r="BM1171" s="27"/>
      <c r="BN1171" s="27"/>
      <c r="BO1171" s="27"/>
      <c r="BP1171" s="27"/>
      <c r="BQ1171" s="27"/>
      <c r="BR1171" s="27"/>
      <c r="BT1171" s="2"/>
      <c r="BU1171" s="8"/>
      <c r="BV1171" s="8"/>
      <c r="BW1171" s="8"/>
      <c r="BY1171" s="44"/>
      <c r="BZ1171" s="31"/>
      <c r="CA1171" s="29"/>
      <c r="CB1171" s="31"/>
      <c r="CC1171" s="17"/>
      <c r="CE1171" s="22"/>
      <c r="CF1171" s="22"/>
      <c r="CG1171" s="22"/>
      <c r="CH1171" s="22"/>
      <c r="CI1171" s="22"/>
      <c r="CJ1171" s="22"/>
      <c r="CK1171" s="22"/>
      <c r="CL1171" s="33"/>
      <c r="CM1171" s="6"/>
      <c r="CN1171" s="32"/>
      <c r="CO1171" s="27"/>
      <c r="CP1171" s="27"/>
      <c r="CQ1171" s="27"/>
      <c r="CR1171" s="27"/>
      <c r="CS1171" s="27"/>
      <c r="CT1171" s="27"/>
    </row>
    <row r="1172" spans="2:98">
      <c r="B1172" s="86">
        <v>44056</v>
      </c>
      <c r="C1172" s="53">
        <v>3373.43</v>
      </c>
      <c r="D1172" s="47">
        <f t="shared" si="337"/>
        <v>-2.0471252976762976E-3</v>
      </c>
      <c r="F1172" s="89">
        <f t="shared" si="350"/>
        <v>2020.6126340882502</v>
      </c>
      <c r="G1172" s="41">
        <v>100</v>
      </c>
      <c r="H1172" s="37">
        <v>1161</v>
      </c>
      <c r="I1172" s="57">
        <f t="shared" si="338"/>
        <v>2303.6952806639565</v>
      </c>
      <c r="J1172" s="57">
        <f t="shared" si="339"/>
        <v>2625.6132227570765</v>
      </c>
      <c r="K1172" s="57">
        <f t="shared" si="340"/>
        <v>2703.4114553116824</v>
      </c>
      <c r="L1172" s="57">
        <f t="shared" si="341"/>
        <v>1963.0796250885635</v>
      </c>
      <c r="M1172" s="60">
        <f t="shared" si="342"/>
        <v>3172.4827315720495</v>
      </c>
      <c r="N1172" s="57">
        <f t="shared" si="343"/>
        <v>1672.8261097653381</v>
      </c>
      <c r="P1172" s="49"/>
      <c r="Q1172" s="96">
        <v>100</v>
      </c>
      <c r="R1172" s="103">
        <f t="shared" si="351"/>
        <v>2020.6126340882502</v>
      </c>
      <c r="S1172" s="60">
        <f t="shared" si="344"/>
        <v>2303.6952806639565</v>
      </c>
      <c r="T1172" s="57">
        <f t="shared" si="346"/>
        <v>2146.4452639137003</v>
      </c>
      <c r="U1172" s="57">
        <f t="shared" si="347"/>
        <v>2210.0455102715168</v>
      </c>
      <c r="V1172" s="57">
        <f t="shared" si="348"/>
        <v>1604.8224191726958</v>
      </c>
      <c r="W1172" s="57">
        <f t="shared" si="349"/>
        <v>2593.512431690267</v>
      </c>
      <c r="X1172" s="60">
        <f t="shared" si="345"/>
        <v>1672.8261097653381</v>
      </c>
      <c r="Y1172" s="17"/>
      <c r="AA1172" s="22"/>
      <c r="AB1172" s="22"/>
      <c r="AC1172" s="22"/>
      <c r="AD1172" s="22"/>
      <c r="AE1172" s="22"/>
      <c r="AF1172" s="22"/>
      <c r="AG1172" s="22"/>
      <c r="AH1172" s="33"/>
      <c r="AI1172" s="6"/>
      <c r="AJ1172" s="32"/>
      <c r="AK1172" s="27"/>
      <c r="AL1172" s="27"/>
      <c r="AM1172" s="27"/>
      <c r="AN1172" s="27"/>
      <c r="AO1172" s="27"/>
      <c r="AP1172" s="27"/>
      <c r="AR1172" s="2"/>
      <c r="AS1172" s="8"/>
      <c r="AT1172" s="8"/>
      <c r="AU1172" s="8"/>
      <c r="AW1172" s="44"/>
      <c r="AX1172" s="31"/>
      <c r="AY1172" s="29"/>
      <c r="AZ1172" s="31"/>
      <c r="BA1172" s="17"/>
      <c r="BC1172" s="22"/>
      <c r="BD1172" s="22"/>
      <c r="BE1172" s="22"/>
      <c r="BF1172" s="22"/>
      <c r="BG1172" s="22"/>
      <c r="BH1172" s="22"/>
      <c r="BI1172" s="22"/>
      <c r="BJ1172" s="33"/>
      <c r="BK1172" s="6"/>
      <c r="BL1172" s="32"/>
      <c r="BM1172" s="27"/>
      <c r="BN1172" s="27"/>
      <c r="BO1172" s="27"/>
      <c r="BP1172" s="27"/>
      <c r="BQ1172" s="27"/>
      <c r="BR1172" s="27"/>
      <c r="BT1172" s="2"/>
      <c r="BU1172" s="8"/>
      <c r="BV1172" s="8"/>
      <c r="BW1172" s="8"/>
      <c r="BY1172" s="44"/>
      <c r="BZ1172" s="31"/>
      <c r="CA1172" s="29"/>
      <c r="CB1172" s="31"/>
      <c r="CC1172" s="17"/>
      <c r="CE1172" s="22"/>
      <c r="CF1172" s="22"/>
      <c r="CG1172" s="22"/>
      <c r="CH1172" s="22"/>
      <c r="CI1172" s="22"/>
      <c r="CJ1172" s="22"/>
      <c r="CK1172" s="22"/>
      <c r="CL1172" s="33"/>
      <c r="CM1172" s="6"/>
      <c r="CN1172" s="32"/>
      <c r="CO1172" s="27"/>
      <c r="CP1172" s="27"/>
      <c r="CQ1172" s="27"/>
      <c r="CR1172" s="27"/>
      <c r="CS1172" s="27"/>
      <c r="CT1172" s="27"/>
    </row>
    <row r="1173" spans="2:98">
      <c r="B1173" s="86">
        <v>44057</v>
      </c>
      <c r="C1173" s="53">
        <v>3372.85</v>
      </c>
      <c r="D1173" s="47">
        <f t="shared" si="337"/>
        <v>-1.7193183199293516E-4</v>
      </c>
      <c r="F1173" s="89">
        <f t="shared" si="350"/>
        <v>2020.616607071961</v>
      </c>
      <c r="G1173" s="41">
        <v>101</v>
      </c>
      <c r="H1173" s="37">
        <v>1162</v>
      </c>
      <c r="I1173" s="57">
        <f t="shared" si="338"/>
        <v>2304.3680579066076</v>
      </c>
      <c r="J1173" s="57">
        <f t="shared" si="339"/>
        <v>2627.7093244457606</v>
      </c>
      <c r="K1173" s="57">
        <f t="shared" si="340"/>
        <v>2706.3598072388313</v>
      </c>
      <c r="L1173" s="57">
        <f t="shared" si="341"/>
        <v>1962.0865385663269</v>
      </c>
      <c r="M1173" s="60">
        <f t="shared" si="342"/>
        <v>3178.4780999314867</v>
      </c>
      <c r="N1173" s="57">
        <f t="shared" si="343"/>
        <v>1670.6461329447989</v>
      </c>
      <c r="P1173" s="49"/>
      <c r="Q1173" s="41">
        <v>101</v>
      </c>
      <c r="R1173" s="103">
        <f t="shared" si="351"/>
        <v>2020.616607071961</v>
      </c>
      <c r="S1173" s="60">
        <f t="shared" si="344"/>
        <v>2304.3680579066076</v>
      </c>
      <c r="T1173" s="57">
        <f t="shared" si="346"/>
        <v>2148.1588321968584</v>
      </c>
      <c r="U1173" s="57">
        <f t="shared" si="347"/>
        <v>2212.4557952196305</v>
      </c>
      <c r="V1173" s="57">
        <f t="shared" si="348"/>
        <v>1604.0105684995517</v>
      </c>
      <c r="W1173" s="57">
        <f t="shared" si="349"/>
        <v>2598.413660061984</v>
      </c>
      <c r="X1173" s="60">
        <f t="shared" si="345"/>
        <v>1670.6461329447989</v>
      </c>
      <c r="Y1173" s="17"/>
      <c r="AA1173" s="22"/>
      <c r="AB1173" s="22"/>
      <c r="AC1173" s="22"/>
      <c r="AD1173" s="22"/>
      <c r="AE1173" s="22"/>
      <c r="AF1173" s="22"/>
      <c r="AG1173" s="22"/>
      <c r="AH1173" s="33"/>
      <c r="AI1173" s="6"/>
      <c r="AJ1173" s="32"/>
      <c r="AK1173" s="27"/>
      <c r="AL1173" s="27"/>
      <c r="AM1173" s="27"/>
      <c r="AN1173" s="27"/>
      <c r="AO1173" s="27"/>
      <c r="AP1173" s="27"/>
      <c r="AR1173" s="2"/>
      <c r="AS1173" s="8"/>
      <c r="AT1173" s="8"/>
      <c r="AU1173" s="8"/>
      <c r="AW1173" s="44"/>
      <c r="AX1173" s="31"/>
      <c r="AY1173" s="29"/>
      <c r="AZ1173" s="31"/>
      <c r="BA1173" s="17"/>
      <c r="BC1173" s="22"/>
      <c r="BD1173" s="22"/>
      <c r="BE1173" s="22"/>
      <c r="BF1173" s="22"/>
      <c r="BG1173" s="22"/>
      <c r="BH1173" s="22"/>
      <c r="BI1173" s="22"/>
      <c r="BJ1173" s="33"/>
      <c r="BK1173" s="6"/>
      <c r="BL1173" s="32"/>
      <c r="BM1173" s="27"/>
      <c r="BN1173" s="27"/>
      <c r="BO1173" s="27"/>
      <c r="BP1173" s="27"/>
      <c r="BQ1173" s="27"/>
      <c r="BR1173" s="27"/>
      <c r="BT1173" s="2"/>
      <c r="BU1173" s="8"/>
      <c r="BV1173" s="8"/>
      <c r="BW1173" s="8"/>
      <c r="BY1173" s="44"/>
      <c r="BZ1173" s="31"/>
      <c r="CA1173" s="29"/>
      <c r="CB1173" s="31"/>
      <c r="CC1173" s="17"/>
      <c r="CE1173" s="22"/>
      <c r="CF1173" s="22"/>
      <c r="CG1173" s="22"/>
      <c r="CH1173" s="22"/>
      <c r="CI1173" s="22"/>
      <c r="CJ1173" s="22"/>
      <c r="CK1173" s="22"/>
      <c r="CL1173" s="33"/>
      <c r="CM1173" s="6"/>
      <c r="CN1173" s="32"/>
      <c r="CO1173" s="27"/>
      <c r="CP1173" s="27"/>
      <c r="CQ1173" s="27"/>
      <c r="CR1173" s="27"/>
      <c r="CS1173" s="27"/>
      <c r="CT1173" s="27"/>
    </row>
    <row r="1174" spans="2:98">
      <c r="B1174" s="86">
        <v>44060</v>
      </c>
      <c r="C1174" s="53">
        <v>3381.99</v>
      </c>
      <c r="D1174" s="47">
        <f t="shared" si="337"/>
        <v>2.7098744385311746E-3</v>
      </c>
      <c r="F1174" s="89">
        <f t="shared" si="350"/>
        <v>2020.6205800556718</v>
      </c>
      <c r="G1174" s="41">
        <v>102</v>
      </c>
      <c r="H1174" s="37">
        <v>1163</v>
      </c>
      <c r="I1174" s="57">
        <f t="shared" si="338"/>
        <v>2305.0410316288981</v>
      </c>
      <c r="J1174" s="57">
        <f t="shared" si="339"/>
        <v>2629.7967358253777</v>
      </c>
      <c r="K1174" s="57">
        <f t="shared" si="340"/>
        <v>2709.3006976496099</v>
      </c>
      <c r="L1174" s="57">
        <f t="shared" si="341"/>
        <v>1961.1016828446425</v>
      </c>
      <c r="M1174" s="60">
        <f t="shared" si="342"/>
        <v>3184.4596992260495</v>
      </c>
      <c r="N1174" s="57">
        <f t="shared" si="343"/>
        <v>1668.4821474688897</v>
      </c>
      <c r="P1174" s="49"/>
      <c r="Q1174" s="96">
        <v>102</v>
      </c>
      <c r="R1174" s="103">
        <f t="shared" si="351"/>
        <v>2020.6205800556718</v>
      </c>
      <c r="S1174" s="60">
        <f t="shared" si="344"/>
        <v>2305.0410316288981</v>
      </c>
      <c r="T1174" s="57">
        <f t="shared" si="346"/>
        <v>2149.8652961309922</v>
      </c>
      <c r="U1174" s="57">
        <f t="shared" si="347"/>
        <v>2214.8599803597695</v>
      </c>
      <c r="V1174" s="57">
        <f t="shared" si="348"/>
        <v>1603.2054465260921</v>
      </c>
      <c r="W1174" s="57">
        <f t="shared" si="349"/>
        <v>2603.3036321893187</v>
      </c>
      <c r="X1174" s="60">
        <f t="shared" si="345"/>
        <v>1668.4821474688897</v>
      </c>
      <c r="Y1174" s="17"/>
      <c r="AA1174" s="22"/>
      <c r="AB1174" s="22"/>
      <c r="AC1174" s="22"/>
      <c r="AD1174" s="22"/>
      <c r="AE1174" s="22"/>
      <c r="AF1174" s="22"/>
      <c r="AG1174" s="22"/>
      <c r="AH1174" s="33"/>
      <c r="AI1174" s="6"/>
      <c r="AJ1174" s="32"/>
      <c r="AK1174" s="27"/>
      <c r="AL1174" s="27"/>
      <c r="AM1174" s="27"/>
      <c r="AN1174" s="27"/>
      <c r="AO1174" s="27"/>
      <c r="AP1174" s="27"/>
      <c r="AR1174" s="2"/>
      <c r="AS1174" s="8"/>
      <c r="AT1174" s="8"/>
      <c r="AU1174" s="8"/>
      <c r="AW1174" s="44"/>
      <c r="AX1174" s="31"/>
      <c r="AY1174" s="29"/>
      <c r="AZ1174" s="31"/>
      <c r="BA1174" s="17"/>
      <c r="BC1174" s="22"/>
      <c r="BD1174" s="22"/>
      <c r="BE1174" s="22"/>
      <c r="BF1174" s="22"/>
      <c r="BG1174" s="22"/>
      <c r="BH1174" s="22"/>
      <c r="BI1174" s="22"/>
      <c r="BJ1174" s="33"/>
      <c r="BK1174" s="6"/>
      <c r="BL1174" s="32"/>
      <c r="BM1174" s="27"/>
      <c r="BN1174" s="27"/>
      <c r="BO1174" s="27"/>
      <c r="BP1174" s="27"/>
      <c r="BQ1174" s="27"/>
      <c r="BR1174" s="27"/>
      <c r="BT1174" s="2"/>
      <c r="BU1174" s="8"/>
      <c r="BV1174" s="8"/>
      <c r="BW1174" s="8"/>
      <c r="BY1174" s="44"/>
      <c r="BZ1174" s="31"/>
      <c r="CA1174" s="29"/>
      <c r="CB1174" s="31"/>
      <c r="CC1174" s="17"/>
      <c r="CE1174" s="22"/>
      <c r="CF1174" s="22"/>
      <c r="CG1174" s="22"/>
      <c r="CH1174" s="22"/>
      <c r="CI1174" s="22"/>
      <c r="CJ1174" s="22"/>
      <c r="CK1174" s="22"/>
      <c r="CL1174" s="33"/>
      <c r="CM1174" s="6"/>
      <c r="CN1174" s="32"/>
      <c r="CO1174" s="27"/>
      <c r="CP1174" s="27"/>
      <c r="CQ1174" s="27"/>
      <c r="CR1174" s="27"/>
      <c r="CS1174" s="27"/>
      <c r="CT1174" s="27"/>
    </row>
    <row r="1175" spans="2:98">
      <c r="B1175" s="86">
        <v>44061</v>
      </c>
      <c r="C1175" s="53">
        <v>3389.78</v>
      </c>
      <c r="D1175" s="47">
        <f t="shared" si="337"/>
        <v>2.3033775972135986E-3</v>
      </c>
      <c r="F1175" s="89">
        <f t="shared" si="350"/>
        <v>2020.6245530393826</v>
      </c>
      <c r="G1175" s="41">
        <v>103</v>
      </c>
      <c r="H1175" s="37">
        <v>1164</v>
      </c>
      <c r="I1175" s="57">
        <f t="shared" si="338"/>
        <v>2305.7142018882082</v>
      </c>
      <c r="J1175" s="57">
        <f t="shared" si="339"/>
        <v>2631.8755856925623</v>
      </c>
      <c r="K1175" s="57">
        <f t="shared" si="340"/>
        <v>2712.2342520488901</v>
      </c>
      <c r="L1175" s="57">
        <f t="shared" si="341"/>
        <v>1960.1249327092216</v>
      </c>
      <c r="M1175" s="60">
        <f t="shared" si="342"/>
        <v>3190.4277780667749</v>
      </c>
      <c r="N1175" s="57">
        <f t="shared" si="343"/>
        <v>1666.3339058596009</v>
      </c>
      <c r="P1175" s="49"/>
      <c r="Q1175" s="41">
        <v>103</v>
      </c>
      <c r="R1175" s="103">
        <f t="shared" si="351"/>
        <v>2020.6245530393826</v>
      </c>
      <c r="S1175" s="60">
        <f t="shared" si="344"/>
        <v>2305.7142018882082</v>
      </c>
      <c r="T1175" s="57">
        <f t="shared" si="346"/>
        <v>2151.5647610076658</v>
      </c>
      <c r="U1175" s="57">
        <f t="shared" si="347"/>
        <v>2217.2581682924751</v>
      </c>
      <c r="V1175" s="57">
        <f t="shared" si="348"/>
        <v>1602.4069508893281</v>
      </c>
      <c r="W1175" s="57">
        <f t="shared" si="349"/>
        <v>2608.1825513124054</v>
      </c>
      <c r="X1175" s="60">
        <f t="shared" si="345"/>
        <v>1666.3339058596009</v>
      </c>
      <c r="Y1175" s="17"/>
      <c r="AA1175" s="22"/>
      <c r="AB1175" s="22"/>
      <c r="AC1175" s="22"/>
      <c r="AD1175" s="22"/>
      <c r="AE1175" s="22"/>
      <c r="AF1175" s="22"/>
      <c r="AG1175" s="22"/>
      <c r="AH1175" s="33"/>
      <c r="AI1175" s="6"/>
      <c r="AJ1175" s="32"/>
      <c r="AK1175" s="27"/>
      <c r="AL1175" s="27"/>
      <c r="AM1175" s="27"/>
      <c r="AN1175" s="27"/>
      <c r="AO1175" s="27"/>
      <c r="AP1175" s="27"/>
      <c r="AR1175" s="2"/>
      <c r="AS1175" s="8"/>
      <c r="AT1175" s="8"/>
      <c r="AU1175" s="8"/>
      <c r="AW1175" s="44"/>
      <c r="AX1175" s="31"/>
      <c r="AY1175" s="29"/>
      <c r="AZ1175" s="31"/>
      <c r="BA1175" s="17"/>
      <c r="BC1175" s="22"/>
      <c r="BD1175" s="22"/>
      <c r="BE1175" s="22"/>
      <c r="BF1175" s="22"/>
      <c r="BG1175" s="22"/>
      <c r="BH1175" s="22"/>
      <c r="BI1175" s="22"/>
      <c r="BJ1175" s="33"/>
      <c r="BK1175" s="6"/>
      <c r="BL1175" s="32"/>
      <c r="BM1175" s="27"/>
      <c r="BN1175" s="27"/>
      <c r="BO1175" s="27"/>
      <c r="BP1175" s="27"/>
      <c r="BQ1175" s="27"/>
      <c r="BR1175" s="27"/>
      <c r="BT1175" s="2"/>
      <c r="BU1175" s="8"/>
      <c r="BV1175" s="8"/>
      <c r="BW1175" s="8"/>
      <c r="BY1175" s="44"/>
      <c r="BZ1175" s="31"/>
      <c r="CA1175" s="29"/>
      <c r="CB1175" s="31"/>
      <c r="CC1175" s="17"/>
      <c r="CE1175" s="22"/>
      <c r="CF1175" s="22"/>
      <c r="CG1175" s="22"/>
      <c r="CH1175" s="22"/>
      <c r="CI1175" s="22"/>
      <c r="CJ1175" s="22"/>
      <c r="CK1175" s="22"/>
      <c r="CL1175" s="33"/>
      <c r="CM1175" s="6"/>
      <c r="CN1175" s="32"/>
      <c r="CO1175" s="27"/>
      <c r="CP1175" s="27"/>
      <c r="CQ1175" s="27"/>
      <c r="CR1175" s="27"/>
      <c r="CS1175" s="27"/>
      <c r="CT1175" s="27"/>
    </row>
    <row r="1176" spans="2:98">
      <c r="B1176" s="86">
        <v>44062</v>
      </c>
      <c r="C1176" s="53">
        <v>3374.85</v>
      </c>
      <c r="D1176" s="47">
        <f t="shared" si="337"/>
        <v>-4.4044156257929097E-3</v>
      </c>
      <c r="F1176" s="89">
        <f t="shared" si="350"/>
        <v>2020.6285260230934</v>
      </c>
      <c r="G1176" s="41">
        <v>104</v>
      </c>
      <c r="H1176" s="37">
        <v>1165</v>
      </c>
      <c r="I1176" s="57">
        <f t="shared" si="338"/>
        <v>2306.3875687419354</v>
      </c>
      <c r="J1176" s="57">
        <f t="shared" si="339"/>
        <v>2633.9459997199492</v>
      </c>
      <c r="K1176" s="57">
        <f t="shared" si="340"/>
        <v>2715.1605928719232</v>
      </c>
      <c r="L1176" s="57">
        <f t="shared" si="341"/>
        <v>1959.1561660155032</v>
      </c>
      <c r="M1176" s="60">
        <f t="shared" si="342"/>
        <v>3196.3825789721318</v>
      </c>
      <c r="N1176" s="57">
        <f t="shared" si="343"/>
        <v>1664.2011667320244</v>
      </c>
      <c r="P1176" s="49"/>
      <c r="Q1176" s="96">
        <v>104</v>
      </c>
      <c r="R1176" s="103">
        <f t="shared" si="351"/>
        <v>2020.6285260230934</v>
      </c>
      <c r="S1176" s="60">
        <f t="shared" si="344"/>
        <v>2306.3875687419354</v>
      </c>
      <c r="T1176" s="57">
        <f t="shared" si="346"/>
        <v>2153.257329564568</v>
      </c>
      <c r="U1176" s="57">
        <f t="shared" si="347"/>
        <v>2219.650459108866</v>
      </c>
      <c r="V1176" s="57">
        <f t="shared" si="348"/>
        <v>1601.6149817357812</v>
      </c>
      <c r="W1176" s="57">
        <f t="shared" si="349"/>
        <v>2613.0506156906881</v>
      </c>
      <c r="X1176" s="60">
        <f t="shared" si="345"/>
        <v>1664.2011667320244</v>
      </c>
      <c r="Y1176" s="17"/>
      <c r="AA1176" s="22"/>
      <c r="AB1176" s="22"/>
      <c r="AC1176" s="22"/>
      <c r="AD1176" s="22"/>
      <c r="AE1176" s="22"/>
      <c r="AF1176" s="22"/>
      <c r="AG1176" s="22"/>
      <c r="AH1176" s="33"/>
      <c r="AI1176" s="6"/>
      <c r="AJ1176" s="32"/>
      <c r="AK1176" s="27"/>
      <c r="AL1176" s="27"/>
      <c r="AM1176" s="27"/>
      <c r="AN1176" s="27"/>
      <c r="AO1176" s="27"/>
      <c r="AP1176" s="27"/>
      <c r="AR1176" s="2"/>
      <c r="AS1176" s="8"/>
      <c r="AT1176" s="8"/>
      <c r="AU1176" s="8"/>
      <c r="AW1176" s="44"/>
      <c r="AX1176" s="31"/>
      <c r="AY1176" s="29"/>
      <c r="AZ1176" s="31"/>
      <c r="BA1176" s="17"/>
      <c r="BC1176" s="22"/>
      <c r="BD1176" s="22"/>
      <c r="BE1176" s="22"/>
      <c r="BF1176" s="22"/>
      <c r="BG1176" s="22"/>
      <c r="BH1176" s="22"/>
      <c r="BI1176" s="22"/>
      <c r="BJ1176" s="33"/>
      <c r="BK1176" s="6"/>
      <c r="BL1176" s="32"/>
      <c r="BM1176" s="27"/>
      <c r="BN1176" s="27"/>
      <c r="BO1176" s="27"/>
      <c r="BP1176" s="27"/>
      <c r="BQ1176" s="27"/>
      <c r="BR1176" s="27"/>
      <c r="BT1176" s="2"/>
      <c r="BU1176" s="8"/>
      <c r="BV1176" s="8"/>
      <c r="BW1176" s="8"/>
      <c r="BY1176" s="44"/>
      <c r="BZ1176" s="31"/>
      <c r="CA1176" s="29"/>
      <c r="CB1176" s="31"/>
      <c r="CC1176" s="17"/>
      <c r="CE1176" s="22"/>
      <c r="CF1176" s="22"/>
      <c r="CG1176" s="22"/>
      <c r="CH1176" s="22"/>
      <c r="CI1176" s="22"/>
      <c r="CJ1176" s="22"/>
      <c r="CK1176" s="22"/>
      <c r="CL1176" s="33"/>
      <c r="CM1176" s="6"/>
      <c r="CN1176" s="32"/>
      <c r="CO1176" s="27"/>
      <c r="CP1176" s="27"/>
      <c r="CQ1176" s="27"/>
      <c r="CR1176" s="27"/>
      <c r="CS1176" s="27"/>
      <c r="CT1176" s="27"/>
    </row>
    <row r="1177" spans="2:98">
      <c r="B1177" s="86">
        <v>44063</v>
      </c>
      <c r="C1177" s="53">
        <v>3385.51</v>
      </c>
      <c r="D1177" s="47">
        <f t="shared" si="337"/>
        <v>3.1586589033587597E-3</v>
      </c>
      <c r="F1177" s="89">
        <f t="shared" si="350"/>
        <v>2020.6324990068042</v>
      </c>
      <c r="G1177" s="41">
        <v>105</v>
      </c>
      <c r="H1177" s="37">
        <v>1166</v>
      </c>
      <c r="I1177" s="57">
        <f t="shared" si="338"/>
        <v>2307.0611322474942</v>
      </c>
      <c r="J1177" s="57">
        <f t="shared" si="339"/>
        <v>2636.0081005611382</v>
      </c>
      <c r="K1177" s="57">
        <f t="shared" si="340"/>
        <v>2718.0798395879801</v>
      </c>
      <c r="L1177" s="57">
        <f t="shared" si="341"/>
        <v>1958.1952635850118</v>
      </c>
      <c r="M1177" s="60">
        <f t="shared" si="342"/>
        <v>3202.3243385741644</v>
      </c>
      <c r="N1177" s="57">
        <f t="shared" si="343"/>
        <v>1662.0836945882095</v>
      </c>
      <c r="P1177" s="49"/>
      <c r="Q1177" s="41">
        <v>105</v>
      </c>
      <c r="R1177" s="103">
        <f t="shared" si="351"/>
        <v>2020.6324990068042</v>
      </c>
      <c r="S1177" s="60">
        <f t="shared" si="344"/>
        <v>2307.0611322474942</v>
      </c>
      <c r="T1177" s="57">
        <f t="shared" si="346"/>
        <v>2154.9431020713178</v>
      </c>
      <c r="U1177" s="57">
        <f t="shared" si="347"/>
        <v>2222.0369504753653</v>
      </c>
      <c r="V1177" s="57">
        <f t="shared" si="348"/>
        <v>1600.8294416367539</v>
      </c>
      <c r="W1177" s="57">
        <f t="shared" si="349"/>
        <v>2617.9080187714453</v>
      </c>
      <c r="X1177" s="60">
        <f t="shared" si="345"/>
        <v>1662.0836945882095</v>
      </c>
      <c r="Y1177" s="17"/>
      <c r="AA1177" s="22"/>
      <c r="AB1177" s="22"/>
      <c r="AC1177" s="22"/>
      <c r="AD1177" s="22"/>
      <c r="AE1177" s="22"/>
      <c r="AF1177" s="22"/>
      <c r="AG1177" s="22"/>
      <c r="AH1177" s="33"/>
      <c r="AI1177" s="6"/>
      <c r="AJ1177" s="32"/>
      <c r="AK1177" s="27"/>
      <c r="AL1177" s="27"/>
      <c r="AM1177" s="27"/>
      <c r="AN1177" s="27"/>
      <c r="AO1177" s="27"/>
      <c r="AP1177" s="27"/>
      <c r="AR1177" s="2"/>
      <c r="AS1177" s="8"/>
      <c r="AT1177" s="8"/>
      <c r="AU1177" s="8"/>
      <c r="AW1177" s="44"/>
      <c r="AX1177" s="31"/>
      <c r="AY1177" s="29"/>
      <c r="AZ1177" s="31"/>
      <c r="BA1177" s="17"/>
      <c r="BC1177" s="22"/>
      <c r="BD1177" s="22"/>
      <c r="BE1177" s="22"/>
      <c r="BF1177" s="22"/>
      <c r="BG1177" s="22"/>
      <c r="BH1177" s="22"/>
      <c r="BI1177" s="22"/>
      <c r="BJ1177" s="33"/>
      <c r="BK1177" s="6"/>
      <c r="BL1177" s="32"/>
      <c r="BM1177" s="27"/>
      <c r="BN1177" s="27"/>
      <c r="BO1177" s="27"/>
      <c r="BP1177" s="27"/>
      <c r="BQ1177" s="27"/>
      <c r="BR1177" s="27"/>
      <c r="BT1177" s="2"/>
      <c r="BU1177" s="8"/>
      <c r="BV1177" s="8"/>
      <c r="BW1177" s="8"/>
      <c r="BY1177" s="44"/>
      <c r="BZ1177" s="31"/>
      <c r="CA1177" s="29"/>
      <c r="CB1177" s="31"/>
      <c r="CC1177" s="17"/>
      <c r="CE1177" s="22"/>
      <c r="CF1177" s="22"/>
      <c r="CG1177" s="22"/>
      <c r="CH1177" s="22"/>
      <c r="CI1177" s="22"/>
      <c r="CJ1177" s="22"/>
      <c r="CK1177" s="22"/>
      <c r="CL1177" s="33"/>
      <c r="CM1177" s="6"/>
      <c r="CN1177" s="32"/>
      <c r="CO1177" s="27"/>
      <c r="CP1177" s="27"/>
      <c r="CQ1177" s="27"/>
      <c r="CR1177" s="27"/>
      <c r="CS1177" s="27"/>
      <c r="CT1177" s="27"/>
    </row>
    <row r="1178" spans="2:98">
      <c r="B1178" s="86">
        <v>44064</v>
      </c>
      <c r="C1178" s="53">
        <v>3397.16</v>
      </c>
      <c r="D1178" s="47">
        <f t="shared" si="337"/>
        <v>3.4411358997609325E-3</v>
      </c>
      <c r="F1178" s="89">
        <f t="shared" si="350"/>
        <v>2020.636471990515</v>
      </c>
      <c r="G1178" s="41">
        <v>106</v>
      </c>
      <c r="H1178" s="37">
        <v>1167</v>
      </c>
      <c r="I1178" s="57">
        <f t="shared" si="338"/>
        <v>2307.7348924623143</v>
      </c>
      <c r="J1178" s="57">
        <f t="shared" si="339"/>
        <v>2638.0620079511718</v>
      </c>
      <c r="K1178" s="57">
        <f t="shared" si="340"/>
        <v>2720.9921087995504</v>
      </c>
      <c r="L1178" s="57">
        <f t="shared" si="341"/>
        <v>1957.2421091061603</v>
      </c>
      <c r="M1178" s="60">
        <f t="shared" si="342"/>
        <v>3208.2532878157836</v>
      </c>
      <c r="N1178" s="57">
        <f t="shared" si="343"/>
        <v>1659.9812596198753</v>
      </c>
      <c r="P1178" s="49"/>
      <c r="Q1178" s="96">
        <v>106</v>
      </c>
      <c r="R1178" s="103">
        <f t="shared" si="351"/>
        <v>2020.636471990515</v>
      </c>
      <c r="S1178" s="60">
        <f t="shared" si="344"/>
        <v>2307.7348924623143</v>
      </c>
      <c r="T1178" s="57">
        <f t="shared" si="346"/>
        <v>2156.6221764116067</v>
      </c>
      <c r="U1178" s="57">
        <f t="shared" si="347"/>
        <v>2224.4177377147944</v>
      </c>
      <c r="V1178" s="57">
        <f t="shared" si="348"/>
        <v>1600.0502355072385</v>
      </c>
      <c r="W1178" s="57">
        <f t="shared" si="349"/>
        <v>2622.7549493510742</v>
      </c>
      <c r="X1178" s="60">
        <f t="shared" si="345"/>
        <v>1659.9812596198753</v>
      </c>
      <c r="Y1178" s="17"/>
      <c r="AA1178" s="22"/>
      <c r="AB1178" s="22"/>
      <c r="AC1178" s="22"/>
      <c r="AD1178" s="22"/>
      <c r="AE1178" s="22"/>
      <c r="AF1178" s="22"/>
      <c r="AG1178" s="22"/>
      <c r="AH1178" s="33"/>
      <c r="AI1178" s="6"/>
      <c r="AJ1178" s="32"/>
      <c r="AK1178" s="27"/>
      <c r="AL1178" s="27"/>
      <c r="AM1178" s="27"/>
      <c r="AN1178" s="27"/>
      <c r="AO1178" s="27"/>
      <c r="AP1178" s="27"/>
      <c r="AR1178" s="2"/>
      <c r="AS1178" s="8"/>
      <c r="AT1178" s="8"/>
      <c r="AU1178" s="8"/>
      <c r="AW1178" s="44"/>
      <c r="AX1178" s="31"/>
      <c r="AY1178" s="29"/>
      <c r="AZ1178" s="31"/>
      <c r="BA1178" s="17"/>
      <c r="BC1178" s="22"/>
      <c r="BD1178" s="22"/>
      <c r="BE1178" s="22"/>
      <c r="BF1178" s="22"/>
      <c r="BG1178" s="22"/>
      <c r="BH1178" s="22"/>
      <c r="BI1178" s="22"/>
      <c r="BJ1178" s="33"/>
      <c r="BK1178" s="6"/>
      <c r="BL1178" s="32"/>
      <c r="BM1178" s="27"/>
      <c r="BN1178" s="27"/>
      <c r="BO1178" s="27"/>
      <c r="BP1178" s="27"/>
      <c r="BQ1178" s="27"/>
      <c r="BR1178" s="27"/>
      <c r="BT1178" s="2"/>
      <c r="BU1178" s="8"/>
      <c r="BV1178" s="8"/>
      <c r="BW1178" s="8"/>
      <c r="BY1178" s="44"/>
      <c r="BZ1178" s="31"/>
      <c r="CA1178" s="29"/>
      <c r="CB1178" s="31"/>
      <c r="CC1178" s="17"/>
      <c r="CE1178" s="22"/>
      <c r="CF1178" s="22"/>
      <c r="CG1178" s="22"/>
      <c r="CH1178" s="22"/>
      <c r="CI1178" s="22"/>
      <c r="CJ1178" s="22"/>
      <c r="CK1178" s="22"/>
      <c r="CL1178" s="33"/>
      <c r="CM1178" s="6"/>
      <c r="CN1178" s="32"/>
      <c r="CO1178" s="27"/>
      <c r="CP1178" s="27"/>
      <c r="CQ1178" s="27"/>
      <c r="CR1178" s="27"/>
      <c r="CS1178" s="27"/>
      <c r="CT1178" s="27"/>
    </row>
    <row r="1179" spans="2:98">
      <c r="B1179" s="86">
        <v>44067</v>
      </c>
      <c r="C1179" s="53">
        <v>3431.28</v>
      </c>
      <c r="D1179" s="47">
        <f t="shared" si="337"/>
        <v>1.0043683547433841E-2</v>
      </c>
      <c r="F1179" s="89">
        <f t="shared" si="350"/>
        <v>2020.6404449742258</v>
      </c>
      <c r="G1179" s="41">
        <v>107</v>
      </c>
      <c r="H1179" s="37">
        <v>1168</v>
      </c>
      <c r="I1179" s="57">
        <f t="shared" si="338"/>
        <v>2308.4088494438442</v>
      </c>
      <c r="J1179" s="57">
        <f t="shared" si="339"/>
        <v>2640.1078388027481</v>
      </c>
      <c r="K1179" s="57">
        <f t="shared" si="340"/>
        <v>2723.8975143373232</v>
      </c>
      <c r="L1179" s="57">
        <f t="shared" si="341"/>
        <v>1956.2965890392707</v>
      </c>
      <c r="M1179" s="60">
        <f t="shared" si="342"/>
        <v>3214.1696521396657</v>
      </c>
      <c r="N1179" s="57">
        <f t="shared" si="343"/>
        <v>1657.8936375195115</v>
      </c>
      <c r="P1179" s="49"/>
      <c r="Q1179" s="41">
        <v>107</v>
      </c>
      <c r="R1179" s="103">
        <f t="shared" si="351"/>
        <v>2020.6404449742258</v>
      </c>
      <c r="S1179" s="60">
        <f t="shared" si="344"/>
        <v>2308.4088494438442</v>
      </c>
      <c r="T1179" s="57">
        <f t="shared" si="346"/>
        <v>2158.2946481618533</v>
      </c>
      <c r="U1179" s="57">
        <f t="shared" si="347"/>
        <v>2226.7929138840218</v>
      </c>
      <c r="V1179" s="57">
        <f t="shared" si="348"/>
        <v>1599.2772705282689</v>
      </c>
      <c r="W1179" s="57">
        <f t="shared" si="349"/>
        <v>2627.591591729516</v>
      </c>
      <c r="X1179" s="60">
        <f t="shared" si="345"/>
        <v>1657.8936375195115</v>
      </c>
      <c r="Y1179" s="17"/>
      <c r="AA1179" s="22"/>
      <c r="AB1179" s="22"/>
      <c r="AC1179" s="22"/>
      <c r="AD1179" s="22"/>
      <c r="AE1179" s="22"/>
      <c r="AF1179" s="22"/>
      <c r="AG1179" s="22"/>
      <c r="AH1179" s="33"/>
      <c r="AI1179" s="6"/>
      <c r="AJ1179" s="32"/>
      <c r="AK1179" s="27"/>
      <c r="AL1179" s="27"/>
      <c r="AM1179" s="27"/>
      <c r="AN1179" s="27"/>
      <c r="AO1179" s="27"/>
      <c r="AP1179" s="27"/>
      <c r="AR1179" s="2"/>
      <c r="AS1179" s="8"/>
      <c r="AT1179" s="8"/>
      <c r="AU1179" s="8"/>
      <c r="AW1179" s="44"/>
      <c r="AX1179" s="31"/>
      <c r="AY1179" s="29"/>
      <c r="AZ1179" s="31"/>
      <c r="BA1179" s="17"/>
      <c r="BC1179" s="22"/>
      <c r="BD1179" s="22"/>
      <c r="BE1179" s="22"/>
      <c r="BF1179" s="22"/>
      <c r="BG1179" s="22"/>
      <c r="BH1179" s="22"/>
      <c r="BI1179" s="22"/>
      <c r="BJ1179" s="33"/>
      <c r="BK1179" s="6"/>
      <c r="BL1179" s="32"/>
      <c r="BM1179" s="27"/>
      <c r="BN1179" s="27"/>
      <c r="BO1179" s="27"/>
      <c r="BP1179" s="27"/>
      <c r="BQ1179" s="27"/>
      <c r="BR1179" s="27"/>
      <c r="BT1179" s="2"/>
      <c r="BU1179" s="8"/>
      <c r="BV1179" s="8"/>
      <c r="BW1179" s="8"/>
      <c r="BY1179" s="44"/>
      <c r="BZ1179" s="31"/>
      <c r="CA1179" s="29"/>
      <c r="CB1179" s="31"/>
      <c r="CC1179" s="17"/>
      <c r="CE1179" s="22"/>
      <c r="CF1179" s="22"/>
      <c r="CG1179" s="22"/>
      <c r="CH1179" s="22"/>
      <c r="CI1179" s="22"/>
      <c r="CJ1179" s="22"/>
      <c r="CK1179" s="22"/>
      <c r="CL1179" s="33"/>
      <c r="CM1179" s="6"/>
      <c r="CN1179" s="32"/>
      <c r="CO1179" s="27"/>
      <c r="CP1179" s="27"/>
      <c r="CQ1179" s="27"/>
      <c r="CR1179" s="27"/>
      <c r="CS1179" s="27"/>
      <c r="CT1179" s="27"/>
    </row>
    <row r="1180" spans="2:98">
      <c r="B1180" s="86">
        <v>44068</v>
      </c>
      <c r="C1180" s="53">
        <v>3443.62</v>
      </c>
      <c r="D1180" s="47">
        <f t="shared" si="337"/>
        <v>3.5963255694666974E-3</v>
      </c>
      <c r="F1180" s="89">
        <f t="shared" si="350"/>
        <v>2020.6444179579366</v>
      </c>
      <c r="G1180" s="41">
        <v>108</v>
      </c>
      <c r="H1180" s="37">
        <v>1169</v>
      </c>
      <c r="I1180" s="57">
        <f t="shared" si="338"/>
        <v>2309.0830032495478</v>
      </c>
      <c r="J1180" s="57">
        <f t="shared" si="339"/>
        <v>2642.1457072984063</v>
      </c>
      <c r="K1180" s="57">
        <f t="shared" si="340"/>
        <v>2726.7961673511682</v>
      </c>
      <c r="L1180" s="57">
        <f t="shared" si="341"/>
        <v>1955.3585925255888</v>
      </c>
      <c r="M1180" s="60">
        <f t="shared" si="342"/>
        <v>3220.0736516691854</v>
      </c>
      <c r="N1180" s="57">
        <f t="shared" si="343"/>
        <v>1655.8206092994419</v>
      </c>
      <c r="P1180" s="49"/>
      <c r="Q1180" s="96">
        <v>108</v>
      </c>
      <c r="R1180" s="103">
        <f t="shared" si="351"/>
        <v>2020.6444179579366</v>
      </c>
      <c r="S1180" s="60">
        <f t="shared" si="344"/>
        <v>2309.0830032495478</v>
      </c>
      <c r="T1180" s="57">
        <f t="shared" si="346"/>
        <v>2159.9606106665633</v>
      </c>
      <c r="U1180" s="57">
        <f t="shared" si="347"/>
        <v>2229.1625698483394</v>
      </c>
      <c r="V1180" s="57">
        <f t="shared" si="348"/>
        <v>1598.510456072541</v>
      </c>
      <c r="W1180" s="57">
        <f t="shared" si="349"/>
        <v>2632.4181258581716</v>
      </c>
      <c r="X1180" s="60">
        <f t="shared" si="345"/>
        <v>1655.8206092994419</v>
      </c>
      <c r="Y1180" s="17"/>
      <c r="AA1180" s="22"/>
      <c r="AB1180" s="22"/>
      <c r="AC1180" s="22"/>
      <c r="AD1180" s="22"/>
      <c r="AE1180" s="22"/>
      <c r="AF1180" s="22"/>
      <c r="AG1180" s="22"/>
      <c r="AH1180" s="33"/>
      <c r="AI1180" s="6"/>
      <c r="AJ1180" s="32"/>
      <c r="AK1180" s="27"/>
      <c r="AL1180" s="27"/>
      <c r="AM1180" s="27"/>
      <c r="AN1180" s="27"/>
      <c r="AO1180" s="27"/>
      <c r="AP1180" s="27"/>
      <c r="AR1180" s="2"/>
      <c r="AS1180" s="8"/>
      <c r="AT1180" s="8"/>
      <c r="AU1180" s="8"/>
      <c r="AW1180" s="44"/>
      <c r="AX1180" s="31"/>
      <c r="AY1180" s="29"/>
      <c r="AZ1180" s="31"/>
      <c r="BA1180" s="17"/>
      <c r="BC1180" s="22"/>
      <c r="BD1180" s="22"/>
      <c r="BE1180" s="22"/>
      <c r="BF1180" s="22"/>
      <c r="BG1180" s="22"/>
      <c r="BH1180" s="22"/>
      <c r="BI1180" s="22"/>
      <c r="BJ1180" s="33"/>
      <c r="BK1180" s="6"/>
      <c r="BL1180" s="32"/>
      <c r="BM1180" s="27"/>
      <c r="BN1180" s="27"/>
      <c r="BO1180" s="27"/>
      <c r="BP1180" s="27"/>
      <c r="BQ1180" s="27"/>
      <c r="BR1180" s="27"/>
      <c r="BT1180" s="2"/>
      <c r="BU1180" s="8"/>
      <c r="BV1180" s="8"/>
      <c r="BW1180" s="8"/>
      <c r="BY1180" s="44"/>
      <c r="BZ1180" s="31"/>
      <c r="CA1180" s="29"/>
      <c r="CB1180" s="31"/>
      <c r="CC1180" s="17"/>
      <c r="CE1180" s="22"/>
      <c r="CF1180" s="22"/>
      <c r="CG1180" s="22"/>
      <c r="CH1180" s="22"/>
      <c r="CI1180" s="22"/>
      <c r="CJ1180" s="22"/>
      <c r="CK1180" s="22"/>
      <c r="CL1180" s="33"/>
      <c r="CM1180" s="6"/>
      <c r="CN1180" s="32"/>
      <c r="CO1180" s="27"/>
      <c r="CP1180" s="27"/>
      <c r="CQ1180" s="27"/>
      <c r="CR1180" s="27"/>
      <c r="CS1180" s="27"/>
      <c r="CT1180" s="27"/>
    </row>
    <row r="1181" spans="2:98">
      <c r="B1181" s="86">
        <v>44069</v>
      </c>
      <c r="C1181" s="53">
        <v>3478.73</v>
      </c>
      <c r="D1181" s="47">
        <f>(C1181-C1180)/C1180</f>
        <v>1.0195666188487733E-2</v>
      </c>
      <c r="F1181" s="89">
        <f t="shared" si="350"/>
        <v>2020.6483909416474</v>
      </c>
      <c r="G1181" s="41">
        <v>109</v>
      </c>
      <c r="H1181" s="37">
        <v>1170</v>
      </c>
      <c r="I1181" s="57">
        <f t="shared" si="338"/>
        <v>2309.757353936905</v>
      </c>
      <c r="J1181" s="57">
        <f t="shared" si="339"/>
        <v>2644.1757249788652</v>
      </c>
      <c r="K1181" s="57">
        <f t="shared" si="340"/>
        <v>2729.6881763973279</v>
      </c>
      <c r="L1181" s="57">
        <f t="shared" si="341"/>
        <v>1954.4280113000955</v>
      </c>
      <c r="M1181" s="60">
        <f t="shared" si="342"/>
        <v>3225.965501381801</v>
      </c>
      <c r="N1181" s="57">
        <f t="shared" si="343"/>
        <v>1653.7619611184448</v>
      </c>
      <c r="P1181" s="49"/>
      <c r="Q1181" s="41">
        <v>109</v>
      </c>
      <c r="R1181" s="103">
        <f t="shared" si="351"/>
        <v>2020.6483909416474</v>
      </c>
      <c r="S1181" s="60">
        <f t="shared" si="344"/>
        <v>2309.757353936905</v>
      </c>
      <c r="T1181" s="57">
        <f t="shared" si="346"/>
        <v>2161.6201551105491</v>
      </c>
      <c r="U1181" s="57">
        <f t="shared" si="347"/>
        <v>2231.5267943527415</v>
      </c>
      <c r="V1181" s="57">
        <f t="shared" si="348"/>
        <v>1597.7497036331361</v>
      </c>
      <c r="W1181" s="57">
        <f t="shared" si="349"/>
        <v>2637.2347274816411</v>
      </c>
      <c r="X1181" s="60">
        <f t="shared" si="345"/>
        <v>1653.7619611184448</v>
      </c>
      <c r="Y1181" s="17"/>
      <c r="AA1181" s="22"/>
      <c r="AB1181" s="22"/>
      <c r="AC1181" s="22"/>
      <c r="AD1181" s="22"/>
      <c r="AE1181" s="22"/>
      <c r="AF1181" s="22"/>
      <c r="AG1181" s="22"/>
      <c r="AH1181" s="33"/>
      <c r="AI1181" s="6"/>
      <c r="AJ1181" s="32"/>
      <c r="AK1181" s="27"/>
      <c r="AL1181" s="27"/>
      <c r="AM1181" s="27"/>
      <c r="AN1181" s="27"/>
      <c r="AO1181" s="27"/>
      <c r="AP1181" s="27"/>
      <c r="AR1181" s="2"/>
      <c r="AS1181" s="8"/>
      <c r="AT1181" s="8"/>
      <c r="AU1181" s="8"/>
      <c r="AW1181" s="44"/>
      <c r="AX1181" s="31"/>
      <c r="AY1181" s="29"/>
      <c r="AZ1181" s="31"/>
      <c r="BA1181" s="17"/>
      <c r="BC1181" s="22"/>
      <c r="BD1181" s="22"/>
      <c r="BE1181" s="22"/>
      <c r="BF1181" s="22"/>
      <c r="BG1181" s="22"/>
      <c r="BH1181" s="22"/>
      <c r="BI1181" s="22"/>
      <c r="BJ1181" s="33"/>
      <c r="BK1181" s="6"/>
      <c r="BL1181" s="32"/>
      <c r="BM1181" s="27"/>
      <c r="BN1181" s="27"/>
      <c r="BO1181" s="27"/>
      <c r="BP1181" s="27"/>
      <c r="BQ1181" s="27"/>
      <c r="BR1181" s="27"/>
      <c r="BT1181" s="2"/>
      <c r="BU1181" s="8"/>
      <c r="BV1181" s="8"/>
      <c r="BW1181" s="8"/>
      <c r="BY1181" s="44"/>
      <c r="BZ1181" s="31"/>
      <c r="CA1181" s="29"/>
      <c r="CB1181" s="31"/>
      <c r="CC1181" s="17"/>
      <c r="CE1181" s="22"/>
      <c r="CF1181" s="22"/>
      <c r="CG1181" s="22"/>
      <c r="CH1181" s="22"/>
      <c r="CI1181" s="22"/>
      <c r="CJ1181" s="22"/>
      <c r="CK1181" s="22"/>
      <c r="CL1181" s="33"/>
      <c r="CM1181" s="6"/>
      <c r="CN1181" s="32"/>
      <c r="CO1181" s="27"/>
      <c r="CP1181" s="27"/>
      <c r="CQ1181" s="27"/>
      <c r="CR1181" s="27"/>
      <c r="CS1181" s="27"/>
      <c r="CT1181" s="27"/>
    </row>
    <row r="1182" spans="2:98">
      <c r="B1182" s="86">
        <v>44070</v>
      </c>
      <c r="C1182" s="53">
        <v>3484.55</v>
      </c>
      <c r="D1182" s="47">
        <f>(C1182-C1181)/C1181</f>
        <v>1.6730243508407275E-3</v>
      </c>
      <c r="F1182" s="89">
        <f t="shared" si="350"/>
        <v>2020.6523639253583</v>
      </c>
      <c r="G1182" s="41">
        <v>110</v>
      </c>
      <c r="H1182" s="37">
        <v>1171</v>
      </c>
      <c r="I1182" s="57">
        <f t="shared" si="338"/>
        <v>2310.4319015634151</v>
      </c>
      <c r="J1182" s="57">
        <f t="shared" si="339"/>
        <v>2646.1980008277314</v>
      </c>
      <c r="K1182" s="57">
        <f t="shared" si="340"/>
        <v>2732.5736475220006</v>
      </c>
      <c r="L1182" s="57">
        <f t="shared" si="341"/>
        <v>1953.5047396079235</v>
      </c>
      <c r="M1182" s="60">
        <f t="shared" si="342"/>
        <v>3231.845411275257</v>
      </c>
      <c r="N1182" s="57">
        <f t="shared" si="343"/>
        <v>1651.7174841155461</v>
      </c>
      <c r="P1182" s="49"/>
      <c r="Q1182" s="96">
        <v>110</v>
      </c>
      <c r="R1182" s="103">
        <f t="shared" si="351"/>
        <v>2020.6523639253583</v>
      </c>
      <c r="S1182" s="60">
        <f t="shared" si="344"/>
        <v>2310.4319015634151</v>
      </c>
      <c r="T1182" s="57">
        <f t="shared" si="346"/>
        <v>2163.2733705881765</v>
      </c>
      <c r="U1182" s="57">
        <f t="shared" si="347"/>
        <v>2233.8856740902565</v>
      </c>
      <c r="V1182" s="57">
        <f t="shared" si="348"/>
        <v>1596.9949267551892</v>
      </c>
      <c r="W1182" s="57">
        <f t="shared" si="349"/>
        <v>2642.041568273597</v>
      </c>
      <c r="X1182" s="60">
        <f t="shared" si="345"/>
        <v>1651.7174841155461</v>
      </c>
      <c r="Y1182" s="17"/>
      <c r="AA1182" s="22"/>
      <c r="AB1182" s="22"/>
      <c r="AC1182" s="22"/>
      <c r="AD1182" s="22"/>
      <c r="AE1182" s="22"/>
      <c r="AF1182" s="22"/>
      <c r="AG1182" s="22"/>
      <c r="AH1182" s="33"/>
      <c r="AI1182" s="6"/>
      <c r="AJ1182" s="32"/>
      <c r="AK1182" s="27"/>
      <c r="AL1182" s="27"/>
      <c r="AM1182" s="27"/>
      <c r="AN1182" s="27"/>
      <c r="AO1182" s="27"/>
      <c r="AP1182" s="27"/>
      <c r="AR1182" s="2"/>
      <c r="AS1182" s="8"/>
      <c r="AT1182" s="8"/>
      <c r="AU1182" s="8"/>
      <c r="AW1182" s="44"/>
      <c r="AX1182" s="31"/>
      <c r="AY1182" s="29"/>
      <c r="AZ1182" s="31"/>
      <c r="BA1182" s="17"/>
      <c r="BC1182" s="22"/>
      <c r="BD1182" s="22"/>
      <c r="BE1182" s="22"/>
      <c r="BF1182" s="22"/>
      <c r="BG1182" s="22"/>
      <c r="BH1182" s="22"/>
      <c r="BI1182" s="22"/>
      <c r="BJ1182" s="33"/>
      <c r="BK1182" s="6"/>
      <c r="BL1182" s="32"/>
      <c r="BM1182" s="27"/>
      <c r="BN1182" s="27"/>
      <c r="BO1182" s="27"/>
      <c r="BP1182" s="27"/>
      <c r="BQ1182" s="27"/>
      <c r="BR1182" s="27"/>
      <c r="BT1182" s="2"/>
      <c r="BU1182" s="8"/>
      <c r="BV1182" s="8"/>
      <c r="BW1182" s="8"/>
      <c r="BY1182" s="44"/>
      <c r="BZ1182" s="31"/>
      <c r="CA1182" s="29"/>
      <c r="CB1182" s="31"/>
      <c r="CC1182" s="17"/>
      <c r="CE1182" s="22"/>
      <c r="CF1182" s="22"/>
      <c r="CG1182" s="22"/>
      <c r="CH1182" s="22"/>
      <c r="CI1182" s="22"/>
      <c r="CJ1182" s="22"/>
      <c r="CK1182" s="22"/>
      <c r="CL1182" s="33"/>
      <c r="CM1182" s="6"/>
      <c r="CN1182" s="32"/>
      <c r="CO1182" s="27"/>
      <c r="CP1182" s="27"/>
      <c r="CQ1182" s="27"/>
      <c r="CR1182" s="27"/>
      <c r="CS1182" s="27"/>
      <c r="CT1182" s="27"/>
    </row>
    <row r="1183" spans="2:98">
      <c r="B1183" s="86">
        <v>44071</v>
      </c>
      <c r="C1183" s="53">
        <v>3508.01</v>
      </c>
      <c r="D1183" s="47">
        <f>(C1183-C1182)/C1182</f>
        <v>6.7325766598269601E-3</v>
      </c>
      <c r="F1183" s="89">
        <f t="shared" si="350"/>
        <v>2020.6563369090691</v>
      </c>
      <c r="G1183" s="41">
        <v>111</v>
      </c>
      <c r="H1183" s="37">
        <v>1172</v>
      </c>
      <c r="I1183" s="57">
        <f t="shared" si="338"/>
        <v>2311.1066461865926</v>
      </c>
      <c r="J1183" s="57">
        <f t="shared" si="339"/>
        <v>2648.2126413527435</v>
      </c>
      <c r="K1183" s="57">
        <f t="shared" si="340"/>
        <v>2735.4526843415019</v>
      </c>
      <c r="L1183" s="57">
        <f t="shared" si="341"/>
        <v>1952.5886741241939</v>
      </c>
      <c r="M1183" s="60">
        <f t="shared" si="342"/>
        <v>3237.7135865269784</v>
      </c>
      <c r="N1183" s="57">
        <f t="shared" si="343"/>
        <v>1649.6869742506281</v>
      </c>
      <c r="P1183" s="49"/>
      <c r="Q1183" s="41">
        <v>111</v>
      </c>
      <c r="R1183" s="103">
        <f t="shared" si="351"/>
        <v>2020.6563369090691</v>
      </c>
      <c r="S1183" s="60">
        <f t="shared" si="344"/>
        <v>2311.1066461865926</v>
      </c>
      <c r="T1183" s="57">
        <f t="shared" si="346"/>
        <v>2164.9203441697841</v>
      </c>
      <c r="U1183" s="57">
        <f t="shared" si="347"/>
        <v>2236.2392937674776</v>
      </c>
      <c r="V1183" s="57">
        <f t="shared" si="348"/>
        <v>1596.2460409703585</v>
      </c>
      <c r="W1183" s="57">
        <f t="shared" si="349"/>
        <v>2646.838815967089</v>
      </c>
      <c r="X1183" s="60">
        <f t="shared" si="345"/>
        <v>1649.6869742506281</v>
      </c>
      <c r="Y1183" s="17"/>
      <c r="AA1183" s="22"/>
      <c r="AB1183" s="22"/>
      <c r="AC1183" s="22"/>
      <c r="AD1183" s="22"/>
      <c r="AE1183" s="22"/>
      <c r="AF1183" s="22"/>
      <c r="AG1183" s="22"/>
      <c r="AH1183" s="33"/>
      <c r="AI1183" s="6"/>
      <c r="AJ1183" s="32"/>
      <c r="AK1183" s="27"/>
      <c r="AL1183" s="27"/>
      <c r="AM1183" s="27"/>
      <c r="AN1183" s="27"/>
      <c r="AO1183" s="27"/>
      <c r="AP1183" s="27"/>
      <c r="AR1183" s="2"/>
      <c r="AS1183" s="8"/>
      <c r="AT1183" s="8"/>
      <c r="AU1183" s="8"/>
      <c r="AW1183" s="44"/>
      <c r="AX1183" s="31"/>
      <c r="AY1183" s="29"/>
      <c r="AZ1183" s="31"/>
      <c r="BA1183" s="17"/>
      <c r="BC1183" s="22"/>
      <c r="BD1183" s="22"/>
      <c r="BE1183" s="22"/>
      <c r="BF1183" s="22"/>
      <c r="BG1183" s="22"/>
      <c r="BH1183" s="22"/>
      <c r="BI1183" s="22"/>
      <c r="BJ1183" s="33"/>
      <c r="BK1183" s="6"/>
      <c r="BL1183" s="32"/>
      <c r="BM1183" s="27"/>
      <c r="BN1183" s="27"/>
      <c r="BO1183" s="27"/>
      <c r="BP1183" s="27"/>
      <c r="BQ1183" s="27"/>
      <c r="BR1183" s="27"/>
      <c r="BT1183" s="2"/>
      <c r="BU1183" s="8"/>
      <c r="BV1183" s="8"/>
      <c r="BW1183" s="8"/>
      <c r="BY1183" s="44"/>
      <c r="BZ1183" s="31"/>
      <c r="CA1183" s="29"/>
      <c r="CB1183" s="31"/>
      <c r="CC1183" s="17"/>
      <c r="CE1183" s="22"/>
      <c r="CF1183" s="22"/>
      <c r="CG1183" s="22"/>
      <c r="CH1183" s="22"/>
      <c r="CI1183" s="22"/>
      <c r="CJ1183" s="22"/>
      <c r="CK1183" s="22"/>
      <c r="CL1183" s="33"/>
      <c r="CM1183" s="6"/>
      <c r="CN1183" s="32"/>
      <c r="CO1183" s="27"/>
      <c r="CP1183" s="27"/>
      <c r="CQ1183" s="27"/>
      <c r="CR1183" s="27"/>
      <c r="CS1183" s="27"/>
      <c r="CT1183" s="27"/>
    </row>
    <row r="1184" spans="2:98">
      <c r="B1184" s="86">
        <v>44074</v>
      </c>
      <c r="C1184" s="53">
        <v>3500.31</v>
      </c>
      <c r="D1184" s="47">
        <f>(C1184-C1183)/C1183</f>
        <v>-2.1949766391772749E-3</v>
      </c>
      <c r="F1184" s="89">
        <f t="shared" si="350"/>
        <v>2020.6603098927799</v>
      </c>
      <c r="G1184" s="41">
        <v>112</v>
      </c>
      <c r="H1184" s="37">
        <v>1173</v>
      </c>
      <c r="I1184" s="57">
        <f t="shared" si="338"/>
        <v>2311.7815878639685</v>
      </c>
      <c r="J1184" s="57">
        <f t="shared" si="339"/>
        <v>2650.2197506637285</v>
      </c>
      <c r="K1184" s="57">
        <f t="shared" si="340"/>
        <v>2738.3253881191758</v>
      </c>
      <c r="L1184" s="57">
        <f t="shared" si="341"/>
        <v>1951.6797138771067</v>
      </c>
      <c r="M1184" s="60">
        <f t="shared" si="342"/>
        <v>3243.5702276469829</v>
      </c>
      <c r="N1184" s="57">
        <f t="shared" si="343"/>
        <v>1647.6702321515163</v>
      </c>
      <c r="P1184" s="49"/>
      <c r="Q1184" s="96">
        <v>112</v>
      </c>
      <c r="R1184" s="103">
        <f t="shared" si="351"/>
        <v>2020.6603098927799</v>
      </c>
      <c r="S1184" s="60">
        <f t="shared" si="344"/>
        <v>2311.7815878639685</v>
      </c>
      <c r="T1184" s="57">
        <f t="shared" si="346"/>
        <v>2166.561160965412</v>
      </c>
      <c r="U1184" s="57">
        <f t="shared" si="347"/>
        <v>2238.5877361674361</v>
      </c>
      <c r="V1184" s="57">
        <f t="shared" si="348"/>
        <v>1595.5029637339492</v>
      </c>
      <c r="W1184" s="57">
        <f t="shared" si="349"/>
        <v>2651.626634479549</v>
      </c>
      <c r="X1184" s="60">
        <f t="shared" si="345"/>
        <v>1647.6702321515163</v>
      </c>
      <c r="Y1184" s="17"/>
      <c r="AA1184" s="22"/>
      <c r="AB1184" s="22"/>
      <c r="AC1184" s="22"/>
      <c r="AD1184" s="22"/>
      <c r="AE1184" s="22"/>
      <c r="AF1184" s="22"/>
      <c r="AG1184" s="22"/>
      <c r="AH1184" s="33"/>
      <c r="AI1184" s="6"/>
      <c r="AJ1184" s="32"/>
      <c r="AK1184" s="27"/>
      <c r="AL1184" s="27"/>
      <c r="AM1184" s="27"/>
      <c r="AN1184" s="27"/>
      <c r="AO1184" s="27"/>
      <c r="AP1184" s="27"/>
      <c r="AR1184" s="2"/>
      <c r="AS1184" s="8"/>
      <c r="AT1184" s="8"/>
      <c r="AU1184" s="8"/>
      <c r="AW1184" s="44"/>
      <c r="AX1184" s="31"/>
      <c r="AY1184" s="29"/>
      <c r="AZ1184" s="31"/>
      <c r="BA1184" s="17"/>
      <c r="BC1184" s="22"/>
      <c r="BD1184" s="22"/>
      <c r="BE1184" s="22"/>
      <c r="BF1184" s="22"/>
      <c r="BG1184" s="22"/>
      <c r="BH1184" s="22"/>
      <c r="BI1184" s="22"/>
      <c r="BJ1184" s="33"/>
      <c r="BK1184" s="6"/>
      <c r="BL1184" s="32"/>
      <c r="BM1184" s="27"/>
      <c r="BN1184" s="27"/>
      <c r="BO1184" s="27"/>
      <c r="BP1184" s="27"/>
      <c r="BQ1184" s="27"/>
      <c r="BR1184" s="27"/>
      <c r="BT1184" s="2"/>
      <c r="BU1184" s="8"/>
      <c r="BV1184" s="8"/>
      <c r="BW1184" s="8"/>
      <c r="BY1184" s="44"/>
      <c r="BZ1184" s="31"/>
      <c r="CA1184" s="29"/>
      <c r="CB1184" s="31"/>
      <c r="CC1184" s="17"/>
      <c r="CE1184" s="22"/>
      <c r="CF1184" s="22"/>
      <c r="CG1184" s="22"/>
      <c r="CH1184" s="22"/>
      <c r="CI1184" s="22"/>
      <c r="CJ1184" s="22"/>
      <c r="CK1184" s="22"/>
      <c r="CL1184" s="33"/>
      <c r="CM1184" s="6"/>
      <c r="CN1184" s="32"/>
      <c r="CO1184" s="27"/>
      <c r="CP1184" s="27"/>
      <c r="CQ1184" s="27"/>
      <c r="CR1184" s="27"/>
      <c r="CS1184" s="27"/>
      <c r="CT1184" s="27"/>
    </row>
    <row r="1185" spans="2:98">
      <c r="B1185" s="86">
        <v>44075</v>
      </c>
      <c r="C1185" s="53">
        <v>3526.65</v>
      </c>
      <c r="D1185" s="47">
        <f>(C1185-C1184)/C1184</f>
        <v>7.525047781482253E-3</v>
      </c>
      <c r="F1185" s="89">
        <f t="shared" si="350"/>
        <v>2020.6642828764907</v>
      </c>
      <c r="G1185" s="41">
        <v>113</v>
      </c>
      <c r="H1185" s="37">
        <v>1174</v>
      </c>
      <c r="I1185" s="57">
        <f t="shared" si="338"/>
        <v>2312.4567266530903</v>
      </c>
      <c r="J1185" s="57">
        <f t="shared" si="339"/>
        <v>2652.2194305474345</v>
      </c>
      <c r="K1185" s="57">
        <f t="shared" si="340"/>
        <v>2741.1918578392083</v>
      </c>
      <c r="L1185" s="57">
        <f t="shared" si="341"/>
        <v>1950.7777601741282</v>
      </c>
      <c r="M1185" s="60">
        <f t="shared" si="342"/>
        <v>3249.4155306246389</v>
      </c>
      <c r="N1185" s="57">
        <f t="shared" si="343"/>
        <v>1645.6670629672221</v>
      </c>
      <c r="P1185" s="49"/>
      <c r="Q1185" s="41">
        <v>113</v>
      </c>
      <c r="R1185" s="103">
        <f t="shared" si="351"/>
        <v>2020.6642828764907</v>
      </c>
      <c r="S1185" s="60">
        <f t="shared" si="344"/>
        <v>2312.4567266530903</v>
      </c>
      <c r="T1185" s="57">
        <f t="shared" si="346"/>
        <v>2168.1959041859755</v>
      </c>
      <c r="U1185" s="57">
        <f t="shared" si="347"/>
        <v>2240.9310822099483</v>
      </c>
      <c r="V1185" s="57">
        <f t="shared" si="348"/>
        <v>1594.7656143645722</v>
      </c>
      <c r="W1185" s="57">
        <f t="shared" si="349"/>
        <v>2656.4051840327675</v>
      </c>
      <c r="X1185" s="60">
        <f t="shared" si="345"/>
        <v>1645.6670629672221</v>
      </c>
      <c r="Y1185" s="17"/>
      <c r="AA1185" s="22"/>
      <c r="AB1185" s="22"/>
      <c r="AC1185" s="22"/>
      <c r="AD1185" s="22"/>
      <c r="AE1185" s="22"/>
      <c r="AF1185" s="22"/>
      <c r="AG1185" s="22"/>
      <c r="AH1185" s="33"/>
      <c r="AI1185" s="6"/>
      <c r="AJ1185" s="32"/>
      <c r="AK1185" s="27"/>
      <c r="AL1185" s="27"/>
      <c r="AM1185" s="27"/>
      <c r="AN1185" s="27"/>
      <c r="AO1185" s="27"/>
      <c r="AP1185" s="27"/>
      <c r="AR1185" s="2"/>
      <c r="AS1185" s="8"/>
      <c r="AT1185" s="8"/>
      <c r="AU1185" s="8"/>
      <c r="AW1185" s="44"/>
      <c r="AX1185" s="31"/>
      <c r="AY1185" s="29"/>
      <c r="AZ1185" s="31"/>
      <c r="BA1185" s="17"/>
      <c r="BC1185" s="22"/>
      <c r="BD1185" s="22"/>
      <c r="BE1185" s="22"/>
      <c r="BF1185" s="22"/>
      <c r="BG1185" s="22"/>
      <c r="BH1185" s="22"/>
      <c r="BI1185" s="22"/>
      <c r="BJ1185" s="33"/>
      <c r="BK1185" s="6"/>
      <c r="BL1185" s="32"/>
      <c r="BM1185" s="27"/>
      <c r="BN1185" s="27"/>
      <c r="BO1185" s="27"/>
      <c r="BP1185" s="27"/>
      <c r="BQ1185" s="27"/>
      <c r="BR1185" s="27"/>
      <c r="BT1185" s="2"/>
      <c r="BU1185" s="8"/>
      <c r="BV1185" s="8"/>
      <c r="BW1185" s="8"/>
      <c r="BY1185" s="44"/>
      <c r="BZ1185" s="31"/>
      <c r="CA1185" s="29"/>
      <c r="CB1185" s="31"/>
      <c r="CC1185" s="17"/>
      <c r="CE1185" s="22"/>
      <c r="CF1185" s="22"/>
      <c r="CG1185" s="22"/>
      <c r="CH1185" s="22"/>
      <c r="CI1185" s="22"/>
      <c r="CJ1185" s="22"/>
      <c r="CK1185" s="22"/>
      <c r="CL1185" s="33"/>
      <c r="CM1185" s="6"/>
      <c r="CN1185" s="32"/>
      <c r="CO1185" s="27"/>
      <c r="CP1185" s="27"/>
      <c r="CQ1185" s="27"/>
      <c r="CR1185" s="27"/>
      <c r="CS1185" s="27"/>
      <c r="CT1185" s="27"/>
    </row>
    <row r="1186" spans="2:98">
      <c r="B1186" s="86">
        <v>44076</v>
      </c>
      <c r="C1186" s="53">
        <v>3580.84</v>
      </c>
      <c r="D1186" s="47">
        <f t="shared" ref="D1186:D1222" si="352">(C1186-C1185)/C1185</f>
        <v>1.5365857116527031E-2</v>
      </c>
      <c r="F1186" s="89">
        <f t="shared" si="350"/>
        <v>2020.6682558602015</v>
      </c>
      <c r="G1186" s="41">
        <v>114</v>
      </c>
      <c r="H1186" s="37">
        <v>1175</v>
      </c>
      <c r="I1186" s="57">
        <f t="shared" si="338"/>
        <v>2313.1320626115248</v>
      </c>
      <c r="J1186" s="57">
        <f t="shared" si="339"/>
        <v>2654.2117805393837</v>
      </c>
      <c r="K1186" s="57">
        <f t="shared" si="340"/>
        <v>2744.0521902774976</v>
      </c>
      <c r="L1186" s="57">
        <f t="shared" si="341"/>
        <v>1949.8827165311168</v>
      </c>
      <c r="M1186" s="60">
        <f t="shared" si="342"/>
        <v>3255.2496870695595</v>
      </c>
      <c r="N1186" s="57">
        <f t="shared" si="343"/>
        <v>1643.6772762270491</v>
      </c>
      <c r="P1186" s="49"/>
      <c r="Q1186" s="96">
        <v>114</v>
      </c>
      <c r="R1186" s="103">
        <f t="shared" si="351"/>
        <v>2020.6682558602015</v>
      </c>
      <c r="S1186" s="60">
        <f t="shared" si="344"/>
        <v>2313.1320626115248</v>
      </c>
      <c r="T1186" s="57">
        <f t="shared" si="346"/>
        <v>2169.8246552020091</v>
      </c>
      <c r="U1186" s="57">
        <f t="shared" si="347"/>
        <v>2243.269411009549</v>
      </c>
      <c r="V1186" s="57">
        <f t="shared" si="348"/>
        <v>1594.0339139862049</v>
      </c>
      <c r="W1186" s="57">
        <f t="shared" si="349"/>
        <v>2661.1746212680741</v>
      </c>
      <c r="X1186" s="60">
        <f t="shared" si="345"/>
        <v>1643.6772762270491</v>
      </c>
      <c r="Y1186" s="17"/>
      <c r="AA1186" s="22"/>
      <c r="AB1186" s="22"/>
      <c r="AC1186" s="22"/>
      <c r="AD1186" s="22"/>
      <c r="AE1186" s="22"/>
      <c r="AF1186" s="22"/>
      <c r="AG1186" s="22"/>
      <c r="AH1186" s="33"/>
      <c r="AI1186" s="6"/>
      <c r="AJ1186" s="32"/>
      <c r="AK1186" s="27"/>
      <c r="AL1186" s="27"/>
      <c r="AM1186" s="27"/>
      <c r="AN1186" s="27"/>
      <c r="AO1186" s="27"/>
      <c r="AP1186" s="27"/>
      <c r="AR1186" s="2"/>
      <c r="AS1186" s="8"/>
      <c r="AT1186" s="8"/>
      <c r="AU1186" s="8"/>
      <c r="AW1186" s="44"/>
      <c r="AX1186" s="31"/>
      <c r="AY1186" s="29"/>
      <c r="AZ1186" s="31"/>
      <c r="BA1186" s="17"/>
      <c r="BC1186" s="22"/>
      <c r="BD1186" s="22"/>
      <c r="BE1186" s="22"/>
      <c r="BF1186" s="22"/>
      <c r="BG1186" s="22"/>
      <c r="BH1186" s="22"/>
      <c r="BI1186" s="22"/>
      <c r="BJ1186" s="33"/>
      <c r="BK1186" s="6"/>
      <c r="BL1186" s="32"/>
      <c r="BM1186" s="27"/>
      <c r="BN1186" s="27"/>
      <c r="BO1186" s="27"/>
      <c r="BP1186" s="27"/>
      <c r="BQ1186" s="27"/>
      <c r="BR1186" s="27"/>
      <c r="BT1186" s="2"/>
      <c r="BU1186" s="8"/>
      <c r="BV1186" s="8"/>
      <c r="BW1186" s="8"/>
      <c r="BY1186" s="44"/>
      <c r="BZ1186" s="31"/>
      <c r="CA1186" s="29"/>
      <c r="CB1186" s="31"/>
      <c r="CC1186" s="17"/>
      <c r="CE1186" s="22"/>
      <c r="CF1186" s="22"/>
      <c r="CG1186" s="22"/>
      <c r="CH1186" s="22"/>
      <c r="CI1186" s="22"/>
      <c r="CJ1186" s="22"/>
      <c r="CK1186" s="22"/>
      <c r="CL1186" s="33"/>
      <c r="CM1186" s="6"/>
      <c r="CN1186" s="32"/>
      <c r="CO1186" s="27"/>
      <c r="CP1186" s="27"/>
      <c r="CQ1186" s="27"/>
      <c r="CR1186" s="27"/>
      <c r="CS1186" s="27"/>
      <c r="CT1186" s="27"/>
    </row>
    <row r="1187" spans="2:98">
      <c r="B1187" s="86">
        <v>44077</v>
      </c>
      <c r="C1187" s="53">
        <v>3455.06</v>
      </c>
      <c r="D1187" s="47">
        <f t="shared" si="352"/>
        <v>-3.5125836395929498E-2</v>
      </c>
      <c r="F1187" s="89">
        <f t="shared" si="350"/>
        <v>2020.6722288439123</v>
      </c>
      <c r="G1187" s="41">
        <v>115</v>
      </c>
      <c r="H1187" s="37">
        <v>1176</v>
      </c>
      <c r="I1187" s="57">
        <f t="shared" si="338"/>
        <v>2313.8075957968522</v>
      </c>
      <c r="J1187" s="57">
        <f t="shared" si="339"/>
        <v>2656.1968979928997</v>
      </c>
      <c r="K1187" s="57">
        <f t="shared" si="340"/>
        <v>2746.9064800697274</v>
      </c>
      <c r="L1187" s="57">
        <f t="shared" si="341"/>
        <v>1948.994488604254</v>
      </c>
      <c r="M1187" s="60">
        <f t="shared" si="342"/>
        <v>3261.0728843469228</v>
      </c>
      <c r="N1187" s="57">
        <f t="shared" si="343"/>
        <v>1641.7006857052713</v>
      </c>
      <c r="P1187" s="49"/>
      <c r="Q1187" s="41">
        <v>115</v>
      </c>
      <c r="R1187" s="103">
        <f t="shared" si="351"/>
        <v>2020.6722288439123</v>
      </c>
      <c r="S1187" s="60">
        <f t="shared" si="344"/>
        <v>2313.8075957968522</v>
      </c>
      <c r="T1187" s="57">
        <f t="shared" si="346"/>
        <v>2171.4474936000952</v>
      </c>
      <c r="U1187" s="57">
        <f t="shared" si="347"/>
        <v>2245.6027999311418</v>
      </c>
      <c r="V1187" s="57">
        <f t="shared" si="348"/>
        <v>1593.3077854725434</v>
      </c>
      <c r="W1187" s="57">
        <f t="shared" si="349"/>
        <v>2665.9350993569633</v>
      </c>
      <c r="X1187" s="60">
        <f t="shared" si="345"/>
        <v>1641.7006857052713</v>
      </c>
      <c r="Y1187" s="17"/>
      <c r="AA1187" s="22"/>
      <c r="AB1187" s="22"/>
      <c r="AC1187" s="22"/>
      <c r="AD1187" s="22"/>
      <c r="AE1187" s="22"/>
      <c r="AF1187" s="22"/>
      <c r="AG1187" s="22"/>
      <c r="AH1187" s="33"/>
      <c r="AI1187" s="6"/>
      <c r="AJ1187" s="32"/>
      <c r="AK1187" s="27"/>
      <c r="AL1187" s="27"/>
      <c r="AM1187" s="27"/>
      <c r="AN1187" s="27"/>
      <c r="AO1187" s="27"/>
      <c r="AP1187" s="27"/>
      <c r="AR1187" s="2"/>
      <c r="AS1187" s="8"/>
      <c r="AT1187" s="8"/>
      <c r="AU1187" s="8"/>
      <c r="AW1187" s="44"/>
      <c r="AX1187" s="31"/>
      <c r="AY1187" s="29"/>
      <c r="AZ1187" s="31"/>
      <c r="BA1187" s="17"/>
      <c r="BC1187" s="22"/>
      <c r="BD1187" s="22"/>
      <c r="BE1187" s="22"/>
      <c r="BF1187" s="22"/>
      <c r="BG1187" s="22"/>
      <c r="BH1187" s="22"/>
      <c r="BI1187" s="22"/>
      <c r="BJ1187" s="33"/>
      <c r="BK1187" s="6"/>
      <c r="BL1187" s="32"/>
      <c r="BM1187" s="27"/>
      <c r="BN1187" s="27"/>
      <c r="BO1187" s="27"/>
      <c r="BP1187" s="27"/>
      <c r="BQ1187" s="27"/>
      <c r="BR1187" s="27"/>
      <c r="BT1187" s="2"/>
      <c r="BU1187" s="8"/>
      <c r="BV1187" s="8"/>
      <c r="BW1187" s="8"/>
      <c r="BY1187" s="44"/>
      <c r="BZ1187" s="31"/>
      <c r="CA1187" s="29"/>
      <c r="CB1187" s="31"/>
      <c r="CC1187" s="17"/>
      <c r="CE1187" s="22"/>
      <c r="CF1187" s="22"/>
      <c r="CG1187" s="22"/>
      <c r="CH1187" s="22"/>
      <c r="CI1187" s="22"/>
      <c r="CJ1187" s="22"/>
      <c r="CK1187" s="22"/>
      <c r="CL1187" s="33"/>
      <c r="CM1187" s="6"/>
      <c r="CN1187" s="32"/>
      <c r="CO1187" s="27"/>
      <c r="CP1187" s="27"/>
      <c r="CQ1187" s="27"/>
      <c r="CR1187" s="27"/>
      <c r="CS1187" s="27"/>
      <c r="CT1187" s="27"/>
    </row>
    <row r="1188" spans="2:98">
      <c r="B1188" s="86">
        <v>44078</v>
      </c>
      <c r="C1188" s="53">
        <v>3426.96</v>
      </c>
      <c r="D1188" s="47">
        <f t="shared" si="352"/>
        <v>-8.132999137496863E-3</v>
      </c>
      <c r="F1188" s="89">
        <f t="shared" si="350"/>
        <v>2020.6762018276231</v>
      </c>
      <c r="G1188" s="41">
        <v>116</v>
      </c>
      <c r="H1188" s="37">
        <v>1177</v>
      </c>
      <c r="I1188" s="57">
        <f t="shared" si="338"/>
        <v>2314.4833262666725</v>
      </c>
      <c r="J1188" s="57">
        <f t="shared" si="339"/>
        <v>2658.1748781454321</v>
      </c>
      <c r="K1188" s="57">
        <f t="shared" si="340"/>
        <v>2749.7548197767705</v>
      </c>
      <c r="L1188" s="57">
        <f t="shared" si="341"/>
        <v>1948.1129841246416</v>
      </c>
      <c r="M1188" s="60">
        <f t="shared" si="342"/>
        <v>3266.8853057074875</v>
      </c>
      <c r="N1188" s="57">
        <f t="shared" si="343"/>
        <v>1639.7371092911224</v>
      </c>
      <c r="P1188" s="49"/>
      <c r="Q1188" s="96">
        <v>116</v>
      </c>
      <c r="R1188" s="103">
        <f t="shared" si="351"/>
        <v>2020.6762018276231</v>
      </c>
      <c r="S1188" s="60">
        <f t="shared" si="344"/>
        <v>2314.4833262666725</v>
      </c>
      <c r="T1188" s="57">
        <f t="shared" si="346"/>
        <v>2173.0644972370819</v>
      </c>
      <c r="U1188" s="57">
        <f t="shared" si="347"/>
        <v>2247.9313246434681</v>
      </c>
      <c r="V1188" s="57">
        <f t="shared" si="348"/>
        <v>1592.5871533935367</v>
      </c>
      <c r="W1188" s="57">
        <f t="shared" si="349"/>
        <v>2670.6867681073795</v>
      </c>
      <c r="X1188" s="60">
        <f t="shared" si="345"/>
        <v>1639.7371092911224</v>
      </c>
      <c r="Y1188" s="17"/>
      <c r="AA1188" s="22"/>
      <c r="AB1188" s="22"/>
      <c r="AC1188" s="22"/>
      <c r="AD1188" s="22"/>
      <c r="AE1188" s="22"/>
      <c r="AF1188" s="22"/>
      <c r="AG1188" s="22"/>
      <c r="AH1188" s="33"/>
      <c r="AI1188" s="6"/>
      <c r="AJ1188" s="32"/>
      <c r="AK1188" s="27"/>
      <c r="AL1188" s="27"/>
      <c r="AM1188" s="27"/>
      <c r="AN1188" s="27"/>
      <c r="AO1188" s="27"/>
      <c r="AP1188" s="27"/>
      <c r="AR1188" s="2"/>
      <c r="AS1188" s="8"/>
      <c r="AT1188" s="8"/>
      <c r="AU1188" s="8"/>
      <c r="AW1188" s="44"/>
      <c r="AX1188" s="31"/>
      <c r="AY1188" s="29"/>
      <c r="AZ1188" s="31"/>
      <c r="BA1188" s="17"/>
      <c r="BC1188" s="22"/>
      <c r="BD1188" s="22"/>
      <c r="BE1188" s="22"/>
      <c r="BF1188" s="22"/>
      <c r="BG1188" s="22"/>
      <c r="BH1188" s="22"/>
      <c r="BI1188" s="22"/>
      <c r="BJ1188" s="33"/>
      <c r="BK1188" s="6"/>
      <c r="BL1188" s="32"/>
      <c r="BM1188" s="27"/>
      <c r="BN1188" s="27"/>
      <c r="BO1188" s="27"/>
      <c r="BP1188" s="27"/>
      <c r="BQ1188" s="27"/>
      <c r="BR1188" s="27"/>
      <c r="BT1188" s="2"/>
      <c r="BU1188" s="8"/>
      <c r="BV1188" s="8"/>
      <c r="BW1188" s="8"/>
      <c r="BY1188" s="44"/>
      <c r="BZ1188" s="31"/>
      <c r="CA1188" s="29"/>
      <c r="CB1188" s="31"/>
      <c r="CC1188" s="17"/>
      <c r="CE1188" s="22"/>
      <c r="CF1188" s="22"/>
      <c r="CG1188" s="22"/>
      <c r="CH1188" s="22"/>
      <c r="CI1188" s="22"/>
      <c r="CJ1188" s="22"/>
      <c r="CK1188" s="22"/>
      <c r="CL1188" s="33"/>
      <c r="CM1188" s="6"/>
      <c r="CN1188" s="32"/>
      <c r="CO1188" s="27"/>
      <c r="CP1188" s="27"/>
      <c r="CQ1188" s="27"/>
      <c r="CR1188" s="27"/>
      <c r="CS1188" s="27"/>
      <c r="CT1188" s="27"/>
    </row>
    <row r="1189" spans="2:98">
      <c r="B1189" s="86">
        <v>44082</v>
      </c>
      <c r="C1189" s="53">
        <v>3331.95</v>
      </c>
      <c r="D1189" s="47">
        <f t="shared" si="352"/>
        <v>-2.7724280411793607E-2</v>
      </c>
      <c r="F1189" s="89">
        <f t="shared" si="350"/>
        <v>2020.6801748113339</v>
      </c>
      <c r="G1189" s="41">
        <v>117</v>
      </c>
      <c r="H1189" s="37">
        <v>1178</v>
      </c>
      <c r="I1189" s="57">
        <f t="shared" si="338"/>
        <v>2315.1592540786005</v>
      </c>
      <c r="J1189" s="57">
        <f t="shared" si="339"/>
        <v>2660.1458141823177</v>
      </c>
      <c r="K1189" s="57">
        <f t="shared" si="340"/>
        <v>2752.5972999475484</v>
      </c>
      <c r="L1189" s="57">
        <f t="shared" si="341"/>
        <v>1947.2381128354359</v>
      </c>
      <c r="M1189" s="60">
        <f t="shared" si="342"/>
        <v>3272.687130412542</v>
      </c>
      <c r="N1189" s="57">
        <f t="shared" si="343"/>
        <v>1637.7863688638411</v>
      </c>
      <c r="P1189" s="49"/>
      <c r="Q1189" s="41">
        <v>117</v>
      </c>
      <c r="R1189" s="103">
        <f t="shared" si="351"/>
        <v>2020.6801748113339</v>
      </c>
      <c r="S1189" s="60">
        <f t="shared" si="344"/>
        <v>2315.1592540786005</v>
      </c>
      <c r="T1189" s="57">
        <f t="shared" si="346"/>
        <v>2174.675742292211</v>
      </c>
      <c r="U1189" s="57">
        <f t="shared" si="347"/>
        <v>2250.2550591704935</v>
      </c>
      <c r="V1189" s="57">
        <f t="shared" si="348"/>
        <v>1591.8719439639933</v>
      </c>
      <c r="W1189" s="57">
        <f t="shared" si="349"/>
        <v>2675.4297740658676</v>
      </c>
      <c r="X1189" s="60">
        <f t="shared" si="345"/>
        <v>1637.7863688638411</v>
      </c>
      <c r="Y1189" s="17"/>
      <c r="AA1189" s="22"/>
      <c r="AB1189" s="22"/>
      <c r="AC1189" s="22"/>
      <c r="AD1189" s="22"/>
      <c r="AE1189" s="22"/>
      <c r="AF1189" s="22"/>
      <c r="AG1189" s="22"/>
      <c r="AH1189" s="33"/>
      <c r="AI1189" s="6"/>
      <c r="AJ1189" s="32"/>
      <c r="AK1189" s="27"/>
      <c r="AL1189" s="27"/>
      <c r="AM1189" s="27"/>
      <c r="AN1189" s="27"/>
      <c r="AO1189" s="27"/>
      <c r="AP1189" s="27"/>
      <c r="AR1189" s="2"/>
      <c r="AS1189" s="8"/>
      <c r="AT1189" s="8"/>
      <c r="AU1189" s="8"/>
      <c r="AW1189" s="44"/>
      <c r="AX1189" s="31"/>
      <c r="AY1189" s="29"/>
      <c r="AZ1189" s="31"/>
      <c r="BA1189" s="17"/>
      <c r="BC1189" s="22"/>
      <c r="BD1189" s="22"/>
      <c r="BE1189" s="22"/>
      <c r="BF1189" s="22"/>
      <c r="BG1189" s="22"/>
      <c r="BH1189" s="22"/>
      <c r="BI1189" s="22"/>
      <c r="BJ1189" s="33"/>
      <c r="BK1189" s="6"/>
      <c r="BL1189" s="32"/>
      <c r="BM1189" s="27"/>
      <c r="BN1189" s="27"/>
      <c r="BO1189" s="27"/>
      <c r="BP1189" s="27"/>
      <c r="BQ1189" s="27"/>
      <c r="BR1189" s="27"/>
      <c r="BT1189" s="2"/>
      <c r="BU1189" s="8"/>
      <c r="BV1189" s="8"/>
      <c r="BW1189" s="8"/>
      <c r="BY1189" s="44"/>
      <c r="BZ1189" s="31"/>
      <c r="CA1189" s="29"/>
      <c r="CB1189" s="31"/>
      <c r="CC1189" s="17"/>
      <c r="CE1189" s="22"/>
      <c r="CF1189" s="22"/>
      <c r="CG1189" s="22"/>
      <c r="CH1189" s="22"/>
      <c r="CI1189" s="22"/>
      <c r="CJ1189" s="22"/>
      <c r="CK1189" s="22"/>
      <c r="CL1189" s="33"/>
      <c r="CM1189" s="6"/>
      <c r="CN1189" s="32"/>
      <c r="CO1189" s="27"/>
      <c r="CP1189" s="27"/>
      <c r="CQ1189" s="27"/>
      <c r="CR1189" s="27"/>
      <c r="CS1189" s="27"/>
      <c r="CT1189" s="27"/>
    </row>
    <row r="1190" spans="2:98">
      <c r="B1190" s="86">
        <v>44083</v>
      </c>
      <c r="C1190" s="53">
        <v>3398.96</v>
      </c>
      <c r="D1190" s="47">
        <f t="shared" si="352"/>
        <v>2.0111346208676668E-2</v>
      </c>
      <c r="F1190" s="89">
        <f t="shared" si="350"/>
        <v>2020.6841477950447</v>
      </c>
      <c r="G1190" s="41">
        <v>118</v>
      </c>
      <c r="H1190" s="37">
        <v>1179</v>
      </c>
      <c r="I1190" s="57">
        <f t="shared" si="338"/>
        <v>2315.8353792902681</v>
      </c>
      <c r="J1190" s="57">
        <f t="shared" si="339"/>
        <v>2662.1097972980883</v>
      </c>
      <c r="K1190" s="57">
        <f t="shared" si="340"/>
        <v>2755.4340091794747</v>
      </c>
      <c r="L1190" s="57">
        <f t="shared" si="341"/>
        <v>1946.3697864314104</v>
      </c>
      <c r="M1190" s="60">
        <f t="shared" si="342"/>
        <v>3278.4785338540405</v>
      </c>
      <c r="N1190" s="57">
        <f t="shared" si="343"/>
        <v>1635.8482901725374</v>
      </c>
      <c r="P1190" s="49"/>
      <c r="Q1190" s="96">
        <v>118</v>
      </c>
      <c r="R1190" s="103">
        <f t="shared" si="351"/>
        <v>2020.6841477950447</v>
      </c>
      <c r="S1190" s="60">
        <f t="shared" si="344"/>
        <v>2315.8353792902681</v>
      </c>
      <c r="T1190" s="57">
        <f t="shared" si="346"/>
        <v>2176.2813033172374</v>
      </c>
      <c r="U1190" s="57">
        <f t="shared" si="347"/>
        <v>2252.5740759408209</v>
      </c>
      <c r="V1190" s="57">
        <f t="shared" si="348"/>
        <v>1591.1620849941735</v>
      </c>
      <c r="W1190" s="57">
        <f t="shared" si="349"/>
        <v>2680.1642606157811</v>
      </c>
      <c r="X1190" s="60">
        <f t="shared" si="345"/>
        <v>1635.8482901725374</v>
      </c>
      <c r="Y1190" s="17"/>
      <c r="AA1190" s="22"/>
      <c r="AB1190" s="22"/>
      <c r="AC1190" s="22"/>
      <c r="AD1190" s="22"/>
      <c r="AE1190" s="22"/>
      <c r="AF1190" s="22"/>
      <c r="AG1190" s="22"/>
      <c r="AH1190" s="33"/>
      <c r="AI1190" s="6"/>
      <c r="AJ1190" s="32"/>
      <c r="AK1190" s="27"/>
      <c r="AL1190" s="27"/>
      <c r="AM1190" s="27"/>
      <c r="AN1190" s="27"/>
      <c r="AO1190" s="27"/>
      <c r="AP1190" s="27"/>
      <c r="AR1190" s="2"/>
      <c r="AS1190" s="8"/>
      <c r="AT1190" s="8"/>
      <c r="AU1190" s="8"/>
      <c r="AW1190" s="44"/>
      <c r="AX1190" s="31"/>
      <c r="AY1190" s="29"/>
      <c r="AZ1190" s="31"/>
      <c r="BA1190" s="17"/>
      <c r="BC1190" s="22"/>
      <c r="BD1190" s="22"/>
      <c r="BE1190" s="22"/>
      <c r="BF1190" s="22"/>
      <c r="BG1190" s="22"/>
      <c r="BH1190" s="22"/>
      <c r="BI1190" s="22"/>
      <c r="BJ1190" s="33"/>
      <c r="BK1190" s="6"/>
      <c r="BL1190" s="32"/>
      <c r="BM1190" s="27"/>
      <c r="BN1190" s="27"/>
      <c r="BO1190" s="27"/>
      <c r="BP1190" s="27"/>
      <c r="BQ1190" s="27"/>
      <c r="BR1190" s="27"/>
      <c r="BT1190" s="2"/>
      <c r="BU1190" s="8"/>
      <c r="BV1190" s="8"/>
      <c r="BW1190" s="8"/>
      <c r="BY1190" s="44"/>
      <c r="BZ1190" s="31"/>
      <c r="CA1190" s="29"/>
      <c r="CB1190" s="31"/>
      <c r="CC1190" s="17"/>
      <c r="CE1190" s="22"/>
      <c r="CF1190" s="22"/>
      <c r="CG1190" s="22"/>
      <c r="CH1190" s="22"/>
      <c r="CI1190" s="22"/>
      <c r="CJ1190" s="22"/>
      <c r="CK1190" s="22"/>
      <c r="CL1190" s="33"/>
      <c r="CM1190" s="6"/>
      <c r="CN1190" s="32"/>
      <c r="CO1190" s="27"/>
      <c r="CP1190" s="27"/>
      <c r="CQ1190" s="27"/>
      <c r="CR1190" s="27"/>
      <c r="CS1190" s="27"/>
      <c r="CT1190" s="27"/>
    </row>
    <row r="1191" spans="2:98">
      <c r="B1191" s="86">
        <v>44084</v>
      </c>
      <c r="C1191" s="53">
        <v>3339.19</v>
      </c>
      <c r="D1191" s="47">
        <f t="shared" si="352"/>
        <v>-1.7584790641843383E-2</v>
      </c>
      <c r="F1191" s="89">
        <f t="shared" si="350"/>
        <v>2020.6881207787555</v>
      </c>
      <c r="G1191" s="41">
        <v>119</v>
      </c>
      <c r="H1191" s="37">
        <v>1180</v>
      </c>
      <c r="I1191" s="57">
        <f t="shared" si="338"/>
        <v>2316.5117019593249</v>
      </c>
      <c r="J1191" s="57">
        <f t="shared" si="339"/>
        <v>2664.0669167554506</v>
      </c>
      <c r="K1191" s="57">
        <f t="shared" si="340"/>
        <v>2758.2650341765889</v>
      </c>
      <c r="L1191" s="57">
        <f t="shared" si="341"/>
        <v>1945.5079185008199</v>
      </c>
      <c r="M1191" s="60">
        <f t="shared" si="342"/>
        <v>3284.2596876701491</v>
      </c>
      <c r="N1191" s="57">
        <f t="shared" si="343"/>
        <v>1633.92270272065</v>
      </c>
      <c r="P1191" s="49"/>
      <c r="Q1191" s="41">
        <v>119</v>
      </c>
      <c r="R1191" s="103">
        <f t="shared" si="351"/>
        <v>2020.6881207787555</v>
      </c>
      <c r="S1191" s="60">
        <f t="shared" si="344"/>
        <v>2316.5117019593249</v>
      </c>
      <c r="T1191" s="57">
        <f t="shared" si="346"/>
        <v>2177.8812532846428</v>
      </c>
      <c r="U1191" s="57">
        <f t="shared" si="347"/>
        <v>2254.8884458352172</v>
      </c>
      <c r="V1191" s="57">
        <f t="shared" si="348"/>
        <v>1590.4575058422631</v>
      </c>
      <c r="W1191" s="57">
        <f t="shared" si="349"/>
        <v>2684.8903680717422</v>
      </c>
      <c r="X1191" s="60">
        <f t="shared" si="345"/>
        <v>1633.92270272065</v>
      </c>
      <c r="Y1191" s="17"/>
      <c r="AA1191" s="22"/>
      <c r="AB1191" s="22"/>
      <c r="AC1191" s="22"/>
      <c r="AD1191" s="22"/>
      <c r="AE1191" s="22"/>
      <c r="AF1191" s="22"/>
      <c r="AG1191" s="22"/>
      <c r="AH1191" s="33"/>
      <c r="AI1191" s="6"/>
      <c r="AJ1191" s="32"/>
      <c r="AK1191" s="27"/>
      <c r="AL1191" s="27"/>
      <c r="AM1191" s="27"/>
      <c r="AN1191" s="27"/>
      <c r="AO1191" s="27"/>
      <c r="AP1191" s="27"/>
      <c r="AR1191" s="2"/>
      <c r="AS1191" s="8"/>
      <c r="AT1191" s="8"/>
      <c r="AU1191" s="8"/>
      <c r="AW1191" s="44"/>
      <c r="AX1191" s="31"/>
      <c r="AY1191" s="29"/>
      <c r="AZ1191" s="31"/>
      <c r="BA1191" s="17"/>
      <c r="BC1191" s="22"/>
      <c r="BD1191" s="22"/>
      <c r="BE1191" s="22"/>
      <c r="BF1191" s="22"/>
      <c r="BG1191" s="22"/>
      <c r="BH1191" s="22"/>
      <c r="BI1191" s="22"/>
      <c r="BJ1191" s="33"/>
      <c r="BK1191" s="6"/>
      <c r="BL1191" s="32"/>
      <c r="BM1191" s="27"/>
      <c r="BN1191" s="27"/>
      <c r="BO1191" s="27"/>
      <c r="BP1191" s="27"/>
      <c r="BQ1191" s="27"/>
      <c r="BR1191" s="27"/>
      <c r="BT1191" s="2"/>
      <c r="BU1191" s="8"/>
      <c r="BV1191" s="8"/>
      <c r="BW1191" s="8"/>
      <c r="BY1191" s="44"/>
      <c r="BZ1191" s="31"/>
      <c r="CA1191" s="29"/>
      <c r="CB1191" s="31"/>
      <c r="CC1191" s="17"/>
      <c r="CE1191" s="22"/>
      <c r="CF1191" s="22"/>
      <c r="CG1191" s="22"/>
      <c r="CH1191" s="22"/>
      <c r="CI1191" s="22"/>
      <c r="CJ1191" s="22"/>
      <c r="CK1191" s="22"/>
      <c r="CL1191" s="33"/>
      <c r="CM1191" s="6"/>
      <c r="CN1191" s="32"/>
      <c r="CO1191" s="27"/>
      <c r="CP1191" s="27"/>
      <c r="CQ1191" s="27"/>
      <c r="CR1191" s="27"/>
      <c r="CS1191" s="27"/>
      <c r="CT1191" s="27"/>
    </row>
    <row r="1192" spans="2:98">
      <c r="B1192" s="86">
        <v>44085</v>
      </c>
      <c r="C1192" s="53">
        <v>3340.97</v>
      </c>
      <c r="D1192" s="47">
        <f t="shared" si="352"/>
        <v>5.3306340759278305E-4</v>
      </c>
      <c r="F1192" s="89">
        <f t="shared" si="350"/>
        <v>2020.6920937624664</v>
      </c>
      <c r="G1192" s="41">
        <v>120</v>
      </c>
      <c r="H1192" s="37">
        <v>1181</v>
      </c>
      <c r="I1192" s="57">
        <f t="shared" si="338"/>
        <v>2317.1882221434371</v>
      </c>
      <c r="J1192" s="57">
        <f t="shared" si="339"/>
        <v>2666.0172599420316</v>
      </c>
      <c r="K1192" s="57">
        <f t="shared" si="340"/>
        <v>2761.0904598054863</v>
      </c>
      <c r="L1192" s="57">
        <f t="shared" si="341"/>
        <v>1944.6524244694701</v>
      </c>
      <c r="M1192" s="60">
        <f t="shared" si="342"/>
        <v>3290.0307598563991</v>
      </c>
      <c r="N1192" s="57">
        <f t="shared" si="343"/>
        <v>1632.0094396547895</v>
      </c>
      <c r="P1192" s="49"/>
      <c r="Q1192" s="96">
        <v>120</v>
      </c>
      <c r="R1192" s="103">
        <f t="shared" si="351"/>
        <v>2020.6920937624664</v>
      </c>
      <c r="S1192" s="60">
        <f t="shared" si="344"/>
        <v>2317.1882221434371</v>
      </c>
      <c r="T1192" s="57">
        <f t="shared" si="346"/>
        <v>2179.4756636340267</v>
      </c>
      <c r="U1192" s="57">
        <f t="shared" si="347"/>
        <v>2257.1982382323313</v>
      </c>
      <c r="V1192" s="57">
        <f t="shared" si="348"/>
        <v>1589.7581373686503</v>
      </c>
      <c r="W1192" s="57">
        <f t="shared" si="349"/>
        <v>2689.6082337705116</v>
      </c>
      <c r="X1192" s="60">
        <f t="shared" si="345"/>
        <v>1632.0094396547895</v>
      </c>
      <c r="Y1192" s="17"/>
      <c r="AA1192" s="22"/>
      <c r="AB1192" s="22"/>
      <c r="AC1192" s="22"/>
      <c r="AD1192" s="22"/>
      <c r="AE1192" s="22"/>
      <c r="AF1192" s="22"/>
      <c r="AG1192" s="22"/>
      <c r="AH1192" s="33"/>
      <c r="AI1192" s="6"/>
      <c r="AJ1192" s="32"/>
      <c r="AK1192" s="27"/>
      <c r="AL1192" s="27"/>
      <c r="AM1192" s="27"/>
      <c r="AN1192" s="27"/>
      <c r="AO1192" s="27"/>
      <c r="AP1192" s="27"/>
      <c r="AR1192" s="2"/>
      <c r="AS1192" s="8"/>
      <c r="AT1192" s="8"/>
      <c r="AU1192" s="8"/>
      <c r="AW1192" s="44"/>
      <c r="AX1192" s="31"/>
      <c r="AY1192" s="29"/>
      <c r="AZ1192" s="31"/>
      <c r="BA1192" s="17"/>
      <c r="BC1192" s="22"/>
      <c r="BD1192" s="22"/>
      <c r="BE1192" s="22"/>
      <c r="BF1192" s="22"/>
      <c r="BG1192" s="22"/>
      <c r="BH1192" s="22"/>
      <c r="BI1192" s="22"/>
      <c r="BJ1192" s="33"/>
      <c r="BK1192" s="6"/>
      <c r="BL1192" s="32"/>
      <c r="BM1192" s="27"/>
      <c r="BN1192" s="27"/>
      <c r="BO1192" s="27"/>
      <c r="BP1192" s="27"/>
      <c r="BQ1192" s="27"/>
      <c r="BR1192" s="27"/>
      <c r="BT1192" s="2"/>
      <c r="BU1192" s="8"/>
      <c r="BV1192" s="8"/>
      <c r="BW1192" s="8"/>
      <c r="BY1192" s="44"/>
      <c r="BZ1192" s="31"/>
      <c r="CA1192" s="29"/>
      <c r="CB1192" s="31"/>
      <c r="CC1192" s="17"/>
      <c r="CE1192" s="22"/>
      <c r="CF1192" s="22"/>
      <c r="CG1192" s="22"/>
      <c r="CH1192" s="22"/>
      <c r="CI1192" s="22"/>
      <c r="CJ1192" s="22"/>
      <c r="CK1192" s="22"/>
      <c r="CL1192" s="33"/>
      <c r="CM1192" s="6"/>
      <c r="CN1192" s="32"/>
      <c r="CO1192" s="27"/>
      <c r="CP1192" s="27"/>
      <c r="CQ1192" s="27"/>
      <c r="CR1192" s="27"/>
      <c r="CS1192" s="27"/>
      <c r="CT1192" s="27"/>
    </row>
    <row r="1193" spans="2:98">
      <c r="B1193" s="86">
        <v>44088</v>
      </c>
      <c r="C1193" s="53">
        <v>3383.54</v>
      </c>
      <c r="D1193" s="47">
        <f t="shared" si="352"/>
        <v>1.2741808516688317E-2</v>
      </c>
      <c r="F1193" s="89">
        <f t="shared" si="350"/>
        <v>2020.6960667461772</v>
      </c>
      <c r="G1193" s="41">
        <v>121</v>
      </c>
      <c r="H1193" s="37">
        <v>1182</v>
      </c>
      <c r="I1193" s="57">
        <f t="shared" si="338"/>
        <v>2317.8649399002875</v>
      </c>
      <c r="J1193" s="57">
        <f t="shared" si="339"/>
        <v>2667.9609124250082</v>
      </c>
      <c r="K1193" s="57">
        <f t="shared" si="340"/>
        <v>2763.9103691491491</v>
      </c>
      <c r="L1193" s="57">
        <f t="shared" si="341"/>
        <v>1943.803221546887</v>
      </c>
      <c r="M1193" s="60">
        <f t="shared" si="342"/>
        <v>3295.7919148726669</v>
      </c>
      <c r="N1193" s="57">
        <f t="shared" si="343"/>
        <v>1630.1083376577583</v>
      </c>
      <c r="P1193" s="49"/>
      <c r="Q1193" s="41">
        <v>121</v>
      </c>
      <c r="R1193" s="103">
        <f t="shared" si="351"/>
        <v>2020.6960667461772</v>
      </c>
      <c r="S1193" s="60">
        <f t="shared" si="344"/>
        <v>2317.8649399002875</v>
      </c>
      <c r="T1193" s="57">
        <f t="shared" si="346"/>
        <v>2181.0646043167667</v>
      </c>
      <c r="U1193" s="57">
        <f t="shared" si="347"/>
        <v>2259.5035210527062</v>
      </c>
      <c r="V1193" s="57">
        <f t="shared" si="348"/>
        <v>1589.0639118919191</v>
      </c>
      <c r="W1193" s="57">
        <f t="shared" si="349"/>
        <v>2694.3179921584415</v>
      </c>
      <c r="X1193" s="60">
        <f t="shared" si="345"/>
        <v>1630.1083376577583</v>
      </c>
      <c r="Y1193" s="17"/>
      <c r="AA1193" s="22"/>
      <c r="AB1193" s="22"/>
      <c r="AC1193" s="22"/>
      <c r="AD1193" s="22"/>
      <c r="AE1193" s="22"/>
      <c r="AF1193" s="22"/>
      <c r="AG1193" s="22"/>
      <c r="AH1193" s="33"/>
      <c r="AI1193" s="6"/>
      <c r="AJ1193" s="32"/>
      <c r="AK1193" s="27"/>
      <c r="AL1193" s="27"/>
      <c r="AM1193" s="27"/>
      <c r="AN1193" s="27"/>
      <c r="AO1193" s="27"/>
      <c r="AP1193" s="27"/>
      <c r="AR1193" s="2"/>
      <c r="AS1193" s="8"/>
      <c r="AT1193" s="8"/>
      <c r="AU1193" s="8"/>
      <c r="AW1193" s="44"/>
      <c r="AX1193" s="31"/>
      <c r="AY1193" s="29"/>
      <c r="AZ1193" s="31"/>
      <c r="BA1193" s="17"/>
      <c r="BC1193" s="22"/>
      <c r="BD1193" s="22"/>
      <c r="BE1193" s="22"/>
      <c r="BF1193" s="22"/>
      <c r="BG1193" s="22"/>
      <c r="BH1193" s="22"/>
      <c r="BI1193" s="22"/>
      <c r="BJ1193" s="33"/>
      <c r="BK1193" s="6"/>
      <c r="BL1193" s="32"/>
      <c r="BM1193" s="27"/>
      <c r="BN1193" s="27"/>
      <c r="BO1193" s="27"/>
      <c r="BP1193" s="27"/>
      <c r="BQ1193" s="27"/>
      <c r="BR1193" s="27"/>
      <c r="BT1193" s="2"/>
      <c r="BU1193" s="8"/>
      <c r="BV1193" s="8"/>
      <c r="BW1193" s="8"/>
      <c r="BY1193" s="44"/>
      <c r="BZ1193" s="31"/>
      <c r="CA1193" s="29"/>
      <c r="CB1193" s="31"/>
      <c r="CC1193" s="17"/>
      <c r="CE1193" s="22"/>
      <c r="CF1193" s="22"/>
      <c r="CG1193" s="22"/>
      <c r="CH1193" s="22"/>
      <c r="CI1193" s="22"/>
      <c r="CJ1193" s="22"/>
      <c r="CK1193" s="22"/>
      <c r="CL1193" s="33"/>
      <c r="CM1193" s="6"/>
      <c r="CN1193" s="32"/>
      <c r="CO1193" s="27"/>
      <c r="CP1193" s="27"/>
      <c r="CQ1193" s="27"/>
      <c r="CR1193" s="27"/>
      <c r="CS1193" s="27"/>
      <c r="CT1193" s="27"/>
    </row>
    <row r="1194" spans="2:98">
      <c r="B1194" s="86">
        <v>44089</v>
      </c>
      <c r="C1194" s="53">
        <v>3401.2</v>
      </c>
      <c r="D1194" s="47">
        <f t="shared" si="352"/>
        <v>5.219385613883641E-3</v>
      </c>
      <c r="F1194" s="89">
        <f t="shared" si="350"/>
        <v>2020.700039729888</v>
      </c>
      <c r="G1194" s="41">
        <v>122</v>
      </c>
      <c r="H1194" s="37">
        <v>1183</v>
      </c>
      <c r="I1194" s="57">
        <f t="shared" si="338"/>
        <v>2318.5418552875749</v>
      </c>
      <c r="J1194" s="57">
        <f t="shared" si="339"/>
        <v>2669.8979580036971</v>
      </c>
      <c r="K1194" s="57">
        <f t="shared" si="340"/>
        <v>2766.724843558773</v>
      </c>
      <c r="L1194" s="57">
        <f t="shared" si="341"/>
        <v>1942.9602286744912</v>
      </c>
      <c r="M1194" s="60">
        <f t="shared" si="342"/>
        <v>3301.5433137461641</v>
      </c>
      <c r="N1194" s="57">
        <f t="shared" si="343"/>
        <v>1628.2192368455628</v>
      </c>
      <c r="P1194" s="49"/>
      <c r="Q1194" s="96">
        <v>122</v>
      </c>
      <c r="R1194" s="103">
        <f t="shared" si="351"/>
        <v>2020.700039729888</v>
      </c>
      <c r="S1194" s="60">
        <f t="shared" si="344"/>
        <v>2318.5418552875749</v>
      </c>
      <c r="T1194" s="57">
        <f t="shared" si="346"/>
        <v>2182.6481438390106</v>
      </c>
      <c r="U1194" s="57">
        <f t="shared" si="347"/>
        <v>2261.8043608011444</v>
      </c>
      <c r="V1194" s="57">
        <f t="shared" si="348"/>
        <v>1588.3747631464817</v>
      </c>
      <c r="W1194" s="57">
        <f t="shared" si="349"/>
        <v>2699.0197748756741</v>
      </c>
      <c r="X1194" s="60">
        <f t="shared" si="345"/>
        <v>1628.2192368455628</v>
      </c>
      <c r="Y1194" s="17"/>
      <c r="AA1194" s="22"/>
      <c r="AB1194" s="22"/>
      <c r="AC1194" s="22"/>
      <c r="AD1194" s="22"/>
      <c r="AE1194" s="22"/>
      <c r="AF1194" s="22"/>
      <c r="AG1194" s="22"/>
      <c r="AH1194" s="33"/>
      <c r="AI1194" s="6"/>
      <c r="AJ1194" s="32"/>
      <c r="AK1194" s="27"/>
      <c r="AL1194" s="27"/>
      <c r="AM1194" s="27"/>
      <c r="AN1194" s="27"/>
      <c r="AO1194" s="27"/>
      <c r="AP1194" s="27"/>
      <c r="AR1194" s="2"/>
      <c r="AS1194" s="8"/>
      <c r="AT1194" s="8"/>
      <c r="AU1194" s="8"/>
      <c r="AW1194" s="44"/>
      <c r="AX1194" s="31"/>
      <c r="AY1194" s="29"/>
      <c r="AZ1194" s="31"/>
      <c r="BA1194" s="17"/>
      <c r="BC1194" s="22"/>
      <c r="BD1194" s="22"/>
      <c r="BE1194" s="22"/>
      <c r="BF1194" s="22"/>
      <c r="BG1194" s="22"/>
      <c r="BH1194" s="22"/>
      <c r="BI1194" s="22"/>
      <c r="BJ1194" s="33"/>
      <c r="BK1194" s="6"/>
      <c r="BL1194" s="32"/>
      <c r="BM1194" s="27"/>
      <c r="BN1194" s="27"/>
      <c r="BO1194" s="27"/>
      <c r="BP1194" s="27"/>
      <c r="BQ1194" s="27"/>
      <c r="BR1194" s="27"/>
      <c r="BT1194" s="2"/>
      <c r="BU1194" s="8"/>
      <c r="BV1194" s="8"/>
      <c r="BW1194" s="8"/>
      <c r="BY1194" s="44"/>
      <c r="BZ1194" s="31"/>
      <c r="CA1194" s="29"/>
      <c r="CB1194" s="31"/>
      <c r="CC1194" s="17"/>
      <c r="CE1194" s="22"/>
      <c r="CF1194" s="22"/>
      <c r="CG1194" s="22"/>
      <c r="CH1194" s="22"/>
      <c r="CI1194" s="22"/>
      <c r="CJ1194" s="22"/>
      <c r="CK1194" s="22"/>
      <c r="CL1194" s="33"/>
      <c r="CM1194" s="6"/>
      <c r="CN1194" s="32"/>
      <c r="CO1194" s="27"/>
      <c r="CP1194" s="27"/>
      <c r="CQ1194" s="27"/>
      <c r="CR1194" s="27"/>
      <c r="CS1194" s="27"/>
      <c r="CT1194" s="27"/>
    </row>
    <row r="1195" spans="2:98">
      <c r="B1195" s="86">
        <v>44090</v>
      </c>
      <c r="C1195" s="53">
        <v>3385.49</v>
      </c>
      <c r="D1195" s="47">
        <f t="shared" si="352"/>
        <v>-4.61895801481831E-3</v>
      </c>
      <c r="F1195" s="89">
        <f t="shared" si="350"/>
        <v>2020.7040127135988</v>
      </c>
      <c r="G1195" s="41">
        <v>123</v>
      </c>
      <c r="H1195" s="37">
        <v>1184</v>
      </c>
      <c r="I1195" s="57">
        <f t="shared" si="338"/>
        <v>2319.2189683630168</v>
      </c>
      <c r="J1195" s="57">
        <f t="shared" si="339"/>
        <v>2671.8284787602206</v>
      </c>
      <c r="K1195" s="57">
        <f t="shared" si="340"/>
        <v>2769.5339627036769</v>
      </c>
      <c r="L1195" s="57">
        <f t="shared" si="341"/>
        <v>1942.1233664756869</v>
      </c>
      <c r="M1195" s="60">
        <f t="shared" si="342"/>
        <v>3307.2851141706137</v>
      </c>
      <c r="N1195" s="57">
        <f t="shared" si="343"/>
        <v>1626.341980668238</v>
      </c>
      <c r="P1195" s="49"/>
      <c r="Q1195" s="41">
        <v>123</v>
      </c>
      <c r="R1195" s="103">
        <f t="shared" si="351"/>
        <v>2020.7040127135988</v>
      </c>
      <c r="S1195" s="60">
        <f t="shared" si="344"/>
        <v>2319.2189683630168</v>
      </c>
      <c r="T1195" s="57">
        <f t="shared" si="346"/>
        <v>2184.2263493030946</v>
      </c>
      <c r="U1195" s="57">
        <f t="shared" si="347"/>
        <v>2264.1008226075091</v>
      </c>
      <c r="V1195" s="57">
        <f t="shared" si="348"/>
        <v>1587.6906262417758</v>
      </c>
      <c r="W1195" s="57">
        <f t="shared" si="349"/>
        <v>2703.7137108372153</v>
      </c>
      <c r="X1195" s="60">
        <f t="shared" si="345"/>
        <v>1626.341980668238</v>
      </c>
      <c r="Y1195" s="17"/>
      <c r="AA1195" s="22"/>
      <c r="AB1195" s="22"/>
      <c r="AC1195" s="22"/>
      <c r="AD1195" s="22"/>
      <c r="AE1195" s="22"/>
      <c r="AF1195" s="22"/>
      <c r="AG1195" s="22"/>
      <c r="AH1195" s="33"/>
      <c r="AI1195" s="6"/>
      <c r="AJ1195" s="32"/>
      <c r="AK1195" s="27"/>
      <c r="AL1195" s="27"/>
      <c r="AM1195" s="27"/>
      <c r="AN1195" s="27"/>
      <c r="AO1195" s="27"/>
      <c r="AP1195" s="27"/>
      <c r="AR1195" s="2"/>
      <c r="AS1195" s="8"/>
      <c r="AT1195" s="8"/>
      <c r="AU1195" s="8"/>
      <c r="AW1195" s="44"/>
      <c r="AX1195" s="31"/>
      <c r="AY1195" s="29"/>
      <c r="AZ1195" s="31"/>
      <c r="BA1195" s="17"/>
      <c r="BC1195" s="22"/>
      <c r="BD1195" s="22"/>
      <c r="BE1195" s="22"/>
      <c r="BF1195" s="22"/>
      <c r="BG1195" s="22"/>
      <c r="BH1195" s="22"/>
      <c r="BI1195" s="22"/>
      <c r="BJ1195" s="33"/>
      <c r="BK1195" s="6"/>
      <c r="BL1195" s="32"/>
      <c r="BM1195" s="27"/>
      <c r="BN1195" s="27"/>
      <c r="BO1195" s="27"/>
      <c r="BP1195" s="27"/>
      <c r="BQ1195" s="27"/>
      <c r="BR1195" s="27"/>
      <c r="BT1195" s="2"/>
      <c r="BU1195" s="8"/>
      <c r="BV1195" s="8"/>
      <c r="BW1195" s="8"/>
      <c r="BY1195" s="44"/>
      <c r="BZ1195" s="31"/>
      <c r="CA1195" s="29"/>
      <c r="CB1195" s="31"/>
      <c r="CC1195" s="17"/>
      <c r="CE1195" s="22"/>
      <c r="CF1195" s="22"/>
      <c r="CG1195" s="22"/>
      <c r="CH1195" s="22"/>
      <c r="CI1195" s="22"/>
      <c r="CJ1195" s="22"/>
      <c r="CK1195" s="22"/>
      <c r="CL1195" s="33"/>
      <c r="CM1195" s="6"/>
      <c r="CN1195" s="32"/>
      <c r="CO1195" s="27"/>
      <c r="CP1195" s="27"/>
      <c r="CQ1195" s="27"/>
      <c r="CR1195" s="27"/>
      <c r="CS1195" s="27"/>
      <c r="CT1195" s="27"/>
    </row>
    <row r="1196" spans="2:98">
      <c r="B1196" s="86">
        <v>44091</v>
      </c>
      <c r="C1196" s="53">
        <v>3357.04</v>
      </c>
      <c r="D1196" s="47">
        <f t="shared" si="352"/>
        <v>-8.4035102747312268E-3</v>
      </c>
      <c r="F1196" s="89">
        <f t="shared" si="350"/>
        <v>2020.7079856973096</v>
      </c>
      <c r="G1196" s="41">
        <v>124</v>
      </c>
      <c r="H1196" s="37">
        <v>1185</v>
      </c>
      <c r="I1196" s="57">
        <f t="shared" si="338"/>
        <v>2319.896279184346</v>
      </c>
      <c r="J1196" s="57">
        <f t="shared" si="339"/>
        <v>2673.7525551083118</v>
      </c>
      <c r="K1196" s="57">
        <f t="shared" si="340"/>
        <v>2772.3378046193843</v>
      </c>
      <c r="L1196" s="57">
        <f t="shared" si="341"/>
        <v>1941.2925572077822</v>
      </c>
      <c r="M1196" s="60">
        <f t="shared" si="342"/>
        <v>3313.0174706017906</v>
      </c>
      <c r="N1196" s="57">
        <f t="shared" si="343"/>
        <v>1624.4764158143057</v>
      </c>
      <c r="P1196" s="49"/>
      <c r="Q1196" s="96">
        <v>124</v>
      </c>
      <c r="R1196" s="103">
        <f t="shared" si="351"/>
        <v>2020.7079856973096</v>
      </c>
      <c r="S1196" s="60">
        <f t="shared" si="344"/>
        <v>2319.896279184346</v>
      </c>
      <c r="T1196" s="57">
        <f t="shared" si="346"/>
        <v>2185.7992864474436</v>
      </c>
      <c r="U1196" s="57">
        <f t="shared" si="347"/>
        <v>2266.3929702660334</v>
      </c>
      <c r="V1196" s="57">
        <f t="shared" si="348"/>
        <v>1587.0114376229596</v>
      </c>
      <c r="W1196" s="57">
        <f t="shared" si="349"/>
        <v>2708.3999263110409</v>
      </c>
      <c r="X1196" s="60">
        <f t="shared" si="345"/>
        <v>1624.4764158143057</v>
      </c>
      <c r="Y1196" s="17"/>
      <c r="AA1196" s="22"/>
      <c r="AB1196" s="22"/>
      <c r="AC1196" s="22"/>
      <c r="AD1196" s="22"/>
      <c r="AE1196" s="22"/>
      <c r="AF1196" s="22"/>
      <c r="AG1196" s="22"/>
      <c r="AH1196" s="33"/>
      <c r="AI1196" s="6"/>
      <c r="AJ1196" s="32"/>
      <c r="AK1196" s="27"/>
      <c r="AL1196" s="27"/>
      <c r="AM1196" s="27"/>
      <c r="AN1196" s="27"/>
      <c r="AO1196" s="27"/>
      <c r="AP1196" s="27"/>
      <c r="AR1196" s="2"/>
      <c r="AS1196" s="8"/>
      <c r="AT1196" s="8"/>
      <c r="AU1196" s="8"/>
      <c r="AW1196" s="44"/>
      <c r="AX1196" s="31"/>
      <c r="AY1196" s="29"/>
      <c r="AZ1196" s="31"/>
      <c r="BA1196" s="17"/>
      <c r="BC1196" s="22"/>
      <c r="BD1196" s="22"/>
      <c r="BE1196" s="22"/>
      <c r="BF1196" s="22"/>
      <c r="BG1196" s="22"/>
      <c r="BH1196" s="22"/>
      <c r="BI1196" s="22"/>
      <c r="BJ1196" s="33"/>
      <c r="BK1196" s="6"/>
      <c r="BL1196" s="32"/>
      <c r="BM1196" s="27"/>
      <c r="BN1196" s="27"/>
      <c r="BO1196" s="27"/>
      <c r="BP1196" s="27"/>
      <c r="BQ1196" s="27"/>
      <c r="BR1196" s="27"/>
      <c r="BT1196" s="2"/>
      <c r="BU1196" s="8"/>
      <c r="BV1196" s="8"/>
      <c r="BW1196" s="8"/>
      <c r="BY1196" s="44"/>
      <c r="BZ1196" s="31"/>
      <c r="CA1196" s="29"/>
      <c r="CB1196" s="31"/>
      <c r="CC1196" s="17"/>
      <c r="CE1196" s="22"/>
      <c r="CF1196" s="22"/>
      <c r="CG1196" s="22"/>
      <c r="CH1196" s="22"/>
      <c r="CI1196" s="22"/>
      <c r="CJ1196" s="22"/>
      <c r="CK1196" s="22"/>
      <c r="CL1196" s="33"/>
      <c r="CM1196" s="6"/>
      <c r="CN1196" s="32"/>
      <c r="CO1196" s="27"/>
      <c r="CP1196" s="27"/>
      <c r="CQ1196" s="27"/>
      <c r="CR1196" s="27"/>
      <c r="CS1196" s="27"/>
      <c r="CT1196" s="27"/>
    </row>
    <row r="1197" spans="2:98">
      <c r="B1197" s="86">
        <v>44092</v>
      </c>
      <c r="C1197" s="53">
        <v>3319.47</v>
      </c>
      <c r="D1197" s="47">
        <f t="shared" si="352"/>
        <v>-1.119140671543984E-2</v>
      </c>
      <c r="F1197" s="89">
        <f t="shared" si="350"/>
        <v>2020.7119586810204</v>
      </c>
      <c r="G1197" s="41">
        <v>125</v>
      </c>
      <c r="H1197" s="37">
        <v>1186</v>
      </c>
      <c r="I1197" s="57">
        <f t="shared" si="338"/>
        <v>2320.5737878093132</v>
      </c>
      <c r="J1197" s="57">
        <f t="shared" si="339"/>
        <v>2675.6702658403542</v>
      </c>
      <c r="K1197" s="57">
        <f t="shared" si="340"/>
        <v>2775.1364457539571</v>
      </c>
      <c r="L1197" s="57">
        <f t="shared" si="341"/>
        <v>1940.4677247156524</v>
      </c>
      <c r="M1197" s="60">
        <f t="shared" si="342"/>
        <v>3318.7405343495789</v>
      </c>
      <c r="N1197" s="57">
        <f t="shared" si="343"/>
        <v>1622.6223921187175</v>
      </c>
      <c r="P1197" s="49"/>
      <c r="Q1197" s="41">
        <v>125</v>
      </c>
      <c r="R1197" s="103">
        <f t="shared" si="351"/>
        <v>2020.7119586810204</v>
      </c>
      <c r="S1197" s="60">
        <f t="shared" si="344"/>
        <v>2320.5737878093132</v>
      </c>
      <c r="T1197" s="57">
        <f t="shared" si="346"/>
        <v>2187.3670196850248</v>
      </c>
      <c r="U1197" s="57">
        <f t="shared" si="347"/>
        <v>2268.6808662731951</v>
      </c>
      <c r="V1197" s="57">
        <f t="shared" si="348"/>
        <v>1586.3371350330317</v>
      </c>
      <c r="W1197" s="57">
        <f t="shared" si="349"/>
        <v>2713.0785449933528</v>
      </c>
      <c r="X1197" s="60">
        <f t="shared" si="345"/>
        <v>1622.6223921187175</v>
      </c>
      <c r="Y1197" s="17"/>
      <c r="AA1197" s="22"/>
      <c r="AB1197" s="22"/>
      <c r="AC1197" s="22"/>
      <c r="AD1197" s="22"/>
      <c r="AE1197" s="22"/>
      <c r="AF1197" s="22"/>
      <c r="AG1197" s="22"/>
      <c r="AH1197" s="33"/>
      <c r="AI1197" s="6"/>
      <c r="AJ1197" s="32"/>
      <c r="AK1197" s="27"/>
      <c r="AL1197" s="27"/>
      <c r="AM1197" s="27"/>
      <c r="AN1197" s="27"/>
      <c r="AO1197" s="27"/>
      <c r="AP1197" s="27"/>
      <c r="AR1197" s="2"/>
      <c r="AS1197" s="8"/>
      <c r="AT1197" s="8"/>
      <c r="AU1197" s="8"/>
      <c r="AW1197" s="44"/>
      <c r="AX1197" s="31"/>
      <c r="AY1197" s="29"/>
      <c r="AZ1197" s="31"/>
      <c r="BA1197" s="17"/>
      <c r="BC1197" s="22"/>
      <c r="BD1197" s="22"/>
      <c r="BE1197" s="22"/>
      <c r="BF1197" s="22"/>
      <c r="BG1197" s="22"/>
      <c r="BH1197" s="22"/>
      <c r="BI1197" s="22"/>
      <c r="BJ1197" s="33"/>
      <c r="BK1197" s="6"/>
      <c r="BL1197" s="32"/>
      <c r="BM1197" s="27"/>
      <c r="BN1197" s="27"/>
      <c r="BO1197" s="27"/>
      <c r="BP1197" s="27"/>
      <c r="BQ1197" s="27"/>
      <c r="BR1197" s="27"/>
      <c r="BT1197" s="2"/>
      <c r="BU1197" s="8"/>
      <c r="BV1197" s="8"/>
      <c r="BW1197" s="8"/>
      <c r="BY1197" s="44"/>
      <c r="BZ1197" s="31"/>
      <c r="CA1197" s="29"/>
      <c r="CB1197" s="31"/>
      <c r="CC1197" s="17"/>
      <c r="CE1197" s="22"/>
      <c r="CF1197" s="22"/>
      <c r="CG1197" s="22"/>
      <c r="CH1197" s="22"/>
      <c r="CI1197" s="22"/>
      <c r="CJ1197" s="22"/>
      <c r="CK1197" s="22"/>
      <c r="CL1197" s="33"/>
      <c r="CM1197" s="6"/>
      <c r="CN1197" s="32"/>
      <c r="CO1197" s="27"/>
      <c r="CP1197" s="27"/>
      <c r="CQ1197" s="27"/>
      <c r="CR1197" s="27"/>
      <c r="CS1197" s="27"/>
      <c r="CT1197" s="27"/>
    </row>
    <row r="1198" spans="2:98">
      <c r="B1198" s="86">
        <v>44095</v>
      </c>
      <c r="C1198" s="54">
        <v>3281.06</v>
      </c>
      <c r="D1198" s="47">
        <f t="shared" si="352"/>
        <v>-1.1571124305988563E-2</v>
      </c>
      <c r="F1198" s="89">
        <f t="shared" si="350"/>
        <v>2020.7159316647312</v>
      </c>
      <c r="G1198" s="41">
        <v>126</v>
      </c>
      <c r="H1198" s="37">
        <v>1187</v>
      </c>
      <c r="I1198" s="57">
        <f t="shared" si="338"/>
        <v>2321.251494295685</v>
      </c>
      <c r="J1198" s="57">
        <f t="shared" si="339"/>
        <v>2677.5816881727337</v>
      </c>
      <c r="K1198" s="57">
        <f t="shared" si="340"/>
        <v>2777.9299610126582</v>
      </c>
      <c r="L1198" s="57">
        <f t="shared" si="341"/>
        <v>1939.6487943870802</v>
      </c>
      <c r="M1198" s="60">
        <f t="shared" si="342"/>
        <v>3324.4544536667076</v>
      </c>
      <c r="N1198" s="57">
        <f t="shared" si="343"/>
        <v>1620.7797624741183</v>
      </c>
      <c r="P1198" s="49"/>
      <c r="Q1198" s="96">
        <v>126</v>
      </c>
      <c r="R1198" s="103">
        <f t="shared" si="351"/>
        <v>2020.7159316647312</v>
      </c>
      <c r="S1198" s="60">
        <f t="shared" si="344"/>
        <v>2321.251494295685</v>
      </c>
      <c r="T1198" s="57">
        <f t="shared" si="346"/>
        <v>2188.9296121404236</v>
      </c>
      <c r="U1198" s="57">
        <f t="shared" si="347"/>
        <v>2270.9645718642319</v>
      </c>
      <c r="V1198" s="57">
        <f t="shared" si="348"/>
        <v>1585.667657476321</v>
      </c>
      <c r="W1198" s="57">
        <f t="shared" si="349"/>
        <v>2717.7496880811213</v>
      </c>
      <c r="X1198" s="60">
        <f t="shared" si="345"/>
        <v>1620.7797624741183</v>
      </c>
      <c r="Y1198" s="17"/>
      <c r="AA1198" s="22"/>
      <c r="AB1198" s="22"/>
      <c r="AC1198" s="22"/>
      <c r="AD1198" s="22"/>
      <c r="AE1198" s="22"/>
      <c r="AF1198" s="22"/>
      <c r="AG1198" s="22"/>
      <c r="AH1198" s="33"/>
      <c r="AI1198" s="6"/>
      <c r="AJ1198" s="32"/>
      <c r="AK1198" s="27"/>
      <c r="AL1198" s="27"/>
      <c r="AM1198" s="27"/>
      <c r="AN1198" s="27"/>
      <c r="AO1198" s="27"/>
      <c r="AP1198" s="27"/>
      <c r="AR1198" s="2"/>
      <c r="AS1198" s="8"/>
      <c r="AT1198" s="8"/>
      <c r="AU1198" s="8"/>
      <c r="AW1198" s="44"/>
      <c r="AX1198" s="31"/>
      <c r="AY1198" s="29"/>
      <c r="AZ1198" s="31"/>
      <c r="BA1198" s="17"/>
      <c r="BC1198" s="22"/>
      <c r="BD1198" s="22"/>
      <c r="BE1198" s="22"/>
      <c r="BF1198" s="22"/>
      <c r="BG1198" s="22"/>
      <c r="BH1198" s="22"/>
      <c r="BI1198" s="22"/>
      <c r="BJ1198" s="33"/>
      <c r="BK1198" s="6"/>
      <c r="BL1198" s="32"/>
      <c r="BM1198" s="27"/>
      <c r="BN1198" s="27"/>
      <c r="BO1198" s="27"/>
      <c r="BP1198" s="27"/>
      <c r="BQ1198" s="27"/>
      <c r="BR1198" s="27"/>
      <c r="BT1198" s="2"/>
      <c r="BU1198" s="8"/>
      <c r="BV1198" s="8"/>
      <c r="BW1198" s="8"/>
      <c r="BY1198" s="44"/>
      <c r="BZ1198" s="31"/>
      <c r="CA1198" s="29"/>
      <c r="CB1198" s="31"/>
      <c r="CC1198" s="17"/>
      <c r="CE1198" s="22"/>
      <c r="CF1198" s="22"/>
      <c r="CG1198" s="22"/>
      <c r="CH1198" s="22"/>
      <c r="CI1198" s="22"/>
      <c r="CJ1198" s="22"/>
      <c r="CK1198" s="22"/>
      <c r="CL1198" s="33"/>
      <c r="CM1198" s="6"/>
      <c r="CN1198" s="32"/>
      <c r="CO1198" s="27"/>
      <c r="CP1198" s="27"/>
      <c r="CQ1198" s="27"/>
      <c r="CR1198" s="27"/>
      <c r="CS1198" s="27"/>
      <c r="CT1198" s="27"/>
    </row>
    <row r="1199" spans="2:98">
      <c r="B1199" s="86">
        <v>44096</v>
      </c>
      <c r="C1199" s="54">
        <v>3315.57</v>
      </c>
      <c r="D1199" s="47">
        <f t="shared" si="352"/>
        <v>1.0517942372282195E-2</v>
      </c>
      <c r="F1199" s="89">
        <f t="shared" si="350"/>
        <v>2020.719904648442</v>
      </c>
      <c r="G1199" s="41">
        <v>127</v>
      </c>
      <c r="H1199" s="37">
        <v>1188</v>
      </c>
      <c r="I1199" s="57">
        <f t="shared" si="338"/>
        <v>2321.9293987012461</v>
      </c>
      <c r="J1199" s="57">
        <f t="shared" si="339"/>
        <v>2679.4868977895671</v>
      </c>
      <c r="K1199" s="57">
        <f t="shared" si="340"/>
        <v>2780.7184238010177</v>
      </c>
      <c r="L1199" s="57">
        <f t="shared" si="341"/>
        <v>1938.8356931096901</v>
      </c>
      <c r="M1199" s="60">
        <f t="shared" si="342"/>
        <v>3330.159373834309</v>
      </c>
      <c r="N1199" s="57">
        <f t="shared" si="343"/>
        <v>1618.9483827452923</v>
      </c>
      <c r="P1199" s="49"/>
      <c r="Q1199" s="41">
        <v>127</v>
      </c>
      <c r="R1199" s="103">
        <f t="shared" si="351"/>
        <v>2020.719904648442</v>
      </c>
      <c r="S1199" s="60">
        <f t="shared" si="344"/>
        <v>2321.9293987012461</v>
      </c>
      <c r="T1199" s="57">
        <f t="shared" si="346"/>
        <v>2190.4871256855909</v>
      </c>
      <c r="U1199" s="57">
        <f t="shared" si="347"/>
        <v>2273.2441470483441</v>
      </c>
      <c r="V1199" s="57">
        <f t="shared" si="348"/>
        <v>1585.0029451832804</v>
      </c>
      <c r="W1199" s="57">
        <f t="shared" si="349"/>
        <v>2722.4134743420295</v>
      </c>
      <c r="X1199" s="60">
        <f t="shared" si="345"/>
        <v>1618.9483827452923</v>
      </c>
      <c r="Y1199" s="17"/>
      <c r="AA1199" s="22"/>
      <c r="AB1199" s="22"/>
      <c r="AC1199" s="22"/>
      <c r="AD1199" s="22"/>
      <c r="AE1199" s="22"/>
      <c r="AF1199" s="22"/>
      <c r="AG1199" s="22"/>
      <c r="AH1199" s="33"/>
      <c r="AI1199" s="6"/>
      <c r="AJ1199" s="32"/>
      <c r="AK1199" s="27"/>
      <c r="AL1199" s="27"/>
      <c r="AM1199" s="27"/>
      <c r="AN1199" s="27"/>
      <c r="AO1199" s="27"/>
      <c r="AP1199" s="27"/>
      <c r="AR1199" s="2"/>
      <c r="AS1199" s="8"/>
      <c r="AT1199" s="8"/>
      <c r="AU1199" s="8"/>
      <c r="AW1199" s="44"/>
      <c r="AX1199" s="31"/>
      <c r="AY1199" s="29"/>
      <c r="AZ1199" s="31"/>
      <c r="BA1199" s="17"/>
      <c r="BC1199" s="22"/>
      <c r="BD1199" s="22"/>
      <c r="BE1199" s="22"/>
      <c r="BF1199" s="22"/>
      <c r="BG1199" s="22"/>
      <c r="BH1199" s="22"/>
      <c r="BI1199" s="22"/>
      <c r="BJ1199" s="33"/>
      <c r="BK1199" s="6"/>
      <c r="BL1199" s="32"/>
      <c r="BM1199" s="27"/>
      <c r="BN1199" s="27"/>
      <c r="BO1199" s="27"/>
      <c r="BP1199" s="27"/>
      <c r="BQ1199" s="27"/>
      <c r="BR1199" s="27"/>
      <c r="BT1199" s="2"/>
      <c r="BU1199" s="8"/>
      <c r="BV1199" s="8"/>
      <c r="BW1199" s="8"/>
      <c r="BY1199" s="44"/>
      <c r="BZ1199" s="31"/>
      <c r="CA1199" s="29"/>
      <c r="CB1199" s="31"/>
      <c r="CC1199" s="17"/>
      <c r="CE1199" s="22"/>
      <c r="CF1199" s="22"/>
      <c r="CG1199" s="22"/>
      <c r="CH1199" s="22"/>
      <c r="CI1199" s="22"/>
      <c r="CJ1199" s="22"/>
      <c r="CK1199" s="22"/>
      <c r="CL1199" s="33"/>
      <c r="CM1199" s="6"/>
      <c r="CN1199" s="32"/>
      <c r="CO1199" s="27"/>
      <c r="CP1199" s="27"/>
      <c r="CQ1199" s="27"/>
      <c r="CR1199" s="27"/>
      <c r="CS1199" s="27"/>
      <c r="CT1199" s="27"/>
    </row>
    <row r="1200" spans="2:98">
      <c r="B1200" s="86">
        <v>44097</v>
      </c>
      <c r="C1200" s="54">
        <v>3236.92</v>
      </c>
      <c r="D1200" s="47">
        <f t="shared" si="352"/>
        <v>-2.3721411401357861E-2</v>
      </c>
      <c r="F1200" s="89">
        <f t="shared" si="350"/>
        <v>2020.7238776321528</v>
      </c>
      <c r="G1200" s="41">
        <v>128</v>
      </c>
      <c r="H1200" s="37">
        <v>1189</v>
      </c>
      <c r="I1200" s="57">
        <f t="shared" ref="I1200:I1263" si="353">$C$1072*EXP($J$4*G1200)</f>
        <v>2322.6075010837963</v>
      </c>
      <c r="J1200" s="57">
        <f t="shared" ref="J1200:J1263" si="354">$C$1072*EXP($J$3*SQRT(G1200))</f>
        <v>2681.3859688848879</v>
      </c>
      <c r="K1200" s="57">
        <f t="shared" ref="K1200:K1263" si="355">$C$1072*EXP($J$4*G1200+$J$3*SQRT(G1200))</f>
        <v>2783.5019060663649</v>
      </c>
      <c r="L1200" s="57">
        <f t="shared" ref="L1200:L1263" si="356">$C$1072*EXP($J$4*G1200-$J$3*SQRT(G1200))</f>
        <v>1938.028349229412</v>
      </c>
      <c r="M1200" s="60">
        <f t="shared" ref="M1200:M1263" si="357">$C$1072*EXP($J$4*G1200+2*$J$3*SQRT(G1200))</f>
        <v>3335.8554372444319</v>
      </c>
      <c r="N1200" s="57">
        <f t="shared" ref="N1200:N1263" si="358">$C$1072*EXP($J$4*G1200-2*$J$3*SQRT(G1200))</f>
        <v>1617.1281116866458</v>
      </c>
      <c r="P1200" s="49"/>
      <c r="Q1200" s="96">
        <v>128</v>
      </c>
      <c r="R1200" s="103">
        <f t="shared" si="351"/>
        <v>2020.7238776321528</v>
      </c>
      <c r="S1200" s="60">
        <f t="shared" ref="S1200:S1263" si="359">$C$1072*EXP($J$4*Q1200)</f>
        <v>2322.6075010837963</v>
      </c>
      <c r="T1200" s="57">
        <f t="shared" si="346"/>
        <v>2192.0396209743321</v>
      </c>
      <c r="U1200" s="57">
        <f t="shared" si="347"/>
        <v>2275.5196506426505</v>
      </c>
      <c r="V1200" s="57">
        <f t="shared" si="348"/>
        <v>1584.342939576532</v>
      </c>
      <c r="W1200" s="57">
        <f t="shared" si="349"/>
        <v>2727.0700201819277</v>
      </c>
      <c r="X1200" s="60">
        <f t="shared" ref="X1200:X1263" si="360">$C$1072*EXP($J$4*G1200-2*$J$3*SQRT(G1200))</f>
        <v>1617.1281116866458</v>
      </c>
      <c r="Y1200" s="17"/>
      <c r="AA1200" s="22"/>
      <c r="AB1200" s="22"/>
      <c r="AC1200" s="22"/>
      <c r="AD1200" s="22"/>
      <c r="AE1200" s="22"/>
      <c r="AF1200" s="22"/>
      <c r="AG1200" s="22"/>
      <c r="AH1200" s="33"/>
      <c r="AI1200" s="6"/>
      <c r="AJ1200" s="32"/>
      <c r="AK1200" s="27"/>
      <c r="AL1200" s="27"/>
      <c r="AM1200" s="27"/>
      <c r="AN1200" s="27"/>
      <c r="AO1200" s="27"/>
      <c r="AP1200" s="27"/>
      <c r="AR1200" s="2"/>
      <c r="AS1200" s="8"/>
      <c r="AT1200" s="8"/>
      <c r="AU1200" s="8"/>
      <c r="AW1200" s="44"/>
      <c r="AX1200" s="31"/>
      <c r="AY1200" s="29"/>
      <c r="AZ1200" s="31"/>
      <c r="BA1200" s="17"/>
      <c r="BC1200" s="22"/>
      <c r="BD1200" s="22"/>
      <c r="BE1200" s="22"/>
      <c r="BF1200" s="22"/>
      <c r="BG1200" s="22"/>
      <c r="BH1200" s="22"/>
      <c r="BI1200" s="22"/>
      <c r="BJ1200" s="33"/>
      <c r="BK1200" s="6"/>
      <c r="BL1200" s="32"/>
      <c r="BM1200" s="27"/>
      <c r="BN1200" s="27"/>
      <c r="BO1200" s="27"/>
      <c r="BP1200" s="27"/>
      <c r="BQ1200" s="27"/>
      <c r="BR1200" s="27"/>
      <c r="BT1200" s="2"/>
      <c r="BU1200" s="8"/>
      <c r="BV1200" s="8"/>
      <c r="BW1200" s="8"/>
      <c r="BY1200" s="44"/>
      <c r="BZ1200" s="31"/>
      <c r="CA1200" s="29"/>
      <c r="CB1200" s="31"/>
      <c r="CC1200" s="17"/>
      <c r="CE1200" s="22"/>
      <c r="CF1200" s="22"/>
      <c r="CG1200" s="22"/>
      <c r="CH1200" s="22"/>
      <c r="CI1200" s="22"/>
      <c r="CJ1200" s="22"/>
      <c r="CK1200" s="22"/>
      <c r="CL1200" s="33"/>
      <c r="CM1200" s="6"/>
      <c r="CN1200" s="32"/>
      <c r="CO1200" s="27"/>
      <c r="CP1200" s="27"/>
      <c r="CQ1200" s="27"/>
      <c r="CR1200" s="27"/>
      <c r="CS1200" s="27"/>
      <c r="CT1200" s="27"/>
    </row>
    <row r="1201" spans="2:98">
      <c r="B1201" s="86">
        <v>44098</v>
      </c>
      <c r="C1201" s="53">
        <v>3246.59</v>
      </c>
      <c r="D1201" s="47">
        <f t="shared" si="352"/>
        <v>2.9874077827070403E-3</v>
      </c>
      <c r="F1201" s="89">
        <f t="shared" si="350"/>
        <v>2020.7278506158636</v>
      </c>
      <c r="G1201" s="41">
        <v>129</v>
      </c>
      <c r="H1201" s="37">
        <v>1190</v>
      </c>
      <c r="I1201" s="57">
        <f t="shared" si="353"/>
        <v>2323.2858015011548</v>
      </c>
      <c r="J1201" s="57">
        <f t="shared" si="354"/>
        <v>2683.2789742033506</v>
      </c>
      <c r="K1201" s="57">
        <f t="shared" si="355"/>
        <v>2786.2804783379038</v>
      </c>
      <c r="L1201" s="57">
        <f t="shared" si="356"/>
        <v>1937.2266925104102</v>
      </c>
      <c r="M1201" s="60">
        <f t="shared" si="357"/>
        <v>3341.5427834796424</v>
      </c>
      <c r="N1201" s="57">
        <f t="shared" si="358"/>
        <v>1615.3188108626071</v>
      </c>
      <c r="P1201" s="49"/>
      <c r="Q1201" s="41">
        <v>129</v>
      </c>
      <c r="R1201" s="103">
        <f t="shared" si="351"/>
        <v>2020.7278506158636</v>
      </c>
      <c r="S1201" s="60">
        <f t="shared" si="359"/>
        <v>2323.2858015011548</v>
      </c>
      <c r="T1201" s="57">
        <f t="shared" ref="T1201:T1264" si="361">$C$38*EXP($J$3*SQRT(Q1201))</f>
        <v>2193.5871574755806</v>
      </c>
      <c r="U1201" s="57">
        <f t="shared" ref="U1201:U1264" si="362">$C$38*EXP($J$4*Q1201+$J$3*SQRT(Q1201))</f>
        <v>2277.7911403049488</v>
      </c>
      <c r="V1201" s="57">
        <f t="shared" si="348"/>
        <v>1583.687583238107</v>
      </c>
      <c r="W1201" s="57">
        <f t="shared" si="349"/>
        <v>2731.7194397099061</v>
      </c>
      <c r="X1201" s="60">
        <f t="shared" si="360"/>
        <v>1615.3188108626071</v>
      </c>
      <c r="Y1201" s="17"/>
      <c r="AA1201" s="22"/>
      <c r="AB1201" s="22"/>
      <c r="AC1201" s="22"/>
      <c r="AD1201" s="22"/>
      <c r="AE1201" s="22"/>
      <c r="AF1201" s="22"/>
      <c r="AG1201" s="22"/>
      <c r="AH1201" s="33"/>
      <c r="AI1201" s="6"/>
      <c r="AJ1201" s="32"/>
      <c r="AK1201" s="27"/>
      <c r="AL1201" s="27"/>
      <c r="AM1201" s="27"/>
      <c r="AN1201" s="27"/>
      <c r="AO1201" s="27"/>
      <c r="AP1201" s="27"/>
      <c r="AR1201" s="2"/>
      <c r="AS1201" s="8"/>
      <c r="AT1201" s="8"/>
      <c r="AU1201" s="8"/>
      <c r="AW1201" s="44"/>
      <c r="AX1201" s="31"/>
      <c r="AY1201" s="29"/>
      <c r="AZ1201" s="31"/>
      <c r="BA1201" s="17"/>
      <c r="BC1201" s="22"/>
      <c r="BD1201" s="22"/>
      <c r="BE1201" s="22"/>
      <c r="BF1201" s="22"/>
      <c r="BG1201" s="22"/>
      <c r="BH1201" s="22"/>
      <c r="BI1201" s="22"/>
      <c r="BJ1201" s="33"/>
      <c r="BK1201" s="6"/>
      <c r="BL1201" s="32"/>
      <c r="BM1201" s="27"/>
      <c r="BN1201" s="27"/>
      <c r="BO1201" s="27"/>
      <c r="BP1201" s="27"/>
      <c r="BQ1201" s="27"/>
      <c r="BR1201" s="27"/>
      <c r="BT1201" s="2"/>
      <c r="BU1201" s="8"/>
      <c r="BV1201" s="8"/>
      <c r="BW1201" s="8"/>
      <c r="BY1201" s="44"/>
      <c r="BZ1201" s="31"/>
      <c r="CA1201" s="29"/>
      <c r="CB1201" s="31"/>
      <c r="CC1201" s="17"/>
      <c r="CE1201" s="22"/>
      <c r="CF1201" s="22"/>
      <c r="CG1201" s="22"/>
      <c r="CH1201" s="22"/>
      <c r="CI1201" s="22"/>
      <c r="CJ1201" s="22"/>
      <c r="CK1201" s="22"/>
      <c r="CL1201" s="33"/>
      <c r="CM1201" s="6"/>
      <c r="CN1201" s="32"/>
      <c r="CO1201" s="27"/>
      <c r="CP1201" s="27"/>
      <c r="CQ1201" s="27"/>
      <c r="CR1201" s="27"/>
      <c r="CS1201" s="27"/>
      <c r="CT1201" s="27"/>
    </row>
    <row r="1202" spans="2:98">
      <c r="B1202" s="86">
        <v>44099</v>
      </c>
      <c r="C1202" s="53">
        <v>3298.46</v>
      </c>
      <c r="D1202" s="47">
        <f t="shared" si="352"/>
        <v>1.5976763311659276E-2</v>
      </c>
      <c r="F1202" s="89">
        <f t="shared" si="350"/>
        <v>2020.7318235995745</v>
      </c>
      <c r="G1202" s="41">
        <v>130</v>
      </c>
      <c r="H1202" s="37">
        <v>1191</v>
      </c>
      <c r="I1202" s="57">
        <f t="shared" si="353"/>
        <v>2323.9643000111541</v>
      </c>
      <c r="J1202" s="57">
        <f t="shared" si="354"/>
        <v>2685.1659850795145</v>
      </c>
      <c r="K1202" s="57">
        <f t="shared" si="355"/>
        <v>2789.0542097653865</v>
      </c>
      <c r="L1202" s="57">
        <f t="shared" si="356"/>
        <v>1936.4306540964105</v>
      </c>
      <c r="M1202" s="60">
        <f t="shared" si="357"/>
        <v>3347.2215493898461</v>
      </c>
      <c r="N1202" s="57">
        <f t="shared" si="358"/>
        <v>1613.5203445708069</v>
      </c>
      <c r="P1202" s="49"/>
      <c r="Q1202" s="96">
        <v>130</v>
      </c>
      <c r="R1202" s="103">
        <f t="shared" si="351"/>
        <v>2020.7318235995745</v>
      </c>
      <c r="S1202" s="60">
        <f t="shared" si="359"/>
        <v>2323.9643000111541</v>
      </c>
      <c r="T1202" s="57">
        <f t="shared" si="361"/>
        <v>2195.1297935055145</v>
      </c>
      <c r="U1202" s="57">
        <f t="shared" si="362"/>
        <v>2280.0586725653316</v>
      </c>
      <c r="V1202" s="57">
        <f t="shared" si="348"/>
        <v>1583.0368198778324</v>
      </c>
      <c r="W1202" s="57">
        <f t="shared" si="349"/>
        <v>2736.3618448010989</v>
      </c>
      <c r="X1202" s="60">
        <f t="shared" si="360"/>
        <v>1613.5203445708069</v>
      </c>
      <c r="Y1202" s="17"/>
      <c r="AA1202" s="22"/>
      <c r="AB1202" s="22"/>
      <c r="AC1202" s="22"/>
      <c r="AD1202" s="22"/>
      <c r="AE1202" s="22"/>
      <c r="AF1202" s="22"/>
      <c r="AG1202" s="22"/>
      <c r="AH1202" s="33"/>
      <c r="AI1202" s="6"/>
      <c r="AJ1202" s="32"/>
      <c r="AK1202" s="27"/>
      <c r="AL1202" s="27"/>
      <c r="AM1202" s="27"/>
      <c r="AN1202" s="27"/>
      <c r="AO1202" s="27"/>
      <c r="AP1202" s="27"/>
      <c r="AR1202" s="2"/>
      <c r="AS1202" s="8"/>
      <c r="AT1202" s="8"/>
      <c r="AU1202" s="8"/>
      <c r="AW1202" s="44"/>
      <c r="AX1202" s="31"/>
      <c r="AY1202" s="29"/>
      <c r="AZ1202" s="31"/>
      <c r="BA1202" s="17"/>
      <c r="BC1202" s="22"/>
      <c r="BD1202" s="22"/>
      <c r="BE1202" s="22"/>
      <c r="BF1202" s="22"/>
      <c r="BG1202" s="22"/>
      <c r="BH1202" s="22"/>
      <c r="BI1202" s="22"/>
      <c r="BJ1202" s="33"/>
      <c r="BK1202" s="6"/>
      <c r="BL1202" s="32"/>
      <c r="BM1202" s="27"/>
      <c r="BN1202" s="27"/>
      <c r="BO1202" s="27"/>
      <c r="BP1202" s="27"/>
      <c r="BQ1202" s="27"/>
      <c r="BR1202" s="27"/>
      <c r="BT1202" s="2"/>
      <c r="BU1202" s="8"/>
      <c r="BV1202" s="8"/>
      <c r="BW1202" s="8"/>
      <c r="BY1202" s="44"/>
      <c r="BZ1202" s="31"/>
      <c r="CA1202" s="29"/>
      <c r="CB1202" s="31"/>
      <c r="CC1202" s="17"/>
      <c r="CE1202" s="22"/>
      <c r="CF1202" s="22"/>
      <c r="CG1202" s="22"/>
      <c r="CH1202" s="22"/>
      <c r="CI1202" s="22"/>
      <c r="CJ1202" s="22"/>
      <c r="CK1202" s="22"/>
      <c r="CL1202" s="33"/>
      <c r="CM1202" s="6"/>
      <c r="CN1202" s="32"/>
      <c r="CO1202" s="27"/>
      <c r="CP1202" s="27"/>
      <c r="CQ1202" s="27"/>
      <c r="CR1202" s="27"/>
      <c r="CS1202" s="27"/>
      <c r="CT1202" s="27"/>
    </row>
    <row r="1203" spans="2:98">
      <c r="B1203" s="86">
        <v>44102</v>
      </c>
      <c r="C1203" s="53">
        <v>3351.6</v>
      </c>
      <c r="D1203" s="47">
        <f t="shared" si="352"/>
        <v>1.6110548559024475E-2</v>
      </c>
      <c r="F1203" s="89">
        <f t="shared" si="350"/>
        <v>2020.7357965832853</v>
      </c>
      <c r="G1203" s="41">
        <v>131</v>
      </c>
      <c r="H1203" s="37">
        <v>1192</v>
      </c>
      <c r="I1203" s="57">
        <f t="shared" si="353"/>
        <v>2324.6429966716478</v>
      </c>
      <c r="J1203" s="57">
        <f t="shared" si="354"/>
        <v>2687.0470714757739</v>
      </c>
      <c r="K1203" s="57">
        <f t="shared" si="355"/>
        <v>2791.8231681564398</v>
      </c>
      <c r="L1203" s="57">
        <f t="shared" si="356"/>
        <v>1935.6401664733687</v>
      </c>
      <c r="M1203" s="60">
        <f t="shared" si="357"/>
        <v>3352.891869166433</v>
      </c>
      <c r="N1203" s="57">
        <f t="shared" si="358"/>
        <v>1611.7325797679318</v>
      </c>
      <c r="P1203" s="49"/>
      <c r="Q1203" s="41">
        <v>131</v>
      </c>
      <c r="R1203" s="103">
        <f t="shared" si="351"/>
        <v>2020.7357965832853</v>
      </c>
      <c r="S1203" s="60">
        <f t="shared" si="359"/>
        <v>2324.6429966716478</v>
      </c>
      <c r="T1203" s="57">
        <f t="shared" si="361"/>
        <v>2196.6675862585626</v>
      </c>
      <c r="U1203" s="57">
        <f t="shared" si="362"/>
        <v>2282.3223028566999</v>
      </c>
      <c r="V1203" s="57">
        <f t="shared" si="348"/>
        <v>1582.3905943028108</v>
      </c>
      <c r="W1203" s="57">
        <f t="shared" si="349"/>
        <v>2740.9973451572982</v>
      </c>
      <c r="X1203" s="60">
        <f t="shared" si="360"/>
        <v>1611.7325797679318</v>
      </c>
      <c r="Y1203" s="17"/>
      <c r="AA1203" s="22"/>
      <c r="AB1203" s="22"/>
      <c r="AC1203" s="22"/>
      <c r="AD1203" s="22"/>
      <c r="AE1203" s="22"/>
      <c r="AF1203" s="22"/>
      <c r="AG1203" s="22"/>
      <c r="AH1203" s="33"/>
      <c r="AI1203" s="6"/>
      <c r="AJ1203" s="32"/>
      <c r="AK1203" s="27"/>
      <c r="AL1203" s="27"/>
      <c r="AM1203" s="27"/>
      <c r="AN1203" s="27"/>
      <c r="AO1203" s="27"/>
      <c r="AP1203" s="27"/>
      <c r="AR1203" s="2"/>
      <c r="AS1203" s="8"/>
      <c r="AT1203" s="8"/>
      <c r="AU1203" s="8"/>
      <c r="AW1203" s="44"/>
      <c r="AX1203" s="31"/>
      <c r="AY1203" s="29"/>
      <c r="AZ1203" s="31"/>
      <c r="BA1203" s="17"/>
      <c r="BC1203" s="22"/>
      <c r="BD1203" s="22"/>
      <c r="BE1203" s="22"/>
      <c r="BF1203" s="22"/>
      <c r="BG1203" s="22"/>
      <c r="BH1203" s="22"/>
      <c r="BI1203" s="22"/>
      <c r="BJ1203" s="33"/>
      <c r="BK1203" s="6"/>
      <c r="BL1203" s="32"/>
      <c r="BM1203" s="27"/>
      <c r="BN1203" s="27"/>
      <c r="BO1203" s="27"/>
      <c r="BP1203" s="27"/>
      <c r="BQ1203" s="27"/>
      <c r="BR1203" s="27"/>
      <c r="BT1203" s="2"/>
      <c r="BU1203" s="8"/>
      <c r="BV1203" s="8"/>
      <c r="BW1203" s="8"/>
      <c r="BY1203" s="44"/>
      <c r="BZ1203" s="31"/>
      <c r="CA1203" s="29"/>
      <c r="CB1203" s="31"/>
      <c r="CC1203" s="17"/>
      <c r="CE1203" s="22"/>
      <c r="CF1203" s="22"/>
      <c r="CG1203" s="22"/>
      <c r="CH1203" s="22"/>
      <c r="CI1203" s="22"/>
      <c r="CJ1203" s="22"/>
      <c r="CK1203" s="22"/>
      <c r="CL1203" s="33"/>
      <c r="CM1203" s="6"/>
      <c r="CN1203" s="32"/>
      <c r="CO1203" s="27"/>
      <c r="CP1203" s="27"/>
      <c r="CQ1203" s="27"/>
      <c r="CR1203" s="27"/>
      <c r="CS1203" s="27"/>
      <c r="CT1203" s="27"/>
    </row>
    <row r="1204" spans="2:98">
      <c r="B1204" s="86">
        <v>44103</v>
      </c>
      <c r="C1204" s="53">
        <v>3335.47</v>
      </c>
      <c r="D1204" s="47">
        <f t="shared" si="352"/>
        <v>-4.8126268051080405E-3</v>
      </c>
      <c r="F1204" s="89">
        <f t="shared" si="350"/>
        <v>2020.7397695669961</v>
      </c>
      <c r="G1204" s="41">
        <v>132</v>
      </c>
      <c r="H1204" s="37">
        <v>1193</v>
      </c>
      <c r="I1204" s="57">
        <f t="shared" si="353"/>
        <v>2325.3218915405027</v>
      </c>
      <c r="J1204" s="57">
        <f t="shared" si="354"/>
        <v>2688.9223020189806</v>
      </c>
      <c r="K1204" s="57">
        <f t="shared" si="355"/>
        <v>2794.5874200126127</v>
      </c>
      <c r="L1204" s="57">
        <f t="shared" si="356"/>
        <v>1934.8551634334265</v>
      </c>
      <c r="M1204" s="60">
        <f t="shared" si="357"/>
        <v>3358.553874413873</v>
      </c>
      <c r="N1204" s="57">
        <f t="shared" si="358"/>
        <v>1609.9553859981299</v>
      </c>
      <c r="P1204" s="49"/>
      <c r="Q1204" s="96">
        <v>132</v>
      </c>
      <c r="R1204" s="103">
        <f t="shared" si="351"/>
        <v>2020.7397695669961</v>
      </c>
      <c r="S1204" s="60">
        <f t="shared" si="359"/>
        <v>2325.3218915405027</v>
      </c>
      <c r="T1204" s="57">
        <f t="shared" si="361"/>
        <v>2198.2005918373457</v>
      </c>
      <c r="U1204" s="57">
        <f t="shared" si="362"/>
        <v>2284.5820855442339</v>
      </c>
      <c r="V1204" s="57">
        <f t="shared" si="348"/>
        <v>1581.7488523879554</v>
      </c>
      <c r="W1204" s="57">
        <f t="shared" si="349"/>
        <v>2745.6260483654805</v>
      </c>
      <c r="X1204" s="60">
        <f t="shared" si="360"/>
        <v>1609.9553859981299</v>
      </c>
      <c r="Y1204" s="17"/>
      <c r="AA1204" s="22"/>
      <c r="AB1204" s="22"/>
      <c r="AC1204" s="22"/>
      <c r="AD1204" s="22"/>
      <c r="AE1204" s="22"/>
      <c r="AF1204" s="22"/>
      <c r="AG1204" s="22"/>
      <c r="AH1204" s="33"/>
      <c r="AI1204" s="6"/>
      <c r="AJ1204" s="32"/>
      <c r="AK1204" s="27"/>
      <c r="AL1204" s="27"/>
      <c r="AM1204" s="27"/>
      <c r="AN1204" s="27"/>
      <c r="AO1204" s="27"/>
      <c r="AP1204" s="27"/>
      <c r="AR1204" s="2"/>
      <c r="AS1204" s="8"/>
      <c r="AT1204" s="8"/>
      <c r="AU1204" s="8"/>
      <c r="AW1204" s="44"/>
      <c r="AX1204" s="31"/>
      <c r="AY1204" s="29"/>
      <c r="AZ1204" s="31"/>
      <c r="BA1204" s="17"/>
      <c r="BC1204" s="22"/>
      <c r="BD1204" s="22"/>
      <c r="BE1204" s="22"/>
      <c r="BF1204" s="22"/>
      <c r="BG1204" s="22"/>
      <c r="BH1204" s="22"/>
      <c r="BI1204" s="22"/>
      <c r="BJ1204" s="33"/>
      <c r="BK1204" s="6"/>
      <c r="BL1204" s="32"/>
      <c r="BM1204" s="27"/>
      <c r="BN1204" s="27"/>
      <c r="BO1204" s="27"/>
      <c r="BP1204" s="27"/>
      <c r="BQ1204" s="27"/>
      <c r="BR1204" s="27"/>
      <c r="BT1204" s="2"/>
      <c r="BU1204" s="8"/>
      <c r="BV1204" s="8"/>
      <c r="BW1204" s="8"/>
      <c r="BY1204" s="44"/>
      <c r="BZ1204" s="31"/>
      <c r="CA1204" s="29"/>
      <c r="CB1204" s="31"/>
      <c r="CC1204" s="17"/>
      <c r="CE1204" s="22"/>
      <c r="CF1204" s="22"/>
      <c r="CG1204" s="22"/>
      <c r="CH1204" s="22"/>
      <c r="CI1204" s="22"/>
      <c r="CJ1204" s="22"/>
      <c r="CK1204" s="22"/>
      <c r="CL1204" s="33"/>
      <c r="CM1204" s="6"/>
      <c r="CN1204" s="32"/>
      <c r="CO1204" s="27"/>
      <c r="CP1204" s="27"/>
      <c r="CQ1204" s="27"/>
      <c r="CR1204" s="27"/>
      <c r="CS1204" s="27"/>
      <c r="CT1204" s="27"/>
    </row>
    <row r="1205" spans="2:98">
      <c r="B1205" s="86">
        <v>44104</v>
      </c>
      <c r="C1205" s="53">
        <v>3363</v>
      </c>
      <c r="D1205" s="47">
        <f t="shared" si="352"/>
        <v>8.2537093722924205E-3</v>
      </c>
      <c r="F1205" s="89">
        <f t="shared" si="350"/>
        <v>2020.7437425507069</v>
      </c>
      <c r="G1205" s="41">
        <v>133</v>
      </c>
      <c r="H1205" s="37">
        <v>1194</v>
      </c>
      <c r="I1205" s="57">
        <f t="shared" si="353"/>
        <v>2326.0009846756052</v>
      </c>
      <c r="J1205" s="57">
        <f t="shared" si="354"/>
        <v>2690.7917440358283</v>
      </c>
      <c r="K1205" s="57">
        <f t="shared" si="355"/>
        <v>2797.3470305641931</v>
      </c>
      <c r="L1205" s="57">
        <f t="shared" si="356"/>
        <v>1934.0755800400971</v>
      </c>
      <c r="M1205" s="60">
        <f t="shared" si="357"/>
        <v>3364.2076942188569</v>
      </c>
      <c r="N1205" s="57">
        <f t="shared" si="358"/>
        <v>1608.1886353238697</v>
      </c>
      <c r="P1205" s="49"/>
      <c r="Q1205" s="41">
        <v>133</v>
      </c>
      <c r="R1205" s="103">
        <f t="shared" si="351"/>
        <v>2020.7437425507069</v>
      </c>
      <c r="S1205" s="60">
        <f t="shared" si="359"/>
        <v>2326.0009846756052</v>
      </c>
      <c r="T1205" s="57">
        <f t="shared" si="361"/>
        <v>2199.7288652816005</v>
      </c>
      <c r="U1205" s="57">
        <f t="shared" si="362"/>
        <v>2286.8380739538543</v>
      </c>
      <c r="V1205" s="57">
        <f t="shared" si="348"/>
        <v>1581.1115410475286</v>
      </c>
      <c r="W1205" s="57">
        <f t="shared" si="349"/>
        <v>2750.2480599543337</v>
      </c>
      <c r="X1205" s="60">
        <f t="shared" si="360"/>
        <v>1608.1886353238697</v>
      </c>
      <c r="Y1205" s="17"/>
      <c r="AA1205" s="22"/>
      <c r="AB1205" s="22"/>
      <c r="AC1205" s="22"/>
      <c r="AD1205" s="22"/>
      <c r="AE1205" s="22"/>
      <c r="AF1205" s="22"/>
      <c r="AG1205" s="22"/>
      <c r="AH1205" s="33"/>
      <c r="AI1205" s="6"/>
      <c r="AJ1205" s="32"/>
      <c r="AK1205" s="27"/>
      <c r="AL1205" s="27"/>
      <c r="AM1205" s="27"/>
      <c r="AN1205" s="27"/>
      <c r="AO1205" s="27"/>
      <c r="AP1205" s="27"/>
      <c r="AR1205" s="2"/>
      <c r="AS1205" s="8"/>
      <c r="AT1205" s="8"/>
      <c r="AU1205" s="8"/>
      <c r="AW1205" s="44"/>
      <c r="AX1205" s="31"/>
      <c r="AY1205" s="29"/>
      <c r="AZ1205" s="31"/>
      <c r="BA1205" s="17"/>
      <c r="BC1205" s="22"/>
      <c r="BD1205" s="22"/>
      <c r="BE1205" s="22"/>
      <c r="BF1205" s="22"/>
      <c r="BG1205" s="22"/>
      <c r="BH1205" s="22"/>
      <c r="BI1205" s="22"/>
      <c r="BJ1205" s="33"/>
      <c r="BK1205" s="6"/>
      <c r="BL1205" s="32"/>
      <c r="BM1205" s="27"/>
      <c r="BN1205" s="27"/>
      <c r="BO1205" s="27"/>
      <c r="BP1205" s="27"/>
      <c r="BQ1205" s="27"/>
      <c r="BR1205" s="27"/>
      <c r="BT1205" s="2"/>
      <c r="BU1205" s="8"/>
      <c r="BV1205" s="8"/>
      <c r="BW1205" s="8"/>
      <c r="BY1205" s="44"/>
      <c r="BZ1205" s="31"/>
      <c r="CA1205" s="29"/>
      <c r="CB1205" s="31"/>
      <c r="CC1205" s="17"/>
      <c r="CE1205" s="22"/>
      <c r="CF1205" s="22"/>
      <c r="CG1205" s="22"/>
      <c r="CH1205" s="22"/>
      <c r="CI1205" s="22"/>
      <c r="CJ1205" s="22"/>
      <c r="CK1205" s="22"/>
      <c r="CL1205" s="33"/>
      <c r="CM1205" s="6"/>
      <c r="CN1205" s="32"/>
      <c r="CO1205" s="27"/>
      <c r="CP1205" s="27"/>
      <c r="CQ1205" s="27"/>
      <c r="CR1205" s="27"/>
      <c r="CS1205" s="27"/>
      <c r="CT1205" s="27"/>
    </row>
    <row r="1206" spans="2:98">
      <c r="B1206" s="86">
        <v>44105</v>
      </c>
      <c r="C1206" s="53">
        <v>3380.8</v>
      </c>
      <c r="D1206" s="47">
        <f t="shared" si="352"/>
        <v>5.2928932500743925E-3</v>
      </c>
      <c r="F1206" s="89">
        <f t="shared" si="350"/>
        <v>2020.7477155344177</v>
      </c>
      <c r="G1206" s="41">
        <v>134</v>
      </c>
      <c r="H1206" s="37">
        <v>1195</v>
      </c>
      <c r="I1206" s="57">
        <f t="shared" si="353"/>
        <v>2326.6802761348567</v>
      </c>
      <c r="J1206" s="57">
        <f t="shared" si="354"/>
        <v>2692.6554635870307</v>
      </c>
      <c r="K1206" s="57">
        <f t="shared" si="355"/>
        <v>2800.1020638038372</v>
      </c>
      <c r="L1206" s="57">
        <f t="shared" si="356"/>
        <v>1933.3013525946305</v>
      </c>
      <c r="M1206" s="60">
        <f t="shared" si="357"/>
        <v>3369.8534552170922</v>
      </c>
      <c r="N1206" s="57">
        <f t="shared" si="358"/>
        <v>1606.4322022591425</v>
      </c>
      <c r="P1206" s="49"/>
      <c r="Q1206" s="96">
        <v>134</v>
      </c>
      <c r="R1206" s="103">
        <f t="shared" si="351"/>
        <v>2020.7477155344177</v>
      </c>
      <c r="S1206" s="60">
        <f t="shared" si="359"/>
        <v>2326.6802761348567</v>
      </c>
      <c r="T1206" s="57">
        <f t="shared" si="361"/>
        <v>2201.252460596123</v>
      </c>
      <c r="U1206" s="57">
        <f t="shared" si="362"/>
        <v>2289.0903203997145</v>
      </c>
      <c r="V1206" s="57">
        <f t="shared" si="348"/>
        <v>1580.4786082076457</v>
      </c>
      <c r="W1206" s="57">
        <f t="shared" si="349"/>
        <v>2754.8634834488594</v>
      </c>
      <c r="X1206" s="60">
        <f t="shared" si="360"/>
        <v>1606.4322022591425</v>
      </c>
      <c r="Y1206" s="17"/>
      <c r="AA1206" s="22"/>
      <c r="AB1206" s="22"/>
      <c r="AC1206" s="22"/>
      <c r="AD1206" s="22"/>
      <c r="AE1206" s="22"/>
      <c r="AF1206" s="22"/>
      <c r="AG1206" s="22"/>
      <c r="AH1206" s="33"/>
      <c r="AI1206" s="6"/>
      <c r="AJ1206" s="32"/>
      <c r="AK1206" s="27"/>
      <c r="AL1206" s="27"/>
      <c r="AM1206" s="27"/>
      <c r="AN1206" s="27"/>
      <c r="AO1206" s="27"/>
      <c r="AP1206" s="27"/>
      <c r="AR1206" s="2"/>
      <c r="AS1206" s="8"/>
      <c r="AT1206" s="8"/>
      <c r="AU1206" s="8"/>
      <c r="AW1206" s="44"/>
      <c r="AX1206" s="31"/>
      <c r="AY1206" s="29"/>
      <c r="AZ1206" s="31"/>
      <c r="BA1206" s="17"/>
      <c r="BC1206" s="22"/>
      <c r="BD1206" s="22"/>
      <c r="BE1206" s="22"/>
      <c r="BF1206" s="22"/>
      <c r="BG1206" s="22"/>
      <c r="BH1206" s="22"/>
      <c r="BI1206" s="22"/>
      <c r="BJ1206" s="33"/>
      <c r="BK1206" s="6"/>
      <c r="BL1206" s="32"/>
      <c r="BM1206" s="27"/>
      <c r="BN1206" s="27"/>
      <c r="BO1206" s="27"/>
      <c r="BP1206" s="27"/>
      <c r="BQ1206" s="27"/>
      <c r="BR1206" s="27"/>
      <c r="BT1206" s="2"/>
      <c r="BU1206" s="8"/>
      <c r="BV1206" s="8"/>
      <c r="BW1206" s="8"/>
      <c r="BY1206" s="44"/>
      <c r="BZ1206" s="31"/>
      <c r="CA1206" s="29"/>
      <c r="CB1206" s="31"/>
      <c r="CC1206" s="17"/>
      <c r="CE1206" s="22"/>
      <c r="CF1206" s="22"/>
      <c r="CG1206" s="22"/>
      <c r="CH1206" s="22"/>
      <c r="CI1206" s="22"/>
      <c r="CJ1206" s="22"/>
      <c r="CK1206" s="22"/>
      <c r="CL1206" s="33"/>
      <c r="CM1206" s="6"/>
      <c r="CN1206" s="32"/>
      <c r="CO1206" s="27"/>
      <c r="CP1206" s="27"/>
      <c r="CQ1206" s="27"/>
      <c r="CR1206" s="27"/>
      <c r="CS1206" s="27"/>
      <c r="CT1206" s="27"/>
    </row>
    <row r="1207" spans="2:98">
      <c r="B1207" s="86">
        <v>44106</v>
      </c>
      <c r="C1207" s="53">
        <v>3348.44</v>
      </c>
      <c r="D1207" s="47">
        <f t="shared" si="352"/>
        <v>-9.571699006152427E-3</v>
      </c>
      <c r="F1207" s="89">
        <f t="shared" si="350"/>
        <v>2020.7516885181285</v>
      </c>
      <c r="G1207" s="41">
        <v>135</v>
      </c>
      <c r="H1207" s="37">
        <v>1196</v>
      </c>
      <c r="I1207" s="57">
        <f t="shared" si="353"/>
        <v>2327.3597659761772</v>
      </c>
      <c r="J1207" s="57">
        <f t="shared" si="354"/>
        <v>2694.5135255003656</v>
      </c>
      <c r="K1207" s="57">
        <f t="shared" si="355"/>
        <v>2802.8525825190736</v>
      </c>
      <c r="L1207" s="57">
        <f t="shared" si="356"/>
        <v>1932.5324186035125</v>
      </c>
      <c r="M1207" s="60">
        <f t="shared" si="357"/>
        <v>3375.4912816578499</v>
      </c>
      <c r="N1207" s="57">
        <f t="shared" si="358"/>
        <v>1604.6859637049211</v>
      </c>
      <c r="P1207" s="49"/>
      <c r="Q1207" s="41">
        <v>135</v>
      </c>
      <c r="R1207" s="103">
        <f t="shared" si="351"/>
        <v>2020.7516885181285</v>
      </c>
      <c r="S1207" s="60">
        <f t="shared" si="359"/>
        <v>2327.3597659761772</v>
      </c>
      <c r="T1207" s="57">
        <f t="shared" si="361"/>
        <v>2202.7714307777815</v>
      </c>
      <c r="U1207" s="57">
        <f t="shared" si="362"/>
        <v>2291.3388762107743</v>
      </c>
      <c r="V1207" s="57">
        <f t="shared" si="348"/>
        <v>1579.8500027797052</v>
      </c>
      <c r="W1207" s="57">
        <f t="shared" si="349"/>
        <v>2759.4724204231429</v>
      </c>
      <c r="X1207" s="60">
        <f t="shared" si="360"/>
        <v>1604.6859637049211</v>
      </c>
      <c r="Y1207" s="17"/>
      <c r="AA1207" s="22"/>
      <c r="AB1207" s="22"/>
      <c r="AC1207" s="22"/>
      <c r="AD1207" s="22"/>
      <c r="AE1207" s="22"/>
      <c r="AF1207" s="22"/>
      <c r="AG1207" s="22"/>
      <c r="AH1207" s="33"/>
      <c r="AI1207" s="6"/>
      <c r="AJ1207" s="32"/>
      <c r="AK1207" s="27"/>
      <c r="AL1207" s="27"/>
      <c r="AM1207" s="27"/>
      <c r="AN1207" s="27"/>
      <c r="AO1207" s="27"/>
      <c r="AP1207" s="27"/>
      <c r="AR1207" s="2"/>
      <c r="AS1207" s="8"/>
      <c r="AT1207" s="8"/>
      <c r="AU1207" s="8"/>
      <c r="AW1207" s="44"/>
      <c r="AX1207" s="31"/>
      <c r="AY1207" s="29"/>
      <c r="AZ1207" s="31"/>
      <c r="BA1207" s="17"/>
      <c r="BC1207" s="22"/>
      <c r="BD1207" s="22"/>
      <c r="BE1207" s="22"/>
      <c r="BF1207" s="22"/>
      <c r="BG1207" s="22"/>
      <c r="BH1207" s="22"/>
      <c r="BI1207" s="22"/>
      <c r="BJ1207" s="33"/>
      <c r="BK1207" s="6"/>
      <c r="BL1207" s="32"/>
      <c r="BM1207" s="27"/>
      <c r="BN1207" s="27"/>
      <c r="BO1207" s="27"/>
      <c r="BP1207" s="27"/>
      <c r="BQ1207" s="27"/>
      <c r="BR1207" s="27"/>
      <c r="BT1207" s="2"/>
      <c r="BU1207" s="8"/>
      <c r="BV1207" s="8"/>
      <c r="BW1207" s="8"/>
      <c r="BY1207" s="44"/>
      <c r="BZ1207" s="31"/>
      <c r="CA1207" s="29"/>
      <c r="CB1207" s="31"/>
      <c r="CC1207" s="17"/>
      <c r="CE1207" s="22"/>
      <c r="CF1207" s="22"/>
      <c r="CG1207" s="22"/>
      <c r="CH1207" s="22"/>
      <c r="CI1207" s="22"/>
      <c r="CJ1207" s="22"/>
      <c r="CK1207" s="22"/>
      <c r="CL1207" s="33"/>
      <c r="CM1207" s="6"/>
      <c r="CN1207" s="32"/>
      <c r="CO1207" s="27"/>
      <c r="CP1207" s="27"/>
      <c r="CQ1207" s="27"/>
      <c r="CR1207" s="27"/>
      <c r="CS1207" s="27"/>
      <c r="CT1207" s="27"/>
    </row>
    <row r="1208" spans="2:98">
      <c r="B1208" s="86">
        <v>44109</v>
      </c>
      <c r="C1208" s="53">
        <v>3408.6</v>
      </c>
      <c r="D1208" s="47">
        <f t="shared" si="352"/>
        <v>1.7966575479924935E-2</v>
      </c>
      <c r="F1208" s="89">
        <f t="shared" si="350"/>
        <v>2020.7556615018393</v>
      </c>
      <c r="G1208" s="41">
        <v>136</v>
      </c>
      <c r="H1208" s="37">
        <v>1197</v>
      </c>
      <c r="I1208" s="57">
        <f t="shared" si="353"/>
        <v>2328.0394542575013</v>
      </c>
      <c r="J1208" s="57">
        <f t="shared" si="354"/>
        <v>2696.3659934026068</v>
      </c>
      <c r="K1208" s="57">
        <f t="shared" si="355"/>
        <v>2805.5986483237202</v>
      </c>
      <c r="L1208" s="57">
        <f t="shared" si="356"/>
        <v>1931.7687167470485</v>
      </c>
      <c r="M1208" s="60">
        <f t="shared" si="357"/>
        <v>3381.1212954663451</v>
      </c>
      <c r="N1208" s="57">
        <f t="shared" si="358"/>
        <v>1602.949798886774</v>
      </c>
      <c r="P1208" s="49"/>
      <c r="Q1208" s="96">
        <v>136</v>
      </c>
      <c r="R1208" s="103">
        <f t="shared" si="351"/>
        <v>2020.7556615018393</v>
      </c>
      <c r="S1208" s="60">
        <f t="shared" si="359"/>
        <v>2328.0394542575013</v>
      </c>
      <c r="T1208" s="57">
        <f t="shared" si="361"/>
        <v>2204.2858278416197</v>
      </c>
      <c r="U1208" s="57">
        <f t="shared" si="362"/>
        <v>2293.5837917564809</v>
      </c>
      <c r="V1208" s="57">
        <f t="shared" si="348"/>
        <v>1579.2256746347059</v>
      </c>
      <c r="W1208" s="57">
        <f t="shared" si="349"/>
        <v>2764.0749705513463</v>
      </c>
      <c r="X1208" s="60">
        <f t="shared" si="360"/>
        <v>1602.949798886774</v>
      </c>
      <c r="Y1208" s="17"/>
      <c r="AA1208" s="22"/>
      <c r="AB1208" s="22"/>
      <c r="AC1208" s="22"/>
      <c r="AD1208" s="22"/>
      <c r="AE1208" s="22"/>
      <c r="AF1208" s="22"/>
      <c r="AG1208" s="22"/>
      <c r="AH1208" s="33"/>
      <c r="AI1208" s="6"/>
      <c r="AJ1208" s="32"/>
      <c r="AK1208" s="27"/>
      <c r="AL1208" s="27"/>
      <c r="AM1208" s="27"/>
      <c r="AN1208" s="27"/>
      <c r="AO1208" s="27"/>
      <c r="AP1208" s="27"/>
      <c r="AR1208" s="2"/>
      <c r="AS1208" s="8"/>
      <c r="AT1208" s="8"/>
      <c r="AU1208" s="8"/>
      <c r="AW1208" s="44"/>
      <c r="AX1208" s="31"/>
      <c r="AY1208" s="29"/>
      <c r="AZ1208" s="31"/>
      <c r="BA1208" s="17"/>
      <c r="BC1208" s="22"/>
      <c r="BD1208" s="22"/>
      <c r="BE1208" s="22"/>
      <c r="BF1208" s="22"/>
      <c r="BG1208" s="22"/>
      <c r="BH1208" s="22"/>
      <c r="BI1208" s="22"/>
      <c r="BJ1208" s="33"/>
      <c r="BK1208" s="6"/>
      <c r="BL1208" s="32"/>
      <c r="BM1208" s="27"/>
      <c r="BN1208" s="27"/>
      <c r="BO1208" s="27"/>
      <c r="BP1208" s="27"/>
      <c r="BQ1208" s="27"/>
      <c r="BR1208" s="27"/>
      <c r="BT1208" s="2"/>
      <c r="BU1208" s="8"/>
      <c r="BV1208" s="8"/>
      <c r="BW1208" s="8"/>
      <c r="BY1208" s="44"/>
      <c r="BZ1208" s="31"/>
      <c r="CA1208" s="29"/>
      <c r="CB1208" s="31"/>
      <c r="CC1208" s="17"/>
      <c r="CE1208" s="22"/>
      <c r="CF1208" s="22"/>
      <c r="CG1208" s="22"/>
      <c r="CH1208" s="22"/>
      <c r="CI1208" s="22"/>
      <c r="CJ1208" s="22"/>
      <c r="CK1208" s="22"/>
      <c r="CL1208" s="33"/>
      <c r="CM1208" s="6"/>
      <c r="CN1208" s="32"/>
      <c r="CO1208" s="27"/>
      <c r="CP1208" s="27"/>
      <c r="CQ1208" s="27"/>
      <c r="CR1208" s="27"/>
      <c r="CS1208" s="27"/>
      <c r="CT1208" s="27"/>
    </row>
    <row r="1209" spans="2:98">
      <c r="B1209" s="86">
        <v>44110</v>
      </c>
      <c r="C1209" s="53">
        <v>3360.95</v>
      </c>
      <c r="D1209" s="47">
        <f t="shared" si="352"/>
        <v>-1.3979346359209086E-2</v>
      </c>
      <c r="F1209" s="89">
        <f t="shared" si="350"/>
        <v>2020.7596344855501</v>
      </c>
      <c r="G1209" s="41">
        <v>137</v>
      </c>
      <c r="H1209" s="37">
        <v>1198</v>
      </c>
      <c r="I1209" s="57">
        <f t="shared" si="353"/>
        <v>2328.719341036784</v>
      </c>
      <c r="J1209" s="57">
        <f t="shared" si="354"/>
        <v>2698.2129297504107</v>
      </c>
      <c r="K1209" s="57">
        <f t="shared" si="355"/>
        <v>2808.3403216882571</v>
      </c>
      <c r="L1209" s="57">
        <f t="shared" si="356"/>
        <v>1931.0101868489899</v>
      </c>
      <c r="M1209" s="60">
        <f t="shared" si="357"/>
        <v>3386.7436163040497</v>
      </c>
      <c r="N1209" s="57">
        <f t="shared" si="358"/>
        <v>1601.2235892945555</v>
      </c>
      <c r="P1209" s="49"/>
      <c r="Q1209" s="41">
        <v>137</v>
      </c>
      <c r="R1209" s="103">
        <f t="shared" si="351"/>
        <v>2020.7596344855501</v>
      </c>
      <c r="S1209" s="60">
        <f t="shared" si="359"/>
        <v>2328.719341036784</v>
      </c>
      <c r="T1209" s="57">
        <f t="shared" si="361"/>
        <v>2205.7957028461074</v>
      </c>
      <c r="U1209" s="57">
        <f t="shared" si="362"/>
        <v>2295.8251164715994</v>
      </c>
      <c r="V1209" s="57">
        <f t="shared" si="348"/>
        <v>1578.605574578417</v>
      </c>
      <c r="W1209" s="57">
        <f t="shared" si="349"/>
        <v>2768.6712316570174</v>
      </c>
      <c r="X1209" s="60">
        <f t="shared" si="360"/>
        <v>1601.2235892945555</v>
      </c>
      <c r="Y1209" s="17"/>
      <c r="AA1209" s="22"/>
      <c r="AB1209" s="22"/>
      <c r="AC1209" s="22"/>
      <c r="AD1209" s="22"/>
      <c r="AE1209" s="22"/>
      <c r="AF1209" s="22"/>
      <c r="AG1209" s="22"/>
      <c r="AH1209" s="33"/>
      <c r="AI1209" s="6"/>
      <c r="AJ1209" s="32"/>
      <c r="AK1209" s="27"/>
      <c r="AL1209" s="27"/>
      <c r="AM1209" s="27"/>
      <c r="AN1209" s="27"/>
      <c r="AO1209" s="27"/>
      <c r="AP1209" s="27"/>
      <c r="AR1209" s="2"/>
      <c r="AS1209" s="8"/>
      <c r="AT1209" s="8"/>
      <c r="AU1209" s="8"/>
      <c r="AW1209" s="44"/>
      <c r="AX1209" s="31"/>
      <c r="AY1209" s="29"/>
      <c r="AZ1209" s="31"/>
      <c r="BA1209" s="17"/>
      <c r="BC1209" s="22"/>
      <c r="BD1209" s="22"/>
      <c r="BE1209" s="22"/>
      <c r="BF1209" s="22"/>
      <c r="BG1209" s="22"/>
      <c r="BH1209" s="22"/>
      <c r="BI1209" s="22"/>
      <c r="BJ1209" s="33"/>
      <c r="BK1209" s="6"/>
      <c r="BL1209" s="32"/>
      <c r="BM1209" s="27"/>
      <c r="BN1209" s="27"/>
      <c r="BO1209" s="27"/>
      <c r="BP1209" s="27"/>
      <c r="BQ1209" s="27"/>
      <c r="BR1209" s="27"/>
      <c r="BT1209" s="2"/>
      <c r="BU1209" s="8"/>
      <c r="BV1209" s="8"/>
      <c r="BW1209" s="8"/>
      <c r="BY1209" s="44"/>
      <c r="BZ1209" s="31"/>
      <c r="CA1209" s="29"/>
      <c r="CB1209" s="31"/>
      <c r="CC1209" s="17"/>
      <c r="CE1209" s="22"/>
      <c r="CF1209" s="22"/>
      <c r="CG1209" s="22"/>
      <c r="CH1209" s="22"/>
      <c r="CI1209" s="22"/>
      <c r="CJ1209" s="22"/>
      <c r="CK1209" s="22"/>
      <c r="CL1209" s="33"/>
      <c r="CM1209" s="6"/>
      <c r="CN1209" s="32"/>
      <c r="CO1209" s="27"/>
      <c r="CP1209" s="27"/>
      <c r="CQ1209" s="27"/>
      <c r="CR1209" s="27"/>
      <c r="CS1209" s="27"/>
      <c r="CT1209" s="27"/>
    </row>
    <row r="1210" spans="2:98">
      <c r="B1210" s="86">
        <v>44111</v>
      </c>
      <c r="C1210" s="53">
        <v>3419.44</v>
      </c>
      <c r="D1210" s="47">
        <f t="shared" si="352"/>
        <v>1.7402817655722411E-2</v>
      </c>
      <c r="F1210" s="89">
        <f t="shared" si="350"/>
        <v>2020.7636074692609</v>
      </c>
      <c r="G1210" s="41">
        <v>138</v>
      </c>
      <c r="H1210" s="37">
        <v>1199</v>
      </c>
      <c r="I1210" s="57">
        <f t="shared" si="353"/>
        <v>2329.3994263719937</v>
      </c>
      <c r="J1210" s="57">
        <f t="shared" si="354"/>
        <v>2700.0543958601806</v>
      </c>
      <c r="K1210" s="57">
        <f t="shared" si="355"/>
        <v>2811.0776619691983</v>
      </c>
      <c r="L1210" s="57">
        <f t="shared" si="356"/>
        <v>1930.2567698471605</v>
      </c>
      <c r="M1210" s="60">
        <f t="shared" si="357"/>
        <v>3392.3583616270189</v>
      </c>
      <c r="N1210" s="57">
        <f t="shared" si="358"/>
        <v>1599.5072186240793</v>
      </c>
      <c r="P1210" s="49"/>
      <c r="Q1210" s="96">
        <v>138</v>
      </c>
      <c r="R1210" s="103">
        <f t="shared" si="351"/>
        <v>2020.7636074692609</v>
      </c>
      <c r="S1210" s="60">
        <f t="shared" si="359"/>
        <v>2329.3994263719937</v>
      </c>
      <c r="T1210" s="57">
        <f t="shared" si="361"/>
        <v>2207.3011059175556</v>
      </c>
      <c r="U1210" s="57">
        <f t="shared" si="362"/>
        <v>2298.0628988802273</v>
      </c>
      <c r="V1210" s="57">
        <f t="shared" si="348"/>
        <v>1577.989654327364</v>
      </c>
      <c r="W1210" s="57">
        <f t="shared" si="349"/>
        <v>2773.2612997607703</v>
      </c>
      <c r="X1210" s="60">
        <f t="shared" si="360"/>
        <v>1599.5072186240793</v>
      </c>
      <c r="Y1210" s="17"/>
      <c r="AA1210" s="22"/>
      <c r="AB1210" s="22"/>
      <c r="AC1210" s="22"/>
      <c r="AD1210" s="22"/>
      <c r="AE1210" s="22"/>
      <c r="AF1210" s="22"/>
      <c r="AG1210" s="22"/>
      <c r="AH1210" s="33"/>
      <c r="AI1210" s="6"/>
      <c r="AJ1210" s="32"/>
      <c r="AK1210" s="27"/>
      <c r="AL1210" s="27"/>
      <c r="AM1210" s="27"/>
      <c r="AN1210" s="27"/>
      <c r="AO1210" s="27"/>
      <c r="AP1210" s="27"/>
      <c r="AR1210" s="2"/>
      <c r="AS1210" s="8"/>
      <c r="AT1210" s="8"/>
      <c r="AU1210" s="8"/>
      <c r="AW1210" s="44"/>
      <c r="AX1210" s="31"/>
      <c r="AY1210" s="29"/>
      <c r="AZ1210" s="31"/>
      <c r="BA1210" s="17"/>
      <c r="BC1210" s="22"/>
      <c r="BD1210" s="22"/>
      <c r="BE1210" s="22"/>
      <c r="BF1210" s="22"/>
      <c r="BG1210" s="22"/>
      <c r="BH1210" s="22"/>
      <c r="BI1210" s="22"/>
      <c r="BJ1210" s="33"/>
      <c r="BK1210" s="6"/>
      <c r="BL1210" s="32"/>
      <c r="BM1210" s="27"/>
      <c r="BN1210" s="27"/>
      <c r="BO1210" s="27"/>
      <c r="BP1210" s="27"/>
      <c r="BQ1210" s="27"/>
      <c r="BR1210" s="27"/>
      <c r="BT1210" s="2"/>
      <c r="BU1210" s="8"/>
      <c r="BV1210" s="8"/>
      <c r="BW1210" s="8"/>
      <c r="BY1210" s="44"/>
      <c r="BZ1210" s="31"/>
      <c r="CA1210" s="29"/>
      <c r="CB1210" s="31"/>
      <c r="CC1210" s="17"/>
      <c r="CE1210" s="22"/>
      <c r="CF1210" s="22"/>
      <c r="CG1210" s="22"/>
      <c r="CH1210" s="22"/>
      <c r="CI1210" s="22"/>
      <c r="CJ1210" s="22"/>
      <c r="CK1210" s="22"/>
      <c r="CL1210" s="33"/>
      <c r="CM1210" s="6"/>
      <c r="CN1210" s="32"/>
      <c r="CO1210" s="27"/>
      <c r="CP1210" s="27"/>
      <c r="CQ1210" s="27"/>
      <c r="CR1210" s="27"/>
      <c r="CS1210" s="27"/>
      <c r="CT1210" s="27"/>
    </row>
    <row r="1211" spans="2:98">
      <c r="B1211" s="86">
        <v>44112</v>
      </c>
      <c r="C1211" s="53">
        <v>3446.83</v>
      </c>
      <c r="D1211" s="47">
        <f t="shared" si="352"/>
        <v>8.0100835224480825E-3</v>
      </c>
      <c r="F1211" s="89">
        <f t="shared" si="350"/>
        <v>2020.7675804529717</v>
      </c>
      <c r="G1211" s="41">
        <v>139</v>
      </c>
      <c r="H1211" s="37">
        <v>1200</v>
      </c>
      <c r="I1211" s="57">
        <f t="shared" si="353"/>
        <v>2330.0797103211171</v>
      </c>
      <c r="J1211" s="57">
        <f t="shared" si="354"/>
        <v>2701.8904519369698</v>
      </c>
      <c r="K1211" s="57">
        <f t="shared" si="355"/>
        <v>2813.8107274375102</v>
      </c>
      <c r="L1211" s="57">
        <f t="shared" si="356"/>
        <v>1929.5084077650404</v>
      </c>
      <c r="M1211" s="60">
        <f t="shared" si="357"/>
        <v>3397.9656467423024</v>
      </c>
      <c r="N1211" s="57">
        <f t="shared" si="358"/>
        <v>1597.8005727207076</v>
      </c>
      <c r="P1211" s="49"/>
      <c r="Q1211" s="41">
        <v>139</v>
      </c>
      <c r="R1211" s="103">
        <f t="shared" si="351"/>
        <v>2020.7675804529717</v>
      </c>
      <c r="S1211" s="60">
        <f t="shared" si="359"/>
        <v>2330.0797103211171</v>
      </c>
      <c r="T1211" s="57">
        <f t="shared" si="361"/>
        <v>2208.8020862737426</v>
      </c>
      <c r="U1211" s="57">
        <f t="shared" si="362"/>
        <v>2300.2971866190223</v>
      </c>
      <c r="V1211" s="57">
        <f t="shared" si="348"/>
        <v>1577.3778664855993</v>
      </c>
      <c r="W1211" s="57">
        <f t="shared" si="349"/>
        <v>2777.845269126401</v>
      </c>
      <c r="X1211" s="60">
        <f t="shared" si="360"/>
        <v>1597.8005727207076</v>
      </c>
      <c r="Y1211" s="17"/>
      <c r="AA1211" s="22"/>
      <c r="AB1211" s="22"/>
      <c r="AC1211" s="22"/>
      <c r="AD1211" s="22"/>
      <c r="AE1211" s="22"/>
      <c r="AF1211" s="22"/>
      <c r="AG1211" s="22"/>
      <c r="AH1211" s="33"/>
      <c r="AI1211" s="6"/>
      <c r="AJ1211" s="32"/>
      <c r="AK1211" s="27"/>
      <c r="AL1211" s="27"/>
      <c r="AM1211" s="27"/>
      <c r="AN1211" s="27"/>
      <c r="AO1211" s="27"/>
      <c r="AP1211" s="27"/>
      <c r="AR1211" s="2"/>
      <c r="AS1211" s="8"/>
      <c r="AT1211" s="8"/>
      <c r="AU1211" s="8"/>
      <c r="AW1211" s="44"/>
      <c r="AX1211" s="31"/>
      <c r="AY1211" s="29"/>
      <c r="AZ1211" s="31"/>
      <c r="BA1211" s="17"/>
      <c r="BC1211" s="22"/>
      <c r="BD1211" s="22"/>
      <c r="BE1211" s="22"/>
      <c r="BF1211" s="22"/>
      <c r="BG1211" s="22"/>
      <c r="BH1211" s="22"/>
      <c r="BI1211" s="22"/>
      <c r="BJ1211" s="33"/>
      <c r="BK1211" s="6"/>
      <c r="BL1211" s="32"/>
      <c r="BM1211" s="27"/>
      <c r="BN1211" s="27"/>
      <c r="BO1211" s="27"/>
      <c r="BP1211" s="27"/>
      <c r="BQ1211" s="27"/>
      <c r="BR1211" s="27"/>
      <c r="BT1211" s="2"/>
      <c r="BU1211" s="8"/>
      <c r="BV1211" s="8"/>
      <c r="BW1211" s="8"/>
      <c r="BY1211" s="44"/>
      <c r="BZ1211" s="31"/>
      <c r="CA1211" s="29"/>
      <c r="CB1211" s="31"/>
      <c r="CC1211" s="17"/>
      <c r="CE1211" s="22"/>
      <c r="CF1211" s="22"/>
      <c r="CG1211" s="22"/>
      <c r="CH1211" s="22"/>
      <c r="CI1211" s="22"/>
      <c r="CJ1211" s="22"/>
      <c r="CK1211" s="22"/>
      <c r="CL1211" s="33"/>
      <c r="CM1211" s="6"/>
      <c r="CN1211" s="32"/>
      <c r="CO1211" s="27"/>
      <c r="CP1211" s="27"/>
      <c r="CQ1211" s="27"/>
      <c r="CR1211" s="27"/>
      <c r="CS1211" s="27"/>
      <c r="CT1211" s="27"/>
    </row>
    <row r="1212" spans="2:98">
      <c r="B1212" s="86">
        <v>44113</v>
      </c>
      <c r="C1212" s="53">
        <v>3466.13</v>
      </c>
      <c r="D1212" s="47">
        <f t="shared" si="352"/>
        <v>5.5993478065353335E-3</v>
      </c>
      <c r="F1212" s="89">
        <f t="shared" si="350"/>
        <v>2020.7715534366826</v>
      </c>
      <c r="G1212" s="41">
        <v>140</v>
      </c>
      <c r="H1212" s="37">
        <v>1201</v>
      </c>
      <c r="I1212" s="57">
        <f t="shared" si="353"/>
        <v>2330.760192942158</v>
      </c>
      <c r="J1212" s="57">
        <f t="shared" si="354"/>
        <v>2703.7211571024363</v>
      </c>
      <c r="K1212" s="57">
        <f t="shared" si="355"/>
        <v>2816.5395753061007</v>
      </c>
      <c r="L1212" s="57">
        <f t="shared" si="356"/>
        <v>1928.7650436842771</v>
      </c>
      <c r="M1212" s="60">
        <f t="shared" si="357"/>
        <v>3403.5655848625261</v>
      </c>
      <c r="N1212" s="57">
        <f t="shared" si="358"/>
        <v>1596.1035395247688</v>
      </c>
      <c r="P1212" s="49"/>
      <c r="Q1212" s="96">
        <v>140</v>
      </c>
      <c r="R1212" s="103">
        <f t="shared" si="351"/>
        <v>2020.7715534366826</v>
      </c>
      <c r="S1212" s="60">
        <f t="shared" si="359"/>
        <v>2330.760192942158</v>
      </c>
      <c r="T1212" s="57">
        <f t="shared" si="361"/>
        <v>2210.2986922467703</v>
      </c>
      <c r="U1212" s="57">
        <f t="shared" si="362"/>
        <v>2302.5280264596772</v>
      </c>
      <c r="V1212" s="57">
        <f t="shared" si="348"/>
        <v>1576.7701645222301</v>
      </c>
      <c r="W1212" s="57">
        <f t="shared" si="349"/>
        <v>2782.4232323055103</v>
      </c>
      <c r="X1212" s="60">
        <f t="shared" si="360"/>
        <v>1596.1035395247688</v>
      </c>
      <c r="Y1212" s="17"/>
      <c r="AA1212" s="22"/>
      <c r="AB1212" s="22"/>
      <c r="AC1212" s="22"/>
      <c r="AD1212" s="22"/>
      <c r="AE1212" s="22"/>
      <c r="AF1212" s="22"/>
      <c r="AG1212" s="22"/>
      <c r="AH1212" s="33"/>
      <c r="AI1212" s="6"/>
      <c r="AJ1212" s="32"/>
      <c r="AK1212" s="27"/>
      <c r="AL1212" s="27"/>
      <c r="AM1212" s="27"/>
      <c r="AN1212" s="27"/>
      <c r="AO1212" s="27"/>
      <c r="AP1212" s="27"/>
      <c r="AR1212" s="2"/>
      <c r="AS1212" s="8"/>
      <c r="AT1212" s="8"/>
      <c r="AU1212" s="8"/>
      <c r="AW1212" s="44"/>
      <c r="AX1212" s="31"/>
      <c r="AY1212" s="29"/>
      <c r="AZ1212" s="31"/>
      <c r="BA1212" s="17"/>
      <c r="BC1212" s="22"/>
      <c r="BD1212" s="22"/>
      <c r="BE1212" s="22"/>
      <c r="BF1212" s="22"/>
      <c r="BG1212" s="22"/>
      <c r="BH1212" s="22"/>
      <c r="BI1212" s="22"/>
      <c r="BJ1212" s="33"/>
      <c r="BK1212" s="6"/>
      <c r="BL1212" s="32"/>
      <c r="BM1212" s="27"/>
      <c r="BN1212" s="27"/>
      <c r="BO1212" s="27"/>
      <c r="BP1212" s="27"/>
      <c r="BQ1212" s="27"/>
      <c r="BR1212" s="27"/>
      <c r="BT1212" s="2"/>
      <c r="BU1212" s="8"/>
      <c r="BV1212" s="8"/>
      <c r="BW1212" s="8"/>
      <c r="BY1212" s="44"/>
      <c r="BZ1212" s="31"/>
      <c r="CA1212" s="29"/>
      <c r="CB1212" s="31"/>
      <c r="CC1212" s="17"/>
      <c r="CE1212" s="22"/>
      <c r="CF1212" s="22"/>
      <c r="CG1212" s="22"/>
      <c r="CH1212" s="22"/>
      <c r="CI1212" s="22"/>
      <c r="CJ1212" s="22"/>
      <c r="CK1212" s="22"/>
      <c r="CL1212" s="33"/>
      <c r="CM1212" s="6"/>
      <c r="CN1212" s="32"/>
      <c r="CO1212" s="27"/>
      <c r="CP1212" s="27"/>
      <c r="CQ1212" s="27"/>
      <c r="CR1212" s="27"/>
      <c r="CS1212" s="27"/>
      <c r="CT1212" s="27"/>
    </row>
    <row r="1213" spans="2:98">
      <c r="B1213" s="86">
        <v>44116</v>
      </c>
      <c r="C1213" s="53">
        <v>3534.22</v>
      </c>
      <c r="D1213" s="47">
        <f t="shared" si="352"/>
        <v>1.9644387256103981E-2</v>
      </c>
      <c r="F1213" s="89">
        <f t="shared" si="350"/>
        <v>2020.7755264203934</v>
      </c>
      <c r="G1213" s="41">
        <v>141</v>
      </c>
      <c r="H1213" s="37">
        <v>1202</v>
      </c>
      <c r="I1213" s="57">
        <f t="shared" si="353"/>
        <v>2331.4408742931382</v>
      </c>
      <c r="J1213" s="57">
        <f t="shared" si="354"/>
        <v>2705.5465694219129</v>
      </c>
      <c r="K1213" s="57">
        <f t="shared" si="355"/>
        <v>2819.2642617564252</v>
      </c>
      <c r="L1213" s="57">
        <f t="shared" si="356"/>
        <v>1928.0266217180783</v>
      </c>
      <c r="M1213" s="60">
        <f t="shared" si="357"/>
        <v>3409.1582871587107</v>
      </c>
      <c r="N1213" s="57">
        <f t="shared" si="358"/>
        <v>1594.4160090187395</v>
      </c>
      <c r="P1213" s="49"/>
      <c r="Q1213" s="41">
        <v>141</v>
      </c>
      <c r="R1213" s="103">
        <f t="shared" si="351"/>
        <v>2020.7755264203934</v>
      </c>
      <c r="S1213" s="60">
        <f t="shared" si="359"/>
        <v>2331.4408742931382</v>
      </c>
      <c r="T1213" s="57">
        <f t="shared" si="361"/>
        <v>2211.7909713051899</v>
      </c>
      <c r="U1213" s="57">
        <f t="shared" si="362"/>
        <v>2304.7554643306703</v>
      </c>
      <c r="V1213" s="57">
        <f t="shared" si="348"/>
        <v>1576.1665027496661</v>
      </c>
      <c r="W1213" s="57">
        <f t="shared" si="349"/>
        <v>2786.9952801806803</v>
      </c>
      <c r="X1213" s="60">
        <f t="shared" si="360"/>
        <v>1594.4160090187395</v>
      </c>
      <c r="Y1213" s="17"/>
      <c r="AA1213" s="22"/>
      <c r="AB1213" s="22"/>
      <c r="AC1213" s="22"/>
      <c r="AD1213" s="22"/>
      <c r="AE1213" s="22"/>
      <c r="AF1213" s="22"/>
      <c r="AG1213" s="22"/>
      <c r="AH1213" s="33"/>
      <c r="AI1213" s="6"/>
      <c r="AJ1213" s="32"/>
      <c r="AK1213" s="27"/>
      <c r="AL1213" s="27"/>
      <c r="AM1213" s="27"/>
      <c r="AN1213" s="27"/>
      <c r="AO1213" s="27"/>
      <c r="AP1213" s="27"/>
      <c r="AR1213" s="2"/>
      <c r="AS1213" s="8"/>
      <c r="AT1213" s="8"/>
      <c r="AU1213" s="8"/>
      <c r="AW1213" s="44"/>
      <c r="AX1213" s="31"/>
      <c r="AY1213" s="29"/>
      <c r="AZ1213" s="31"/>
      <c r="BA1213" s="17"/>
      <c r="BC1213" s="22"/>
      <c r="BD1213" s="22"/>
      <c r="BE1213" s="22"/>
      <c r="BF1213" s="22"/>
      <c r="BG1213" s="22"/>
      <c r="BH1213" s="22"/>
      <c r="BI1213" s="22"/>
      <c r="BJ1213" s="33"/>
      <c r="BK1213" s="6"/>
      <c r="BL1213" s="32"/>
      <c r="BM1213" s="27"/>
      <c r="BN1213" s="27"/>
      <c r="BO1213" s="27"/>
      <c r="BP1213" s="27"/>
      <c r="BQ1213" s="27"/>
      <c r="BR1213" s="27"/>
      <c r="BT1213" s="2"/>
      <c r="BU1213" s="8"/>
      <c r="BV1213" s="8"/>
      <c r="BW1213" s="8"/>
      <c r="BY1213" s="44"/>
      <c r="BZ1213" s="31"/>
      <c r="CA1213" s="29"/>
      <c r="CB1213" s="31"/>
      <c r="CC1213" s="17"/>
      <c r="CE1213" s="22"/>
      <c r="CF1213" s="22"/>
      <c r="CG1213" s="22"/>
      <c r="CH1213" s="22"/>
      <c r="CI1213" s="22"/>
      <c r="CJ1213" s="22"/>
      <c r="CK1213" s="22"/>
      <c r="CL1213" s="33"/>
      <c r="CM1213" s="6"/>
      <c r="CN1213" s="32"/>
      <c r="CO1213" s="27"/>
      <c r="CP1213" s="27"/>
      <c r="CQ1213" s="27"/>
      <c r="CR1213" s="27"/>
      <c r="CS1213" s="27"/>
      <c r="CT1213" s="27"/>
    </row>
    <row r="1214" spans="2:98">
      <c r="B1214" s="86">
        <v>44117</v>
      </c>
      <c r="C1214" s="53">
        <v>3511.93</v>
      </c>
      <c r="D1214" s="47">
        <f t="shared" si="352"/>
        <v>-6.3069078891523347E-3</v>
      </c>
      <c r="F1214" s="89">
        <f t="shared" si="350"/>
        <v>2020.7794994041042</v>
      </c>
      <c r="G1214" s="41">
        <v>142</v>
      </c>
      <c r="H1214" s="37">
        <v>1203</v>
      </c>
      <c r="I1214" s="57">
        <f t="shared" si="353"/>
        <v>2332.1217544320943</v>
      </c>
      <c r="J1214" s="57">
        <f t="shared" si="354"/>
        <v>2707.3667459306062</v>
      </c>
      <c r="K1214" s="57">
        <f t="shared" si="355"/>
        <v>2821.9848419642417</v>
      </c>
      <c r="L1214" s="57">
        <f t="shared" si="356"/>
        <v>1927.2930869854565</v>
      </c>
      <c r="M1214" s="60">
        <f t="shared" si="357"/>
        <v>3414.7438628113991</v>
      </c>
      <c r="N1214" s="57">
        <f t="shared" si="358"/>
        <v>1592.737873176118</v>
      </c>
      <c r="P1214" s="49"/>
      <c r="Q1214" s="96">
        <v>142</v>
      </c>
      <c r="R1214" s="103">
        <f t="shared" si="351"/>
        <v>2020.7794994041042</v>
      </c>
      <c r="S1214" s="60">
        <f t="shared" si="359"/>
        <v>2332.1217544320943</v>
      </c>
      <c r="T1214" s="57">
        <f t="shared" si="361"/>
        <v>2213.2789700754238</v>
      </c>
      <c r="U1214" s="57">
        <f t="shared" si="362"/>
        <v>2306.979545338319</v>
      </c>
      <c r="V1214" s="57">
        <f t="shared" si="348"/>
        <v>1575.5668363025648</v>
      </c>
      <c r="W1214" s="57">
        <f t="shared" si="349"/>
        <v>2791.5615020072737</v>
      </c>
      <c r="X1214" s="60">
        <f t="shared" si="360"/>
        <v>1592.737873176118</v>
      </c>
      <c r="Y1214" s="17"/>
      <c r="AA1214" s="22"/>
      <c r="AB1214" s="22"/>
      <c r="AC1214" s="22"/>
      <c r="AD1214" s="22"/>
      <c r="AE1214" s="22"/>
      <c r="AF1214" s="22"/>
      <c r="AG1214" s="22"/>
      <c r="AH1214" s="33"/>
      <c r="AI1214" s="6"/>
      <c r="AJ1214" s="32"/>
      <c r="AK1214" s="27"/>
      <c r="AL1214" s="27"/>
      <c r="AM1214" s="27"/>
      <c r="AN1214" s="27"/>
      <c r="AO1214" s="27"/>
      <c r="AP1214" s="27"/>
      <c r="AR1214" s="2"/>
      <c r="AS1214" s="8"/>
      <c r="AT1214" s="8"/>
      <c r="AU1214" s="8"/>
      <c r="AW1214" s="44"/>
      <c r="AX1214" s="31"/>
      <c r="AY1214" s="29"/>
      <c r="AZ1214" s="31"/>
      <c r="BA1214" s="17"/>
      <c r="BC1214" s="22"/>
      <c r="BD1214" s="22"/>
      <c r="BE1214" s="22"/>
      <c r="BF1214" s="22"/>
      <c r="BG1214" s="22"/>
      <c r="BH1214" s="22"/>
      <c r="BI1214" s="22"/>
      <c r="BJ1214" s="33"/>
      <c r="BK1214" s="6"/>
      <c r="BL1214" s="32"/>
      <c r="BM1214" s="27"/>
      <c r="BN1214" s="27"/>
      <c r="BO1214" s="27"/>
      <c r="BP1214" s="27"/>
      <c r="BQ1214" s="27"/>
      <c r="BR1214" s="27"/>
      <c r="BT1214" s="2"/>
      <c r="BU1214" s="8"/>
      <c r="BV1214" s="8"/>
      <c r="BW1214" s="8"/>
      <c r="BY1214" s="44"/>
      <c r="BZ1214" s="31"/>
      <c r="CA1214" s="29"/>
      <c r="CB1214" s="31"/>
      <c r="CC1214" s="17"/>
      <c r="CE1214" s="22"/>
      <c r="CF1214" s="22"/>
      <c r="CG1214" s="22"/>
      <c r="CH1214" s="22"/>
      <c r="CI1214" s="22"/>
      <c r="CJ1214" s="22"/>
      <c r="CK1214" s="22"/>
      <c r="CL1214" s="33"/>
      <c r="CM1214" s="6"/>
      <c r="CN1214" s="32"/>
      <c r="CO1214" s="27"/>
      <c r="CP1214" s="27"/>
      <c r="CQ1214" s="27"/>
      <c r="CR1214" s="27"/>
      <c r="CS1214" s="27"/>
      <c r="CT1214" s="27"/>
    </row>
    <row r="1215" spans="2:98">
      <c r="B1215" s="86">
        <v>44118</v>
      </c>
      <c r="C1215" s="53">
        <v>3488.67</v>
      </c>
      <c r="D1215" s="47">
        <f t="shared" si="352"/>
        <v>-6.6231388438834958E-3</v>
      </c>
      <c r="F1215" s="89">
        <f t="shared" si="350"/>
        <v>2020.783472387815</v>
      </c>
      <c r="G1215" s="41">
        <v>143</v>
      </c>
      <c r="H1215" s="37">
        <v>1204</v>
      </c>
      <c r="I1215" s="57">
        <f t="shared" si="353"/>
        <v>2332.8028334170808</v>
      </c>
      <c r="J1215" s="57">
        <f t="shared" si="354"/>
        <v>2709.1817426589669</v>
      </c>
      <c r="K1215" s="57">
        <f t="shared" si="355"/>
        <v>2824.7013701245473</v>
      </c>
      <c r="L1215" s="57">
        <f t="shared" si="356"/>
        <v>1926.5643855862938</v>
      </c>
      <c r="M1215" s="60">
        <f t="shared" si="357"/>
        <v>3420.3224190601559</v>
      </c>
      <c r="N1215" s="57">
        <f t="shared" si="358"/>
        <v>1591.0690259119251</v>
      </c>
      <c r="P1215" s="49"/>
      <c r="Q1215" s="41">
        <v>143</v>
      </c>
      <c r="R1215" s="103">
        <f t="shared" si="351"/>
        <v>2020.783472387815</v>
      </c>
      <c r="S1215" s="60">
        <f t="shared" si="359"/>
        <v>2332.8028334170808</v>
      </c>
      <c r="T1215" s="57">
        <f t="shared" si="361"/>
        <v>2214.7627343625022</v>
      </c>
      <c r="U1215" s="57">
        <f t="shared" si="362"/>
        <v>2309.2003137871666</v>
      </c>
      <c r="V1215" s="57">
        <f t="shared" si="348"/>
        <v>1574.9711211174479</v>
      </c>
      <c r="W1215" s="57">
        <f t="shared" si="349"/>
        <v>2796.1219854538972</v>
      </c>
      <c r="X1215" s="60">
        <f t="shared" si="360"/>
        <v>1591.0690259119251</v>
      </c>
      <c r="Y1215" s="17"/>
      <c r="AA1215" s="22"/>
      <c r="AB1215" s="22"/>
      <c r="AC1215" s="22"/>
      <c r="AD1215" s="22"/>
      <c r="AE1215" s="22"/>
      <c r="AF1215" s="22"/>
      <c r="AG1215" s="22"/>
      <c r="AH1215" s="33"/>
      <c r="AI1215" s="6"/>
      <c r="AJ1215" s="32"/>
      <c r="AK1215" s="27"/>
      <c r="AL1215" s="27"/>
      <c r="AM1215" s="27"/>
      <c r="AN1215" s="27"/>
      <c r="AO1215" s="27"/>
      <c r="AP1215" s="27"/>
      <c r="AR1215" s="2"/>
      <c r="AS1215" s="8"/>
      <c r="AT1215" s="8"/>
      <c r="AU1215" s="8"/>
      <c r="AW1215" s="44"/>
      <c r="AX1215" s="31"/>
      <c r="AY1215" s="29"/>
      <c r="AZ1215" s="31"/>
      <c r="BA1215" s="17"/>
      <c r="BC1215" s="22"/>
      <c r="BD1215" s="22"/>
      <c r="BE1215" s="22"/>
      <c r="BF1215" s="22"/>
      <c r="BG1215" s="22"/>
      <c r="BH1215" s="22"/>
      <c r="BI1215" s="22"/>
      <c r="BJ1215" s="33"/>
      <c r="BK1215" s="6"/>
      <c r="BL1215" s="32"/>
      <c r="BM1215" s="27"/>
      <c r="BN1215" s="27"/>
      <c r="BO1215" s="27"/>
      <c r="BP1215" s="27"/>
      <c r="BQ1215" s="27"/>
      <c r="BR1215" s="27"/>
      <c r="BT1215" s="2"/>
      <c r="BU1215" s="8"/>
      <c r="BV1215" s="8"/>
      <c r="BW1215" s="8"/>
      <c r="BY1215" s="44"/>
      <c r="BZ1215" s="31"/>
      <c r="CA1215" s="29"/>
      <c r="CB1215" s="31"/>
      <c r="CC1215" s="17"/>
      <c r="CE1215" s="22"/>
      <c r="CF1215" s="22"/>
      <c r="CG1215" s="22"/>
      <c r="CH1215" s="22"/>
      <c r="CI1215" s="22"/>
      <c r="CJ1215" s="22"/>
      <c r="CK1215" s="22"/>
      <c r="CL1215" s="33"/>
      <c r="CM1215" s="6"/>
      <c r="CN1215" s="32"/>
      <c r="CO1215" s="27"/>
      <c r="CP1215" s="27"/>
      <c r="CQ1215" s="27"/>
      <c r="CR1215" s="27"/>
      <c r="CS1215" s="27"/>
      <c r="CT1215" s="27"/>
    </row>
    <row r="1216" spans="2:98">
      <c r="B1216" s="86">
        <v>44119</v>
      </c>
      <c r="C1216" s="53">
        <v>3483.34</v>
      </c>
      <c r="D1216" s="47">
        <f t="shared" si="352"/>
        <v>-1.5278028589691564E-3</v>
      </c>
      <c r="F1216" s="89">
        <f t="shared" si="350"/>
        <v>2020.7874453715258</v>
      </c>
      <c r="G1216" s="41">
        <v>144</v>
      </c>
      <c r="H1216" s="37">
        <v>1205</v>
      </c>
      <c r="I1216" s="57">
        <f t="shared" si="353"/>
        <v>2333.4841113061698</v>
      </c>
      <c r="J1216" s="57">
        <f t="shared" si="354"/>
        <v>2710.9916146572682</v>
      </c>
      <c r="K1216" s="57">
        <f t="shared" si="355"/>
        <v>2827.4138994757282</v>
      </c>
      <c r="L1216" s="57">
        <f t="shared" si="356"/>
        <v>1925.8404645771914</v>
      </c>
      <c r="M1216" s="60">
        <f t="shared" si="357"/>
        <v>3425.8940612515012</v>
      </c>
      <c r="N1216" s="57">
        <f t="shared" si="358"/>
        <v>1589.4093630347688</v>
      </c>
      <c r="P1216" s="49"/>
      <c r="Q1216" s="96">
        <v>144</v>
      </c>
      <c r="R1216" s="103">
        <f t="shared" si="351"/>
        <v>2020.7874453715258</v>
      </c>
      <c r="S1216" s="60">
        <f t="shared" si="359"/>
        <v>2333.4841113061698</v>
      </c>
      <c r="T1216" s="57">
        <f t="shared" si="361"/>
        <v>2216.2423091701598</v>
      </c>
      <c r="U1216" s="57">
        <f t="shared" si="362"/>
        <v>2311.4178131997251</v>
      </c>
      <c r="V1216" s="57">
        <f t="shared" ref="V1216:V1279" si="363">$C$38*EXP($J$4*Q1216-$J$3*SQRT(Q1216))</f>
        <v>1574.3793139129566</v>
      </c>
      <c r="W1216" s="57">
        <f t="shared" ref="W1216:W1279" si="364">$C$38*EXP($J$4*Q1216+2*$J$3*SQRT(Q1216))</f>
        <v>2800.6768166415909</v>
      </c>
      <c r="X1216" s="60">
        <f t="shared" si="360"/>
        <v>1589.4093630347688</v>
      </c>
      <c r="Y1216" s="17"/>
      <c r="AA1216" s="22"/>
      <c r="AB1216" s="22"/>
      <c r="AC1216" s="22"/>
      <c r="AD1216" s="22"/>
      <c r="AE1216" s="22"/>
      <c r="AF1216" s="22"/>
      <c r="AG1216" s="22"/>
      <c r="AH1216" s="33"/>
      <c r="AI1216" s="6"/>
      <c r="AJ1216" s="32"/>
      <c r="AK1216" s="27"/>
      <c r="AL1216" s="27"/>
      <c r="AM1216" s="27"/>
      <c r="AN1216" s="27"/>
      <c r="AO1216" s="27"/>
      <c r="AP1216" s="27"/>
      <c r="AR1216" s="2"/>
      <c r="AS1216" s="8"/>
      <c r="AT1216" s="8"/>
      <c r="AU1216" s="8"/>
      <c r="AW1216" s="44"/>
      <c r="AX1216" s="31"/>
      <c r="AY1216" s="29"/>
      <c r="AZ1216" s="31"/>
      <c r="BA1216" s="17"/>
      <c r="BC1216" s="22"/>
      <c r="BD1216" s="22"/>
      <c r="BE1216" s="22"/>
      <c r="BF1216" s="22"/>
      <c r="BG1216" s="22"/>
      <c r="BH1216" s="22"/>
      <c r="BI1216" s="22"/>
      <c r="BJ1216" s="33"/>
      <c r="BK1216" s="6"/>
      <c r="BL1216" s="32"/>
      <c r="BM1216" s="27"/>
      <c r="BN1216" s="27"/>
      <c r="BO1216" s="27"/>
      <c r="BP1216" s="27"/>
      <c r="BQ1216" s="27"/>
      <c r="BR1216" s="27"/>
      <c r="BT1216" s="2"/>
      <c r="BU1216" s="8"/>
      <c r="BV1216" s="8"/>
      <c r="BW1216" s="8"/>
      <c r="BY1216" s="44"/>
      <c r="BZ1216" s="31"/>
      <c r="CA1216" s="29"/>
      <c r="CB1216" s="31"/>
      <c r="CC1216" s="17"/>
      <c r="CE1216" s="22"/>
      <c r="CF1216" s="22"/>
      <c r="CG1216" s="22"/>
      <c r="CH1216" s="22"/>
      <c r="CI1216" s="22"/>
      <c r="CJ1216" s="22"/>
      <c r="CK1216" s="22"/>
      <c r="CL1216" s="33"/>
      <c r="CM1216" s="6"/>
      <c r="CN1216" s="32"/>
      <c r="CO1216" s="27"/>
      <c r="CP1216" s="27"/>
      <c r="CQ1216" s="27"/>
      <c r="CR1216" s="27"/>
      <c r="CS1216" s="27"/>
      <c r="CT1216" s="27"/>
    </row>
    <row r="1217" spans="2:98">
      <c r="B1217" s="86">
        <v>44120</v>
      </c>
      <c r="C1217" s="53">
        <v>3483.81</v>
      </c>
      <c r="D1217" s="47">
        <f t="shared" si="352"/>
        <v>1.3492797142966231E-4</v>
      </c>
      <c r="F1217" s="89">
        <f t="shared" si="350"/>
        <v>2020.7914183552366</v>
      </c>
      <c r="G1217" s="41">
        <v>145</v>
      </c>
      <c r="H1217" s="37">
        <v>1206</v>
      </c>
      <c r="I1217" s="57">
        <f t="shared" si="353"/>
        <v>2334.1655881574493</v>
      </c>
      <c r="J1217" s="57">
        <f t="shared" si="354"/>
        <v>2712.7964160194128</v>
      </c>
      <c r="K1217" s="57">
        <f t="shared" si="355"/>
        <v>2830.1224823229518</v>
      </c>
      <c r="L1217" s="57">
        <f t="shared" si="356"/>
        <v>1925.1212719480773</v>
      </c>
      <c r="M1217" s="60">
        <f t="shared" si="357"/>
        <v>3431.4588928853436</v>
      </c>
      <c r="N1217" s="57">
        <f t="shared" si="358"/>
        <v>1587.7587822004132</v>
      </c>
      <c r="P1217" s="49"/>
      <c r="Q1217" s="41">
        <v>145</v>
      </c>
      <c r="R1217" s="103">
        <f t="shared" si="351"/>
        <v>2020.7914183552366</v>
      </c>
      <c r="S1217" s="60">
        <f t="shared" si="359"/>
        <v>2334.1655881574493</v>
      </c>
      <c r="T1217" s="57">
        <f t="shared" si="361"/>
        <v>2217.7177387202946</v>
      </c>
      <c r="U1217" s="57">
        <f t="shared" si="362"/>
        <v>2313.6320863355968</v>
      </c>
      <c r="V1217" s="57">
        <f t="shared" si="363"/>
        <v>1573.7913721707289</v>
      </c>
      <c r="W1217" s="57">
        <f t="shared" si="364"/>
        <v>2805.2260801817843</v>
      </c>
      <c r="X1217" s="60">
        <f t="shared" si="360"/>
        <v>1587.7587822004132</v>
      </c>
      <c r="Y1217" s="17"/>
      <c r="AA1217" s="22"/>
      <c r="AB1217" s="22"/>
      <c r="AC1217" s="22"/>
      <c r="AD1217" s="22"/>
      <c r="AE1217" s="22"/>
      <c r="AF1217" s="22"/>
      <c r="AG1217" s="22"/>
      <c r="AH1217" s="33"/>
      <c r="AI1217" s="6"/>
      <c r="AJ1217" s="32"/>
      <c r="AK1217" s="27"/>
      <c r="AL1217" s="27"/>
      <c r="AM1217" s="27"/>
      <c r="AN1217" s="27"/>
      <c r="AO1217" s="27"/>
      <c r="AP1217" s="27"/>
      <c r="AR1217" s="2"/>
      <c r="AS1217" s="8"/>
      <c r="AT1217" s="8"/>
      <c r="AU1217" s="8"/>
      <c r="AW1217" s="44"/>
      <c r="AX1217" s="31"/>
      <c r="AY1217" s="29"/>
      <c r="AZ1217" s="31"/>
      <c r="BA1217" s="17"/>
      <c r="BC1217" s="22"/>
      <c r="BD1217" s="22"/>
      <c r="BE1217" s="22"/>
      <c r="BF1217" s="22"/>
      <c r="BG1217" s="22"/>
      <c r="BH1217" s="22"/>
      <c r="BI1217" s="22"/>
      <c r="BJ1217" s="33"/>
      <c r="BK1217" s="6"/>
      <c r="BL1217" s="32"/>
      <c r="BM1217" s="27"/>
      <c r="BN1217" s="27"/>
      <c r="BO1217" s="27"/>
      <c r="BP1217" s="27"/>
      <c r="BQ1217" s="27"/>
      <c r="BR1217" s="27"/>
      <c r="BT1217" s="2"/>
      <c r="BU1217" s="8"/>
      <c r="BV1217" s="8"/>
      <c r="BW1217" s="8"/>
      <c r="BY1217" s="44"/>
      <c r="BZ1217" s="31"/>
      <c r="CA1217" s="29"/>
      <c r="CB1217" s="31"/>
      <c r="CC1217" s="17"/>
      <c r="CE1217" s="22"/>
      <c r="CF1217" s="22"/>
      <c r="CG1217" s="22"/>
      <c r="CH1217" s="22"/>
      <c r="CI1217" s="22"/>
      <c r="CJ1217" s="22"/>
      <c r="CK1217" s="22"/>
      <c r="CL1217" s="33"/>
      <c r="CM1217" s="6"/>
      <c r="CN1217" s="32"/>
      <c r="CO1217" s="27"/>
      <c r="CP1217" s="27"/>
      <c r="CQ1217" s="27"/>
      <c r="CR1217" s="27"/>
      <c r="CS1217" s="27"/>
      <c r="CT1217" s="27"/>
    </row>
    <row r="1218" spans="2:98">
      <c r="B1218" s="86">
        <v>44123</v>
      </c>
      <c r="C1218" s="53">
        <v>3426.92</v>
      </c>
      <c r="D1218" s="47">
        <f t="shared" si="352"/>
        <v>-1.6329822808936158E-2</v>
      </c>
      <c r="F1218" s="89">
        <f t="shared" si="350"/>
        <v>2020.7953913389474</v>
      </c>
      <c r="G1218" s="41">
        <v>146</v>
      </c>
      <c r="H1218" s="37">
        <v>1207</v>
      </c>
      <c r="I1218" s="57">
        <f t="shared" si="353"/>
        <v>2334.8472640290252</v>
      </c>
      <c r="J1218" s="57">
        <f t="shared" si="354"/>
        <v>2714.5961999059987</v>
      </c>
      <c r="K1218" s="57">
        <f t="shared" si="355"/>
        <v>2832.8271700608334</v>
      </c>
      <c r="L1218" s="57">
        <f t="shared" si="356"/>
        <v>1924.4067565995406</v>
      </c>
      <c r="M1218" s="60">
        <f t="shared" si="357"/>
        <v>3437.0170156599634</v>
      </c>
      <c r="N1218" s="57">
        <f t="shared" si="358"/>
        <v>1586.1171828667959</v>
      </c>
      <c r="P1218" s="49"/>
      <c r="Q1218" s="96">
        <v>146</v>
      </c>
      <c r="R1218" s="103">
        <f t="shared" si="351"/>
        <v>2020.7953913389474</v>
      </c>
      <c r="S1218" s="60">
        <f t="shared" si="359"/>
        <v>2334.8472640290252</v>
      </c>
      <c r="T1218" s="57">
        <f t="shared" si="361"/>
        <v>2219.1890664718262</v>
      </c>
      <c r="U1218" s="57">
        <f t="shared" si="362"/>
        <v>2315.8431752100068</v>
      </c>
      <c r="V1218" s="57">
        <f t="shared" si="363"/>
        <v>1573.2072541168711</v>
      </c>
      <c r="W1218" s="57">
        <f t="shared" si="364"/>
        <v>2809.7698592130714</v>
      </c>
      <c r="X1218" s="60">
        <f t="shared" si="360"/>
        <v>1586.1171828667959</v>
      </c>
      <c r="Y1218" s="17"/>
      <c r="AA1218" s="22"/>
      <c r="AB1218" s="22"/>
      <c r="AC1218" s="22"/>
      <c r="AD1218" s="22"/>
      <c r="AE1218" s="22"/>
      <c r="AF1218" s="22"/>
      <c r="AG1218" s="22"/>
      <c r="AH1218" s="33"/>
      <c r="AI1218" s="6"/>
      <c r="AJ1218" s="32"/>
      <c r="AK1218" s="27"/>
      <c r="AL1218" s="27"/>
      <c r="AM1218" s="27"/>
      <c r="AN1218" s="27"/>
      <c r="AO1218" s="27"/>
      <c r="AP1218" s="27"/>
      <c r="AR1218" s="2"/>
      <c r="AS1218" s="8"/>
      <c r="AT1218" s="8"/>
      <c r="AU1218" s="8"/>
      <c r="AW1218" s="44"/>
      <c r="AX1218" s="31"/>
      <c r="AY1218" s="29"/>
      <c r="AZ1218" s="31"/>
      <c r="BA1218" s="17"/>
      <c r="BC1218" s="22"/>
      <c r="BD1218" s="22"/>
      <c r="BE1218" s="22"/>
      <c r="BF1218" s="22"/>
      <c r="BG1218" s="22"/>
      <c r="BH1218" s="22"/>
      <c r="BI1218" s="22"/>
      <c r="BJ1218" s="33"/>
      <c r="BK1218" s="6"/>
      <c r="BL1218" s="32"/>
      <c r="BM1218" s="27"/>
      <c r="BN1218" s="27"/>
      <c r="BO1218" s="27"/>
      <c r="BP1218" s="27"/>
      <c r="BQ1218" s="27"/>
      <c r="BR1218" s="27"/>
      <c r="BT1218" s="2"/>
      <c r="BU1218" s="8"/>
      <c r="BV1218" s="8"/>
      <c r="BW1218" s="8"/>
      <c r="BY1218" s="44"/>
      <c r="BZ1218" s="31"/>
      <c r="CA1218" s="29"/>
      <c r="CB1218" s="31"/>
      <c r="CC1218" s="17"/>
      <c r="CE1218" s="22"/>
      <c r="CF1218" s="22"/>
      <c r="CG1218" s="22"/>
      <c r="CH1218" s="22"/>
      <c r="CI1218" s="22"/>
      <c r="CJ1218" s="22"/>
      <c r="CK1218" s="22"/>
      <c r="CL1218" s="33"/>
      <c r="CM1218" s="6"/>
      <c r="CN1218" s="32"/>
      <c r="CO1218" s="27"/>
      <c r="CP1218" s="27"/>
      <c r="CQ1218" s="27"/>
      <c r="CR1218" s="27"/>
      <c r="CS1218" s="27"/>
      <c r="CT1218" s="27"/>
    </row>
    <row r="1219" spans="2:98">
      <c r="B1219" s="86">
        <v>44124</v>
      </c>
      <c r="C1219" s="53">
        <v>3443.12</v>
      </c>
      <c r="D1219" s="47">
        <f t="shared" si="352"/>
        <v>4.7272769717413357E-3</v>
      </c>
      <c r="F1219" s="89">
        <f t="shared" si="350"/>
        <v>2020.7993643226582</v>
      </c>
      <c r="G1219" s="41">
        <v>147</v>
      </c>
      <c r="H1219" s="37">
        <v>1208</v>
      </c>
      <c r="I1219" s="57">
        <f t="shared" si="353"/>
        <v>2335.5291389790195</v>
      </c>
      <c r="J1219" s="57">
        <f t="shared" si="354"/>
        <v>2716.3910185666828</v>
      </c>
      <c r="K1219" s="57">
        <f t="shared" si="355"/>
        <v>2835.5280131953991</v>
      </c>
      <c r="L1219" s="57">
        <f t="shared" si="356"/>
        <v>1923.6968683208672</v>
      </c>
      <c r="M1219" s="60">
        <f t="shared" si="357"/>
        <v>3442.5685295156036</v>
      </c>
      <c r="N1219" s="57">
        <f t="shared" si="358"/>
        <v>1584.4844662504358</v>
      </c>
      <c r="P1219" s="49"/>
      <c r="Q1219" s="41">
        <v>147</v>
      </c>
      <c r="R1219" s="103">
        <f t="shared" si="351"/>
        <v>2020.7993643226582</v>
      </c>
      <c r="S1219" s="60">
        <f t="shared" si="359"/>
        <v>2335.5291389790195</v>
      </c>
      <c r="T1219" s="57">
        <f t="shared" si="361"/>
        <v>2220.6563351389773</v>
      </c>
      <c r="U1219" s="57">
        <f t="shared" si="362"/>
        <v>2318.0511211117546</v>
      </c>
      <c r="V1219" s="57">
        <f t="shared" si="363"/>
        <v>1572.6269187040009</v>
      </c>
      <c r="W1219" s="57">
        <f t="shared" si="364"/>
        <v>2814.3082354368462</v>
      </c>
      <c r="X1219" s="60">
        <f t="shared" si="360"/>
        <v>1584.4844662504358</v>
      </c>
      <c r="Y1219" s="17"/>
      <c r="AA1219" s="22"/>
      <c r="AB1219" s="22"/>
      <c r="AC1219" s="22"/>
      <c r="AD1219" s="22"/>
      <c r="AE1219" s="22"/>
      <c r="AF1219" s="22"/>
      <c r="AG1219" s="22"/>
      <c r="AH1219" s="33"/>
      <c r="AI1219" s="6"/>
      <c r="AJ1219" s="32"/>
      <c r="AK1219" s="27"/>
      <c r="AL1219" s="27"/>
      <c r="AM1219" s="27"/>
      <c r="AN1219" s="27"/>
      <c r="AO1219" s="27"/>
      <c r="AP1219" s="27"/>
      <c r="AR1219" s="2"/>
      <c r="AS1219" s="8"/>
      <c r="AT1219" s="8"/>
      <c r="AU1219" s="8"/>
      <c r="AW1219" s="44"/>
      <c r="AX1219" s="31"/>
      <c r="AY1219" s="29"/>
      <c r="AZ1219" s="31"/>
      <c r="BA1219" s="17"/>
      <c r="BC1219" s="22"/>
      <c r="BD1219" s="22"/>
      <c r="BE1219" s="22"/>
      <c r="BF1219" s="22"/>
      <c r="BG1219" s="22"/>
      <c r="BH1219" s="22"/>
      <c r="BI1219" s="22"/>
      <c r="BJ1219" s="33"/>
      <c r="BK1219" s="6"/>
      <c r="BL1219" s="32"/>
      <c r="BM1219" s="27"/>
      <c r="BN1219" s="27"/>
      <c r="BO1219" s="27"/>
      <c r="BP1219" s="27"/>
      <c r="BQ1219" s="27"/>
      <c r="BR1219" s="27"/>
      <c r="BT1219" s="2"/>
      <c r="BU1219" s="8"/>
      <c r="BV1219" s="8"/>
      <c r="BW1219" s="8"/>
      <c r="BY1219" s="44"/>
      <c r="BZ1219" s="31"/>
      <c r="CA1219" s="29"/>
      <c r="CB1219" s="31"/>
      <c r="CC1219" s="17"/>
      <c r="CE1219" s="22"/>
      <c r="CF1219" s="22"/>
      <c r="CG1219" s="22"/>
      <c r="CH1219" s="22"/>
      <c r="CI1219" s="22"/>
      <c r="CJ1219" s="22"/>
      <c r="CK1219" s="22"/>
      <c r="CL1219" s="33"/>
      <c r="CM1219" s="6"/>
      <c r="CN1219" s="32"/>
      <c r="CO1219" s="27"/>
      <c r="CP1219" s="27"/>
      <c r="CQ1219" s="27"/>
      <c r="CR1219" s="27"/>
      <c r="CS1219" s="27"/>
      <c r="CT1219" s="27"/>
    </row>
    <row r="1220" spans="2:98">
      <c r="B1220" s="86">
        <v>44125</v>
      </c>
      <c r="C1220" s="53">
        <v>3435.56</v>
      </c>
      <c r="D1220" s="47">
        <f t="shared" si="352"/>
        <v>-2.1956829851994546E-3</v>
      </c>
      <c r="F1220" s="89">
        <f t="shared" si="350"/>
        <v>2020.803337306369</v>
      </c>
      <c r="G1220" s="41">
        <v>148</v>
      </c>
      <c r="H1220" s="37">
        <v>1209</v>
      </c>
      <c r="I1220" s="57">
        <f t="shared" si="353"/>
        <v>2336.2112130655719</v>
      </c>
      <c r="J1220" s="57">
        <f t="shared" si="354"/>
        <v>2718.1809233618546</v>
      </c>
      <c r="K1220" s="57">
        <f t="shared" si="355"/>
        <v>2838.2250613653764</v>
      </c>
      <c r="L1220" s="57">
        <f t="shared" si="356"/>
        <v>1922.9915577687491</v>
      </c>
      <c r="M1220" s="60">
        <f t="shared" si="357"/>
        <v>3448.1135326767208</v>
      </c>
      <c r="N1220" s="57">
        <f t="shared" si="358"/>
        <v>1582.8605352841828</v>
      </c>
      <c r="P1220" s="49"/>
      <c r="Q1220" s="96">
        <v>148</v>
      </c>
      <c r="R1220" s="103">
        <f t="shared" si="351"/>
        <v>2020.803337306369</v>
      </c>
      <c r="S1220" s="60">
        <f t="shared" si="359"/>
        <v>2336.2112130655719</v>
      </c>
      <c r="T1220" s="57">
        <f t="shared" si="361"/>
        <v>2222.1195867089928</v>
      </c>
      <c r="U1220" s="57">
        <f t="shared" si="362"/>
        <v>2320.2559646206232</v>
      </c>
      <c r="V1220" s="57">
        <f t="shared" si="363"/>
        <v>1572.0503255938424</v>
      </c>
      <c r="W1220" s="57">
        <f t="shared" si="364"/>
        <v>2818.8412891518442</v>
      </c>
      <c r="X1220" s="60">
        <f t="shared" si="360"/>
        <v>1582.8605352841828</v>
      </c>
      <c r="Y1220" s="17"/>
      <c r="AA1220" s="22"/>
      <c r="AB1220" s="22"/>
      <c r="AC1220" s="22"/>
      <c r="AD1220" s="22"/>
      <c r="AE1220" s="22"/>
      <c r="AF1220" s="22"/>
      <c r="AG1220" s="22"/>
      <c r="AH1220" s="33"/>
      <c r="AI1220" s="6"/>
      <c r="AJ1220" s="32"/>
      <c r="AK1220" s="27"/>
      <c r="AL1220" s="27"/>
      <c r="AM1220" s="27"/>
      <c r="AN1220" s="27"/>
      <c r="AO1220" s="27"/>
      <c r="AP1220" s="27"/>
      <c r="AR1220" s="2"/>
      <c r="AS1220" s="8"/>
      <c r="AT1220" s="8"/>
      <c r="AU1220" s="8"/>
      <c r="AW1220" s="44"/>
      <c r="AX1220" s="31"/>
      <c r="AY1220" s="29"/>
      <c r="AZ1220" s="31"/>
      <c r="BA1220" s="17"/>
      <c r="BC1220" s="22"/>
      <c r="BD1220" s="22"/>
      <c r="BE1220" s="22"/>
      <c r="BF1220" s="22"/>
      <c r="BG1220" s="22"/>
      <c r="BH1220" s="22"/>
      <c r="BI1220" s="22"/>
      <c r="BJ1220" s="33"/>
      <c r="BK1220" s="6"/>
      <c r="BL1220" s="32"/>
      <c r="BM1220" s="27"/>
      <c r="BN1220" s="27"/>
      <c r="BO1220" s="27"/>
      <c r="BP1220" s="27"/>
      <c r="BQ1220" s="27"/>
      <c r="BR1220" s="27"/>
      <c r="BT1220" s="2"/>
      <c r="BU1220" s="8"/>
      <c r="BV1220" s="8"/>
      <c r="BW1220" s="8"/>
      <c r="BY1220" s="44"/>
      <c r="BZ1220" s="31"/>
      <c r="CA1220" s="29"/>
      <c r="CB1220" s="31"/>
      <c r="CC1220" s="17"/>
      <c r="CE1220" s="22"/>
      <c r="CF1220" s="22"/>
      <c r="CG1220" s="22"/>
      <c r="CH1220" s="22"/>
      <c r="CI1220" s="22"/>
      <c r="CJ1220" s="22"/>
      <c r="CK1220" s="22"/>
      <c r="CL1220" s="33"/>
      <c r="CM1220" s="6"/>
      <c r="CN1220" s="32"/>
      <c r="CO1220" s="27"/>
      <c r="CP1220" s="27"/>
      <c r="CQ1220" s="27"/>
      <c r="CR1220" s="27"/>
      <c r="CS1220" s="27"/>
      <c r="CT1220" s="27"/>
    </row>
    <row r="1221" spans="2:98">
      <c r="B1221" s="86">
        <v>44126</v>
      </c>
      <c r="C1221" s="53">
        <v>3453.49</v>
      </c>
      <c r="D1221" s="47">
        <f t="shared" si="352"/>
        <v>5.2189453829942821E-3</v>
      </c>
      <c r="F1221" s="89">
        <f t="shared" si="350"/>
        <v>2020.8073102900798</v>
      </c>
      <c r="G1221" s="41">
        <v>149</v>
      </c>
      <c r="H1221" s="37">
        <v>1210</v>
      </c>
      <c r="I1221" s="57">
        <f t="shared" si="353"/>
        <v>2336.893486346838</v>
      </c>
      <c r="J1221" s="57">
        <f t="shared" si="354"/>
        <v>2719.9659647836543</v>
      </c>
      <c r="K1221" s="57">
        <f t="shared" si="355"/>
        <v>2840.9183633628381</v>
      </c>
      <c r="L1221" s="57">
        <f t="shared" si="356"/>
        <v>1922.2907764466438</v>
      </c>
      <c r="M1221" s="60">
        <f t="shared" si="357"/>
        <v>3453.6521216929473</v>
      </c>
      <c r="N1221" s="57">
        <f t="shared" si="358"/>
        <v>1581.2452945762566</v>
      </c>
      <c r="P1221" s="49"/>
      <c r="Q1221" s="41">
        <v>149</v>
      </c>
      <c r="R1221" s="103">
        <f t="shared" si="351"/>
        <v>2020.8073102900798</v>
      </c>
      <c r="S1221" s="60">
        <f t="shared" si="359"/>
        <v>2336.893486346838</v>
      </c>
      <c r="T1221" s="57">
        <f t="shared" si="361"/>
        <v>2223.5788624593215</v>
      </c>
      <c r="U1221" s="57">
        <f t="shared" si="362"/>
        <v>2322.4577456242509</v>
      </c>
      <c r="V1221" s="57">
        <f t="shared" si="363"/>
        <v>1571.4774351403537</v>
      </c>
      <c r="W1221" s="57">
        <f t="shared" si="364"/>
        <v>2823.3690992876268</v>
      </c>
      <c r="X1221" s="60">
        <f t="shared" si="360"/>
        <v>1581.2452945762566</v>
      </c>
      <c r="Y1221" s="17"/>
      <c r="AA1221" s="22"/>
      <c r="AB1221" s="22"/>
      <c r="AC1221" s="22"/>
      <c r="AD1221" s="22"/>
      <c r="AE1221" s="22"/>
      <c r="AF1221" s="22"/>
      <c r="AG1221" s="22"/>
      <c r="AH1221" s="33"/>
      <c r="AI1221" s="6"/>
      <c r="AJ1221" s="32"/>
      <c r="AK1221" s="27"/>
      <c r="AL1221" s="27"/>
      <c r="AM1221" s="27"/>
      <c r="AN1221" s="27"/>
      <c r="AO1221" s="27"/>
      <c r="AP1221" s="27"/>
      <c r="AR1221" s="2"/>
      <c r="AS1221" s="8"/>
      <c r="AT1221" s="8"/>
      <c r="AU1221" s="8"/>
      <c r="AW1221" s="44"/>
      <c r="AX1221" s="31"/>
      <c r="AY1221" s="29"/>
      <c r="AZ1221" s="31"/>
      <c r="BA1221" s="17"/>
      <c r="BC1221" s="22"/>
      <c r="BD1221" s="22"/>
      <c r="BE1221" s="22"/>
      <c r="BF1221" s="22"/>
      <c r="BG1221" s="22"/>
      <c r="BH1221" s="22"/>
      <c r="BI1221" s="22"/>
      <c r="BJ1221" s="33"/>
      <c r="BK1221" s="6"/>
      <c r="BL1221" s="32"/>
      <c r="BM1221" s="27"/>
      <c r="BN1221" s="27"/>
      <c r="BO1221" s="27"/>
      <c r="BP1221" s="27"/>
      <c r="BQ1221" s="27"/>
      <c r="BR1221" s="27"/>
      <c r="BT1221" s="2"/>
      <c r="BU1221" s="8"/>
      <c r="BV1221" s="8"/>
      <c r="BW1221" s="8"/>
      <c r="BY1221" s="44"/>
      <c r="BZ1221" s="31"/>
      <c r="CA1221" s="29"/>
      <c r="CB1221" s="31"/>
      <c r="CC1221" s="17"/>
      <c r="CE1221" s="22"/>
      <c r="CF1221" s="22"/>
      <c r="CG1221" s="22"/>
      <c r="CH1221" s="22"/>
      <c r="CI1221" s="22"/>
      <c r="CJ1221" s="22"/>
      <c r="CK1221" s="22"/>
      <c r="CL1221" s="33"/>
      <c r="CM1221" s="6"/>
      <c r="CN1221" s="32"/>
      <c r="CO1221" s="27"/>
      <c r="CP1221" s="27"/>
      <c r="CQ1221" s="27"/>
      <c r="CR1221" s="27"/>
      <c r="CS1221" s="27"/>
      <c r="CT1221" s="27"/>
    </row>
    <row r="1222" spans="2:98">
      <c r="B1222" s="86">
        <v>44127</v>
      </c>
      <c r="C1222" s="53">
        <v>3465.39</v>
      </c>
      <c r="D1222" s="47">
        <f t="shared" si="352"/>
        <v>3.4457896215133363E-3</v>
      </c>
      <c r="F1222" s="89">
        <f t="shared" si="350"/>
        <v>2020.8112832737907</v>
      </c>
      <c r="G1222" s="41">
        <v>150</v>
      </c>
      <c r="H1222" s="37">
        <v>1211</v>
      </c>
      <c r="I1222" s="57">
        <f t="shared" si="353"/>
        <v>2337.5759588809919</v>
      </c>
      <c r="J1222" s="57">
        <f t="shared" si="354"/>
        <v>2721.7461924763534</v>
      </c>
      <c r="K1222" s="57">
        <f t="shared" si="355"/>
        <v>2843.6079671532138</v>
      </c>
      <c r="L1222" s="57">
        <f t="shared" si="356"/>
        <v>1921.5944766847583</v>
      </c>
      <c r="M1222" s="60">
        <f t="shared" si="357"/>
        <v>3459.1843914788074</v>
      </c>
      <c r="N1222" s="57">
        <f t="shared" si="358"/>
        <v>1579.6386503705307</v>
      </c>
      <c r="P1222" s="49"/>
      <c r="Q1222" s="96">
        <v>150</v>
      </c>
      <c r="R1222" s="103">
        <f t="shared" si="351"/>
        <v>2020.8112832737907</v>
      </c>
      <c r="S1222" s="60">
        <f t="shared" si="359"/>
        <v>2337.5759588809919</v>
      </c>
      <c r="T1222" s="57">
        <f t="shared" si="361"/>
        <v>2225.0342029742774</v>
      </c>
      <c r="U1222" s="57">
        <f t="shared" si="362"/>
        <v>2324.656503334495</v>
      </c>
      <c r="V1222" s="57">
        <f t="shared" si="363"/>
        <v>1570.9082083733608</v>
      </c>
      <c r="W1222" s="57">
        <f t="shared" si="364"/>
        <v>2827.8917434370501</v>
      </c>
      <c r="X1222" s="60">
        <f t="shared" si="360"/>
        <v>1579.6386503705307</v>
      </c>
      <c r="Y1222" s="17"/>
      <c r="AA1222" s="22"/>
      <c r="AB1222" s="22"/>
      <c r="AC1222" s="22"/>
      <c r="AD1222" s="22"/>
      <c r="AE1222" s="22"/>
      <c r="AF1222" s="22"/>
      <c r="AG1222" s="22"/>
      <c r="AH1222" s="33"/>
      <c r="AI1222" s="6"/>
      <c r="AJ1222" s="32"/>
      <c r="AK1222" s="27"/>
      <c r="AL1222" s="27"/>
      <c r="AM1222" s="27"/>
      <c r="AN1222" s="27"/>
      <c r="AO1222" s="27"/>
      <c r="AP1222" s="27"/>
      <c r="AR1222" s="2"/>
      <c r="AS1222" s="8"/>
      <c r="AT1222" s="8"/>
      <c r="AU1222" s="8"/>
      <c r="AW1222" s="44"/>
      <c r="AX1222" s="31"/>
      <c r="AY1222" s="29"/>
      <c r="AZ1222" s="31"/>
      <c r="BA1222" s="17"/>
      <c r="BC1222" s="22"/>
      <c r="BD1222" s="22"/>
      <c r="BE1222" s="22"/>
      <c r="BF1222" s="22"/>
      <c r="BG1222" s="22"/>
      <c r="BH1222" s="22"/>
      <c r="BI1222" s="22"/>
      <c r="BJ1222" s="33"/>
      <c r="BK1222" s="6"/>
      <c r="BL1222" s="32"/>
      <c r="BM1222" s="27"/>
      <c r="BN1222" s="27"/>
      <c r="BO1222" s="27"/>
      <c r="BP1222" s="27"/>
      <c r="BQ1222" s="27"/>
      <c r="BR1222" s="27"/>
      <c r="BT1222" s="2"/>
      <c r="BU1222" s="8"/>
      <c r="BV1222" s="8"/>
      <c r="BW1222" s="8"/>
      <c r="BY1222" s="44"/>
      <c r="BZ1222" s="31"/>
      <c r="CA1222" s="29"/>
      <c r="CB1222" s="31"/>
      <c r="CC1222" s="17"/>
      <c r="CE1222" s="22"/>
      <c r="CF1222" s="22"/>
      <c r="CG1222" s="22"/>
      <c r="CH1222" s="22"/>
      <c r="CI1222" s="22"/>
      <c r="CJ1222" s="22"/>
      <c r="CK1222" s="22"/>
      <c r="CL1222" s="33"/>
      <c r="CM1222" s="6"/>
      <c r="CN1222" s="32"/>
      <c r="CO1222" s="27"/>
      <c r="CP1222" s="27"/>
      <c r="CQ1222" s="27"/>
      <c r="CR1222" s="27"/>
      <c r="CS1222" s="27"/>
      <c r="CT1222" s="27"/>
    </row>
    <row r="1223" spans="2:98">
      <c r="B1223" s="86">
        <v>44130</v>
      </c>
      <c r="C1223" s="53">
        <v>3400.97</v>
      </c>
      <c r="D1223" s="47">
        <f>(C1223-C1222)/C1222</f>
        <v>-1.8589538262648669E-2</v>
      </c>
      <c r="F1223" s="89">
        <f t="shared" si="350"/>
        <v>2020.8152562575015</v>
      </c>
      <c r="G1223" s="41">
        <v>151</v>
      </c>
      <c r="H1223" s="37">
        <v>1212</v>
      </c>
      <c r="I1223" s="57">
        <f t="shared" si="353"/>
        <v>2338.2586307262241</v>
      </c>
      <c r="J1223" s="57">
        <f t="shared" si="354"/>
        <v>2723.521655256131</v>
      </c>
      <c r="K1223" s="57">
        <f t="shared" si="355"/>
        <v>2846.2939198947079</v>
      </c>
      <c r="L1223" s="57">
        <f t="shared" si="356"/>
        <v>1920.9026116206337</v>
      </c>
      <c r="M1223" s="60">
        <f t="shared" si="357"/>
        <v>3464.7104353522386</v>
      </c>
      <c r="N1223" s="57">
        <f t="shared" si="358"/>
        <v>1578.0405105080099</v>
      </c>
      <c r="P1223" s="49"/>
      <c r="Q1223" s="41">
        <v>151</v>
      </c>
      <c r="R1223" s="103">
        <f t="shared" si="351"/>
        <v>2020.8152562575015</v>
      </c>
      <c r="S1223" s="60">
        <f t="shared" si="359"/>
        <v>2338.2586307262241</v>
      </c>
      <c r="T1223" s="57">
        <f t="shared" si="361"/>
        <v>2226.4856481612069</v>
      </c>
      <c r="U1223" s="57">
        <f t="shared" si="362"/>
        <v>2326.8522763033038</v>
      </c>
      <c r="V1223" s="57">
        <f t="shared" si="363"/>
        <v>1570.3426069826889</v>
      </c>
      <c r="W1223" s="57">
        <f t="shared" si="364"/>
        <v>2832.4092978877588</v>
      </c>
      <c r="X1223" s="60">
        <f t="shared" si="360"/>
        <v>1578.0405105080099</v>
      </c>
      <c r="Y1223" s="17"/>
      <c r="AA1223" s="22"/>
      <c r="AB1223" s="22"/>
      <c r="AC1223" s="22"/>
      <c r="AD1223" s="22"/>
      <c r="AE1223" s="22"/>
      <c r="AF1223" s="22"/>
      <c r="AG1223" s="22"/>
      <c r="AH1223" s="33"/>
      <c r="AI1223" s="6"/>
      <c r="AJ1223" s="32"/>
      <c r="AK1223" s="27"/>
      <c r="AL1223" s="27"/>
      <c r="AM1223" s="27"/>
      <c r="AN1223" s="27"/>
      <c r="AO1223" s="27"/>
      <c r="AP1223" s="27"/>
      <c r="AR1223" s="2"/>
      <c r="AS1223" s="8"/>
      <c r="AT1223" s="8"/>
      <c r="AU1223" s="8"/>
      <c r="AW1223" s="44"/>
      <c r="AX1223" s="31"/>
      <c r="AY1223" s="29"/>
      <c r="AZ1223" s="31"/>
      <c r="BA1223" s="17"/>
      <c r="BC1223" s="22"/>
      <c r="BD1223" s="22"/>
      <c r="BE1223" s="22"/>
      <c r="BF1223" s="22"/>
      <c r="BG1223" s="22"/>
      <c r="BH1223" s="22"/>
      <c r="BI1223" s="22"/>
      <c r="BJ1223" s="33"/>
      <c r="BK1223" s="6"/>
      <c r="BL1223" s="32"/>
      <c r="BM1223" s="27"/>
      <c r="BN1223" s="27"/>
      <c r="BO1223" s="27"/>
      <c r="BP1223" s="27"/>
      <c r="BQ1223" s="27"/>
      <c r="BR1223" s="27"/>
      <c r="BT1223" s="2"/>
      <c r="BU1223" s="8"/>
      <c r="BV1223" s="8"/>
      <c r="BW1223" s="8"/>
      <c r="BY1223" s="44"/>
      <c r="BZ1223" s="31"/>
      <c r="CA1223" s="29"/>
      <c r="CB1223" s="31"/>
      <c r="CC1223" s="17"/>
      <c r="CE1223" s="22"/>
      <c r="CF1223" s="22"/>
      <c r="CG1223" s="22"/>
      <c r="CH1223" s="22"/>
      <c r="CI1223" s="22"/>
      <c r="CJ1223" s="22"/>
      <c r="CK1223" s="22"/>
      <c r="CL1223" s="33"/>
      <c r="CM1223" s="6"/>
      <c r="CN1223" s="32"/>
      <c r="CO1223" s="27"/>
      <c r="CP1223" s="27"/>
      <c r="CQ1223" s="27"/>
      <c r="CR1223" s="27"/>
      <c r="CS1223" s="27"/>
      <c r="CT1223" s="27"/>
    </row>
    <row r="1224" spans="2:98">
      <c r="B1224" s="86">
        <v>44131</v>
      </c>
      <c r="C1224" s="53">
        <v>3390.68</v>
      </c>
      <c r="D1224" s="47">
        <f>(C1224-C1223)/C1223</f>
        <v>-3.0256074002416853E-3</v>
      </c>
      <c r="F1224" s="89">
        <f t="shared" si="350"/>
        <v>2020.8192292412123</v>
      </c>
      <c r="G1224" s="41">
        <v>152</v>
      </c>
      <c r="H1224" s="37">
        <v>1213</v>
      </c>
      <c r="I1224" s="57">
        <f t="shared" si="353"/>
        <v>2338.9415019407415</v>
      </c>
      <c r="J1224" s="57">
        <f t="shared" si="354"/>
        <v>2725.2924011302543</v>
      </c>
      <c r="K1224" s="57">
        <f t="shared" si="355"/>
        <v>2848.9762679571322</v>
      </c>
      <c r="L1224" s="57">
        <f t="shared" si="356"/>
        <v>1920.2151351803141</v>
      </c>
      <c r="M1224" s="60">
        <f t="shared" si="357"/>
        <v>3470.2303450719601</v>
      </c>
      <c r="N1224" s="57">
        <f t="shared" si="358"/>
        <v>1576.4507843894637</v>
      </c>
      <c r="P1224" s="49"/>
      <c r="Q1224" s="96">
        <v>152</v>
      </c>
      <c r="R1224" s="103">
        <f t="shared" si="351"/>
        <v>2020.8192292412123</v>
      </c>
      <c r="S1224" s="60">
        <f t="shared" si="359"/>
        <v>2338.9415019407415</v>
      </c>
      <c r="T1224" s="57">
        <f t="shared" si="361"/>
        <v>2227.9332372661684</v>
      </c>
      <c r="U1224" s="57">
        <f t="shared" si="362"/>
        <v>2329.0451024381114</v>
      </c>
      <c r="V1224" s="57">
        <f t="shared" si="363"/>
        <v>1569.780593302766</v>
      </c>
      <c r="W1224" s="57">
        <f t="shared" si="364"/>
        <v>2836.921837652731</v>
      </c>
      <c r="X1224" s="60">
        <f t="shared" si="360"/>
        <v>1576.4507843894637</v>
      </c>
      <c r="Y1224" s="17"/>
      <c r="AA1224" s="22"/>
      <c r="AB1224" s="22"/>
      <c r="AC1224" s="22"/>
      <c r="AD1224" s="22"/>
      <c r="AE1224" s="22"/>
      <c r="AF1224" s="22"/>
      <c r="AG1224" s="22"/>
      <c r="AH1224" s="33"/>
      <c r="AI1224" s="6"/>
      <c r="AJ1224" s="32"/>
      <c r="AK1224" s="27"/>
      <c r="AL1224" s="27"/>
      <c r="AM1224" s="27"/>
      <c r="AN1224" s="27"/>
      <c r="AO1224" s="27"/>
      <c r="AP1224" s="27"/>
      <c r="AR1224" s="2"/>
      <c r="AS1224" s="8"/>
      <c r="AT1224" s="8"/>
      <c r="AU1224" s="8"/>
      <c r="AW1224" s="44"/>
      <c r="AX1224" s="31"/>
      <c r="AY1224" s="29"/>
      <c r="AZ1224" s="31"/>
      <c r="BA1224" s="17"/>
      <c r="BC1224" s="22"/>
      <c r="BD1224" s="22"/>
      <c r="BE1224" s="22"/>
      <c r="BF1224" s="22"/>
      <c r="BG1224" s="22"/>
      <c r="BH1224" s="22"/>
      <c r="BI1224" s="22"/>
      <c r="BJ1224" s="33"/>
      <c r="BK1224" s="6"/>
      <c r="BL1224" s="32"/>
      <c r="BM1224" s="27"/>
      <c r="BN1224" s="27"/>
      <c r="BO1224" s="27"/>
      <c r="BP1224" s="27"/>
      <c r="BQ1224" s="27"/>
      <c r="BR1224" s="27"/>
      <c r="BT1224" s="2"/>
      <c r="BU1224" s="8"/>
      <c r="BV1224" s="8"/>
      <c r="BW1224" s="8"/>
      <c r="BY1224" s="44"/>
      <c r="BZ1224" s="31"/>
      <c r="CA1224" s="29"/>
      <c r="CB1224" s="31"/>
      <c r="CC1224" s="17"/>
      <c r="CE1224" s="22"/>
      <c r="CF1224" s="22"/>
      <c r="CG1224" s="22"/>
      <c r="CH1224" s="22"/>
      <c r="CI1224" s="22"/>
      <c r="CJ1224" s="22"/>
      <c r="CK1224" s="22"/>
      <c r="CL1224" s="33"/>
      <c r="CM1224" s="6"/>
      <c r="CN1224" s="32"/>
      <c r="CO1224" s="27"/>
      <c r="CP1224" s="27"/>
      <c r="CQ1224" s="27"/>
      <c r="CR1224" s="27"/>
      <c r="CS1224" s="27"/>
      <c r="CT1224" s="27"/>
    </row>
    <row r="1225" spans="2:98">
      <c r="B1225" s="86">
        <v>44132</v>
      </c>
      <c r="C1225" s="53">
        <v>3271.03</v>
      </c>
      <c r="D1225" s="47">
        <f>(C1225-C1224)/C1224</f>
        <v>-3.5287906850543151E-2</v>
      </c>
      <c r="F1225" s="89">
        <f t="shared" si="350"/>
        <v>2020.8232022249231</v>
      </c>
      <c r="G1225" s="41">
        <v>153</v>
      </c>
      <c r="H1225" s="37">
        <v>1214</v>
      </c>
      <c r="I1225" s="57">
        <f t="shared" si="353"/>
        <v>2339.6245725827685</v>
      </c>
      <c r="J1225" s="57">
        <f t="shared" si="354"/>
        <v>2727.0584773156966</v>
      </c>
      <c r="K1225" s="57">
        <f t="shared" si="355"/>
        <v>2851.655056940177</v>
      </c>
      <c r="L1225" s="57">
        <f t="shared" si="356"/>
        <v>1919.5320020600702</v>
      </c>
      <c r="M1225" s="60">
        <f t="shared" si="357"/>
        <v>3475.7442108737309</v>
      </c>
      <c r="N1225" s="57">
        <f t="shared" si="358"/>
        <v>1574.8693829391686</v>
      </c>
      <c r="P1225" s="49"/>
      <c r="Q1225" s="41">
        <v>153</v>
      </c>
      <c r="R1225" s="103">
        <f t="shared" si="351"/>
        <v>2020.8232022249231</v>
      </c>
      <c r="S1225" s="60">
        <f t="shared" si="359"/>
        <v>2339.6245725827685</v>
      </c>
      <c r="T1225" s="57">
        <f t="shared" si="361"/>
        <v>2229.3770088891547</v>
      </c>
      <c r="U1225" s="57">
        <f t="shared" si="362"/>
        <v>2331.2350190167776</v>
      </c>
      <c r="V1225" s="57">
        <f t="shared" si="363"/>
        <v>1569.2221302976816</v>
      </c>
      <c r="W1225" s="57">
        <f t="shared" si="364"/>
        <v>2841.4294364999209</v>
      </c>
      <c r="X1225" s="60">
        <f t="shared" si="360"/>
        <v>1574.8693829391686</v>
      </c>
      <c r="Y1225" s="17"/>
      <c r="AA1225" s="22"/>
      <c r="AB1225" s="22"/>
      <c r="AC1225" s="22"/>
      <c r="AD1225" s="22"/>
      <c r="AE1225" s="22"/>
      <c r="AF1225" s="22"/>
      <c r="AG1225" s="22"/>
      <c r="AH1225" s="33"/>
      <c r="AI1225" s="6"/>
      <c r="AJ1225" s="32"/>
      <c r="AK1225" s="27"/>
      <c r="AL1225" s="27"/>
      <c r="AM1225" s="27"/>
      <c r="AN1225" s="27"/>
      <c r="AO1225" s="27"/>
      <c r="AP1225" s="27"/>
      <c r="AR1225" s="2"/>
      <c r="AS1225" s="8"/>
      <c r="AT1225" s="8"/>
      <c r="AU1225" s="8"/>
      <c r="AW1225" s="44"/>
      <c r="AX1225" s="31"/>
      <c r="AY1225" s="29"/>
      <c r="AZ1225" s="31"/>
      <c r="BA1225" s="17"/>
      <c r="BC1225" s="22"/>
      <c r="BD1225" s="22"/>
      <c r="BE1225" s="22"/>
      <c r="BF1225" s="22"/>
      <c r="BG1225" s="22"/>
      <c r="BH1225" s="22"/>
      <c r="BI1225" s="22"/>
      <c r="BJ1225" s="33"/>
      <c r="BK1225" s="6"/>
      <c r="BL1225" s="32"/>
      <c r="BM1225" s="27"/>
      <c r="BN1225" s="27"/>
      <c r="BO1225" s="27"/>
      <c r="BP1225" s="27"/>
      <c r="BQ1225" s="27"/>
      <c r="BR1225" s="27"/>
      <c r="BT1225" s="2"/>
      <c r="BU1225" s="8"/>
      <c r="BV1225" s="8"/>
      <c r="BW1225" s="8"/>
      <c r="BY1225" s="44"/>
      <c r="BZ1225" s="31"/>
      <c r="CA1225" s="29"/>
      <c r="CB1225" s="31"/>
      <c r="CC1225" s="17"/>
      <c r="CE1225" s="22"/>
      <c r="CF1225" s="22"/>
      <c r="CG1225" s="22"/>
      <c r="CH1225" s="22"/>
      <c r="CI1225" s="22"/>
      <c r="CJ1225" s="22"/>
      <c r="CK1225" s="22"/>
      <c r="CL1225" s="33"/>
      <c r="CM1225" s="6"/>
      <c r="CN1225" s="32"/>
      <c r="CO1225" s="27"/>
      <c r="CP1225" s="27"/>
      <c r="CQ1225" s="27"/>
      <c r="CR1225" s="27"/>
      <c r="CS1225" s="27"/>
      <c r="CT1225" s="27"/>
    </row>
    <row r="1226" spans="2:98">
      <c r="B1226" s="86">
        <v>44133</v>
      </c>
      <c r="C1226" s="53">
        <v>3310.11</v>
      </c>
      <c r="D1226" s="47">
        <f t="shared" ref="D1226:D1240" si="365">(C1226-C1225)/C1225</f>
        <v>1.1947307117329992E-2</v>
      </c>
      <c r="F1226" s="89">
        <f t="shared" si="350"/>
        <v>2020.8271752086339</v>
      </c>
      <c r="G1226" s="41">
        <v>154</v>
      </c>
      <c r="H1226" s="37">
        <v>1215</v>
      </c>
      <c r="I1226" s="57">
        <f t="shared" si="353"/>
        <v>2340.3078427105461</v>
      </c>
      <c r="J1226" s="57">
        <f t="shared" si="354"/>
        <v>2728.8199302572052</v>
      </c>
      <c r="K1226" s="57">
        <f t="shared" si="355"/>
        <v>2854.330331691152</v>
      </c>
      <c r="L1226" s="57">
        <f t="shared" si="356"/>
        <v>1918.8531677086648</v>
      </c>
      <c r="M1226" s="60">
        <f t="shared" si="357"/>
        <v>3481.2521215055308</v>
      </c>
      <c r="N1226" s="57">
        <f t="shared" si="358"/>
        <v>1573.296218569727</v>
      </c>
      <c r="P1226" s="49"/>
      <c r="Q1226" s="96">
        <v>154</v>
      </c>
      <c r="R1226" s="103">
        <f t="shared" si="351"/>
        <v>2020.8271752086339</v>
      </c>
      <c r="S1226" s="60">
        <f t="shared" si="359"/>
        <v>2340.3078427105461</v>
      </c>
      <c r="T1226" s="57">
        <f t="shared" si="361"/>
        <v>2230.8170009988598</v>
      </c>
      <c r="U1226" s="57">
        <f t="shared" si="362"/>
        <v>2333.4220627020882</v>
      </c>
      <c r="V1226" s="57">
        <f t="shared" si="363"/>
        <v>1568.66718154669</v>
      </c>
      <c r="W1226" s="57">
        <f t="shared" si="364"/>
        <v>2845.9321669810206</v>
      </c>
      <c r="X1226" s="60">
        <f t="shared" si="360"/>
        <v>1573.296218569727</v>
      </c>
      <c r="Y1226" s="17"/>
      <c r="AA1226" s="22"/>
      <c r="AB1226" s="22"/>
      <c r="AC1226" s="22"/>
      <c r="AD1226" s="22"/>
      <c r="AE1226" s="22"/>
      <c r="AF1226" s="22"/>
      <c r="AG1226" s="22"/>
      <c r="AH1226" s="33"/>
      <c r="AI1226" s="6"/>
      <c r="AJ1226" s="32"/>
      <c r="AK1226" s="27"/>
      <c r="AL1226" s="27"/>
      <c r="AM1226" s="27"/>
      <c r="AN1226" s="27"/>
      <c r="AO1226" s="27"/>
      <c r="AP1226" s="27"/>
      <c r="AR1226" s="2"/>
      <c r="AS1226" s="8"/>
      <c r="AT1226" s="8"/>
      <c r="AU1226" s="8"/>
      <c r="AW1226" s="44"/>
      <c r="AX1226" s="31"/>
      <c r="AY1226" s="29"/>
      <c r="AZ1226" s="31"/>
      <c r="BA1226" s="17"/>
      <c r="BC1226" s="22"/>
      <c r="BD1226" s="22"/>
      <c r="BE1226" s="22"/>
      <c r="BF1226" s="22"/>
      <c r="BG1226" s="22"/>
      <c r="BH1226" s="22"/>
      <c r="BI1226" s="22"/>
      <c r="BJ1226" s="33"/>
      <c r="BK1226" s="6"/>
      <c r="BL1226" s="32"/>
      <c r="BM1226" s="27"/>
      <c r="BN1226" s="27"/>
      <c r="BO1226" s="27"/>
      <c r="BP1226" s="27"/>
      <c r="BQ1226" s="27"/>
      <c r="BR1226" s="27"/>
      <c r="BT1226" s="2"/>
      <c r="BU1226" s="8"/>
      <c r="BV1226" s="8"/>
      <c r="BW1226" s="8"/>
      <c r="BY1226" s="44"/>
      <c r="BZ1226" s="31"/>
      <c r="CA1226" s="29"/>
      <c r="CB1226" s="31"/>
      <c r="CC1226" s="17"/>
      <c r="CE1226" s="22"/>
      <c r="CF1226" s="22"/>
      <c r="CG1226" s="22"/>
      <c r="CH1226" s="22"/>
      <c r="CI1226" s="22"/>
      <c r="CJ1226" s="22"/>
      <c r="CK1226" s="22"/>
      <c r="CL1226" s="33"/>
      <c r="CM1226" s="6"/>
      <c r="CN1226" s="32"/>
      <c r="CO1226" s="27"/>
      <c r="CP1226" s="27"/>
      <c r="CQ1226" s="27"/>
      <c r="CR1226" s="27"/>
      <c r="CS1226" s="27"/>
      <c r="CT1226" s="27"/>
    </row>
    <row r="1227" spans="2:98">
      <c r="B1227" s="86">
        <v>44134</v>
      </c>
      <c r="C1227" s="53">
        <v>3269.96</v>
      </c>
      <c r="D1227" s="47">
        <f t="shared" si="365"/>
        <v>-1.2129506270184401E-2</v>
      </c>
      <c r="F1227" s="89">
        <f t="shared" si="350"/>
        <v>2020.8311481923447</v>
      </c>
      <c r="G1227" s="41">
        <v>155</v>
      </c>
      <c r="H1227" s="37">
        <v>1216</v>
      </c>
      <c r="I1227" s="57">
        <f t="shared" si="353"/>
        <v>2340.9913123823335</v>
      </c>
      <c r="J1227" s="57">
        <f t="shared" si="354"/>
        <v>2730.5768056448442</v>
      </c>
      <c r="K1227" s="57">
        <f t="shared" si="355"/>
        <v>2857.0021363221967</v>
      </c>
      <c r="L1227" s="57">
        <f t="shared" si="356"/>
        <v>1918.1785883101381</v>
      </c>
      <c r="M1227" s="60">
        <f t="shared" si="357"/>
        <v>3486.7541642617139</v>
      </c>
      <c r="N1227" s="57">
        <f t="shared" si="358"/>
        <v>1571.7312051479107</v>
      </c>
      <c r="P1227" s="49"/>
      <c r="Q1227" s="41">
        <v>155</v>
      </c>
      <c r="R1227" s="103">
        <f t="shared" si="351"/>
        <v>2020.8311481923447</v>
      </c>
      <c r="S1227" s="60">
        <f t="shared" si="359"/>
        <v>2340.9913123823335</v>
      </c>
      <c r="T1227" s="57">
        <f t="shared" si="361"/>
        <v>2232.2532509470238</v>
      </c>
      <c r="U1227" s="57">
        <f t="shared" si="362"/>
        <v>2335.6062695558253</v>
      </c>
      <c r="V1227" s="57">
        <f t="shared" si="363"/>
        <v>1568.1157112301364</v>
      </c>
      <c r="W1227" s="57">
        <f t="shared" si="364"/>
        <v>2850.4301004593794</v>
      </c>
      <c r="X1227" s="60">
        <f t="shared" si="360"/>
        <v>1571.7312051479107</v>
      </c>
      <c r="Y1227" s="17"/>
      <c r="AA1227" s="22"/>
      <c r="AB1227" s="22"/>
      <c r="AC1227" s="22"/>
      <c r="AD1227" s="22"/>
      <c r="AE1227" s="22"/>
      <c r="AF1227" s="22"/>
      <c r="AG1227" s="22"/>
      <c r="AH1227" s="33"/>
      <c r="AI1227" s="6"/>
      <c r="AJ1227" s="32"/>
      <c r="AK1227" s="27"/>
      <c r="AL1227" s="27"/>
      <c r="AM1227" s="27"/>
      <c r="AN1227" s="27"/>
      <c r="AO1227" s="27"/>
      <c r="AP1227" s="27"/>
      <c r="AR1227" s="2"/>
      <c r="AS1227" s="8"/>
      <c r="AT1227" s="8"/>
      <c r="AU1227" s="8"/>
      <c r="AW1227" s="44"/>
      <c r="AX1227" s="31"/>
      <c r="AY1227" s="29"/>
      <c r="AZ1227" s="31"/>
      <c r="BA1227" s="17"/>
      <c r="BC1227" s="22"/>
      <c r="BD1227" s="22"/>
      <c r="BE1227" s="22"/>
      <c r="BF1227" s="22"/>
      <c r="BG1227" s="22"/>
      <c r="BH1227" s="22"/>
      <c r="BI1227" s="22"/>
      <c r="BJ1227" s="33"/>
      <c r="BK1227" s="6"/>
      <c r="BL1227" s="32"/>
      <c r="BM1227" s="27"/>
      <c r="BN1227" s="27"/>
      <c r="BO1227" s="27"/>
      <c r="BP1227" s="27"/>
      <c r="BQ1227" s="27"/>
      <c r="BR1227" s="27"/>
      <c r="BT1227" s="2"/>
      <c r="BU1227" s="8"/>
      <c r="BV1227" s="8"/>
      <c r="BW1227" s="8"/>
      <c r="BY1227" s="44"/>
      <c r="BZ1227" s="31"/>
      <c r="CA1227" s="29"/>
      <c r="CB1227" s="31"/>
      <c r="CC1227" s="17"/>
      <c r="CE1227" s="22"/>
      <c r="CF1227" s="22"/>
      <c r="CG1227" s="22"/>
      <c r="CH1227" s="22"/>
      <c r="CI1227" s="22"/>
      <c r="CJ1227" s="22"/>
      <c r="CK1227" s="22"/>
      <c r="CL1227" s="33"/>
      <c r="CM1227" s="6"/>
      <c r="CN1227" s="32"/>
      <c r="CO1227" s="27"/>
      <c r="CP1227" s="27"/>
      <c r="CQ1227" s="27"/>
      <c r="CR1227" s="27"/>
      <c r="CS1227" s="27"/>
      <c r="CT1227" s="27"/>
    </row>
    <row r="1228" spans="2:98">
      <c r="B1228" s="86">
        <v>44137</v>
      </c>
      <c r="C1228" s="53">
        <v>3310.24</v>
      </c>
      <c r="D1228" s="47">
        <f t="shared" si="365"/>
        <v>1.2318193494721569E-2</v>
      </c>
      <c r="F1228" s="89">
        <f t="shared" ref="F1228:F1291" si="366">F1227+1/$F$10</f>
        <v>2020.8351211760555</v>
      </c>
      <c r="G1228" s="41">
        <v>156</v>
      </c>
      <c r="H1228" s="37">
        <v>1217</v>
      </c>
      <c r="I1228" s="57">
        <f t="shared" si="353"/>
        <v>2341.6749816564056</v>
      </c>
      <c r="J1228" s="57">
        <f t="shared" si="354"/>
        <v>2732.3291484310266</v>
      </c>
      <c r="K1228" s="57">
        <f t="shared" si="355"/>
        <v>2859.6705142269984</v>
      </c>
      <c r="L1228" s="57">
        <f t="shared" si="356"/>
        <v>1917.5082207670923</v>
      </c>
      <c r="M1228" s="60">
        <f t="shared" si="357"/>
        <v>3492.250425016166</v>
      </c>
      <c r="N1228" s="57">
        <f t="shared" si="358"/>
        <v>1570.1742579615102</v>
      </c>
      <c r="P1228" s="49"/>
      <c r="Q1228" s="96">
        <v>156</v>
      </c>
      <c r="R1228" s="103">
        <f t="shared" ref="R1228:R1291" si="367">R1227+1/$F$10</f>
        <v>2020.8351211760555</v>
      </c>
      <c r="S1228" s="60">
        <f t="shared" si="359"/>
        <v>2341.6749816564056</v>
      </c>
      <c r="T1228" s="57">
        <f t="shared" si="361"/>
        <v>2233.6857954823554</v>
      </c>
      <c r="U1228" s="57">
        <f t="shared" si="362"/>
        <v>2337.7876750524351</v>
      </c>
      <c r="V1228" s="57">
        <f t="shared" si="363"/>
        <v>1567.567684115792</v>
      </c>
      <c r="W1228" s="57">
        <f t="shared" si="364"/>
        <v>2854.9233071371091</v>
      </c>
      <c r="X1228" s="60">
        <f t="shared" si="360"/>
        <v>1570.1742579615102</v>
      </c>
      <c r="Y1228" s="17"/>
      <c r="AA1228" s="22"/>
      <c r="AB1228" s="22"/>
      <c r="AC1228" s="22"/>
      <c r="AD1228" s="22"/>
      <c r="AE1228" s="22"/>
      <c r="AF1228" s="22"/>
      <c r="AG1228" s="22"/>
      <c r="AH1228" s="33"/>
      <c r="AI1228" s="6"/>
      <c r="AJ1228" s="32"/>
      <c r="AK1228" s="27"/>
      <c r="AL1228" s="27"/>
      <c r="AM1228" s="27"/>
      <c r="AN1228" s="27"/>
      <c r="AO1228" s="27"/>
      <c r="AP1228" s="27"/>
      <c r="AR1228" s="2"/>
      <c r="AS1228" s="8"/>
      <c r="AT1228" s="8"/>
      <c r="AU1228" s="8"/>
      <c r="AW1228" s="44"/>
      <c r="AX1228" s="31"/>
      <c r="AY1228" s="29"/>
      <c r="AZ1228" s="31"/>
      <c r="BA1228" s="17"/>
      <c r="BC1228" s="22"/>
      <c r="BD1228" s="22"/>
      <c r="BE1228" s="22"/>
      <c r="BF1228" s="22"/>
      <c r="BG1228" s="22"/>
      <c r="BH1228" s="22"/>
      <c r="BI1228" s="22"/>
      <c r="BJ1228" s="33"/>
      <c r="BK1228" s="6"/>
      <c r="BL1228" s="32"/>
      <c r="BM1228" s="27"/>
      <c r="BN1228" s="27"/>
      <c r="BO1228" s="27"/>
      <c r="BP1228" s="27"/>
      <c r="BQ1228" s="27"/>
      <c r="BR1228" s="27"/>
      <c r="BT1228" s="2"/>
      <c r="BU1228" s="8"/>
      <c r="BV1228" s="8"/>
      <c r="BW1228" s="8"/>
      <c r="BY1228" s="44"/>
      <c r="BZ1228" s="31"/>
      <c r="CA1228" s="29"/>
      <c r="CB1228" s="31"/>
      <c r="CC1228" s="17"/>
      <c r="CE1228" s="22"/>
      <c r="CF1228" s="22"/>
      <c r="CG1228" s="22"/>
      <c r="CH1228" s="22"/>
      <c r="CI1228" s="22"/>
      <c r="CJ1228" s="22"/>
      <c r="CK1228" s="22"/>
      <c r="CL1228" s="33"/>
      <c r="CM1228" s="6"/>
      <c r="CN1228" s="32"/>
      <c r="CO1228" s="27"/>
      <c r="CP1228" s="27"/>
      <c r="CQ1228" s="27"/>
      <c r="CR1228" s="27"/>
      <c r="CS1228" s="27"/>
      <c r="CT1228" s="27"/>
    </row>
    <row r="1229" spans="2:98">
      <c r="B1229" s="86">
        <v>44138</v>
      </c>
      <c r="C1229" s="53">
        <v>3369.16</v>
      </c>
      <c r="D1229" s="47">
        <f t="shared" si="365"/>
        <v>1.7799313644932112E-2</v>
      </c>
      <c r="F1229" s="89">
        <f t="shared" si="366"/>
        <v>2020.8390941597663</v>
      </c>
      <c r="G1229" s="41">
        <v>157</v>
      </c>
      <c r="H1229" s="37">
        <v>1218</v>
      </c>
      <c r="I1229" s="57">
        <f t="shared" si="353"/>
        <v>2342.3588505910548</v>
      </c>
      <c r="J1229" s="57">
        <f t="shared" si="354"/>
        <v>2734.0770028470588</v>
      </c>
      <c r="K1229" s="57">
        <f t="shared" si="355"/>
        <v>2862.3355080970196</v>
      </c>
      <c r="L1229" s="57">
        <f t="shared" si="356"/>
        <v>1916.8420226844612</v>
      </c>
      <c r="M1229" s="60">
        <f t="shared" si="357"/>
        <v>3497.7409882544971</v>
      </c>
      <c r="N1229" s="57">
        <f t="shared" si="358"/>
        <v>1568.6252936871367</v>
      </c>
      <c r="P1229" s="49"/>
      <c r="Q1229" s="41">
        <v>157</v>
      </c>
      <c r="R1229" s="103">
        <f t="shared" si="367"/>
        <v>2020.8390941597663</v>
      </c>
      <c r="S1229" s="60">
        <f t="shared" si="359"/>
        <v>2342.3588505910548</v>
      </c>
      <c r="T1229" s="57">
        <f t="shared" si="361"/>
        <v>2235.1146707640555</v>
      </c>
      <c r="U1229" s="57">
        <f t="shared" si="362"/>
        <v>2339.966314092293</v>
      </c>
      <c r="V1229" s="57">
        <f t="shared" si="363"/>
        <v>1567.023065545586</v>
      </c>
      <c r="W1229" s="57">
        <f t="shared" si="364"/>
        <v>2859.4118560814049</v>
      </c>
      <c r="X1229" s="60">
        <f t="shared" si="360"/>
        <v>1568.6252936871367</v>
      </c>
      <c r="Y1229" s="17"/>
      <c r="AA1229" s="22"/>
      <c r="AB1229" s="22"/>
      <c r="AC1229" s="22"/>
      <c r="AD1229" s="22"/>
      <c r="AE1229" s="22"/>
      <c r="AF1229" s="22"/>
      <c r="AG1229" s="22"/>
      <c r="AH1229" s="33"/>
      <c r="AI1229" s="6"/>
      <c r="AJ1229" s="32"/>
      <c r="AK1229" s="27"/>
      <c r="AL1229" s="27"/>
      <c r="AM1229" s="27"/>
      <c r="AN1229" s="27"/>
      <c r="AO1229" s="27"/>
      <c r="AP1229" s="27"/>
      <c r="AR1229" s="2"/>
      <c r="AS1229" s="8"/>
      <c r="AT1229" s="8"/>
      <c r="AU1229" s="8"/>
      <c r="AW1229" s="44"/>
      <c r="AX1229" s="31"/>
      <c r="AY1229" s="29"/>
      <c r="AZ1229" s="31"/>
      <c r="BA1229" s="17"/>
      <c r="BC1229" s="22"/>
      <c r="BD1229" s="22"/>
      <c r="BE1229" s="22"/>
      <c r="BF1229" s="22"/>
      <c r="BG1229" s="22"/>
      <c r="BH1229" s="22"/>
      <c r="BI1229" s="22"/>
      <c r="BJ1229" s="33"/>
      <c r="BK1229" s="6"/>
      <c r="BL1229" s="32"/>
      <c r="BM1229" s="27"/>
      <c r="BN1229" s="27"/>
      <c r="BO1229" s="27"/>
      <c r="BP1229" s="27"/>
      <c r="BQ1229" s="27"/>
      <c r="BR1229" s="27"/>
      <c r="BT1229" s="2"/>
      <c r="BU1229" s="8"/>
      <c r="BV1229" s="8"/>
      <c r="BW1229" s="8"/>
      <c r="BY1229" s="44"/>
      <c r="BZ1229" s="31"/>
      <c r="CA1229" s="29"/>
      <c r="CB1229" s="31"/>
      <c r="CC1229" s="17"/>
      <c r="CE1229" s="22"/>
      <c r="CF1229" s="22"/>
      <c r="CG1229" s="22"/>
      <c r="CH1229" s="22"/>
      <c r="CI1229" s="22"/>
      <c r="CJ1229" s="22"/>
      <c r="CK1229" s="22"/>
      <c r="CL1229" s="33"/>
      <c r="CM1229" s="6"/>
      <c r="CN1229" s="32"/>
      <c r="CO1229" s="27"/>
      <c r="CP1229" s="27"/>
      <c r="CQ1229" s="27"/>
      <c r="CR1229" s="27"/>
      <c r="CS1229" s="27"/>
      <c r="CT1229" s="27"/>
    </row>
    <row r="1230" spans="2:98">
      <c r="B1230" s="86">
        <v>44139</v>
      </c>
      <c r="C1230" s="53">
        <v>3443.44</v>
      </c>
      <c r="D1230" s="47">
        <f t="shared" si="365"/>
        <v>2.2047038430944271E-2</v>
      </c>
      <c r="F1230" s="89">
        <f t="shared" si="366"/>
        <v>2020.8430671434771</v>
      </c>
      <c r="G1230" s="41">
        <v>158</v>
      </c>
      <c r="H1230" s="37">
        <v>1219</v>
      </c>
      <c r="I1230" s="57">
        <f t="shared" si="353"/>
        <v>2343.0429192445899</v>
      </c>
      <c r="J1230" s="57">
        <f t="shared" si="354"/>
        <v>2735.8204124192061</v>
      </c>
      <c r="K1230" s="57">
        <f t="shared" si="355"/>
        <v>2864.9971599372639</v>
      </c>
      <c r="L1230" s="57">
        <f t="shared" si="356"/>
        <v>1916.1799523537481</v>
      </c>
      <c r="M1230" s="60">
        <f t="shared" si="357"/>
        <v>3503.2259371053096</v>
      </c>
      <c r="N1230" s="57">
        <f t="shared" si="358"/>
        <v>1567.084230358957</v>
      </c>
      <c r="P1230" s="49"/>
      <c r="Q1230" s="96">
        <v>158</v>
      </c>
      <c r="R1230" s="103">
        <f t="shared" si="367"/>
        <v>2020.8430671434771</v>
      </c>
      <c r="S1230" s="60">
        <f t="shared" si="359"/>
        <v>2343.0429192445899</v>
      </c>
      <c r="T1230" s="57">
        <f t="shared" si="361"/>
        <v>2236.5399123749535</v>
      </c>
      <c r="U1230" s="57">
        <f t="shared" si="362"/>
        <v>2342.1422210145929</v>
      </c>
      <c r="V1230" s="57">
        <f t="shared" si="363"/>
        <v>1566.4818214227198</v>
      </c>
      <c r="W1230" s="57">
        <f t="shared" si="364"/>
        <v>2863.8958152501023</v>
      </c>
      <c r="X1230" s="60">
        <f t="shared" si="360"/>
        <v>1567.084230358957</v>
      </c>
      <c r="Y1230" s="17"/>
      <c r="AA1230" s="22"/>
      <c r="AB1230" s="22"/>
      <c r="AC1230" s="22"/>
      <c r="AD1230" s="22"/>
      <c r="AE1230" s="22"/>
      <c r="AF1230" s="22"/>
      <c r="AG1230" s="22"/>
      <c r="AH1230" s="33"/>
      <c r="AI1230" s="6"/>
      <c r="AJ1230" s="32"/>
      <c r="AK1230" s="27"/>
      <c r="AL1230" s="27"/>
      <c r="AM1230" s="27"/>
      <c r="AN1230" s="27"/>
      <c r="AO1230" s="27"/>
      <c r="AP1230" s="27"/>
      <c r="AR1230" s="2"/>
      <c r="AS1230" s="8"/>
      <c r="AT1230" s="8"/>
      <c r="AU1230" s="8"/>
      <c r="AW1230" s="44"/>
      <c r="AX1230" s="31"/>
      <c r="AY1230" s="29"/>
      <c r="AZ1230" s="31"/>
      <c r="BA1230" s="17"/>
      <c r="BC1230" s="22"/>
      <c r="BD1230" s="22"/>
      <c r="BE1230" s="22"/>
      <c r="BF1230" s="22"/>
      <c r="BG1230" s="22"/>
      <c r="BH1230" s="22"/>
      <c r="BI1230" s="22"/>
      <c r="BJ1230" s="33"/>
      <c r="BK1230" s="6"/>
      <c r="BL1230" s="32"/>
      <c r="BM1230" s="27"/>
      <c r="BN1230" s="27"/>
      <c r="BO1230" s="27"/>
      <c r="BP1230" s="27"/>
      <c r="BQ1230" s="27"/>
      <c r="BR1230" s="27"/>
      <c r="BT1230" s="2"/>
      <c r="BU1230" s="8"/>
      <c r="BV1230" s="8"/>
      <c r="BW1230" s="8"/>
      <c r="BY1230" s="44"/>
      <c r="BZ1230" s="31"/>
      <c r="CA1230" s="29"/>
      <c r="CB1230" s="31"/>
      <c r="CC1230" s="17"/>
      <c r="CE1230" s="22"/>
      <c r="CF1230" s="22"/>
      <c r="CG1230" s="22"/>
      <c r="CH1230" s="22"/>
      <c r="CI1230" s="22"/>
      <c r="CJ1230" s="22"/>
      <c r="CK1230" s="22"/>
      <c r="CL1230" s="33"/>
      <c r="CM1230" s="6"/>
      <c r="CN1230" s="32"/>
      <c r="CO1230" s="27"/>
      <c r="CP1230" s="27"/>
      <c r="CQ1230" s="27"/>
      <c r="CR1230" s="27"/>
      <c r="CS1230" s="27"/>
      <c r="CT1230" s="27"/>
    </row>
    <row r="1231" spans="2:98">
      <c r="B1231" s="86">
        <v>44140</v>
      </c>
      <c r="C1231" s="53">
        <v>3510.45</v>
      </c>
      <c r="D1231" s="47">
        <f t="shared" si="365"/>
        <v>1.9460190971818808E-2</v>
      </c>
      <c r="F1231" s="89">
        <f t="shared" si="366"/>
        <v>2020.8470401271879</v>
      </c>
      <c r="G1231" s="41">
        <v>159</v>
      </c>
      <c r="H1231" s="37">
        <v>1220</v>
      </c>
      <c r="I1231" s="57">
        <f t="shared" si="353"/>
        <v>2343.7271876753384</v>
      </c>
      <c r="J1231" s="57">
        <f t="shared" si="354"/>
        <v>2737.5594199843063</v>
      </c>
      <c r="K1231" s="57">
        <f t="shared" si="355"/>
        <v>2867.6555110815889</v>
      </c>
      <c r="L1231" s="57">
        <f t="shared" si="356"/>
        <v>1915.5219687377103</v>
      </c>
      <c r="M1231" s="60">
        <f t="shared" si="357"/>
        <v>3508.7053533705703</v>
      </c>
      <c r="N1231" s="57">
        <f t="shared" si="358"/>
        <v>1565.5509873383216</v>
      </c>
      <c r="P1231" s="49"/>
      <c r="Q1231" s="41">
        <v>159</v>
      </c>
      <c r="R1231" s="103">
        <f t="shared" si="367"/>
        <v>2020.8470401271879</v>
      </c>
      <c r="S1231" s="60">
        <f t="shared" si="359"/>
        <v>2343.7271876753384</v>
      </c>
      <c r="T1231" s="57">
        <f t="shared" si="361"/>
        <v>2237.9615553342692</v>
      </c>
      <c r="U1231" s="57">
        <f t="shared" si="362"/>
        <v>2344.3154296098651</v>
      </c>
      <c r="V1231" s="57">
        <f t="shared" si="363"/>
        <v>1565.9439181991468</v>
      </c>
      <c r="W1231" s="57">
        <f t="shared" si="364"/>
        <v>2868.3752515165111</v>
      </c>
      <c r="X1231" s="60">
        <f t="shared" si="360"/>
        <v>1565.5509873383216</v>
      </c>
      <c r="Y1231" s="17"/>
      <c r="AA1231" s="22"/>
      <c r="AB1231" s="22"/>
      <c r="AC1231" s="22"/>
      <c r="AD1231" s="22"/>
      <c r="AE1231" s="22"/>
      <c r="AF1231" s="22"/>
      <c r="AG1231" s="22"/>
      <c r="AH1231" s="33"/>
      <c r="AI1231" s="6"/>
      <c r="AJ1231" s="32"/>
      <c r="AK1231" s="27"/>
      <c r="AL1231" s="27"/>
      <c r="AM1231" s="27"/>
      <c r="AN1231" s="27"/>
      <c r="AO1231" s="27"/>
      <c r="AP1231" s="27"/>
      <c r="AR1231" s="2"/>
      <c r="AS1231" s="8"/>
      <c r="AT1231" s="8"/>
      <c r="AU1231" s="8"/>
      <c r="AW1231" s="44"/>
      <c r="AX1231" s="31"/>
      <c r="AY1231" s="29"/>
      <c r="AZ1231" s="31"/>
      <c r="BA1231" s="17"/>
      <c r="BC1231" s="22"/>
      <c r="BD1231" s="22"/>
      <c r="BE1231" s="22"/>
      <c r="BF1231" s="22"/>
      <c r="BG1231" s="22"/>
      <c r="BH1231" s="22"/>
      <c r="BI1231" s="22"/>
      <c r="BJ1231" s="33"/>
      <c r="BK1231" s="6"/>
      <c r="BL1231" s="32"/>
      <c r="BM1231" s="27"/>
      <c r="BN1231" s="27"/>
      <c r="BO1231" s="27"/>
      <c r="BP1231" s="27"/>
      <c r="BQ1231" s="27"/>
      <c r="BR1231" s="27"/>
      <c r="BT1231" s="2"/>
      <c r="BU1231" s="8"/>
      <c r="BV1231" s="8"/>
      <c r="BW1231" s="8"/>
      <c r="BY1231" s="44"/>
      <c r="BZ1231" s="31"/>
      <c r="CA1231" s="29"/>
      <c r="CB1231" s="31"/>
      <c r="CC1231" s="17"/>
      <c r="CE1231" s="22"/>
      <c r="CF1231" s="22"/>
      <c r="CG1231" s="22"/>
      <c r="CH1231" s="22"/>
      <c r="CI1231" s="22"/>
      <c r="CJ1231" s="22"/>
      <c r="CK1231" s="22"/>
      <c r="CL1231" s="33"/>
      <c r="CM1231" s="6"/>
      <c r="CN1231" s="32"/>
      <c r="CO1231" s="27"/>
      <c r="CP1231" s="27"/>
      <c r="CQ1231" s="27"/>
      <c r="CR1231" s="27"/>
      <c r="CS1231" s="27"/>
      <c r="CT1231" s="27"/>
    </row>
    <row r="1232" spans="2:98">
      <c r="B1232" s="86">
        <v>44141</v>
      </c>
      <c r="C1232" s="53">
        <v>3509.44</v>
      </c>
      <c r="D1232" s="47">
        <f t="shared" si="365"/>
        <v>-2.8771240154389424E-4</v>
      </c>
      <c r="F1232" s="89">
        <f t="shared" si="366"/>
        <v>2020.8510131108987</v>
      </c>
      <c r="G1232" s="41">
        <v>160</v>
      </c>
      <c r="H1232" s="37">
        <v>1221</v>
      </c>
      <c r="I1232" s="57">
        <f t="shared" si="353"/>
        <v>2344.4116559416434</v>
      </c>
      <c r="J1232" s="57">
        <f t="shared" si="354"/>
        <v>2739.2940677049364</v>
      </c>
      <c r="K1232" s="57">
        <f t="shared" si="355"/>
        <v>2870.3106022075845</v>
      </c>
      <c r="L1232" s="57">
        <f t="shared" si="356"/>
        <v>1914.868031455482</v>
      </c>
      <c r="M1232" s="60">
        <f t="shared" si="357"/>
        <v>3514.1793175551179</v>
      </c>
      <c r="N1232" s="57">
        <f t="shared" si="358"/>
        <v>1564.0254852842556</v>
      </c>
      <c r="P1232" s="49"/>
      <c r="Q1232" s="96">
        <v>160</v>
      </c>
      <c r="R1232" s="103">
        <f t="shared" si="367"/>
        <v>2020.8510131108987</v>
      </c>
      <c r="S1232" s="60">
        <f t="shared" si="359"/>
        <v>2344.4116559416434</v>
      </c>
      <c r="T1232" s="57">
        <f t="shared" si="361"/>
        <v>2239.3796341100137</v>
      </c>
      <c r="U1232" s="57">
        <f t="shared" si="362"/>
        <v>2346.485973132139</v>
      </c>
      <c r="V1232" s="57">
        <f t="shared" si="363"/>
        <v>1565.4093228634097</v>
      </c>
      <c r="W1232" s="57">
        <f t="shared" si="364"/>
        <v>2872.8502306935347</v>
      </c>
      <c r="X1232" s="60">
        <f t="shared" si="360"/>
        <v>1564.0254852842556</v>
      </c>
      <c r="Y1232" s="17"/>
      <c r="AA1232" s="22"/>
      <c r="AB1232" s="22"/>
      <c r="AC1232" s="22"/>
      <c r="AD1232" s="22"/>
      <c r="AE1232" s="22"/>
      <c r="AF1232" s="22"/>
      <c r="AG1232" s="22"/>
      <c r="AH1232" s="33"/>
      <c r="AI1232" s="6"/>
      <c r="AJ1232" s="32"/>
      <c r="AK1232" s="27"/>
      <c r="AL1232" s="27"/>
      <c r="AM1232" s="27"/>
      <c r="AN1232" s="27"/>
      <c r="AO1232" s="27"/>
      <c r="AP1232" s="27"/>
      <c r="AR1232" s="2"/>
      <c r="AS1232" s="8"/>
      <c r="AT1232" s="8"/>
      <c r="AU1232" s="8"/>
      <c r="AW1232" s="44"/>
      <c r="AX1232" s="31"/>
      <c r="AY1232" s="29"/>
      <c r="AZ1232" s="31"/>
      <c r="BA1232" s="17"/>
      <c r="BC1232" s="22"/>
      <c r="BD1232" s="22"/>
      <c r="BE1232" s="22"/>
      <c r="BF1232" s="22"/>
      <c r="BG1232" s="22"/>
      <c r="BH1232" s="22"/>
      <c r="BI1232" s="22"/>
      <c r="BJ1232" s="33"/>
      <c r="BK1232" s="6"/>
      <c r="BL1232" s="32"/>
      <c r="BM1232" s="27"/>
      <c r="BN1232" s="27"/>
      <c r="BO1232" s="27"/>
      <c r="BP1232" s="27"/>
      <c r="BQ1232" s="27"/>
      <c r="BR1232" s="27"/>
      <c r="BT1232" s="2"/>
      <c r="BU1232" s="8"/>
      <c r="BV1232" s="8"/>
      <c r="BW1232" s="8"/>
      <c r="BY1232" s="44"/>
      <c r="BZ1232" s="31"/>
      <c r="CA1232" s="29"/>
      <c r="CB1232" s="31"/>
      <c r="CC1232" s="17"/>
      <c r="CE1232" s="22"/>
      <c r="CF1232" s="22"/>
      <c r="CG1232" s="22"/>
      <c r="CH1232" s="22"/>
      <c r="CI1232" s="22"/>
      <c r="CJ1232" s="22"/>
      <c r="CK1232" s="22"/>
      <c r="CL1232" s="33"/>
      <c r="CM1232" s="6"/>
      <c r="CN1232" s="32"/>
      <c r="CO1232" s="27"/>
      <c r="CP1232" s="27"/>
      <c r="CQ1232" s="27"/>
      <c r="CR1232" s="27"/>
      <c r="CS1232" s="27"/>
      <c r="CT1232" s="27"/>
    </row>
    <row r="1233" spans="2:98">
      <c r="B1233" s="86">
        <v>44144</v>
      </c>
      <c r="C1233" s="53">
        <v>3550.5</v>
      </c>
      <c r="D1233" s="47">
        <f t="shared" si="365"/>
        <v>1.1699872344305629E-2</v>
      </c>
      <c r="F1233" s="89">
        <f t="shared" si="366"/>
        <v>2020.8549860946096</v>
      </c>
      <c r="G1233" s="41">
        <v>161</v>
      </c>
      <c r="H1233" s="37">
        <v>1222</v>
      </c>
      <c r="I1233" s="57">
        <f t="shared" si="353"/>
        <v>2345.0963241018649</v>
      </c>
      <c r="J1233" s="57">
        <f t="shared" si="354"/>
        <v>2741.0243970841616</v>
      </c>
      <c r="K1233" s="57">
        <f t="shared" si="355"/>
        <v>2872.9624733510313</v>
      </c>
      <c r="L1233" s="57">
        <f t="shared" si="356"/>
        <v>1914.2181007681152</v>
      </c>
      <c r="M1233" s="60">
        <f t="shared" si="357"/>
        <v>3519.6479088953397</v>
      </c>
      <c r="N1233" s="57">
        <f t="shared" si="358"/>
        <v>1562.5076461247845</v>
      </c>
      <c r="P1233" s="49"/>
      <c r="Q1233" s="41">
        <v>161</v>
      </c>
      <c r="R1233" s="103">
        <f t="shared" si="367"/>
        <v>2020.8549860946096</v>
      </c>
      <c r="S1233" s="60">
        <f t="shared" si="359"/>
        <v>2345.0963241018649</v>
      </c>
      <c r="T1233" s="57">
        <f t="shared" si="361"/>
        <v>2240.7941826310444</v>
      </c>
      <c r="U1233" s="57">
        <f t="shared" si="362"/>
        <v>2348.6538843107646</v>
      </c>
      <c r="V1233" s="57">
        <f t="shared" si="363"/>
        <v>1564.8780029288209</v>
      </c>
      <c r="W1233" s="57">
        <f t="shared" si="364"/>
        <v>2877.3208175571144</v>
      </c>
      <c r="X1233" s="60">
        <f t="shared" si="360"/>
        <v>1562.5076461247845</v>
      </c>
      <c r="Y1233" s="17"/>
      <c r="AA1233" s="22"/>
      <c r="AB1233" s="22"/>
      <c r="AC1233" s="22"/>
      <c r="AD1233" s="22"/>
      <c r="AE1233" s="22"/>
      <c r="AF1233" s="22"/>
      <c r="AG1233" s="22"/>
      <c r="AH1233" s="33"/>
      <c r="AI1233" s="6"/>
      <c r="AJ1233" s="32"/>
      <c r="AK1233" s="27"/>
      <c r="AL1233" s="27"/>
      <c r="AM1233" s="27"/>
      <c r="AN1233" s="27"/>
      <c r="AO1233" s="27"/>
      <c r="AP1233" s="27"/>
      <c r="AR1233" s="2"/>
      <c r="AS1233" s="8"/>
      <c r="AT1233" s="8"/>
      <c r="AU1233" s="8"/>
      <c r="AW1233" s="44"/>
      <c r="AX1233" s="31"/>
      <c r="AY1233" s="29"/>
      <c r="AZ1233" s="31"/>
      <c r="BA1233" s="17"/>
      <c r="BC1233" s="22"/>
      <c r="BD1233" s="22"/>
      <c r="BE1233" s="22"/>
      <c r="BF1233" s="22"/>
      <c r="BG1233" s="22"/>
      <c r="BH1233" s="22"/>
      <c r="BI1233" s="22"/>
      <c r="BJ1233" s="33"/>
      <c r="BK1233" s="6"/>
      <c r="BL1233" s="32"/>
      <c r="BM1233" s="27"/>
      <c r="BN1233" s="27"/>
      <c r="BO1233" s="27"/>
      <c r="BP1233" s="27"/>
      <c r="BQ1233" s="27"/>
      <c r="BR1233" s="27"/>
      <c r="BT1233" s="2"/>
      <c r="BU1233" s="8"/>
      <c r="BV1233" s="8"/>
      <c r="BW1233" s="8"/>
      <c r="BY1233" s="44"/>
      <c r="BZ1233" s="31"/>
      <c r="CA1233" s="29"/>
      <c r="CB1233" s="31"/>
      <c r="CC1233" s="17"/>
      <c r="CE1233" s="22"/>
      <c r="CF1233" s="22"/>
      <c r="CG1233" s="22"/>
      <c r="CH1233" s="22"/>
      <c r="CI1233" s="22"/>
      <c r="CJ1233" s="22"/>
      <c r="CK1233" s="22"/>
      <c r="CL1233" s="33"/>
      <c r="CM1233" s="6"/>
      <c r="CN1233" s="32"/>
      <c r="CO1233" s="27"/>
      <c r="CP1233" s="27"/>
      <c r="CQ1233" s="27"/>
      <c r="CR1233" s="27"/>
      <c r="CS1233" s="27"/>
      <c r="CT1233" s="27"/>
    </row>
    <row r="1234" spans="2:98">
      <c r="B1234" s="86">
        <v>44145</v>
      </c>
      <c r="C1234" s="53">
        <v>3543.53</v>
      </c>
      <c r="D1234" s="47">
        <f t="shared" si="365"/>
        <v>-1.9631037881987887E-3</v>
      </c>
      <c r="F1234" s="89">
        <f t="shared" si="366"/>
        <v>2020.8589590783204</v>
      </c>
      <c r="G1234" s="41">
        <v>162</v>
      </c>
      <c r="H1234" s="37">
        <v>1223</v>
      </c>
      <c r="I1234" s="57">
        <f t="shared" si="353"/>
        <v>2345.7811922143806</v>
      </c>
      <c r="J1234" s="57">
        <f t="shared" si="354"/>
        <v>2742.7504489798616</v>
      </c>
      <c r="K1234" s="57">
        <f t="shared" si="355"/>
        <v>2875.6111639199548</v>
      </c>
      <c r="L1234" s="57">
        <f t="shared" si="356"/>
        <v>1913.5721375645255</v>
      </c>
      <c r="M1234" s="60">
        <f t="shared" si="357"/>
        <v>3525.1112053870379</v>
      </c>
      <c r="N1234" s="57">
        <f t="shared" si="358"/>
        <v>1560.9973930290678</v>
      </c>
      <c r="P1234" s="49"/>
      <c r="Q1234" s="96">
        <v>162</v>
      </c>
      <c r="R1234" s="103">
        <f t="shared" si="367"/>
        <v>2020.8589590783204</v>
      </c>
      <c r="S1234" s="60">
        <f t="shared" si="359"/>
        <v>2345.7811922143806</v>
      </c>
      <c r="T1234" s="57">
        <f t="shared" si="361"/>
        <v>2242.2052342987777</v>
      </c>
      <c r="U1234" s="57">
        <f t="shared" si="362"/>
        <v>2350.819195361898</v>
      </c>
      <c r="V1234" s="57">
        <f t="shared" si="363"/>
        <v>1564.3499264219727</v>
      </c>
      <c r="W1234" s="57">
        <f t="shared" si="364"/>
        <v>2881.7870758690101</v>
      </c>
      <c r="X1234" s="60">
        <f t="shared" si="360"/>
        <v>1560.9973930290678</v>
      </c>
      <c r="Y1234" s="17"/>
      <c r="AA1234" s="22"/>
      <c r="AB1234" s="22"/>
      <c r="AC1234" s="22"/>
      <c r="AD1234" s="22"/>
      <c r="AE1234" s="22"/>
      <c r="AF1234" s="22"/>
      <c r="AG1234" s="22"/>
      <c r="AH1234" s="33"/>
      <c r="AI1234" s="6"/>
      <c r="AJ1234" s="32"/>
      <c r="AK1234" s="27"/>
      <c r="AL1234" s="27"/>
      <c r="AM1234" s="27"/>
      <c r="AN1234" s="27"/>
      <c r="AO1234" s="27"/>
      <c r="AP1234" s="27"/>
      <c r="AR1234" s="2"/>
      <c r="AS1234" s="8"/>
      <c r="AT1234" s="8"/>
      <c r="AU1234" s="8"/>
      <c r="AW1234" s="44"/>
      <c r="AX1234" s="31"/>
      <c r="AY1234" s="29"/>
      <c r="AZ1234" s="31"/>
      <c r="BA1234" s="17"/>
      <c r="BC1234" s="22"/>
      <c r="BD1234" s="22"/>
      <c r="BE1234" s="22"/>
      <c r="BF1234" s="22"/>
      <c r="BG1234" s="22"/>
      <c r="BH1234" s="22"/>
      <c r="BI1234" s="22"/>
      <c r="BJ1234" s="33"/>
      <c r="BK1234" s="6"/>
      <c r="BL1234" s="32"/>
      <c r="BM1234" s="27"/>
      <c r="BN1234" s="27"/>
      <c r="BO1234" s="27"/>
      <c r="BP1234" s="27"/>
      <c r="BQ1234" s="27"/>
      <c r="BR1234" s="27"/>
      <c r="BT1234" s="2"/>
      <c r="BU1234" s="8"/>
      <c r="BV1234" s="8"/>
      <c r="BW1234" s="8"/>
      <c r="BY1234" s="44"/>
      <c r="BZ1234" s="31"/>
      <c r="CA1234" s="29"/>
      <c r="CB1234" s="31"/>
      <c r="CC1234" s="17"/>
      <c r="CE1234" s="22"/>
      <c r="CF1234" s="22"/>
      <c r="CG1234" s="22"/>
      <c r="CH1234" s="22"/>
      <c r="CI1234" s="22"/>
      <c r="CJ1234" s="22"/>
      <c r="CK1234" s="22"/>
      <c r="CL1234" s="33"/>
      <c r="CM1234" s="6"/>
      <c r="CN1234" s="32"/>
      <c r="CO1234" s="27"/>
      <c r="CP1234" s="27"/>
      <c r="CQ1234" s="27"/>
      <c r="CR1234" s="27"/>
      <c r="CS1234" s="27"/>
      <c r="CT1234" s="27"/>
    </row>
    <row r="1235" spans="2:98">
      <c r="B1235" s="86">
        <v>44146</v>
      </c>
      <c r="C1235" s="53">
        <v>3572.66</v>
      </c>
      <c r="D1235" s="47">
        <f t="shared" si="365"/>
        <v>8.2206161652362622E-3</v>
      </c>
      <c r="F1235" s="89">
        <f t="shared" si="366"/>
        <v>2020.8629320620312</v>
      </c>
      <c r="G1235" s="41">
        <v>163</v>
      </c>
      <c r="H1235" s="37">
        <v>1224</v>
      </c>
      <c r="I1235" s="57">
        <f t="shared" si="353"/>
        <v>2346.4662603375855</v>
      </c>
      <c r="J1235" s="57">
        <f t="shared" si="354"/>
        <v>2744.4722636186671</v>
      </c>
      <c r="K1235" s="57">
        <f t="shared" si="355"/>
        <v>2878.2567127082866</v>
      </c>
      <c r="L1235" s="57">
        <f t="shared" si="356"/>
        <v>1912.9301033478318</v>
      </c>
      <c r="M1235" s="60">
        <f t="shared" si="357"/>
        <v>3530.5692838125215</v>
      </c>
      <c r="N1235" s="57">
        <f t="shared" si="358"/>
        <v>1559.4946503803058</v>
      </c>
      <c r="P1235" s="49"/>
      <c r="Q1235" s="41">
        <v>163</v>
      </c>
      <c r="R1235" s="103">
        <f t="shared" si="367"/>
        <v>2020.8629320620312</v>
      </c>
      <c r="S1235" s="60">
        <f t="shared" si="359"/>
        <v>2346.4662603375855</v>
      </c>
      <c r="T1235" s="57">
        <f t="shared" si="361"/>
        <v>2243.6128219985835</v>
      </c>
      <c r="U1235" s="57">
        <f t="shared" si="362"/>
        <v>2352.9819379996748</v>
      </c>
      <c r="V1235" s="57">
        <f t="shared" si="363"/>
        <v>1563.8250618715706</v>
      </c>
      <c r="W1235" s="57">
        <f t="shared" si="364"/>
        <v>2886.2490683989481</v>
      </c>
      <c r="X1235" s="60">
        <f t="shared" si="360"/>
        <v>1559.4946503803058</v>
      </c>
      <c r="Y1235" s="17"/>
      <c r="AA1235" s="22"/>
      <c r="AB1235" s="22"/>
      <c r="AC1235" s="22"/>
      <c r="AD1235" s="22"/>
      <c r="AE1235" s="22"/>
      <c r="AF1235" s="22"/>
      <c r="AG1235" s="22"/>
      <c r="AH1235" s="33"/>
      <c r="AI1235" s="6"/>
      <c r="AJ1235" s="32"/>
      <c r="AK1235" s="27"/>
      <c r="AL1235" s="27"/>
      <c r="AM1235" s="27"/>
      <c r="AN1235" s="27"/>
      <c r="AO1235" s="27"/>
      <c r="AP1235" s="27"/>
      <c r="AR1235" s="2"/>
      <c r="AS1235" s="8"/>
      <c r="AT1235" s="8"/>
      <c r="AU1235" s="8"/>
      <c r="AW1235" s="44"/>
      <c r="AX1235" s="31"/>
      <c r="AY1235" s="29"/>
      <c r="AZ1235" s="31"/>
      <c r="BA1235" s="17"/>
      <c r="BC1235" s="22"/>
      <c r="BD1235" s="22"/>
      <c r="BE1235" s="22"/>
      <c r="BF1235" s="22"/>
      <c r="BG1235" s="22"/>
      <c r="BH1235" s="22"/>
      <c r="BI1235" s="22"/>
      <c r="BJ1235" s="33"/>
      <c r="BK1235" s="6"/>
      <c r="BL1235" s="32"/>
      <c r="BM1235" s="27"/>
      <c r="BN1235" s="27"/>
      <c r="BO1235" s="27"/>
      <c r="BP1235" s="27"/>
      <c r="BQ1235" s="27"/>
      <c r="BR1235" s="27"/>
      <c r="BT1235" s="2"/>
      <c r="BU1235" s="8"/>
      <c r="BV1235" s="8"/>
      <c r="BW1235" s="8"/>
      <c r="BY1235" s="44"/>
      <c r="BZ1235" s="31"/>
      <c r="CA1235" s="29"/>
      <c r="CB1235" s="31"/>
      <c r="CC1235" s="17"/>
      <c r="CE1235" s="22"/>
      <c r="CF1235" s="22"/>
      <c r="CG1235" s="22"/>
      <c r="CH1235" s="22"/>
      <c r="CI1235" s="22"/>
      <c r="CJ1235" s="22"/>
      <c r="CK1235" s="22"/>
      <c r="CL1235" s="33"/>
      <c r="CM1235" s="6"/>
      <c r="CN1235" s="32"/>
      <c r="CO1235" s="27"/>
      <c r="CP1235" s="27"/>
      <c r="CQ1235" s="27"/>
      <c r="CR1235" s="27"/>
      <c r="CS1235" s="27"/>
      <c r="CT1235" s="27"/>
    </row>
    <row r="1236" spans="2:98">
      <c r="B1236" s="86">
        <v>44147</v>
      </c>
      <c r="C1236" s="53">
        <v>3537</v>
      </c>
      <c r="D1236" s="47">
        <f t="shared" si="365"/>
        <v>-9.9813584276141187E-3</v>
      </c>
      <c r="F1236" s="89">
        <f t="shared" si="366"/>
        <v>2020.866905045742</v>
      </c>
      <c r="G1236" s="41">
        <v>164</v>
      </c>
      <c r="H1236" s="37">
        <v>1225</v>
      </c>
      <c r="I1236" s="57">
        <f t="shared" si="353"/>
        <v>2347.1515285298915</v>
      </c>
      <c r="J1236" s="57">
        <f t="shared" si="354"/>
        <v>2746.1898806095091</v>
      </c>
      <c r="K1236" s="57">
        <f t="shared" si="355"/>
        <v>2880.899157909148</v>
      </c>
      <c r="L1236" s="57">
        <f t="shared" si="356"/>
        <v>1912.2919602220729</v>
      </c>
      <c r="M1236" s="60">
        <f t="shared" si="357"/>
        <v>3536.0222197669432</v>
      </c>
      <c r="N1236" s="57">
        <f t="shared" si="358"/>
        <v>1557.9993437494027</v>
      </c>
      <c r="P1236" s="49"/>
      <c r="Q1236" s="96">
        <v>164</v>
      </c>
      <c r="R1236" s="103">
        <f t="shared" si="367"/>
        <v>2020.866905045742</v>
      </c>
      <c r="S1236" s="60">
        <f t="shared" si="359"/>
        <v>2347.1515285298915</v>
      </c>
      <c r="T1236" s="57">
        <f t="shared" si="361"/>
        <v>2245.0169781108611</v>
      </c>
      <c r="U1236" s="57">
        <f t="shared" si="362"/>
        <v>2355.1421434470653</v>
      </c>
      <c r="V1236" s="57">
        <f t="shared" si="363"/>
        <v>1563.3033782975726</v>
      </c>
      <c r="W1236" s="57">
        <f t="shared" si="364"/>
        <v>2890.7068569461517</v>
      </c>
      <c r="X1236" s="60">
        <f t="shared" si="360"/>
        <v>1557.9993437494027</v>
      </c>
      <c r="Y1236" s="17"/>
      <c r="AA1236" s="22"/>
      <c r="AB1236" s="22"/>
      <c r="AC1236" s="22"/>
      <c r="AD1236" s="22"/>
      <c r="AE1236" s="22"/>
      <c r="AF1236" s="22"/>
      <c r="AG1236" s="22"/>
      <c r="AH1236" s="33"/>
      <c r="AI1236" s="6"/>
      <c r="AJ1236" s="32"/>
      <c r="AK1236" s="27"/>
      <c r="AL1236" s="27"/>
      <c r="AM1236" s="27"/>
      <c r="AN1236" s="27"/>
      <c r="AO1236" s="27"/>
      <c r="AP1236" s="27"/>
      <c r="AR1236" s="2"/>
      <c r="AS1236" s="8"/>
      <c r="AT1236" s="8"/>
      <c r="AU1236" s="8"/>
      <c r="AW1236" s="44"/>
      <c r="AX1236" s="31"/>
      <c r="AY1236" s="29"/>
      <c r="AZ1236" s="31"/>
      <c r="BA1236" s="17"/>
      <c r="BC1236" s="22"/>
      <c r="BD1236" s="22"/>
      <c r="BE1236" s="22"/>
      <c r="BF1236" s="22"/>
      <c r="BG1236" s="22"/>
      <c r="BH1236" s="22"/>
      <c r="BI1236" s="22"/>
      <c r="BJ1236" s="33"/>
      <c r="BK1236" s="6"/>
      <c r="BL1236" s="32"/>
      <c r="BM1236" s="27"/>
      <c r="BN1236" s="27"/>
      <c r="BO1236" s="27"/>
      <c r="BP1236" s="27"/>
      <c r="BQ1236" s="27"/>
      <c r="BR1236" s="27"/>
      <c r="BT1236" s="2"/>
      <c r="BU1236" s="8"/>
      <c r="BV1236" s="8"/>
      <c r="BW1236" s="8"/>
      <c r="BY1236" s="44"/>
      <c r="BZ1236" s="31"/>
      <c r="CA1236" s="29"/>
      <c r="CB1236" s="31"/>
      <c r="CC1236" s="17"/>
      <c r="CE1236" s="22"/>
      <c r="CF1236" s="22"/>
      <c r="CG1236" s="22"/>
      <c r="CH1236" s="22"/>
      <c r="CI1236" s="22"/>
      <c r="CJ1236" s="22"/>
      <c r="CK1236" s="22"/>
      <c r="CL1236" s="33"/>
      <c r="CM1236" s="6"/>
      <c r="CN1236" s="32"/>
      <c r="CO1236" s="27"/>
      <c r="CP1236" s="27"/>
      <c r="CQ1236" s="27"/>
      <c r="CR1236" s="27"/>
      <c r="CS1236" s="27"/>
      <c r="CT1236" s="27"/>
    </row>
    <row r="1237" spans="2:98">
      <c r="B1237" s="86">
        <v>44148</v>
      </c>
      <c r="C1237" s="53">
        <v>3585.15</v>
      </c>
      <c r="D1237" s="47">
        <f t="shared" si="365"/>
        <v>1.3613231552162876E-2</v>
      </c>
      <c r="F1237" s="89">
        <f t="shared" si="366"/>
        <v>2020.8708780294528</v>
      </c>
      <c r="G1237" s="41">
        <v>165</v>
      </c>
      <c r="H1237" s="37">
        <v>1226</v>
      </c>
      <c r="I1237" s="57">
        <f t="shared" si="353"/>
        <v>2347.8369968497263</v>
      </c>
      <c r="J1237" s="57">
        <f t="shared" si="354"/>
        <v>2747.903338956799</v>
      </c>
      <c r="K1237" s="57">
        <f t="shared" si="355"/>
        <v>2883.5385371277671</v>
      </c>
      <c r="L1237" s="57">
        <f t="shared" si="356"/>
        <v>1911.6576708792898</v>
      </c>
      <c r="M1237" s="60">
        <f t="shared" si="357"/>
        <v>3541.4700876839156</v>
      </c>
      <c r="N1237" s="57">
        <f t="shared" si="358"/>
        <v>1556.5113998693555</v>
      </c>
      <c r="P1237" s="49"/>
      <c r="Q1237" s="41">
        <v>165</v>
      </c>
      <c r="R1237" s="103">
        <f t="shared" si="367"/>
        <v>2020.8708780294528</v>
      </c>
      <c r="S1237" s="60">
        <f t="shared" si="359"/>
        <v>2347.8369968497263</v>
      </c>
      <c r="T1237" s="57">
        <f t="shared" si="361"/>
        <v>2246.4177345218113</v>
      </c>
      <c r="U1237" s="57">
        <f t="shared" si="362"/>
        <v>2357.2998424464358</v>
      </c>
      <c r="V1237" s="57">
        <f t="shared" si="363"/>
        <v>1562.7848452006306</v>
      </c>
      <c r="W1237" s="57">
        <f t="shared" si="364"/>
        <v>2895.1605023602824</v>
      </c>
      <c r="X1237" s="60">
        <f t="shared" si="360"/>
        <v>1556.5113998693555</v>
      </c>
      <c r="Y1237" s="17"/>
      <c r="AA1237" s="22"/>
      <c r="AB1237" s="22"/>
      <c r="AC1237" s="22"/>
      <c r="AD1237" s="22"/>
      <c r="AE1237" s="22"/>
      <c r="AF1237" s="22"/>
      <c r="AG1237" s="22"/>
      <c r="AH1237" s="33"/>
      <c r="AI1237" s="6"/>
      <c r="AJ1237" s="32"/>
      <c r="AK1237" s="27"/>
      <c r="AL1237" s="27"/>
      <c r="AM1237" s="27"/>
      <c r="AN1237" s="27"/>
      <c r="AO1237" s="27"/>
      <c r="AP1237" s="27"/>
      <c r="AR1237" s="2"/>
      <c r="AS1237" s="8"/>
      <c r="AT1237" s="8"/>
      <c r="AU1237" s="8"/>
      <c r="AW1237" s="44"/>
      <c r="AX1237" s="31"/>
      <c r="AY1237" s="29"/>
      <c r="AZ1237" s="31"/>
      <c r="BA1237" s="17"/>
      <c r="BC1237" s="22"/>
      <c r="BD1237" s="22"/>
      <c r="BE1237" s="22"/>
      <c r="BF1237" s="22"/>
      <c r="BG1237" s="22"/>
      <c r="BH1237" s="22"/>
      <c r="BI1237" s="22"/>
      <c r="BJ1237" s="33"/>
      <c r="BK1237" s="6"/>
      <c r="BL1237" s="32"/>
      <c r="BM1237" s="27"/>
      <c r="BN1237" s="27"/>
      <c r="BO1237" s="27"/>
      <c r="BP1237" s="27"/>
      <c r="BQ1237" s="27"/>
      <c r="BR1237" s="27"/>
      <c r="BT1237" s="2"/>
      <c r="BU1237" s="8"/>
      <c r="BV1237" s="8"/>
      <c r="BW1237" s="8"/>
      <c r="BY1237" s="44"/>
      <c r="BZ1237" s="31"/>
      <c r="CA1237" s="29"/>
      <c r="CB1237" s="31"/>
      <c r="CC1237" s="17"/>
      <c r="CE1237" s="22"/>
      <c r="CF1237" s="22"/>
      <c r="CG1237" s="22"/>
      <c r="CH1237" s="22"/>
      <c r="CI1237" s="22"/>
      <c r="CJ1237" s="22"/>
      <c r="CK1237" s="22"/>
      <c r="CL1237" s="33"/>
      <c r="CM1237" s="6"/>
      <c r="CN1237" s="32"/>
      <c r="CO1237" s="27"/>
      <c r="CP1237" s="27"/>
      <c r="CQ1237" s="27"/>
      <c r="CR1237" s="27"/>
      <c r="CS1237" s="27"/>
      <c r="CT1237" s="27"/>
    </row>
    <row r="1238" spans="2:98">
      <c r="B1238" s="86">
        <v>44151</v>
      </c>
      <c r="C1238" s="53">
        <v>3626.91</v>
      </c>
      <c r="D1238" s="47">
        <f t="shared" si="365"/>
        <v>1.1648048198820067E-2</v>
      </c>
      <c r="F1238" s="89">
        <f t="shared" si="366"/>
        <v>2020.8748510131636</v>
      </c>
      <c r="G1238" s="41">
        <v>166</v>
      </c>
      <c r="H1238" s="37">
        <v>1227</v>
      </c>
      <c r="I1238" s="57">
        <f t="shared" si="353"/>
        <v>2348.522665355536</v>
      </c>
      <c r="J1238" s="57">
        <f t="shared" si="354"/>
        <v>2749.612677073244</v>
      </c>
      <c r="K1238" s="57">
        <f t="shared" si="355"/>
        <v>2886.1748873940405</v>
      </c>
      <c r="L1238" s="57">
        <f t="shared" si="356"/>
        <v>1911.0271985869613</v>
      </c>
      <c r="M1238" s="60">
        <f t="shared" si="357"/>
        <v>3546.9129608604162</v>
      </c>
      <c r="N1238" s="57">
        <f t="shared" si="358"/>
        <v>1555.0307466103418</v>
      </c>
      <c r="P1238" s="49"/>
      <c r="Q1238" s="96">
        <v>166</v>
      </c>
      <c r="R1238" s="103">
        <f t="shared" si="367"/>
        <v>2020.8748510131636</v>
      </c>
      <c r="S1238" s="60">
        <f t="shared" si="359"/>
        <v>2348.522665355536</v>
      </c>
      <c r="T1238" s="57">
        <f t="shared" si="361"/>
        <v>2247.8151226339182</v>
      </c>
      <c r="U1238" s="57">
        <f t="shared" si="362"/>
        <v>2359.4550652698181</v>
      </c>
      <c r="V1238" s="57">
        <f t="shared" si="363"/>
        <v>1562.2694325518187</v>
      </c>
      <c r="W1238" s="57">
        <f t="shared" si="364"/>
        <v>2899.6100645617994</v>
      </c>
      <c r="X1238" s="60">
        <f t="shared" si="360"/>
        <v>1555.0307466103418</v>
      </c>
      <c r="Y1238" s="17"/>
      <c r="AA1238" s="22"/>
      <c r="AB1238" s="22"/>
      <c r="AC1238" s="22"/>
      <c r="AD1238" s="22"/>
      <c r="AE1238" s="22"/>
      <c r="AF1238" s="22"/>
      <c r="AG1238" s="22"/>
      <c r="AH1238" s="33"/>
      <c r="AI1238" s="6"/>
      <c r="AJ1238" s="32"/>
      <c r="AK1238" s="27"/>
      <c r="AL1238" s="27"/>
      <c r="AM1238" s="27"/>
      <c r="AN1238" s="27"/>
      <c r="AO1238" s="27"/>
      <c r="AP1238" s="27"/>
      <c r="AR1238" s="2"/>
      <c r="AS1238" s="8"/>
      <c r="AT1238" s="8"/>
      <c r="AU1238" s="8"/>
      <c r="AW1238" s="44"/>
      <c r="AX1238" s="31"/>
      <c r="AY1238" s="29"/>
      <c r="AZ1238" s="31"/>
      <c r="BA1238" s="17"/>
      <c r="BC1238" s="22"/>
      <c r="BD1238" s="22"/>
      <c r="BE1238" s="22"/>
      <c r="BF1238" s="22"/>
      <c r="BG1238" s="22"/>
      <c r="BH1238" s="22"/>
      <c r="BI1238" s="22"/>
      <c r="BJ1238" s="33"/>
      <c r="BK1238" s="6"/>
      <c r="BL1238" s="32"/>
      <c r="BM1238" s="27"/>
      <c r="BN1238" s="27"/>
      <c r="BO1238" s="27"/>
      <c r="BP1238" s="27"/>
      <c r="BQ1238" s="27"/>
      <c r="BR1238" s="27"/>
      <c r="BT1238" s="2"/>
      <c r="BU1238" s="8"/>
      <c r="BV1238" s="8"/>
      <c r="BW1238" s="8"/>
      <c r="BY1238" s="44"/>
      <c r="BZ1238" s="31"/>
      <c r="CA1238" s="29"/>
      <c r="CB1238" s="31"/>
      <c r="CC1238" s="17"/>
      <c r="CE1238" s="22"/>
      <c r="CF1238" s="22"/>
      <c r="CG1238" s="22"/>
      <c r="CH1238" s="22"/>
      <c r="CI1238" s="22"/>
      <c r="CJ1238" s="22"/>
      <c r="CK1238" s="22"/>
      <c r="CL1238" s="33"/>
      <c r="CM1238" s="6"/>
      <c r="CN1238" s="32"/>
      <c r="CO1238" s="27"/>
      <c r="CP1238" s="27"/>
      <c r="CQ1238" s="27"/>
      <c r="CR1238" s="27"/>
      <c r="CS1238" s="27"/>
      <c r="CT1238" s="27"/>
    </row>
    <row r="1239" spans="2:98">
      <c r="B1239" s="86">
        <v>44152</v>
      </c>
      <c r="C1239" s="53">
        <v>3609.53</v>
      </c>
      <c r="D1239" s="47">
        <f t="shared" si="365"/>
        <v>-4.791957892531013E-3</v>
      </c>
      <c r="F1239" s="89">
        <f t="shared" si="366"/>
        <v>2020.8788239968744</v>
      </c>
      <c r="G1239" s="41">
        <v>167</v>
      </c>
      <c r="H1239" s="37">
        <v>1228</v>
      </c>
      <c r="I1239" s="57">
        <f t="shared" si="353"/>
        <v>2349.2085341057841</v>
      </c>
      <c r="J1239" s="57">
        <f t="shared" si="354"/>
        <v>2751.3179327923231</v>
      </c>
      <c r="K1239" s="57">
        <f t="shared" si="355"/>
        <v>2888.8082451747609</v>
      </c>
      <c r="L1239" s="57">
        <f t="shared" si="356"/>
        <v>1910.4005071757831</v>
      </c>
      <c r="M1239" s="60">
        <f t="shared" si="357"/>
        <v>3552.3509114810226</v>
      </c>
      <c r="N1239" s="57">
        <f t="shared" si="358"/>
        <v>1553.5573129554909</v>
      </c>
      <c r="P1239" s="49"/>
      <c r="Q1239" s="41">
        <v>167</v>
      </c>
      <c r="R1239" s="103">
        <f t="shared" si="367"/>
        <v>2020.8788239968744</v>
      </c>
      <c r="S1239" s="60">
        <f t="shared" si="359"/>
        <v>2349.2085341057841</v>
      </c>
      <c r="T1239" s="57">
        <f t="shared" si="361"/>
        <v>2249.2091733761426</v>
      </c>
      <c r="U1239" s="57">
        <f t="shared" si="362"/>
        <v>2361.6078417289045</v>
      </c>
      <c r="V1239" s="57">
        <f t="shared" si="363"/>
        <v>1561.7571107826411</v>
      </c>
      <c r="W1239" s="57">
        <f t="shared" si="364"/>
        <v>2904.055602561772</v>
      </c>
      <c r="X1239" s="60">
        <f t="shared" si="360"/>
        <v>1553.5573129554909</v>
      </c>
      <c r="Y1239" s="17"/>
      <c r="AA1239" s="22"/>
      <c r="AB1239" s="22"/>
      <c r="AC1239" s="22"/>
      <c r="AD1239" s="22"/>
      <c r="AE1239" s="22"/>
      <c r="AF1239" s="22"/>
      <c r="AG1239" s="22"/>
      <c r="AH1239" s="33"/>
      <c r="AI1239" s="6"/>
      <c r="AJ1239" s="32"/>
      <c r="AK1239" s="27"/>
      <c r="AL1239" s="27"/>
      <c r="AM1239" s="27"/>
      <c r="AN1239" s="27"/>
      <c r="AO1239" s="27"/>
      <c r="AP1239" s="27"/>
      <c r="AR1239" s="2"/>
      <c r="AS1239" s="8"/>
      <c r="AT1239" s="8"/>
      <c r="AU1239" s="8"/>
      <c r="AW1239" s="44"/>
      <c r="AX1239" s="31"/>
      <c r="AY1239" s="29"/>
      <c r="AZ1239" s="31"/>
      <c r="BA1239" s="17"/>
      <c r="BC1239" s="22"/>
      <c r="BD1239" s="22"/>
      <c r="BE1239" s="22"/>
      <c r="BF1239" s="22"/>
      <c r="BG1239" s="22"/>
      <c r="BH1239" s="22"/>
      <c r="BI1239" s="22"/>
      <c r="BJ1239" s="33"/>
      <c r="BK1239" s="6"/>
      <c r="BL1239" s="32"/>
      <c r="BM1239" s="27"/>
      <c r="BN1239" s="27"/>
      <c r="BO1239" s="27"/>
      <c r="BP1239" s="27"/>
      <c r="BQ1239" s="27"/>
      <c r="BR1239" s="27"/>
      <c r="BT1239" s="2"/>
      <c r="BU1239" s="8"/>
      <c r="BV1239" s="8"/>
      <c r="BW1239" s="8"/>
      <c r="BY1239" s="44"/>
      <c r="BZ1239" s="31"/>
      <c r="CA1239" s="29"/>
      <c r="CB1239" s="31"/>
      <c r="CC1239" s="17"/>
      <c r="CE1239" s="22"/>
      <c r="CF1239" s="22"/>
      <c r="CG1239" s="22"/>
      <c r="CH1239" s="22"/>
      <c r="CI1239" s="22"/>
      <c r="CJ1239" s="22"/>
      <c r="CK1239" s="22"/>
      <c r="CL1239" s="33"/>
      <c r="CM1239" s="6"/>
      <c r="CN1239" s="32"/>
      <c r="CO1239" s="27"/>
      <c r="CP1239" s="27"/>
      <c r="CQ1239" s="27"/>
      <c r="CR1239" s="27"/>
      <c r="CS1239" s="27"/>
      <c r="CT1239" s="27"/>
    </row>
    <row r="1240" spans="2:98">
      <c r="B1240" s="86">
        <v>44153</v>
      </c>
      <c r="C1240" s="53">
        <v>3567.75</v>
      </c>
      <c r="D1240" s="47">
        <f t="shared" si="365"/>
        <v>-1.1574914185503431E-2</v>
      </c>
      <c r="F1240" s="89">
        <f t="shared" si="366"/>
        <v>2020.8827969805852</v>
      </c>
      <c r="G1240" s="41">
        <v>168</v>
      </c>
      <c r="H1240" s="37">
        <v>1229</v>
      </c>
      <c r="I1240" s="57">
        <f t="shared" si="353"/>
        <v>2349.8946031589498</v>
      </c>
      <c r="J1240" s="57">
        <f t="shared" si="354"/>
        <v>2753.0191433804202</v>
      </c>
      <c r="K1240" s="57">
        <f t="shared" si="355"/>
        <v>2891.438646385503</v>
      </c>
      <c r="L1240" s="57">
        <f t="shared" si="356"/>
        <v>1909.7775610277756</v>
      </c>
      <c r="M1240" s="60">
        <f t="shared" si="357"/>
        <v>3557.7840106414851</v>
      </c>
      <c r="N1240" s="57">
        <f t="shared" si="358"/>
        <v>1552.0910289773085</v>
      </c>
      <c r="P1240" s="49"/>
      <c r="Q1240" s="96">
        <v>168</v>
      </c>
      <c r="R1240" s="103">
        <f t="shared" si="367"/>
        <v>2020.8827969805852</v>
      </c>
      <c r="S1240" s="60">
        <f t="shared" si="359"/>
        <v>2349.8946031589498</v>
      </c>
      <c r="T1240" s="57">
        <f t="shared" si="361"/>
        <v>2250.5999172138459</v>
      </c>
      <c r="U1240" s="57">
        <f t="shared" si="362"/>
        <v>2363.7582011847662</v>
      </c>
      <c r="V1240" s="57">
        <f t="shared" si="363"/>
        <v>1561.2478507753124</v>
      </c>
      <c r="W1240" s="57">
        <f t="shared" si="364"/>
        <v>2908.497174481151</v>
      </c>
      <c r="X1240" s="60">
        <f t="shared" si="360"/>
        <v>1552.0910289773085</v>
      </c>
      <c r="Y1240" s="17"/>
      <c r="AA1240" s="22"/>
      <c r="AB1240" s="22"/>
      <c r="AC1240" s="22"/>
      <c r="AD1240" s="22"/>
      <c r="AE1240" s="22"/>
      <c r="AF1240" s="22"/>
      <c r="AG1240" s="22"/>
      <c r="AH1240" s="33"/>
      <c r="AI1240" s="6"/>
      <c r="AJ1240" s="32"/>
      <c r="AK1240" s="27"/>
      <c r="AL1240" s="27"/>
      <c r="AM1240" s="27"/>
      <c r="AN1240" s="27"/>
      <c r="AO1240" s="27"/>
      <c r="AP1240" s="27"/>
      <c r="AR1240" s="2"/>
      <c r="AS1240" s="8"/>
      <c r="AT1240" s="8"/>
      <c r="AU1240" s="8"/>
      <c r="AW1240" s="44"/>
      <c r="AX1240" s="31"/>
      <c r="AY1240" s="29"/>
      <c r="AZ1240" s="31"/>
      <c r="BA1240" s="17"/>
      <c r="BC1240" s="22"/>
      <c r="BD1240" s="22"/>
      <c r="BE1240" s="22"/>
      <c r="BF1240" s="22"/>
      <c r="BG1240" s="22"/>
      <c r="BH1240" s="22"/>
      <c r="BI1240" s="22"/>
      <c r="BJ1240" s="33"/>
      <c r="BK1240" s="6"/>
      <c r="BL1240" s="32"/>
      <c r="BM1240" s="27"/>
      <c r="BN1240" s="27"/>
      <c r="BO1240" s="27"/>
      <c r="BP1240" s="27"/>
      <c r="BQ1240" s="27"/>
      <c r="BR1240" s="27"/>
      <c r="BT1240" s="2"/>
      <c r="BU1240" s="8"/>
      <c r="BV1240" s="8"/>
      <c r="BW1240" s="8"/>
      <c r="BY1240" s="44"/>
      <c r="BZ1240" s="31"/>
      <c r="CA1240" s="29"/>
      <c r="CB1240" s="31"/>
      <c r="CC1240" s="17"/>
      <c r="CE1240" s="22"/>
      <c r="CF1240" s="22"/>
      <c r="CG1240" s="22"/>
      <c r="CH1240" s="22"/>
      <c r="CI1240" s="22"/>
      <c r="CJ1240" s="22"/>
      <c r="CK1240" s="22"/>
      <c r="CL1240" s="33"/>
      <c r="CM1240" s="6"/>
      <c r="CN1240" s="32"/>
      <c r="CO1240" s="27"/>
      <c r="CP1240" s="27"/>
      <c r="CQ1240" s="27"/>
      <c r="CR1240" s="27"/>
      <c r="CS1240" s="27"/>
      <c r="CT1240" s="27"/>
    </row>
    <row r="1241" spans="2:98">
      <c r="B1241" s="86">
        <v>44154</v>
      </c>
      <c r="C1241" s="53">
        <v>3581.87</v>
      </c>
      <c r="D1241" s="47">
        <f>(C1241-C1240)/C1240</f>
        <v>3.9576764066988693E-3</v>
      </c>
      <c r="F1241" s="89">
        <f t="shared" si="366"/>
        <v>2020.886769964296</v>
      </c>
      <c r="G1241" s="41">
        <v>169</v>
      </c>
      <c r="H1241" s="37">
        <v>1230</v>
      </c>
      <c r="I1241" s="57">
        <f t="shared" si="353"/>
        <v>2350.5808725735305</v>
      </c>
      <c r="J1241" s="57">
        <f t="shared" si="354"/>
        <v>2754.7163455486366</v>
      </c>
      <c r="K1241" s="57">
        <f t="shared" si="355"/>
        <v>2894.0661264021996</v>
      </c>
      <c r="L1241" s="57">
        <f t="shared" si="356"/>
        <v>1909.1583250647111</v>
      </c>
      <c r="M1241" s="60">
        <f t="shared" si="357"/>
        <v>3563.2123283716664</v>
      </c>
      <c r="N1241" s="57">
        <f t="shared" si="358"/>
        <v>1550.631825814738</v>
      </c>
      <c r="P1241" s="49"/>
      <c r="Q1241" s="41">
        <v>169</v>
      </c>
      <c r="R1241" s="103">
        <f t="shared" si="367"/>
        <v>2020.886769964296</v>
      </c>
      <c r="S1241" s="60">
        <f t="shared" si="359"/>
        <v>2350.5808725735305</v>
      </c>
      <c r="T1241" s="57">
        <f t="shared" si="361"/>
        <v>2251.9873841584431</v>
      </c>
      <c r="U1241" s="57">
        <f t="shared" si="362"/>
        <v>2365.9061725573142</v>
      </c>
      <c r="V1241" s="57">
        <f t="shared" si="363"/>
        <v>1560.7416238532949</v>
      </c>
      <c r="W1241" s="57">
        <f t="shared" si="364"/>
        <v>2912.9348375695217</v>
      </c>
      <c r="X1241" s="60">
        <f t="shared" si="360"/>
        <v>1550.631825814738</v>
      </c>
      <c r="Y1241" s="17"/>
      <c r="AA1241" s="22"/>
      <c r="AB1241" s="22"/>
      <c r="AC1241" s="22"/>
      <c r="AD1241" s="22"/>
      <c r="AE1241" s="22"/>
      <c r="AF1241" s="22"/>
      <c r="AG1241" s="22"/>
      <c r="AH1241" s="33"/>
      <c r="AI1241" s="6"/>
      <c r="AJ1241" s="32"/>
      <c r="AK1241" s="27"/>
      <c r="AL1241" s="27"/>
      <c r="AM1241" s="27"/>
      <c r="AN1241" s="27"/>
      <c r="AO1241" s="27"/>
      <c r="AP1241" s="27"/>
      <c r="AR1241" s="2"/>
      <c r="AS1241" s="8"/>
      <c r="AT1241" s="8"/>
      <c r="AU1241" s="8"/>
      <c r="AW1241" s="44"/>
      <c r="AX1241" s="31"/>
      <c r="AY1241" s="29"/>
      <c r="AZ1241" s="31"/>
      <c r="BA1241" s="17"/>
      <c r="BC1241" s="22"/>
      <c r="BD1241" s="22"/>
      <c r="BE1241" s="22"/>
      <c r="BF1241" s="22"/>
      <c r="BG1241" s="22"/>
      <c r="BH1241" s="22"/>
      <c r="BI1241" s="22"/>
      <c r="BJ1241" s="33"/>
      <c r="BK1241" s="6"/>
      <c r="BL1241" s="32"/>
      <c r="BM1241" s="27"/>
      <c r="BN1241" s="27"/>
      <c r="BO1241" s="27"/>
      <c r="BP1241" s="27"/>
      <c r="BQ1241" s="27"/>
      <c r="BR1241" s="27"/>
      <c r="BT1241" s="2"/>
      <c r="BU1241" s="8"/>
      <c r="BV1241" s="8"/>
      <c r="BW1241" s="8"/>
      <c r="BY1241" s="44"/>
      <c r="BZ1241" s="31"/>
      <c r="CA1241" s="29"/>
      <c r="CB1241" s="31"/>
      <c r="CC1241" s="17"/>
      <c r="CE1241" s="22"/>
      <c r="CF1241" s="22"/>
      <c r="CG1241" s="22"/>
      <c r="CH1241" s="22"/>
      <c r="CI1241" s="22"/>
      <c r="CJ1241" s="22"/>
      <c r="CK1241" s="22"/>
      <c r="CL1241" s="33"/>
      <c r="CM1241" s="6"/>
      <c r="CN1241" s="32"/>
      <c r="CO1241" s="27"/>
      <c r="CP1241" s="27"/>
      <c r="CQ1241" s="27"/>
      <c r="CR1241" s="27"/>
      <c r="CS1241" s="27"/>
      <c r="CT1241" s="27"/>
    </row>
    <row r="1242" spans="2:98">
      <c r="B1242" s="86">
        <v>44155</v>
      </c>
      <c r="C1242" s="53">
        <v>3557.54</v>
      </c>
      <c r="D1242" s="47">
        <f t="shared" ref="D1242:D1305" si="368">(C1242-C1241)/C1241</f>
        <v>-6.7925413261787637E-3</v>
      </c>
      <c r="F1242" s="89">
        <f t="shared" si="366"/>
        <v>2020.8907429480068</v>
      </c>
      <c r="G1242" s="41">
        <v>170</v>
      </c>
      <c r="H1242" s="37">
        <v>1231</v>
      </c>
      <c r="I1242" s="57">
        <f t="shared" si="353"/>
        <v>2351.2673424080408</v>
      </c>
      <c r="J1242" s="57">
        <f t="shared" si="354"/>
        <v>2756.4095754642885</v>
      </c>
      <c r="K1242" s="57">
        <f t="shared" si="355"/>
        <v>2896.6907200724022</v>
      </c>
      <c r="L1242" s="57">
        <f t="shared" si="356"/>
        <v>1908.5427647368533</v>
      </c>
      <c r="M1242" s="60">
        <f t="shared" si="357"/>
        <v>3568.6359336578689</v>
      </c>
      <c r="N1242" s="57">
        <f t="shared" si="358"/>
        <v>1549.1796356508337</v>
      </c>
      <c r="P1242" s="49"/>
      <c r="Q1242" s="96">
        <v>170</v>
      </c>
      <c r="R1242" s="103">
        <f t="shared" si="367"/>
        <v>2020.8907429480068</v>
      </c>
      <c r="S1242" s="60">
        <f t="shared" si="359"/>
        <v>2351.2673424080408</v>
      </c>
      <c r="T1242" s="57">
        <f t="shared" si="361"/>
        <v>2253.371603776804</v>
      </c>
      <c r="U1242" s="57">
        <f t="shared" si="362"/>
        <v>2368.0517843345087</v>
      </c>
      <c r="V1242" s="57">
        <f t="shared" si="363"/>
        <v>1560.2384017720942</v>
      </c>
      <c r="W1242" s="57">
        <f t="shared" si="364"/>
        <v>2917.3686482233547</v>
      </c>
      <c r="X1242" s="60">
        <f t="shared" si="360"/>
        <v>1549.1796356508337</v>
      </c>
      <c r="Y1242" s="17"/>
      <c r="AA1242" s="22"/>
      <c r="AB1242" s="22"/>
      <c r="AC1242" s="22"/>
      <c r="AD1242" s="22"/>
      <c r="AE1242" s="22"/>
      <c r="AF1242" s="22"/>
      <c r="AG1242" s="22"/>
      <c r="AH1242" s="33"/>
      <c r="AI1242" s="6"/>
      <c r="AJ1242" s="32"/>
      <c r="AK1242" s="27"/>
      <c r="AL1242" s="27"/>
      <c r="AM1242" s="27"/>
      <c r="AN1242" s="27"/>
      <c r="AO1242" s="27"/>
      <c r="AP1242" s="27"/>
      <c r="AR1242" s="2"/>
      <c r="AS1242" s="8"/>
      <c r="AT1242" s="8"/>
      <c r="AU1242" s="8"/>
      <c r="AW1242" s="44"/>
      <c r="AX1242" s="31"/>
      <c r="AY1242" s="29"/>
      <c r="AZ1242" s="31"/>
      <c r="BA1242" s="17"/>
      <c r="BC1242" s="22"/>
      <c r="BD1242" s="22"/>
      <c r="BE1242" s="22"/>
      <c r="BF1242" s="22"/>
      <c r="BG1242" s="22"/>
      <c r="BH1242" s="22"/>
      <c r="BI1242" s="22"/>
      <c r="BJ1242" s="33"/>
      <c r="BK1242" s="6"/>
      <c r="BL1242" s="32"/>
      <c r="BM1242" s="27"/>
      <c r="BN1242" s="27"/>
      <c r="BO1242" s="27"/>
      <c r="BP1242" s="27"/>
      <c r="BQ1242" s="27"/>
      <c r="BR1242" s="27"/>
      <c r="BT1242" s="2"/>
      <c r="BU1242" s="8"/>
      <c r="BV1242" s="8"/>
      <c r="BW1242" s="8"/>
      <c r="BY1242" s="44"/>
      <c r="BZ1242" s="31"/>
      <c r="CA1242" s="29"/>
      <c r="CB1242" s="31"/>
      <c r="CC1242" s="17"/>
      <c r="CE1242" s="22"/>
      <c r="CF1242" s="22"/>
      <c r="CG1242" s="22"/>
      <c r="CH1242" s="22"/>
      <c r="CI1242" s="22"/>
      <c r="CJ1242" s="22"/>
      <c r="CK1242" s="22"/>
      <c r="CL1242" s="33"/>
      <c r="CM1242" s="6"/>
      <c r="CN1242" s="32"/>
      <c r="CO1242" s="27"/>
      <c r="CP1242" s="27"/>
      <c r="CQ1242" s="27"/>
      <c r="CR1242" s="27"/>
      <c r="CS1242" s="27"/>
      <c r="CT1242" s="27"/>
    </row>
    <row r="1243" spans="2:98">
      <c r="B1243" s="86">
        <v>44158</v>
      </c>
      <c r="C1243" s="53">
        <v>3577.59</v>
      </c>
      <c r="D1243" s="47">
        <f t="shared" si="368"/>
        <v>5.6359169538501832E-3</v>
      </c>
      <c r="F1243" s="89">
        <f t="shared" si="366"/>
        <v>2020.8947159317177</v>
      </c>
      <c r="G1243" s="41">
        <v>171</v>
      </c>
      <c r="H1243" s="37">
        <v>1232</v>
      </c>
      <c r="I1243" s="57">
        <f t="shared" si="353"/>
        <v>2351.9540127210107</v>
      </c>
      <c r="J1243" s="57">
        <f t="shared" si="354"/>
        <v>2758.0988687620993</v>
      </c>
      <c r="K1243" s="57">
        <f t="shared" si="355"/>
        <v>2899.3124617262442</v>
      </c>
      <c r="L1243" s="57">
        <f t="shared" si="356"/>
        <v>1907.9308460119912</v>
      </c>
      <c r="M1243" s="60">
        <f t="shared" si="357"/>
        <v>3574.0548944645625</v>
      </c>
      <c r="N1243" s="57">
        <f t="shared" si="358"/>
        <v>1547.7343916910313</v>
      </c>
      <c r="P1243" s="49"/>
      <c r="Q1243" s="41">
        <v>171</v>
      </c>
      <c r="R1243" s="103">
        <f t="shared" si="367"/>
        <v>2020.8947159317177</v>
      </c>
      <c r="S1243" s="60">
        <f t="shared" si="359"/>
        <v>2351.9540127210107</v>
      </c>
      <c r="T1243" s="57">
        <f t="shared" si="361"/>
        <v>2254.7526052004023</v>
      </c>
      <c r="U1243" s="57">
        <f t="shared" si="362"/>
        <v>2370.1950645813167</v>
      </c>
      <c r="V1243" s="57">
        <f t="shared" si="363"/>
        <v>1559.7381567102943</v>
      </c>
      <c r="W1243" s="57">
        <f t="shared" si="364"/>
        <v>2921.7986620037732</v>
      </c>
      <c r="X1243" s="60">
        <f t="shared" si="360"/>
        <v>1547.7343916910313</v>
      </c>
      <c r="Y1243" s="17"/>
      <c r="AA1243" s="22"/>
      <c r="AB1243" s="22"/>
      <c r="AC1243" s="22"/>
      <c r="AD1243" s="22"/>
      <c r="AE1243" s="22"/>
      <c r="AF1243" s="22"/>
      <c r="AG1243" s="22"/>
      <c r="AH1243" s="33"/>
      <c r="AI1243" s="6"/>
      <c r="AJ1243" s="32"/>
      <c r="AK1243" s="27"/>
      <c r="AL1243" s="27"/>
      <c r="AM1243" s="27"/>
      <c r="AN1243" s="27"/>
      <c r="AO1243" s="27"/>
      <c r="AP1243" s="27"/>
      <c r="AR1243" s="2"/>
      <c r="AS1243" s="8"/>
      <c r="AT1243" s="8"/>
      <c r="AU1243" s="8"/>
      <c r="AW1243" s="44"/>
      <c r="AX1243" s="31"/>
      <c r="AY1243" s="29"/>
      <c r="AZ1243" s="31"/>
      <c r="BA1243" s="17"/>
      <c r="BC1243" s="22"/>
      <c r="BD1243" s="22"/>
      <c r="BE1243" s="22"/>
      <c r="BF1243" s="22"/>
      <c r="BG1243" s="22"/>
      <c r="BH1243" s="22"/>
      <c r="BI1243" s="22"/>
      <c r="BJ1243" s="33"/>
      <c r="BK1243" s="6"/>
      <c r="BL1243" s="32"/>
      <c r="BM1243" s="27"/>
      <c r="BN1243" s="27"/>
      <c r="BO1243" s="27"/>
      <c r="BP1243" s="27"/>
      <c r="BQ1243" s="27"/>
      <c r="BR1243" s="27"/>
      <c r="BT1243" s="2"/>
      <c r="BU1243" s="8"/>
      <c r="BV1243" s="8"/>
      <c r="BW1243" s="8"/>
      <c r="BY1243" s="44"/>
      <c r="BZ1243" s="31"/>
      <c r="CA1243" s="29"/>
      <c r="CB1243" s="31"/>
      <c r="CC1243" s="17"/>
      <c r="CE1243" s="22"/>
      <c r="CF1243" s="22"/>
      <c r="CG1243" s="22"/>
      <c r="CH1243" s="22"/>
      <c r="CI1243" s="22"/>
      <c r="CJ1243" s="22"/>
      <c r="CK1243" s="22"/>
      <c r="CL1243" s="33"/>
      <c r="CM1243" s="6"/>
      <c r="CN1243" s="32"/>
      <c r="CO1243" s="27"/>
      <c r="CP1243" s="27"/>
      <c r="CQ1243" s="27"/>
      <c r="CR1243" s="27"/>
      <c r="CS1243" s="27"/>
      <c r="CT1243" s="27"/>
    </row>
    <row r="1244" spans="2:98">
      <c r="B1244" s="86">
        <v>44159</v>
      </c>
      <c r="C1244" s="53">
        <v>3635.41</v>
      </c>
      <c r="D1244" s="47">
        <f t="shared" si="368"/>
        <v>1.6161717804443691E-2</v>
      </c>
      <c r="F1244" s="89">
        <f t="shared" si="366"/>
        <v>2020.8986889154285</v>
      </c>
      <c r="G1244" s="41">
        <v>172</v>
      </c>
      <c r="H1244" s="37">
        <v>1233</v>
      </c>
      <c r="I1244" s="57">
        <f t="shared" si="353"/>
        <v>2352.6408835709885</v>
      </c>
      <c r="J1244" s="57">
        <f t="shared" si="354"/>
        <v>2759.7842605550982</v>
      </c>
      <c r="K1244" s="57">
        <f t="shared" si="355"/>
        <v>2901.9313851871161</v>
      </c>
      <c r="L1244" s="57">
        <f t="shared" si="356"/>
        <v>1907.3225353647674</v>
      </c>
      <c r="M1244" s="60">
        <f t="shared" si="357"/>
        <v>3579.4692777555451</v>
      </c>
      <c r="N1244" s="57">
        <f t="shared" si="358"/>
        <v>1546.2960281419914</v>
      </c>
      <c r="P1244" s="49"/>
      <c r="Q1244" s="96">
        <v>172</v>
      </c>
      <c r="R1244" s="103">
        <f t="shared" si="367"/>
        <v>2020.8986889154285</v>
      </c>
      <c r="S1244" s="60">
        <f t="shared" si="359"/>
        <v>2352.6408835709885</v>
      </c>
      <c r="T1244" s="57">
        <f t="shared" si="361"/>
        <v>2256.1304171342263</v>
      </c>
      <c r="U1244" s="57">
        <f t="shared" si="362"/>
        <v>2372.3360409484444</v>
      </c>
      <c r="V1244" s="57">
        <f t="shared" si="363"/>
        <v>1559.2408612608333</v>
      </c>
      <c r="W1244" s="57">
        <f t="shared" si="364"/>
        <v>2926.2249336538443</v>
      </c>
      <c r="X1244" s="60">
        <f t="shared" si="360"/>
        <v>1546.2960281419914</v>
      </c>
      <c r="Y1244" s="17"/>
      <c r="AA1244" s="22"/>
      <c r="AB1244" s="22"/>
      <c r="AC1244" s="22"/>
      <c r="AD1244" s="22"/>
      <c r="AE1244" s="22"/>
      <c r="AF1244" s="22"/>
      <c r="AG1244" s="22"/>
      <c r="AH1244" s="33"/>
      <c r="AI1244" s="6"/>
      <c r="AJ1244" s="32"/>
      <c r="AK1244" s="27"/>
      <c r="AL1244" s="27"/>
      <c r="AM1244" s="27"/>
      <c r="AN1244" s="27"/>
      <c r="AO1244" s="27"/>
      <c r="AP1244" s="27"/>
      <c r="AR1244" s="2"/>
      <c r="AS1244" s="8"/>
      <c r="AT1244" s="8"/>
      <c r="AU1244" s="8"/>
      <c r="AW1244" s="44"/>
      <c r="AX1244" s="31"/>
      <c r="AY1244" s="29"/>
      <c r="AZ1244" s="31"/>
      <c r="BA1244" s="17"/>
      <c r="BC1244" s="22"/>
      <c r="BD1244" s="22"/>
      <c r="BE1244" s="22"/>
      <c r="BF1244" s="22"/>
      <c r="BG1244" s="22"/>
      <c r="BH1244" s="22"/>
      <c r="BI1244" s="22"/>
      <c r="BJ1244" s="33"/>
      <c r="BK1244" s="6"/>
      <c r="BL1244" s="32"/>
      <c r="BM1244" s="27"/>
      <c r="BN1244" s="27"/>
      <c r="BO1244" s="27"/>
      <c r="BP1244" s="27"/>
      <c r="BQ1244" s="27"/>
      <c r="BR1244" s="27"/>
      <c r="BT1244" s="2"/>
      <c r="BU1244" s="8"/>
      <c r="BV1244" s="8"/>
      <c r="BW1244" s="8"/>
      <c r="BY1244" s="44"/>
      <c r="BZ1244" s="31"/>
      <c r="CA1244" s="29"/>
      <c r="CB1244" s="31"/>
      <c r="CC1244" s="17"/>
      <c r="CE1244" s="22"/>
      <c r="CF1244" s="22"/>
      <c r="CG1244" s="22"/>
      <c r="CH1244" s="22"/>
      <c r="CI1244" s="22"/>
      <c r="CJ1244" s="22"/>
      <c r="CK1244" s="22"/>
      <c r="CL1244" s="33"/>
      <c r="CM1244" s="6"/>
      <c r="CN1244" s="32"/>
      <c r="CO1244" s="27"/>
      <c r="CP1244" s="27"/>
      <c r="CQ1244" s="27"/>
      <c r="CR1244" s="27"/>
      <c r="CS1244" s="27"/>
      <c r="CT1244" s="27"/>
    </row>
    <row r="1245" spans="2:98">
      <c r="B1245" s="86">
        <v>44160</v>
      </c>
      <c r="C1245" s="53">
        <v>3629.65</v>
      </c>
      <c r="D1245" s="47">
        <f t="shared" si="368"/>
        <v>-1.5844155129682109E-3</v>
      </c>
      <c r="F1245" s="89">
        <f t="shared" si="366"/>
        <v>2020.9026618991393</v>
      </c>
      <c r="G1245" s="41">
        <v>173</v>
      </c>
      <c r="H1245" s="37">
        <v>1234</v>
      </c>
      <c r="I1245" s="57">
        <f t="shared" si="353"/>
        <v>2353.3279550165403</v>
      </c>
      <c r="J1245" s="57">
        <f t="shared" si="354"/>
        <v>2761.4657854452339</v>
      </c>
      <c r="K1245" s="57">
        <f t="shared" si="355"/>
        <v>2904.5475237820583</v>
      </c>
      <c r="L1245" s="57">
        <f t="shared" si="356"/>
        <v>1906.7177997662834</v>
      </c>
      <c r="M1245" s="60">
        <f t="shared" si="357"/>
        <v>3584.8791495145392</v>
      </c>
      <c r="N1245" s="57">
        <f t="shared" si="358"/>
        <v>1544.8644801909998</v>
      </c>
      <c r="P1245" s="49"/>
      <c r="Q1245" s="41">
        <v>173</v>
      </c>
      <c r="R1245" s="103">
        <f t="shared" si="367"/>
        <v>2020.9026618991393</v>
      </c>
      <c r="S1245" s="60">
        <f t="shared" si="359"/>
        <v>2353.3279550165403</v>
      </c>
      <c r="T1245" s="57">
        <f t="shared" si="361"/>
        <v>2257.5050678654543</v>
      </c>
      <c r="U1245" s="57">
        <f t="shared" si="362"/>
        <v>2374.4747406808287</v>
      </c>
      <c r="V1245" s="57">
        <f t="shared" si="363"/>
        <v>1558.7464884225053</v>
      </c>
      <c r="W1245" s="57">
        <f t="shared" si="364"/>
        <v>2930.6475171154252</v>
      </c>
      <c r="X1245" s="60">
        <f t="shared" si="360"/>
        <v>1544.8644801909998</v>
      </c>
      <c r="Y1245" s="17"/>
      <c r="AA1245" s="22"/>
      <c r="AB1245" s="22"/>
      <c r="AC1245" s="22"/>
      <c r="AD1245" s="22"/>
      <c r="AE1245" s="22"/>
      <c r="AF1245" s="22"/>
      <c r="AG1245" s="22"/>
      <c r="AH1245" s="33"/>
      <c r="AI1245" s="6"/>
      <c r="AJ1245" s="32"/>
      <c r="AK1245" s="27"/>
      <c r="AL1245" s="27"/>
      <c r="AM1245" s="27"/>
      <c r="AN1245" s="27"/>
      <c r="AO1245" s="27"/>
      <c r="AP1245" s="27"/>
      <c r="AR1245" s="2"/>
      <c r="AS1245" s="8"/>
      <c r="AT1245" s="8"/>
      <c r="AU1245" s="8"/>
      <c r="AW1245" s="44"/>
      <c r="AX1245" s="31"/>
      <c r="AY1245" s="29"/>
      <c r="AZ1245" s="31"/>
      <c r="BA1245" s="17"/>
      <c r="BC1245" s="22"/>
      <c r="BD1245" s="22"/>
      <c r="BE1245" s="22"/>
      <c r="BF1245" s="22"/>
      <c r="BG1245" s="22"/>
      <c r="BH1245" s="22"/>
      <c r="BI1245" s="22"/>
      <c r="BJ1245" s="33"/>
      <c r="BK1245" s="6"/>
      <c r="BL1245" s="32"/>
      <c r="BM1245" s="27"/>
      <c r="BN1245" s="27"/>
      <c r="BO1245" s="27"/>
      <c r="BP1245" s="27"/>
      <c r="BQ1245" s="27"/>
      <c r="BR1245" s="27"/>
      <c r="BT1245" s="2"/>
      <c r="BU1245" s="8"/>
      <c r="BV1245" s="8"/>
      <c r="BW1245" s="8"/>
      <c r="BY1245" s="44"/>
      <c r="BZ1245" s="31"/>
      <c r="CA1245" s="29"/>
      <c r="CB1245" s="31"/>
      <c r="CC1245" s="17"/>
      <c r="CE1245" s="22"/>
      <c r="CF1245" s="22"/>
      <c r="CG1245" s="22"/>
      <c r="CH1245" s="22"/>
      <c r="CI1245" s="22"/>
      <c r="CJ1245" s="22"/>
      <c r="CK1245" s="22"/>
      <c r="CL1245" s="33"/>
      <c r="CM1245" s="6"/>
      <c r="CN1245" s="32"/>
      <c r="CO1245" s="27"/>
      <c r="CP1245" s="27"/>
      <c r="CQ1245" s="27"/>
      <c r="CR1245" s="27"/>
      <c r="CS1245" s="27"/>
      <c r="CT1245" s="27"/>
    </row>
    <row r="1246" spans="2:98">
      <c r="B1246" s="86">
        <v>44162</v>
      </c>
      <c r="C1246" s="53">
        <v>3638.35</v>
      </c>
      <c r="D1246" s="47">
        <f t="shared" si="368"/>
        <v>2.3969253233782368E-3</v>
      </c>
      <c r="F1246" s="89">
        <f t="shared" si="366"/>
        <v>2020.9066348828501</v>
      </c>
      <c r="G1246" s="41">
        <v>174</v>
      </c>
      <c r="H1246" s="37">
        <v>1235</v>
      </c>
      <c r="I1246" s="57">
        <f t="shared" si="353"/>
        <v>2354.0152271162488</v>
      </c>
      <c r="J1246" s="57">
        <f t="shared" si="354"/>
        <v>2763.1434775337129</v>
      </c>
      <c r="K1246" s="57">
        <f t="shared" si="355"/>
        <v>2907.1609103518836</v>
      </c>
      <c r="L1246" s="57">
        <f t="shared" si="356"/>
        <v>1906.1166066739775</v>
      </c>
      <c r="M1246" s="60">
        <f t="shared" si="357"/>
        <v>3590.2845747652532</v>
      </c>
      <c r="N1246" s="57">
        <f t="shared" si="358"/>
        <v>1543.4396839859082</v>
      </c>
      <c r="P1246" s="49"/>
      <c r="Q1246" s="96">
        <v>174</v>
      </c>
      <c r="R1246" s="103">
        <f t="shared" si="367"/>
        <v>2020.9066348828501</v>
      </c>
      <c r="S1246" s="60">
        <f t="shared" si="359"/>
        <v>2354.0152271162488</v>
      </c>
      <c r="T1246" s="57">
        <f t="shared" si="361"/>
        <v>2258.8765852719062</v>
      </c>
      <c r="U1246" s="57">
        <f t="shared" si="362"/>
        <v>2376.6111906259152</v>
      </c>
      <c r="V1246" s="57">
        <f t="shared" si="363"/>
        <v>1558.2550115916861</v>
      </c>
      <c r="W1246" s="57">
        <f t="shared" si="364"/>
        <v>2935.0664655455571</v>
      </c>
      <c r="X1246" s="60">
        <f t="shared" si="360"/>
        <v>1543.4396839859082</v>
      </c>
      <c r="Y1246" s="17"/>
      <c r="AA1246" s="22"/>
      <c r="AB1246" s="22"/>
      <c r="AC1246" s="22"/>
      <c r="AD1246" s="22"/>
      <c r="AE1246" s="22"/>
      <c r="AF1246" s="22"/>
      <c r="AG1246" s="22"/>
      <c r="AH1246" s="33"/>
      <c r="AI1246" s="6"/>
      <c r="AJ1246" s="32"/>
      <c r="AK1246" s="27"/>
      <c r="AL1246" s="27"/>
      <c r="AM1246" s="27"/>
      <c r="AN1246" s="27"/>
      <c r="AO1246" s="27"/>
      <c r="AP1246" s="27"/>
      <c r="AR1246" s="2"/>
      <c r="AS1246" s="8"/>
      <c r="AT1246" s="8"/>
      <c r="AU1246" s="8"/>
      <c r="AW1246" s="44"/>
      <c r="AX1246" s="31"/>
      <c r="AY1246" s="29"/>
      <c r="AZ1246" s="31"/>
      <c r="BA1246" s="17"/>
      <c r="BC1246" s="22"/>
      <c r="BD1246" s="22"/>
      <c r="BE1246" s="22"/>
      <c r="BF1246" s="22"/>
      <c r="BG1246" s="22"/>
      <c r="BH1246" s="22"/>
      <c r="BI1246" s="22"/>
      <c r="BJ1246" s="33"/>
      <c r="BK1246" s="6"/>
      <c r="BL1246" s="32"/>
      <c r="BM1246" s="27"/>
      <c r="BN1246" s="27"/>
      <c r="BO1246" s="27"/>
      <c r="BP1246" s="27"/>
      <c r="BQ1246" s="27"/>
      <c r="BR1246" s="27"/>
      <c r="BT1246" s="2"/>
      <c r="BU1246" s="8"/>
      <c r="BV1246" s="8"/>
      <c r="BW1246" s="8"/>
      <c r="BY1246" s="44"/>
      <c r="BZ1246" s="31"/>
      <c r="CA1246" s="29"/>
      <c r="CB1246" s="31"/>
      <c r="CC1246" s="17"/>
      <c r="CE1246" s="22"/>
      <c r="CF1246" s="22"/>
      <c r="CG1246" s="22"/>
      <c r="CH1246" s="22"/>
      <c r="CI1246" s="22"/>
      <c r="CJ1246" s="22"/>
      <c r="CK1246" s="22"/>
      <c r="CL1246" s="33"/>
      <c r="CM1246" s="6"/>
      <c r="CN1246" s="32"/>
      <c r="CO1246" s="27"/>
      <c r="CP1246" s="27"/>
      <c r="CQ1246" s="27"/>
      <c r="CR1246" s="27"/>
      <c r="CS1246" s="27"/>
      <c r="CT1246" s="27"/>
    </row>
    <row r="1247" spans="2:98">
      <c r="B1247" s="86">
        <v>44165</v>
      </c>
      <c r="C1247" s="53">
        <v>3621.79</v>
      </c>
      <c r="D1247" s="47">
        <f t="shared" si="368"/>
        <v>-4.551513735621902E-3</v>
      </c>
      <c r="F1247" s="89">
        <f t="shared" si="366"/>
        <v>2020.9106078665609</v>
      </c>
      <c r="G1247" s="41">
        <v>175</v>
      </c>
      <c r="H1247" s="37">
        <v>1236</v>
      </c>
      <c r="I1247" s="57">
        <f t="shared" si="353"/>
        <v>2354.7026999287127</v>
      </c>
      <c r="J1247" s="57">
        <f t="shared" si="354"/>
        <v>2764.8173704310702</v>
      </c>
      <c r="K1247" s="57">
        <f t="shared" si="355"/>
        <v>2909.7715772610368</v>
      </c>
      <c r="L1247" s="57">
        <f t="shared" si="356"/>
        <v>1905.5189240217658</v>
      </c>
      <c r="M1247" s="60">
        <f t="shared" si="357"/>
        <v>3595.6856175909211</v>
      </c>
      <c r="N1247" s="57">
        <f t="shared" si="358"/>
        <v>1542.0215766155936</v>
      </c>
      <c r="P1247" s="49"/>
      <c r="Q1247" s="41">
        <v>175</v>
      </c>
      <c r="R1247" s="103">
        <f t="shared" si="367"/>
        <v>2020.9106078665609</v>
      </c>
      <c r="S1247" s="60">
        <f t="shared" si="359"/>
        <v>2354.7026999287127</v>
      </c>
      <c r="T1247" s="57">
        <f t="shared" si="361"/>
        <v>2260.2449968302772</v>
      </c>
      <c r="U1247" s="57">
        <f t="shared" si="362"/>
        <v>2378.745417241717</v>
      </c>
      <c r="V1247" s="57">
        <f t="shared" si="363"/>
        <v>1557.7664045542733</v>
      </c>
      <c r="W1247" s="57">
        <f t="shared" si="364"/>
        <v>2939.4818313324399</v>
      </c>
      <c r="X1247" s="60">
        <f t="shared" si="360"/>
        <v>1542.0215766155936</v>
      </c>
      <c r="Y1247" s="17"/>
      <c r="AA1247" s="22"/>
      <c r="AB1247" s="22"/>
      <c r="AC1247" s="22"/>
      <c r="AD1247" s="22"/>
      <c r="AE1247" s="22"/>
      <c r="AF1247" s="22"/>
      <c r="AG1247" s="22"/>
      <c r="AH1247" s="33"/>
      <c r="AI1247" s="6"/>
      <c r="AJ1247" s="32"/>
      <c r="AK1247" s="27"/>
      <c r="AL1247" s="27"/>
      <c r="AM1247" s="27"/>
      <c r="AN1247" s="27"/>
      <c r="AO1247" s="27"/>
      <c r="AP1247" s="27"/>
      <c r="AR1247" s="2"/>
      <c r="AS1247" s="8"/>
      <c r="AT1247" s="8"/>
      <c r="AU1247" s="8"/>
      <c r="AW1247" s="44"/>
      <c r="AX1247" s="31"/>
      <c r="AY1247" s="29"/>
      <c r="AZ1247" s="31"/>
      <c r="BA1247" s="17"/>
      <c r="BC1247" s="22"/>
      <c r="BD1247" s="22"/>
      <c r="BE1247" s="22"/>
      <c r="BF1247" s="22"/>
      <c r="BG1247" s="22"/>
      <c r="BH1247" s="22"/>
      <c r="BI1247" s="22"/>
      <c r="BJ1247" s="33"/>
      <c r="BK1247" s="6"/>
      <c r="BL1247" s="32"/>
      <c r="BM1247" s="27"/>
      <c r="BN1247" s="27"/>
      <c r="BO1247" s="27"/>
      <c r="BP1247" s="27"/>
      <c r="BQ1247" s="27"/>
      <c r="BR1247" s="27"/>
      <c r="BT1247" s="2"/>
      <c r="BU1247" s="8"/>
      <c r="BV1247" s="8"/>
      <c r="BW1247" s="8"/>
      <c r="BY1247" s="44"/>
      <c r="BZ1247" s="31"/>
      <c r="CA1247" s="29"/>
      <c r="CB1247" s="31"/>
      <c r="CC1247" s="17"/>
      <c r="CE1247" s="22"/>
      <c r="CF1247" s="22"/>
      <c r="CG1247" s="22"/>
      <c r="CH1247" s="22"/>
      <c r="CI1247" s="22"/>
      <c r="CJ1247" s="22"/>
      <c r="CK1247" s="22"/>
      <c r="CL1247" s="33"/>
      <c r="CM1247" s="6"/>
      <c r="CN1247" s="32"/>
      <c r="CO1247" s="27"/>
      <c r="CP1247" s="27"/>
      <c r="CQ1247" s="27"/>
      <c r="CR1247" s="27"/>
      <c r="CS1247" s="27"/>
      <c r="CT1247" s="27"/>
    </row>
    <row r="1248" spans="2:98">
      <c r="B1248" s="86">
        <v>44166</v>
      </c>
      <c r="C1248" s="53">
        <v>3662.45</v>
      </c>
      <c r="D1248" s="47">
        <f t="shared" si="368"/>
        <v>1.1226492977229451E-2</v>
      </c>
      <c r="F1248" s="89">
        <f t="shared" si="366"/>
        <v>2020.9145808502717</v>
      </c>
      <c r="G1248" s="41">
        <v>176</v>
      </c>
      <c r="H1248" s="37">
        <v>1237</v>
      </c>
      <c r="I1248" s="57">
        <f t="shared" si="353"/>
        <v>2355.3903735125486</v>
      </c>
      <c r="J1248" s="57">
        <f t="shared" si="354"/>
        <v>2766.4874972669809</v>
      </c>
      <c r="K1248" s="57">
        <f t="shared" si="355"/>
        <v>2912.3795564071997</v>
      </c>
      <c r="L1248" s="57">
        <f t="shared" si="356"/>
        <v>1904.9247202104375</v>
      </c>
      <c r="M1248" s="60">
        <f t="shared" si="357"/>
        <v>3601.0823411533352</v>
      </c>
      <c r="N1248" s="57">
        <f t="shared" si="358"/>
        <v>1540.610096090928</v>
      </c>
      <c r="P1248" s="49"/>
      <c r="Q1248" s="96">
        <v>176</v>
      </c>
      <c r="R1248" s="103">
        <f t="shared" si="367"/>
        <v>2020.9145808502717</v>
      </c>
      <c r="S1248" s="60">
        <f t="shared" si="359"/>
        <v>2355.3903735125486</v>
      </c>
      <c r="T1248" s="57">
        <f t="shared" si="361"/>
        <v>2261.6103296241567</v>
      </c>
      <c r="U1248" s="57">
        <f t="shared" si="362"/>
        <v>2380.8774466046666</v>
      </c>
      <c r="V1248" s="57">
        <f t="shared" si="363"/>
        <v>1557.2806414778345</v>
      </c>
      <c r="W1248" s="57">
        <f t="shared" si="364"/>
        <v>2943.8936661109956</v>
      </c>
      <c r="X1248" s="60">
        <f t="shared" si="360"/>
        <v>1540.610096090928</v>
      </c>
      <c r="Y1248" s="17"/>
      <c r="AA1248" s="22"/>
      <c r="AB1248" s="22"/>
      <c r="AC1248" s="22"/>
      <c r="AD1248" s="22"/>
      <c r="AE1248" s="22"/>
      <c r="AF1248" s="22"/>
      <c r="AG1248" s="22"/>
      <c r="AH1248" s="33"/>
      <c r="AI1248" s="6"/>
      <c r="AJ1248" s="32"/>
      <c r="AK1248" s="27"/>
      <c r="AL1248" s="27"/>
      <c r="AM1248" s="27"/>
      <c r="AN1248" s="27"/>
      <c r="AO1248" s="27"/>
      <c r="AP1248" s="27"/>
      <c r="AR1248" s="2"/>
      <c r="AS1248" s="8"/>
      <c r="AT1248" s="8"/>
      <c r="AU1248" s="8"/>
      <c r="AW1248" s="44"/>
      <c r="AX1248" s="31"/>
      <c r="AY1248" s="29"/>
      <c r="AZ1248" s="31"/>
      <c r="BA1248" s="17"/>
      <c r="BC1248" s="22"/>
      <c r="BD1248" s="22"/>
      <c r="BE1248" s="22"/>
      <c r="BF1248" s="22"/>
      <c r="BG1248" s="22"/>
      <c r="BH1248" s="22"/>
      <c r="BI1248" s="22"/>
      <c r="BJ1248" s="33"/>
      <c r="BK1248" s="6"/>
      <c r="BL1248" s="32"/>
      <c r="BM1248" s="27"/>
      <c r="BN1248" s="27"/>
      <c r="BO1248" s="27"/>
      <c r="BP1248" s="27"/>
      <c r="BQ1248" s="27"/>
      <c r="BR1248" s="27"/>
      <c r="BT1248" s="2"/>
      <c r="BU1248" s="8"/>
      <c r="BV1248" s="8"/>
      <c r="BW1248" s="8"/>
      <c r="BY1248" s="44"/>
      <c r="BZ1248" s="31"/>
      <c r="CA1248" s="29"/>
      <c r="CB1248" s="31"/>
      <c r="CC1248" s="17"/>
      <c r="CE1248" s="22"/>
      <c r="CF1248" s="22"/>
      <c r="CG1248" s="22"/>
      <c r="CH1248" s="22"/>
      <c r="CI1248" s="22"/>
      <c r="CJ1248" s="22"/>
      <c r="CK1248" s="22"/>
      <c r="CL1248" s="33"/>
      <c r="CM1248" s="6"/>
      <c r="CN1248" s="32"/>
      <c r="CO1248" s="27"/>
      <c r="CP1248" s="27"/>
      <c r="CQ1248" s="27"/>
      <c r="CR1248" s="27"/>
      <c r="CS1248" s="27"/>
      <c r="CT1248" s="27"/>
    </row>
    <row r="1249" spans="2:98">
      <c r="B1249" s="86">
        <v>44167</v>
      </c>
      <c r="C1249" s="53">
        <v>3669.01</v>
      </c>
      <c r="D1249" s="47">
        <f t="shared" si="368"/>
        <v>1.7911507324333167E-3</v>
      </c>
      <c r="F1249" s="89">
        <f t="shared" si="366"/>
        <v>2020.9185538339825</v>
      </c>
      <c r="G1249" s="41">
        <v>177</v>
      </c>
      <c r="H1249" s="37">
        <v>1238</v>
      </c>
      <c r="I1249" s="57">
        <f t="shared" si="353"/>
        <v>2356.0782479263912</v>
      </c>
      <c r="J1249" s="57">
        <f t="shared" si="354"/>
        <v>2768.1538906998198</v>
      </c>
      <c r="K1249" s="57">
        <f t="shared" si="355"/>
        <v>2914.9848792306489</v>
      </c>
      <c r="L1249" s="57">
        <f t="shared" si="356"/>
        <v>1904.3339640982954</v>
      </c>
      <c r="M1249" s="60">
        <f t="shared" si="357"/>
        <v>3606.4748077113904</v>
      </c>
      <c r="N1249" s="57">
        <f t="shared" si="358"/>
        <v>1539.2051813262306</v>
      </c>
      <c r="P1249" s="49"/>
      <c r="Q1249" s="41">
        <v>177</v>
      </c>
      <c r="R1249" s="103">
        <f t="shared" si="367"/>
        <v>2020.9185538339825</v>
      </c>
      <c r="S1249" s="60">
        <f t="shared" si="359"/>
        <v>2356.0782479263912</v>
      </c>
      <c r="T1249" s="57">
        <f t="shared" si="361"/>
        <v>2262.9726103518487</v>
      </c>
      <c r="U1249" s="57">
        <f t="shared" si="362"/>
        <v>2383.0073044172677</v>
      </c>
      <c r="V1249" s="57">
        <f t="shared" si="363"/>
        <v>1556.7976969039555</v>
      </c>
      <c r="W1249" s="57">
        <f t="shared" si="364"/>
        <v>2948.3020207780232</v>
      </c>
      <c r="X1249" s="60">
        <f t="shared" si="360"/>
        <v>1539.2051813262306</v>
      </c>
      <c r="Y1249" s="17"/>
      <c r="AA1249" s="22"/>
      <c r="AB1249" s="22"/>
      <c r="AC1249" s="22"/>
      <c r="AD1249" s="22"/>
      <c r="AE1249" s="22"/>
      <c r="AF1249" s="22"/>
      <c r="AG1249" s="22"/>
      <c r="AH1249" s="33"/>
      <c r="AI1249" s="6"/>
      <c r="AJ1249" s="32"/>
      <c r="AK1249" s="27"/>
      <c r="AL1249" s="27"/>
      <c r="AM1249" s="27"/>
      <c r="AN1249" s="27"/>
      <c r="AO1249" s="27"/>
      <c r="AP1249" s="27"/>
      <c r="AR1249" s="2"/>
      <c r="AS1249" s="8"/>
      <c r="AT1249" s="8"/>
      <c r="AU1249" s="8"/>
      <c r="AW1249" s="44"/>
      <c r="AX1249" s="31"/>
      <c r="AY1249" s="29"/>
      <c r="AZ1249" s="31"/>
      <c r="BA1249" s="17"/>
      <c r="BC1249" s="22"/>
      <c r="BD1249" s="22"/>
      <c r="BE1249" s="22"/>
      <c r="BF1249" s="22"/>
      <c r="BG1249" s="22"/>
      <c r="BH1249" s="22"/>
      <c r="BI1249" s="22"/>
      <c r="BJ1249" s="33"/>
      <c r="BK1249" s="6"/>
      <c r="BL1249" s="32"/>
      <c r="BM1249" s="27"/>
      <c r="BN1249" s="27"/>
      <c r="BO1249" s="27"/>
      <c r="BP1249" s="27"/>
      <c r="BQ1249" s="27"/>
      <c r="BR1249" s="27"/>
      <c r="BT1249" s="2"/>
      <c r="BU1249" s="8"/>
      <c r="BV1249" s="8"/>
      <c r="BW1249" s="8"/>
      <c r="BY1249" s="44"/>
      <c r="BZ1249" s="31"/>
      <c r="CA1249" s="29"/>
      <c r="CB1249" s="31"/>
      <c r="CC1249" s="17"/>
      <c r="CE1249" s="22"/>
      <c r="CF1249" s="22"/>
      <c r="CG1249" s="22"/>
      <c r="CH1249" s="22"/>
      <c r="CI1249" s="22"/>
      <c r="CJ1249" s="22"/>
      <c r="CK1249" s="22"/>
      <c r="CL1249" s="33"/>
      <c r="CM1249" s="6"/>
      <c r="CN1249" s="32"/>
      <c r="CO1249" s="27"/>
      <c r="CP1249" s="27"/>
      <c r="CQ1249" s="27"/>
      <c r="CR1249" s="27"/>
      <c r="CS1249" s="27"/>
      <c r="CT1249" s="27"/>
    </row>
    <row r="1250" spans="2:98">
      <c r="B1250" s="86">
        <v>44168</v>
      </c>
      <c r="C1250" s="53">
        <v>3666.72</v>
      </c>
      <c r="D1250" s="47">
        <f t="shared" si="368"/>
        <v>-6.2414656814792498E-4</v>
      </c>
      <c r="F1250" s="89">
        <f t="shared" si="366"/>
        <v>2020.9225268176933</v>
      </c>
      <c r="G1250" s="41">
        <v>178</v>
      </c>
      <c r="H1250" s="37">
        <v>1239</v>
      </c>
      <c r="I1250" s="57">
        <f t="shared" si="353"/>
        <v>2356.766323228891</v>
      </c>
      <c r="J1250" s="57">
        <f t="shared" si="354"/>
        <v>2769.8165829259842</v>
      </c>
      <c r="K1250" s="57">
        <f t="shared" si="355"/>
        <v>2917.5875767233756</v>
      </c>
      <c r="L1250" s="57">
        <f t="shared" si="356"/>
        <v>1903.7466249920378</v>
      </c>
      <c r="M1250" s="60">
        <f t="shared" si="357"/>
        <v>3611.8630786391532</v>
      </c>
      <c r="N1250" s="57">
        <f t="shared" si="358"/>
        <v>1537.8067721212021</v>
      </c>
      <c r="P1250" s="49"/>
      <c r="Q1250" s="96">
        <v>178</v>
      </c>
      <c r="R1250" s="103">
        <f t="shared" si="367"/>
        <v>2020.9225268176933</v>
      </c>
      <c r="S1250" s="60">
        <f t="shared" si="359"/>
        <v>2356.766323228891</v>
      </c>
      <c r="T1250" s="57">
        <f t="shared" si="361"/>
        <v>2264.3318653339852</v>
      </c>
      <c r="U1250" s="57">
        <f t="shared" si="362"/>
        <v>2385.1350160155498</v>
      </c>
      <c r="V1250" s="57">
        <f t="shared" si="363"/>
        <v>1556.3175457407867</v>
      </c>
      <c r="W1250" s="57">
        <f t="shared" si="364"/>
        <v>2952.7069455069732</v>
      </c>
      <c r="X1250" s="60">
        <f t="shared" si="360"/>
        <v>1537.8067721212021</v>
      </c>
      <c r="Y1250" s="17"/>
      <c r="AA1250" s="22"/>
      <c r="AB1250" s="22"/>
      <c r="AC1250" s="22"/>
      <c r="AD1250" s="22"/>
      <c r="AE1250" s="22"/>
      <c r="AF1250" s="22"/>
      <c r="AG1250" s="22"/>
      <c r="AH1250" s="33"/>
      <c r="AI1250" s="6"/>
      <c r="AJ1250" s="32"/>
      <c r="AK1250" s="27"/>
      <c r="AL1250" s="27"/>
      <c r="AM1250" s="27"/>
      <c r="AN1250" s="27"/>
      <c r="AO1250" s="27"/>
      <c r="AP1250" s="27"/>
      <c r="AR1250" s="2"/>
      <c r="AS1250" s="8"/>
      <c r="AT1250" s="8"/>
      <c r="AU1250" s="8"/>
      <c r="AW1250" s="44"/>
      <c r="AX1250" s="31"/>
      <c r="AY1250" s="29"/>
      <c r="AZ1250" s="31"/>
      <c r="BA1250" s="17"/>
      <c r="BC1250" s="22"/>
      <c r="BD1250" s="22"/>
      <c r="BE1250" s="22"/>
      <c r="BF1250" s="22"/>
      <c r="BG1250" s="22"/>
      <c r="BH1250" s="22"/>
      <c r="BI1250" s="22"/>
      <c r="BJ1250" s="33"/>
      <c r="BK1250" s="6"/>
      <c r="BL1250" s="32"/>
      <c r="BM1250" s="27"/>
      <c r="BN1250" s="27"/>
      <c r="BO1250" s="27"/>
      <c r="BP1250" s="27"/>
      <c r="BQ1250" s="27"/>
      <c r="BR1250" s="27"/>
      <c r="BT1250" s="2"/>
      <c r="BU1250" s="8"/>
      <c r="BV1250" s="8"/>
      <c r="BW1250" s="8"/>
      <c r="BY1250" s="44"/>
      <c r="BZ1250" s="31"/>
      <c r="CA1250" s="29"/>
      <c r="CB1250" s="31"/>
      <c r="CC1250" s="17"/>
      <c r="CE1250" s="22"/>
      <c r="CF1250" s="22"/>
      <c r="CG1250" s="22"/>
      <c r="CH1250" s="22"/>
      <c r="CI1250" s="22"/>
      <c r="CJ1250" s="22"/>
      <c r="CK1250" s="22"/>
      <c r="CL1250" s="33"/>
      <c r="CM1250" s="6"/>
      <c r="CN1250" s="32"/>
      <c r="CO1250" s="27"/>
      <c r="CP1250" s="27"/>
      <c r="CQ1250" s="27"/>
      <c r="CR1250" s="27"/>
      <c r="CS1250" s="27"/>
      <c r="CT1250" s="27"/>
    </row>
    <row r="1251" spans="2:98">
      <c r="B1251" s="86">
        <v>44169</v>
      </c>
      <c r="C1251" s="53">
        <v>3699.13</v>
      </c>
      <c r="D1251" s="47">
        <f t="shared" si="368"/>
        <v>8.8389623423660146E-3</v>
      </c>
      <c r="F1251" s="89">
        <f t="shared" si="366"/>
        <v>2020.9264998014041</v>
      </c>
      <c r="G1251" s="41">
        <v>179</v>
      </c>
      <c r="H1251" s="37">
        <v>1240</v>
      </c>
      <c r="I1251" s="57">
        <f t="shared" si="353"/>
        <v>2357.4545994787154</v>
      </c>
      <c r="J1251" s="57">
        <f t="shared" si="354"/>
        <v>2771.4756056889705</v>
      </c>
      <c r="K1251" s="57">
        <f t="shared" si="355"/>
        <v>2920.1876794379741</v>
      </c>
      <c r="L1251" s="57">
        <f t="shared" si="356"/>
        <v>1903.162672637869</v>
      </c>
      <c r="M1251" s="60">
        <f t="shared" si="357"/>
        <v>3617.2472144434737</v>
      </c>
      <c r="N1251" s="57">
        <f t="shared" si="358"/>
        <v>1536.4148091433133</v>
      </c>
      <c r="P1251" s="49"/>
      <c r="Q1251" s="41">
        <v>179</v>
      </c>
      <c r="R1251" s="103">
        <f t="shared" si="367"/>
        <v>2020.9264998014041</v>
      </c>
      <c r="S1251" s="60">
        <f t="shared" si="359"/>
        <v>2357.4545994787154</v>
      </c>
      <c r="T1251" s="57">
        <f t="shared" si="361"/>
        <v>2265.6881205209538</v>
      </c>
      <c r="U1251" s="57">
        <f t="shared" si="362"/>
        <v>2387.2606063763337</v>
      </c>
      <c r="V1251" s="57">
        <f t="shared" si="363"/>
        <v>1555.8401632557761</v>
      </c>
      <c r="W1251" s="57">
        <f t="shared" si="364"/>
        <v>2957.1084897623441</v>
      </c>
      <c r="X1251" s="60">
        <f t="shared" si="360"/>
        <v>1536.4148091433133</v>
      </c>
      <c r="Y1251" s="17"/>
      <c r="AA1251" s="22"/>
      <c r="AB1251" s="22"/>
      <c r="AC1251" s="22"/>
      <c r="AD1251" s="22"/>
      <c r="AE1251" s="22"/>
      <c r="AF1251" s="22"/>
      <c r="AG1251" s="22"/>
      <c r="AH1251" s="33"/>
      <c r="AI1251" s="6"/>
      <c r="AJ1251" s="32"/>
      <c r="AK1251" s="27"/>
      <c r="AL1251" s="27"/>
      <c r="AM1251" s="27"/>
      <c r="AN1251" s="27"/>
      <c r="AO1251" s="27"/>
      <c r="AP1251" s="27"/>
      <c r="AR1251" s="2"/>
      <c r="AS1251" s="8"/>
      <c r="AT1251" s="8"/>
      <c r="AU1251" s="8"/>
      <c r="AW1251" s="44"/>
      <c r="AX1251" s="31"/>
      <c r="AY1251" s="29"/>
      <c r="AZ1251" s="31"/>
      <c r="BA1251" s="17"/>
      <c r="BC1251" s="22"/>
      <c r="BD1251" s="22"/>
      <c r="BE1251" s="22"/>
      <c r="BF1251" s="22"/>
      <c r="BG1251" s="22"/>
      <c r="BH1251" s="22"/>
      <c r="BI1251" s="22"/>
      <c r="BJ1251" s="33"/>
      <c r="BK1251" s="6"/>
      <c r="BL1251" s="32"/>
      <c r="BM1251" s="27"/>
      <c r="BN1251" s="27"/>
      <c r="BO1251" s="27"/>
      <c r="BP1251" s="27"/>
      <c r="BQ1251" s="27"/>
      <c r="BR1251" s="27"/>
      <c r="BT1251" s="2"/>
      <c r="BU1251" s="8"/>
      <c r="BV1251" s="8"/>
      <c r="BW1251" s="8"/>
      <c r="BY1251" s="44"/>
      <c r="BZ1251" s="31"/>
      <c r="CA1251" s="29"/>
      <c r="CB1251" s="31"/>
      <c r="CC1251" s="17"/>
      <c r="CE1251" s="22"/>
      <c r="CF1251" s="22"/>
      <c r="CG1251" s="22"/>
      <c r="CH1251" s="22"/>
      <c r="CI1251" s="22"/>
      <c r="CJ1251" s="22"/>
      <c r="CK1251" s="22"/>
      <c r="CL1251" s="33"/>
      <c r="CM1251" s="6"/>
      <c r="CN1251" s="32"/>
      <c r="CO1251" s="27"/>
      <c r="CP1251" s="27"/>
      <c r="CQ1251" s="27"/>
      <c r="CR1251" s="27"/>
      <c r="CS1251" s="27"/>
      <c r="CT1251" s="27"/>
    </row>
    <row r="1252" spans="2:98">
      <c r="B1252" s="86">
        <v>44172</v>
      </c>
      <c r="C1252" s="53">
        <v>3687.94</v>
      </c>
      <c r="D1252" s="47">
        <f t="shared" si="368"/>
        <v>-3.0250356164828094E-3</v>
      </c>
      <c r="F1252" s="89">
        <f t="shared" si="366"/>
        <v>2020.9304727851149</v>
      </c>
      <c r="G1252" s="41">
        <v>180</v>
      </c>
      <c r="H1252" s="37">
        <v>1241</v>
      </c>
      <c r="I1252" s="57">
        <f t="shared" si="353"/>
        <v>2358.143076734551</v>
      </c>
      <c r="J1252" s="57">
        <f t="shared" si="354"/>
        <v>2773.1309902882354</v>
      </c>
      <c r="K1252" s="57">
        <f t="shared" si="355"/>
        <v>2922.7852174963045</v>
      </c>
      <c r="L1252" s="57">
        <f t="shared" si="356"/>
        <v>1902.5820772128375</v>
      </c>
      <c r="M1252" s="60">
        <f t="shared" si="357"/>
        <v>3622.627274781149</v>
      </c>
      <c r="N1252" s="57">
        <f t="shared" si="358"/>
        <v>1535.0292339106393</v>
      </c>
      <c r="P1252" s="49"/>
      <c r="Q1252" s="96">
        <v>180</v>
      </c>
      <c r="R1252" s="103">
        <f t="shared" si="367"/>
        <v>2020.9304727851149</v>
      </c>
      <c r="S1252" s="60">
        <f t="shared" si="359"/>
        <v>2358.143076734551</v>
      </c>
      <c r="T1252" s="57">
        <f t="shared" si="361"/>
        <v>2267.0414015001365</v>
      </c>
      <c r="U1252" s="57">
        <f t="shared" si="362"/>
        <v>2389.384100124314</v>
      </c>
      <c r="V1252" s="57">
        <f t="shared" si="363"/>
        <v>1555.365525068587</v>
      </c>
      <c r="W1252" s="57">
        <f t="shared" si="364"/>
        <v>2961.506702313714</v>
      </c>
      <c r="X1252" s="60">
        <f t="shared" si="360"/>
        <v>1535.0292339106393</v>
      </c>
      <c r="Y1252" s="17"/>
      <c r="AA1252" s="22"/>
      <c r="AB1252" s="22"/>
      <c r="AC1252" s="22"/>
      <c r="AD1252" s="22"/>
      <c r="AE1252" s="22"/>
      <c r="AF1252" s="22"/>
      <c r="AG1252" s="22"/>
      <c r="AH1252" s="33"/>
      <c r="AI1252" s="6"/>
      <c r="AJ1252" s="32"/>
      <c r="AK1252" s="27"/>
      <c r="AL1252" s="27"/>
      <c r="AM1252" s="27"/>
      <c r="AN1252" s="27"/>
      <c r="AO1252" s="27"/>
      <c r="AP1252" s="27"/>
      <c r="AR1252" s="2"/>
      <c r="AS1252" s="8"/>
      <c r="AT1252" s="8"/>
      <c r="AU1252" s="8"/>
      <c r="AW1252" s="44"/>
      <c r="AX1252" s="31"/>
      <c r="AY1252" s="29"/>
      <c r="AZ1252" s="31"/>
      <c r="BA1252" s="17"/>
      <c r="BC1252" s="22"/>
      <c r="BD1252" s="22"/>
      <c r="BE1252" s="22"/>
      <c r="BF1252" s="22"/>
      <c r="BG1252" s="22"/>
      <c r="BH1252" s="22"/>
      <c r="BI1252" s="22"/>
      <c r="BJ1252" s="33"/>
      <c r="BK1252" s="6"/>
      <c r="BL1252" s="32"/>
      <c r="BM1252" s="27"/>
      <c r="BN1252" s="27"/>
      <c r="BO1252" s="27"/>
      <c r="BP1252" s="27"/>
      <c r="BQ1252" s="27"/>
      <c r="BR1252" s="27"/>
      <c r="BT1252" s="2"/>
      <c r="BU1252" s="8"/>
      <c r="BV1252" s="8"/>
      <c r="BW1252" s="8"/>
      <c r="BY1252" s="44"/>
      <c r="BZ1252" s="31"/>
      <c r="CA1252" s="29"/>
      <c r="CB1252" s="31"/>
      <c r="CC1252" s="17"/>
      <c r="CE1252" s="22"/>
      <c r="CF1252" s="22"/>
      <c r="CG1252" s="22"/>
      <c r="CH1252" s="22"/>
      <c r="CI1252" s="22"/>
      <c r="CJ1252" s="22"/>
      <c r="CK1252" s="22"/>
      <c r="CL1252" s="33"/>
      <c r="CM1252" s="6"/>
      <c r="CN1252" s="32"/>
      <c r="CO1252" s="27"/>
      <c r="CP1252" s="27"/>
      <c r="CQ1252" s="27"/>
      <c r="CR1252" s="27"/>
      <c r="CS1252" s="27"/>
      <c r="CT1252" s="27"/>
    </row>
    <row r="1253" spans="2:98">
      <c r="B1253" s="86">
        <v>44173</v>
      </c>
      <c r="C1253" s="53">
        <v>3702.25</v>
      </c>
      <c r="D1253" s="47">
        <f t="shared" si="368"/>
        <v>3.8802149709593827E-3</v>
      </c>
      <c r="F1253" s="89">
        <f t="shared" si="366"/>
        <v>2020.9344457688258</v>
      </c>
      <c r="G1253" s="41">
        <v>181</v>
      </c>
      <c r="H1253" s="37">
        <v>1242</v>
      </c>
      <c r="I1253" s="57">
        <f t="shared" si="353"/>
        <v>2358.8317550550992</v>
      </c>
      <c r="J1253" s="57">
        <f t="shared" si="354"/>
        <v>2774.7827675878243</v>
      </c>
      <c r="K1253" s="57">
        <f t="shared" si="355"/>
        <v>2925.3802205979405</v>
      </c>
      <c r="L1253" s="57">
        <f t="shared" si="356"/>
        <v>1902.004809316388</v>
      </c>
      <c r="M1253" s="60">
        <f t="shared" si="357"/>
        <v>3628.0033184756562</v>
      </c>
      <c r="N1253" s="57">
        <f t="shared" si="358"/>
        <v>1533.6499887751281</v>
      </c>
      <c r="P1253" s="49"/>
      <c r="Q1253" s="41">
        <v>181</v>
      </c>
      <c r="R1253" s="103">
        <f t="shared" si="367"/>
        <v>2020.9344457688258</v>
      </c>
      <c r="S1253" s="60">
        <f t="shared" si="359"/>
        <v>2358.8317550550992</v>
      </c>
      <c r="T1253" s="57">
        <f t="shared" si="361"/>
        <v>2268.3917335029664</v>
      </c>
      <c r="U1253" s="57">
        <f t="shared" si="362"/>
        <v>2391.5055215389652</v>
      </c>
      <c r="V1253" s="57">
        <f t="shared" si="363"/>
        <v>1554.8936071441935</v>
      </c>
      <c r="W1253" s="57">
        <f t="shared" si="364"/>
        <v>2965.90163124942</v>
      </c>
      <c r="X1253" s="60">
        <f t="shared" si="360"/>
        <v>1533.6499887751281</v>
      </c>
      <c r="Y1253" s="17"/>
      <c r="AA1253" s="22"/>
      <c r="AB1253" s="22"/>
      <c r="AC1253" s="22"/>
      <c r="AD1253" s="22"/>
      <c r="AE1253" s="22"/>
      <c r="AF1253" s="22"/>
      <c r="AG1253" s="22"/>
      <c r="AH1253" s="33"/>
      <c r="AI1253" s="6"/>
      <c r="AJ1253" s="32"/>
      <c r="AK1253" s="27"/>
      <c r="AL1253" s="27"/>
      <c r="AM1253" s="27"/>
      <c r="AN1253" s="27"/>
      <c r="AO1253" s="27"/>
      <c r="AP1253" s="27"/>
      <c r="AR1253" s="2"/>
      <c r="AS1253" s="8"/>
      <c r="AT1253" s="8"/>
      <c r="AU1253" s="8"/>
      <c r="AW1253" s="44"/>
      <c r="AX1253" s="31"/>
      <c r="AY1253" s="29"/>
      <c r="AZ1253" s="31"/>
      <c r="BA1253" s="17"/>
      <c r="BC1253" s="22"/>
      <c r="BD1253" s="22"/>
      <c r="BE1253" s="22"/>
      <c r="BF1253" s="22"/>
      <c r="BG1253" s="22"/>
      <c r="BH1253" s="22"/>
      <c r="BI1253" s="22"/>
      <c r="BJ1253" s="33"/>
      <c r="BK1253" s="6"/>
      <c r="BL1253" s="32"/>
      <c r="BM1253" s="27"/>
      <c r="BN1253" s="27"/>
      <c r="BO1253" s="27"/>
      <c r="BP1253" s="27"/>
      <c r="BQ1253" s="27"/>
      <c r="BR1253" s="27"/>
      <c r="BT1253" s="2"/>
      <c r="BU1253" s="8"/>
      <c r="BV1253" s="8"/>
      <c r="BW1253" s="8"/>
      <c r="BY1253" s="44"/>
      <c r="BZ1253" s="31"/>
      <c r="CA1253" s="29"/>
      <c r="CB1253" s="31"/>
      <c r="CC1253" s="17"/>
      <c r="CE1253" s="22"/>
      <c r="CF1253" s="22"/>
      <c r="CG1253" s="22"/>
      <c r="CH1253" s="22"/>
      <c r="CI1253" s="22"/>
      <c r="CJ1253" s="22"/>
      <c r="CK1253" s="22"/>
      <c r="CL1253" s="33"/>
      <c r="CM1253" s="6"/>
      <c r="CN1253" s="32"/>
      <c r="CO1253" s="27"/>
      <c r="CP1253" s="27"/>
      <c r="CQ1253" s="27"/>
      <c r="CR1253" s="27"/>
      <c r="CS1253" s="27"/>
      <c r="CT1253" s="27"/>
    </row>
    <row r="1254" spans="2:98">
      <c r="B1254" s="86">
        <v>44174</v>
      </c>
      <c r="C1254" s="53">
        <v>3672.82</v>
      </c>
      <c r="D1254" s="47">
        <f t="shared" si="368"/>
        <v>-7.9492200688769908E-3</v>
      </c>
      <c r="F1254" s="89">
        <f t="shared" si="366"/>
        <v>2020.9384187525366</v>
      </c>
      <c r="G1254" s="41">
        <v>182</v>
      </c>
      <c r="H1254" s="37">
        <v>1243</v>
      </c>
      <c r="I1254" s="57">
        <f t="shared" si="353"/>
        <v>2359.5206344990793</v>
      </c>
      <c r="J1254" s="57">
        <f t="shared" si="354"/>
        <v>2776.4309680247925</v>
      </c>
      <c r="K1254" s="57">
        <f t="shared" si="355"/>
        <v>2927.9727180284035</v>
      </c>
      <c r="L1254" s="57">
        <f t="shared" si="356"/>
        <v>1901.4308399621261</v>
      </c>
      <c r="M1254" s="60">
        <f t="shared" si="357"/>
        <v>3633.3754035334687</v>
      </c>
      <c r="N1254" s="57">
        <f t="shared" si="358"/>
        <v>1532.2770169062862</v>
      </c>
      <c r="P1254" s="49"/>
      <c r="Q1254" s="96">
        <v>182</v>
      </c>
      <c r="R1254" s="103">
        <f t="shared" si="367"/>
        <v>2020.9384187525366</v>
      </c>
      <c r="S1254" s="60">
        <f t="shared" si="359"/>
        <v>2359.5206344990793</v>
      </c>
      <c r="T1254" s="57">
        <f t="shared" si="361"/>
        <v>2269.7391414118115</v>
      </c>
      <c r="U1254" s="57">
        <f t="shared" si="362"/>
        <v>2393.6248945612729</v>
      </c>
      <c r="V1254" s="57">
        <f t="shared" si="363"/>
        <v>1554.424385786147</v>
      </c>
      <c r="W1254" s="57">
        <f t="shared" si="364"/>
        <v>2970.2933239898975</v>
      </c>
      <c r="X1254" s="60">
        <f t="shared" si="360"/>
        <v>1532.2770169062862</v>
      </c>
      <c r="Y1254" s="17"/>
      <c r="AA1254" s="22"/>
      <c r="AB1254" s="22"/>
      <c r="AC1254" s="22"/>
      <c r="AD1254" s="22"/>
      <c r="AE1254" s="22"/>
      <c r="AF1254" s="22"/>
      <c r="AG1254" s="22"/>
      <c r="AH1254" s="33"/>
      <c r="AI1254" s="6"/>
      <c r="AJ1254" s="32"/>
      <c r="AK1254" s="27"/>
      <c r="AL1254" s="27"/>
      <c r="AM1254" s="27"/>
      <c r="AN1254" s="27"/>
      <c r="AO1254" s="27"/>
      <c r="AP1254" s="27"/>
      <c r="AR1254" s="2"/>
      <c r="AS1254" s="8"/>
      <c r="AT1254" s="8"/>
      <c r="AU1254" s="8"/>
      <c r="AW1254" s="44"/>
      <c r="AX1254" s="31"/>
      <c r="AY1254" s="29"/>
      <c r="AZ1254" s="31"/>
      <c r="BA1254" s="17"/>
      <c r="BC1254" s="22"/>
      <c r="BD1254" s="22"/>
      <c r="BE1254" s="22"/>
      <c r="BF1254" s="22"/>
      <c r="BG1254" s="22"/>
      <c r="BH1254" s="22"/>
      <c r="BI1254" s="22"/>
      <c r="BJ1254" s="33"/>
      <c r="BK1254" s="6"/>
      <c r="BL1254" s="32"/>
      <c r="BM1254" s="27"/>
      <c r="BN1254" s="27"/>
      <c r="BO1254" s="27"/>
      <c r="BP1254" s="27"/>
      <c r="BQ1254" s="27"/>
      <c r="BR1254" s="27"/>
      <c r="BT1254" s="2"/>
      <c r="BU1254" s="8"/>
      <c r="BV1254" s="8"/>
      <c r="BW1254" s="8"/>
      <c r="BY1254" s="44"/>
      <c r="BZ1254" s="31"/>
      <c r="CA1254" s="29"/>
      <c r="CB1254" s="31"/>
      <c r="CC1254" s="17"/>
      <c r="CE1254" s="22"/>
      <c r="CF1254" s="22"/>
      <c r="CG1254" s="22"/>
      <c r="CH1254" s="22"/>
      <c r="CI1254" s="22"/>
      <c r="CJ1254" s="22"/>
      <c r="CK1254" s="22"/>
      <c r="CL1254" s="33"/>
      <c r="CM1254" s="6"/>
      <c r="CN1254" s="32"/>
      <c r="CO1254" s="27"/>
      <c r="CP1254" s="27"/>
      <c r="CQ1254" s="27"/>
      <c r="CR1254" s="27"/>
      <c r="CS1254" s="27"/>
      <c r="CT1254" s="27"/>
    </row>
    <row r="1255" spans="2:98">
      <c r="B1255" s="86">
        <v>44175</v>
      </c>
      <c r="C1255" s="53">
        <v>3668.1</v>
      </c>
      <c r="D1255" s="47">
        <f t="shared" si="368"/>
        <v>-1.2851160688517962E-3</v>
      </c>
      <c r="F1255" s="89">
        <f t="shared" si="366"/>
        <v>2020.9423917362474</v>
      </c>
      <c r="G1255" s="41">
        <v>183</v>
      </c>
      <c r="H1255" s="37">
        <v>1244</v>
      </c>
      <c r="I1255" s="57">
        <f t="shared" si="353"/>
        <v>2360.2097151252283</v>
      </c>
      <c r="J1255" s="57">
        <f t="shared" si="354"/>
        <v>2778.075621617415</v>
      </c>
      <c r="K1255" s="57">
        <f t="shared" si="355"/>
        <v>2930.5627386671945</v>
      </c>
      <c r="L1255" s="57">
        <f t="shared" si="356"/>
        <v>1900.8601405697896</v>
      </c>
      <c r="M1255" s="60">
        <f t="shared" si="357"/>
        <v>3638.7435871599628</v>
      </c>
      <c r="N1255" s="57">
        <f t="shared" si="358"/>
        <v>1530.9102622752689</v>
      </c>
      <c r="P1255" s="49"/>
      <c r="Q1255" s="41">
        <v>183</v>
      </c>
      <c r="R1255" s="103">
        <f t="shared" si="367"/>
        <v>2020.9423917362474</v>
      </c>
      <c r="S1255" s="60">
        <f t="shared" si="359"/>
        <v>2360.2097151252283</v>
      </c>
      <c r="T1255" s="57">
        <f t="shared" si="361"/>
        <v>2271.0836497666851</v>
      </c>
      <c r="U1255" s="57">
        <f t="shared" si="362"/>
        <v>2395.7422428003001</v>
      </c>
      <c r="V1255" s="57">
        <f t="shared" si="363"/>
        <v>1553.9578376300126</v>
      </c>
      <c r="W1255" s="57">
        <f t="shared" si="364"/>
        <v>2974.6818273006811</v>
      </c>
      <c r="X1255" s="60">
        <f t="shared" si="360"/>
        <v>1530.9102622752689</v>
      </c>
      <c r="Y1255" s="17"/>
      <c r="AA1255" s="22"/>
      <c r="AB1255" s="22"/>
      <c r="AC1255" s="22"/>
      <c r="AD1255" s="22"/>
      <c r="AE1255" s="22"/>
      <c r="AF1255" s="22"/>
      <c r="AG1255" s="22"/>
      <c r="AH1255" s="33"/>
      <c r="AI1255" s="6"/>
      <c r="AJ1255" s="32"/>
      <c r="AK1255" s="27"/>
      <c r="AL1255" s="27"/>
      <c r="AM1255" s="27"/>
      <c r="AN1255" s="27"/>
      <c r="AO1255" s="27"/>
      <c r="AP1255" s="27"/>
      <c r="AR1255" s="2"/>
      <c r="AS1255" s="8"/>
      <c r="AT1255" s="8"/>
      <c r="AU1255" s="8"/>
      <c r="AW1255" s="44"/>
      <c r="AX1255" s="31"/>
      <c r="AY1255" s="29"/>
      <c r="AZ1255" s="31"/>
      <c r="BA1255" s="17"/>
      <c r="BC1255" s="22"/>
      <c r="BD1255" s="22"/>
      <c r="BE1255" s="22"/>
      <c r="BF1255" s="22"/>
      <c r="BG1255" s="22"/>
      <c r="BH1255" s="22"/>
      <c r="BI1255" s="22"/>
      <c r="BJ1255" s="33"/>
      <c r="BK1255" s="6"/>
      <c r="BL1255" s="32"/>
      <c r="BM1255" s="27"/>
      <c r="BN1255" s="27"/>
      <c r="BO1255" s="27"/>
      <c r="BP1255" s="27"/>
      <c r="BQ1255" s="27"/>
      <c r="BR1255" s="27"/>
      <c r="BT1255" s="2"/>
      <c r="BU1255" s="8"/>
      <c r="BV1255" s="8"/>
      <c r="BW1255" s="8"/>
      <c r="BY1255" s="44"/>
      <c r="BZ1255" s="31"/>
      <c r="CA1255" s="29"/>
      <c r="CB1255" s="31"/>
      <c r="CC1255" s="17"/>
      <c r="CE1255" s="22"/>
      <c r="CF1255" s="22"/>
      <c r="CG1255" s="22"/>
      <c r="CH1255" s="22"/>
      <c r="CI1255" s="22"/>
      <c r="CJ1255" s="22"/>
      <c r="CK1255" s="22"/>
      <c r="CL1255" s="33"/>
      <c r="CM1255" s="6"/>
      <c r="CN1255" s="32"/>
      <c r="CO1255" s="27"/>
      <c r="CP1255" s="27"/>
      <c r="CQ1255" s="27"/>
      <c r="CR1255" s="27"/>
      <c r="CS1255" s="27"/>
      <c r="CT1255" s="27"/>
    </row>
    <row r="1256" spans="2:98">
      <c r="B1256" s="86">
        <v>44176</v>
      </c>
      <c r="C1256" s="53">
        <v>3663.46</v>
      </c>
      <c r="D1256" s="47">
        <f t="shared" si="368"/>
        <v>-1.2649600610670027E-3</v>
      </c>
      <c r="F1256" s="89">
        <f t="shared" si="366"/>
        <v>2020.9463647199582</v>
      </c>
      <c r="G1256" s="41">
        <v>184</v>
      </c>
      <c r="H1256" s="37">
        <v>1245</v>
      </c>
      <c r="I1256" s="57">
        <f t="shared" si="353"/>
        <v>2360.8989969922995</v>
      </c>
      <c r="J1256" s="57">
        <f t="shared" si="354"/>
        <v>2779.7167579731986</v>
      </c>
      <c r="K1256" s="57">
        <f t="shared" si="355"/>
        <v>2933.1503109956252</v>
      </c>
      <c r="L1256" s="57">
        <f t="shared" si="356"/>
        <v>1900.292682957413</v>
      </c>
      <c r="M1256" s="60">
        <f t="shared" si="357"/>
        <v>3644.1079257749348</v>
      </c>
      <c r="N1256" s="57">
        <f t="shared" si="358"/>
        <v>1529.5496696393661</v>
      </c>
      <c r="P1256" s="49"/>
      <c r="Q1256" s="96">
        <v>184</v>
      </c>
      <c r="R1256" s="103">
        <f t="shared" si="367"/>
        <v>2020.9463647199582</v>
      </c>
      <c r="S1256" s="60">
        <f t="shared" si="359"/>
        <v>2360.8989969922995</v>
      </c>
      <c r="T1256" s="57">
        <f t="shared" si="361"/>
        <v>2272.4252827717964</v>
      </c>
      <c r="U1256" s="57">
        <f t="shared" si="362"/>
        <v>2397.8575895395898</v>
      </c>
      <c r="V1256" s="57">
        <f t="shared" si="363"/>
        <v>1553.4939396369648</v>
      </c>
      <c r="W1256" s="57">
        <f t="shared" si="364"/>
        <v>2979.0671873050937</v>
      </c>
      <c r="X1256" s="60">
        <f t="shared" si="360"/>
        <v>1529.5496696393661</v>
      </c>
      <c r="Y1256" s="17"/>
      <c r="AA1256" s="22"/>
      <c r="AB1256" s="22"/>
      <c r="AC1256" s="22"/>
      <c r="AD1256" s="22"/>
      <c r="AE1256" s="22"/>
      <c r="AF1256" s="22"/>
      <c r="AG1256" s="22"/>
      <c r="AH1256" s="33"/>
      <c r="AI1256" s="6"/>
      <c r="AJ1256" s="32"/>
      <c r="AK1256" s="27"/>
      <c r="AL1256" s="27"/>
      <c r="AM1256" s="27"/>
      <c r="AN1256" s="27"/>
      <c r="AO1256" s="27"/>
      <c r="AP1256" s="27"/>
      <c r="AR1256" s="2"/>
      <c r="AS1256" s="8"/>
      <c r="AT1256" s="8"/>
      <c r="AU1256" s="8"/>
      <c r="AW1256" s="44"/>
      <c r="AX1256" s="31"/>
      <c r="AY1256" s="29"/>
      <c r="AZ1256" s="31"/>
      <c r="BA1256" s="17"/>
      <c r="BC1256" s="22"/>
      <c r="BD1256" s="22"/>
      <c r="BE1256" s="22"/>
      <c r="BF1256" s="22"/>
      <c r="BG1256" s="22"/>
      <c r="BH1256" s="22"/>
      <c r="BI1256" s="22"/>
      <c r="BJ1256" s="33"/>
      <c r="BK1256" s="6"/>
      <c r="BL1256" s="32"/>
      <c r="BM1256" s="27"/>
      <c r="BN1256" s="27"/>
      <c r="BO1256" s="27"/>
      <c r="BP1256" s="27"/>
      <c r="BQ1256" s="27"/>
      <c r="BR1256" s="27"/>
      <c r="BT1256" s="2"/>
      <c r="BU1256" s="8"/>
      <c r="BV1256" s="8"/>
      <c r="BW1256" s="8"/>
      <c r="BY1256" s="44"/>
      <c r="BZ1256" s="31"/>
      <c r="CA1256" s="29"/>
      <c r="CB1256" s="31"/>
      <c r="CC1256" s="17"/>
      <c r="CE1256" s="22"/>
      <c r="CF1256" s="22"/>
      <c r="CG1256" s="22"/>
      <c r="CH1256" s="22"/>
      <c r="CI1256" s="22"/>
      <c r="CJ1256" s="22"/>
      <c r="CK1256" s="22"/>
      <c r="CL1256" s="33"/>
      <c r="CM1256" s="6"/>
      <c r="CN1256" s="32"/>
      <c r="CO1256" s="27"/>
      <c r="CP1256" s="27"/>
      <c r="CQ1256" s="27"/>
      <c r="CR1256" s="27"/>
      <c r="CS1256" s="27"/>
      <c r="CT1256" s="27"/>
    </row>
    <row r="1257" spans="2:98">
      <c r="B1257" s="86">
        <v>44179</v>
      </c>
      <c r="C1257" s="53">
        <v>3647.49</v>
      </c>
      <c r="D1257" s="47">
        <f t="shared" si="368"/>
        <v>-4.359266922526861E-3</v>
      </c>
      <c r="F1257" s="89">
        <f t="shared" si="366"/>
        <v>2020.950337703669</v>
      </c>
      <c r="G1257" s="41">
        <v>185</v>
      </c>
      <c r="H1257" s="37">
        <v>1246</v>
      </c>
      <c r="I1257" s="57">
        <f t="shared" si="353"/>
        <v>2361.5884801590646</v>
      </c>
      <c r="J1257" s="57">
        <f t="shared" si="354"/>
        <v>2781.3544062966907</v>
      </c>
      <c r="K1257" s="57">
        <f t="shared" si="355"/>
        <v>2935.7354631044605</v>
      </c>
      <c r="L1257" s="57">
        <f t="shared" si="356"/>
        <v>1899.7284393336893</v>
      </c>
      <c r="M1257" s="60">
        <f t="shared" si="357"/>
        <v>3649.468475027732</v>
      </c>
      <c r="N1257" s="57">
        <f t="shared" si="358"/>
        <v>1528.1951845268707</v>
      </c>
      <c r="P1257" s="49"/>
      <c r="Q1257" s="41">
        <v>185</v>
      </c>
      <c r="R1257" s="103">
        <f t="shared" si="367"/>
        <v>2020.950337703669</v>
      </c>
      <c r="S1257" s="60">
        <f t="shared" si="359"/>
        <v>2361.5884801590646</v>
      </c>
      <c r="T1257" s="57">
        <f t="shared" si="361"/>
        <v>2273.7640643019354</v>
      </c>
      <c r="U1257" s="57">
        <f t="shared" si="362"/>
        <v>2399.9709577434105</v>
      </c>
      <c r="V1257" s="57">
        <f t="shared" si="363"/>
        <v>1553.0326690875409</v>
      </c>
      <c r="W1257" s="57">
        <f t="shared" si="364"/>
        <v>2983.4494494966134</v>
      </c>
      <c r="X1257" s="60">
        <f t="shared" si="360"/>
        <v>1528.1951845268707</v>
      </c>
      <c r="Y1257" s="17"/>
      <c r="AA1257" s="22"/>
      <c r="AB1257" s="22"/>
      <c r="AC1257" s="22"/>
      <c r="AD1257" s="22"/>
      <c r="AE1257" s="22"/>
      <c r="AF1257" s="22"/>
      <c r="AG1257" s="22"/>
      <c r="AH1257" s="33"/>
      <c r="AI1257" s="6"/>
      <c r="AJ1257" s="32"/>
      <c r="AK1257" s="27"/>
      <c r="AL1257" s="27"/>
      <c r="AM1257" s="27"/>
      <c r="AN1257" s="27"/>
      <c r="AO1257" s="27"/>
      <c r="AP1257" s="27"/>
      <c r="AR1257" s="2"/>
      <c r="AS1257" s="8"/>
      <c r="AT1257" s="8"/>
      <c r="AU1257" s="8"/>
      <c r="AW1257" s="44"/>
      <c r="AX1257" s="31"/>
      <c r="AY1257" s="29"/>
      <c r="AZ1257" s="31"/>
      <c r="BA1257" s="17"/>
      <c r="BC1257" s="22"/>
      <c r="BD1257" s="22"/>
      <c r="BE1257" s="22"/>
      <c r="BF1257" s="22"/>
      <c r="BG1257" s="22"/>
      <c r="BH1257" s="22"/>
      <c r="BI1257" s="22"/>
      <c r="BJ1257" s="33"/>
      <c r="BK1257" s="6"/>
      <c r="BL1257" s="32"/>
      <c r="BM1257" s="27"/>
      <c r="BN1257" s="27"/>
      <c r="BO1257" s="27"/>
      <c r="BP1257" s="27"/>
      <c r="BQ1257" s="27"/>
      <c r="BR1257" s="27"/>
      <c r="BT1257" s="2"/>
      <c r="BU1257" s="8"/>
      <c r="BV1257" s="8"/>
      <c r="BW1257" s="8"/>
      <c r="BY1257" s="44"/>
      <c r="BZ1257" s="31"/>
      <c r="CA1257" s="29"/>
      <c r="CB1257" s="31"/>
      <c r="CC1257" s="17"/>
      <c r="CE1257" s="22"/>
      <c r="CF1257" s="22"/>
      <c r="CG1257" s="22"/>
      <c r="CH1257" s="22"/>
      <c r="CI1257" s="22"/>
      <c r="CJ1257" s="22"/>
      <c r="CK1257" s="22"/>
      <c r="CL1257" s="33"/>
      <c r="CM1257" s="6"/>
      <c r="CN1257" s="32"/>
      <c r="CO1257" s="27"/>
      <c r="CP1257" s="27"/>
      <c r="CQ1257" s="27"/>
      <c r="CR1257" s="27"/>
      <c r="CS1257" s="27"/>
      <c r="CT1257" s="27"/>
    </row>
    <row r="1258" spans="2:98">
      <c r="B1258" s="86">
        <v>44180</v>
      </c>
      <c r="C1258" s="53">
        <v>3694.74</v>
      </c>
      <c r="D1258" s="47">
        <f t="shared" si="368"/>
        <v>1.2954113650757097E-2</v>
      </c>
      <c r="F1258" s="89">
        <f t="shared" si="366"/>
        <v>2020.9543106873798</v>
      </c>
      <c r="G1258" s="41">
        <v>186</v>
      </c>
      <c r="H1258" s="37">
        <v>1247</v>
      </c>
      <c r="I1258" s="57">
        <f t="shared" si="353"/>
        <v>2362.2781646843118</v>
      </c>
      <c r="J1258" s="57">
        <f t="shared" si="354"/>
        <v>2782.9885953971061</v>
      </c>
      <c r="K1258" s="57">
        <f t="shared" si="355"/>
        <v>2938.3182227013704</v>
      </c>
      <c r="L1258" s="57">
        <f t="shared" si="356"/>
        <v>1899.1673822905145</v>
      </c>
      <c r="M1258" s="60">
        <f t="shared" si="357"/>
        <v>3654.8252898120177</v>
      </c>
      <c r="N1258" s="57">
        <f t="shared" si="358"/>
        <v>1526.8467532223133</v>
      </c>
      <c r="P1258" s="49"/>
      <c r="Q1258" s="96">
        <v>186</v>
      </c>
      <c r="R1258" s="103">
        <f t="shared" si="367"/>
        <v>2020.9543106873798</v>
      </c>
      <c r="S1258" s="60">
        <f t="shared" si="359"/>
        <v>2362.2781646843118</v>
      </c>
      <c r="T1258" s="57">
        <f t="shared" si="361"/>
        <v>2275.1000179087059</v>
      </c>
      <c r="U1258" s="57">
        <f t="shared" si="362"/>
        <v>2402.0823700628507</v>
      </c>
      <c r="V1258" s="57">
        <f t="shared" si="363"/>
        <v>1552.5740035755493</v>
      </c>
      <c r="W1258" s="57">
        <f t="shared" si="364"/>
        <v>2987.8286587509451</v>
      </c>
      <c r="X1258" s="60">
        <f t="shared" si="360"/>
        <v>1526.8467532223133</v>
      </c>
      <c r="Y1258" s="17"/>
      <c r="AA1258" s="22"/>
      <c r="AB1258" s="22"/>
      <c r="AC1258" s="22"/>
      <c r="AD1258" s="22"/>
      <c r="AE1258" s="22"/>
      <c r="AF1258" s="22"/>
      <c r="AG1258" s="22"/>
      <c r="AH1258" s="33"/>
      <c r="AI1258" s="6"/>
      <c r="AJ1258" s="32"/>
      <c r="AK1258" s="27"/>
      <c r="AL1258" s="27"/>
      <c r="AM1258" s="27"/>
      <c r="AN1258" s="27"/>
      <c r="AO1258" s="27"/>
      <c r="AP1258" s="27"/>
      <c r="AR1258" s="2"/>
      <c r="AS1258" s="8"/>
      <c r="AT1258" s="8"/>
      <c r="AU1258" s="8"/>
      <c r="AW1258" s="44"/>
      <c r="AX1258" s="31"/>
      <c r="AY1258" s="29"/>
      <c r="AZ1258" s="31"/>
      <c r="BA1258" s="17"/>
      <c r="BC1258" s="22"/>
      <c r="BD1258" s="22"/>
      <c r="BE1258" s="22"/>
      <c r="BF1258" s="22"/>
      <c r="BG1258" s="22"/>
      <c r="BH1258" s="22"/>
      <c r="BI1258" s="22"/>
      <c r="BJ1258" s="33"/>
      <c r="BK1258" s="6"/>
      <c r="BL1258" s="32"/>
      <c r="BM1258" s="27"/>
      <c r="BN1258" s="27"/>
      <c r="BO1258" s="27"/>
      <c r="BP1258" s="27"/>
      <c r="BQ1258" s="27"/>
      <c r="BR1258" s="27"/>
      <c r="BT1258" s="2"/>
      <c r="BU1258" s="8"/>
      <c r="BV1258" s="8"/>
      <c r="BW1258" s="8"/>
      <c r="BY1258" s="44"/>
      <c r="BZ1258" s="31"/>
      <c r="CA1258" s="29"/>
      <c r="CB1258" s="31"/>
      <c r="CC1258" s="17"/>
      <c r="CE1258" s="22"/>
      <c r="CF1258" s="22"/>
      <c r="CG1258" s="22"/>
      <c r="CH1258" s="22"/>
      <c r="CI1258" s="22"/>
      <c r="CJ1258" s="22"/>
      <c r="CK1258" s="22"/>
      <c r="CL1258" s="33"/>
      <c r="CM1258" s="6"/>
      <c r="CN1258" s="32"/>
      <c r="CO1258" s="27"/>
      <c r="CP1258" s="27"/>
      <c r="CQ1258" s="27"/>
      <c r="CR1258" s="27"/>
      <c r="CS1258" s="27"/>
      <c r="CT1258" s="27"/>
    </row>
    <row r="1259" spans="2:98">
      <c r="B1259" s="86">
        <v>44181</v>
      </c>
      <c r="C1259" s="53">
        <v>3706.81</v>
      </c>
      <c r="D1259" s="47">
        <f t="shared" si="368"/>
        <v>3.2668063246670035E-3</v>
      </c>
      <c r="F1259" s="89">
        <f t="shared" si="366"/>
        <v>2020.9582836710906</v>
      </c>
      <c r="G1259" s="41">
        <v>187</v>
      </c>
      <c r="H1259" s="37">
        <v>1248</v>
      </c>
      <c r="I1259" s="57">
        <f t="shared" si="353"/>
        <v>2362.9680506268451</v>
      </c>
      <c r="J1259" s="57">
        <f t="shared" si="354"/>
        <v>2784.6193536957653</v>
      </c>
      <c r="K1259" s="57">
        <f t="shared" si="355"/>
        <v>2940.8986171182037</v>
      </c>
      <c r="L1259" s="57">
        <f t="shared" si="356"/>
        <v>1898.6094847957181</v>
      </c>
      <c r="M1259" s="60">
        <f t="shared" si="357"/>
        <v>3660.1784242801741</v>
      </c>
      <c r="N1259" s="57">
        <f t="shared" si="358"/>
        <v>1525.5043227520607</v>
      </c>
      <c r="P1259" s="49"/>
      <c r="Q1259" s="41">
        <v>187</v>
      </c>
      <c r="R1259" s="103">
        <f t="shared" si="367"/>
        <v>2020.9582836710906</v>
      </c>
      <c r="S1259" s="60">
        <f t="shared" si="359"/>
        <v>2362.9680506268451</v>
      </c>
      <c r="T1259" s="57">
        <f t="shared" si="361"/>
        <v>2276.4331668266068</v>
      </c>
      <c r="U1259" s="57">
        <f t="shared" si="362"/>
        <v>2404.1918488417641</v>
      </c>
      <c r="V1259" s="57">
        <f t="shared" si="363"/>
        <v>1552.1179210021239</v>
      </c>
      <c r="W1259" s="57">
        <f t="shared" si="364"/>
        <v>2992.204859337794</v>
      </c>
      <c r="X1259" s="60">
        <f t="shared" si="360"/>
        <v>1525.5043227520607</v>
      </c>
      <c r="Y1259" s="17"/>
      <c r="AA1259" s="22"/>
      <c r="AB1259" s="22"/>
      <c r="AC1259" s="22"/>
      <c r="AD1259" s="22"/>
      <c r="AE1259" s="22"/>
      <c r="AF1259" s="22"/>
      <c r="AG1259" s="22"/>
      <c r="AH1259" s="33"/>
      <c r="AI1259" s="6"/>
      <c r="AJ1259" s="32"/>
      <c r="AK1259" s="27"/>
      <c r="AL1259" s="27"/>
      <c r="AM1259" s="27"/>
      <c r="AN1259" s="27"/>
      <c r="AO1259" s="27"/>
      <c r="AP1259" s="27"/>
      <c r="AR1259" s="2"/>
      <c r="AS1259" s="8"/>
      <c r="AT1259" s="8"/>
      <c r="AU1259" s="8"/>
      <c r="AW1259" s="44"/>
      <c r="AX1259" s="31"/>
      <c r="AY1259" s="29"/>
      <c r="AZ1259" s="31"/>
      <c r="BA1259" s="17"/>
      <c r="BC1259" s="22"/>
      <c r="BD1259" s="22"/>
      <c r="BE1259" s="22"/>
      <c r="BF1259" s="22"/>
      <c r="BG1259" s="22"/>
      <c r="BH1259" s="22"/>
      <c r="BI1259" s="22"/>
      <c r="BJ1259" s="33"/>
      <c r="BK1259" s="6"/>
      <c r="BL1259" s="32"/>
      <c r="BM1259" s="27"/>
      <c r="BN1259" s="27"/>
      <c r="BO1259" s="27"/>
      <c r="BP1259" s="27"/>
      <c r="BQ1259" s="27"/>
      <c r="BR1259" s="27"/>
      <c r="BT1259" s="2"/>
      <c r="BU1259" s="8"/>
      <c r="BV1259" s="8"/>
      <c r="BW1259" s="8"/>
      <c r="BY1259" s="44"/>
      <c r="BZ1259" s="31"/>
      <c r="CA1259" s="29"/>
      <c r="CB1259" s="31"/>
      <c r="CC1259" s="17"/>
      <c r="CE1259" s="22"/>
      <c r="CF1259" s="22"/>
      <c r="CG1259" s="22"/>
      <c r="CH1259" s="22"/>
      <c r="CI1259" s="22"/>
      <c r="CJ1259" s="22"/>
      <c r="CK1259" s="22"/>
      <c r="CL1259" s="33"/>
      <c r="CM1259" s="6"/>
      <c r="CN1259" s="32"/>
      <c r="CO1259" s="27"/>
      <c r="CP1259" s="27"/>
      <c r="CQ1259" s="27"/>
      <c r="CR1259" s="27"/>
      <c r="CS1259" s="27"/>
      <c r="CT1259" s="27"/>
    </row>
    <row r="1260" spans="2:98">
      <c r="B1260" s="86">
        <v>44182</v>
      </c>
      <c r="C1260" s="53">
        <v>3722.48</v>
      </c>
      <c r="D1260" s="47">
        <f t="shared" si="368"/>
        <v>4.227354517765969E-3</v>
      </c>
      <c r="F1260" s="89">
        <f t="shared" si="366"/>
        <v>2020.9622566548014</v>
      </c>
      <c r="G1260" s="41">
        <v>188</v>
      </c>
      <c r="H1260" s="37">
        <v>1249</v>
      </c>
      <c r="I1260" s="57">
        <f t="shared" si="353"/>
        <v>2363.6581380454877</v>
      </c>
      <c r="J1260" s="57">
        <f t="shared" si="354"/>
        <v>2786.2467092333545</v>
      </c>
      <c r="K1260" s="57">
        <f t="shared" si="355"/>
        <v>2943.4766733180827</v>
      </c>
      <c r="L1260" s="57">
        <f t="shared" si="356"/>
        <v>1898.0547201859631</v>
      </c>
      <c r="M1260" s="60">
        <f t="shared" si="357"/>
        <v>3665.5279318573566</v>
      </c>
      <c r="N1260" s="57">
        <f t="shared" si="358"/>
        <v>1524.1678408702619</v>
      </c>
      <c r="P1260" s="49"/>
      <c r="Q1260" s="96">
        <v>188</v>
      </c>
      <c r="R1260" s="103">
        <f t="shared" si="367"/>
        <v>2020.9622566548014</v>
      </c>
      <c r="S1260" s="60">
        <f t="shared" si="359"/>
        <v>2363.6581380454877</v>
      </c>
      <c r="T1260" s="57">
        <f t="shared" si="361"/>
        <v>2277.7635339789681</v>
      </c>
      <c r="U1260" s="57">
        <f t="shared" si="362"/>
        <v>2406.2994161225702</v>
      </c>
      <c r="V1260" s="57">
        <f t="shared" si="363"/>
        <v>1551.664399569921</v>
      </c>
      <c r="W1260" s="57">
        <f t="shared" si="364"/>
        <v>2996.5780949323557</v>
      </c>
      <c r="X1260" s="60">
        <f t="shared" si="360"/>
        <v>1524.1678408702619</v>
      </c>
      <c r="Y1260" s="17"/>
      <c r="AA1260" s="22"/>
      <c r="AB1260" s="22"/>
      <c r="AC1260" s="22"/>
      <c r="AD1260" s="22"/>
      <c r="AE1260" s="22"/>
      <c r="AF1260" s="22"/>
      <c r="AG1260" s="22"/>
      <c r="AH1260" s="33"/>
      <c r="AI1260" s="6"/>
      <c r="AJ1260" s="32"/>
      <c r="AK1260" s="27"/>
      <c r="AL1260" s="27"/>
      <c r="AM1260" s="27"/>
      <c r="AN1260" s="27"/>
      <c r="AO1260" s="27"/>
      <c r="AP1260" s="27"/>
      <c r="AR1260" s="2"/>
      <c r="AS1260" s="8"/>
      <c r="AT1260" s="8"/>
      <c r="AU1260" s="8"/>
      <c r="AW1260" s="44"/>
      <c r="AX1260" s="31"/>
      <c r="AY1260" s="29"/>
      <c r="AZ1260" s="31"/>
      <c r="BA1260" s="17"/>
      <c r="BC1260" s="22"/>
      <c r="BD1260" s="22"/>
      <c r="BE1260" s="22"/>
      <c r="BF1260" s="22"/>
      <c r="BG1260" s="22"/>
      <c r="BH1260" s="22"/>
      <c r="BI1260" s="22"/>
      <c r="BJ1260" s="33"/>
      <c r="BK1260" s="6"/>
      <c r="BL1260" s="32"/>
      <c r="BM1260" s="27"/>
      <c r="BN1260" s="27"/>
      <c r="BO1260" s="27"/>
      <c r="BP1260" s="27"/>
      <c r="BQ1260" s="27"/>
      <c r="BR1260" s="27"/>
      <c r="BT1260" s="2"/>
      <c r="BU1260" s="8"/>
      <c r="BV1260" s="8"/>
      <c r="BW1260" s="8"/>
      <c r="BY1260" s="44"/>
      <c r="BZ1260" s="31"/>
      <c r="CA1260" s="29"/>
      <c r="CB1260" s="31"/>
      <c r="CC1260" s="17"/>
      <c r="CE1260" s="22"/>
      <c r="CF1260" s="22"/>
      <c r="CG1260" s="22"/>
      <c r="CH1260" s="22"/>
      <c r="CI1260" s="22"/>
      <c r="CJ1260" s="22"/>
      <c r="CK1260" s="22"/>
      <c r="CL1260" s="33"/>
      <c r="CM1260" s="6"/>
      <c r="CN1260" s="32"/>
      <c r="CO1260" s="27"/>
      <c r="CP1260" s="27"/>
      <c r="CQ1260" s="27"/>
      <c r="CR1260" s="27"/>
      <c r="CS1260" s="27"/>
      <c r="CT1260" s="27"/>
    </row>
    <row r="1261" spans="2:98">
      <c r="B1261" s="86">
        <v>44183</v>
      </c>
      <c r="C1261" s="53">
        <v>3709.83</v>
      </c>
      <c r="D1261" s="47">
        <f t="shared" si="368"/>
        <v>-3.398272119662185E-3</v>
      </c>
      <c r="F1261" s="89">
        <f t="shared" si="366"/>
        <v>2020.9662296385122</v>
      </c>
      <c r="G1261" s="41">
        <v>189</v>
      </c>
      <c r="H1261" s="37">
        <v>1250</v>
      </c>
      <c r="I1261" s="57">
        <f t="shared" si="353"/>
        <v>2364.3484269990795</v>
      </c>
      <c r="J1261" s="57">
        <f t="shared" si="354"/>
        <v>2787.8706896770109</v>
      </c>
      <c r="K1261" s="57">
        <f t="shared" si="355"/>
        <v>2946.0524179023332</v>
      </c>
      <c r="L1261" s="57">
        <f t="shared" si="356"/>
        <v>1897.5030621598212</v>
      </c>
      <c r="M1261" s="60">
        <f t="shared" si="357"/>
        <v>3670.8738652552088</v>
      </c>
      <c r="N1261" s="57">
        <f t="shared" si="358"/>
        <v>1522.8372560451301</v>
      </c>
      <c r="P1261" s="49"/>
      <c r="Q1261" s="41">
        <v>189</v>
      </c>
      <c r="R1261" s="103">
        <f t="shared" si="367"/>
        <v>2020.9662296385122</v>
      </c>
      <c r="S1261" s="60">
        <f t="shared" si="359"/>
        <v>2364.3484269990795</v>
      </c>
      <c r="T1261" s="57">
        <f t="shared" si="361"/>
        <v>2279.091141983743</v>
      </c>
      <c r="U1261" s="57">
        <f t="shared" si="362"/>
        <v>2408.405093651917</v>
      </c>
      <c r="V1261" s="57">
        <f t="shared" si="363"/>
        <v>1551.2134177774583</v>
      </c>
      <c r="W1261" s="57">
        <f t="shared" si="364"/>
        <v>3000.9484086265293</v>
      </c>
      <c r="X1261" s="60">
        <f t="shared" si="360"/>
        <v>1522.8372560451301</v>
      </c>
      <c r="Y1261" s="17"/>
      <c r="AA1261" s="22"/>
      <c r="AB1261" s="22"/>
      <c r="AC1261" s="22"/>
      <c r="AD1261" s="22"/>
      <c r="AE1261" s="22"/>
      <c r="AF1261" s="22"/>
      <c r="AG1261" s="22"/>
      <c r="AH1261" s="33"/>
      <c r="AI1261" s="6"/>
      <c r="AJ1261" s="32"/>
      <c r="AK1261" s="27"/>
      <c r="AL1261" s="27"/>
      <c r="AM1261" s="27"/>
      <c r="AN1261" s="27"/>
      <c r="AO1261" s="27"/>
      <c r="AP1261" s="27"/>
      <c r="AR1261" s="2"/>
      <c r="AS1261" s="8"/>
      <c r="AT1261" s="8"/>
      <c r="AU1261" s="8"/>
      <c r="AW1261" s="44"/>
      <c r="AX1261" s="31"/>
      <c r="AY1261" s="29"/>
      <c r="AZ1261" s="31"/>
      <c r="BA1261" s="17"/>
      <c r="BC1261" s="22"/>
      <c r="BD1261" s="22"/>
      <c r="BE1261" s="22"/>
      <c r="BF1261" s="22"/>
      <c r="BG1261" s="22"/>
      <c r="BH1261" s="22"/>
      <c r="BI1261" s="22"/>
      <c r="BJ1261" s="33"/>
      <c r="BK1261" s="6"/>
      <c r="BL1261" s="32"/>
      <c r="BM1261" s="27"/>
      <c r="BN1261" s="27"/>
      <c r="BO1261" s="27"/>
      <c r="BP1261" s="27"/>
      <c r="BQ1261" s="27"/>
      <c r="BR1261" s="27"/>
      <c r="BT1261" s="2"/>
      <c r="BU1261" s="8"/>
      <c r="BV1261" s="8"/>
      <c r="BW1261" s="8"/>
      <c r="BY1261" s="44"/>
      <c r="BZ1261" s="31"/>
      <c r="CA1261" s="29"/>
      <c r="CB1261" s="31"/>
      <c r="CC1261" s="17"/>
      <c r="CE1261" s="22"/>
      <c r="CF1261" s="22"/>
      <c r="CG1261" s="22"/>
      <c r="CH1261" s="22"/>
      <c r="CI1261" s="22"/>
      <c r="CJ1261" s="22"/>
      <c r="CK1261" s="22"/>
      <c r="CL1261" s="33"/>
      <c r="CM1261" s="6"/>
      <c r="CN1261" s="32"/>
      <c r="CO1261" s="27"/>
      <c r="CP1261" s="27"/>
      <c r="CQ1261" s="27"/>
      <c r="CR1261" s="27"/>
      <c r="CS1261" s="27"/>
      <c r="CT1261" s="27"/>
    </row>
    <row r="1262" spans="2:98">
      <c r="B1262" s="86">
        <v>44186</v>
      </c>
      <c r="C1262" s="53">
        <v>3694.94</v>
      </c>
      <c r="D1262" s="47">
        <f t="shared" si="368"/>
        <v>-4.0136610033343501E-3</v>
      </c>
      <c r="F1262" s="89">
        <f t="shared" si="366"/>
        <v>2020.970202622223</v>
      </c>
      <c r="G1262" s="41">
        <v>190</v>
      </c>
      <c r="H1262" s="37">
        <v>1251</v>
      </c>
      <c r="I1262" s="57">
        <f t="shared" si="353"/>
        <v>2365.038917546477</v>
      </c>
      <c r="J1262" s="57">
        <f t="shared" si="354"/>
        <v>2789.4913223272438</v>
      </c>
      <c r="K1262" s="57">
        <f t="shared" si="355"/>
        <v>2948.6258771172415</v>
      </c>
      <c r="L1262" s="57">
        <f t="shared" si="356"/>
        <v>1896.9544847710129</v>
      </c>
      <c r="M1262" s="60">
        <f t="shared" si="357"/>
        <v>3676.2162764852524</v>
      </c>
      <c r="N1262" s="57">
        <f t="shared" si="358"/>
        <v>1521.5125174455582</v>
      </c>
      <c r="P1262" s="49"/>
      <c r="Q1262" s="96">
        <v>190</v>
      </c>
      <c r="R1262" s="103">
        <f t="shared" si="367"/>
        <v>2020.970202622223</v>
      </c>
      <c r="S1262" s="60">
        <f t="shared" si="359"/>
        <v>2365.038917546477</v>
      </c>
      <c r="T1262" s="57">
        <f t="shared" si="361"/>
        <v>2280.4160131591648</v>
      </c>
      <c r="U1262" s="57">
        <f t="shared" si="362"/>
        <v>2410.5089028862089</v>
      </c>
      <c r="V1262" s="57">
        <f t="shared" si="363"/>
        <v>1550.7649544135888</v>
      </c>
      <c r="W1262" s="57">
        <f t="shared" si="364"/>
        <v>3005.3158429398609</v>
      </c>
      <c r="X1262" s="60">
        <f t="shared" si="360"/>
        <v>1521.5125174455582</v>
      </c>
      <c r="Y1262" s="17"/>
      <c r="AA1262" s="22"/>
      <c r="AB1262" s="22"/>
      <c r="AC1262" s="22"/>
      <c r="AD1262" s="22"/>
      <c r="AE1262" s="22"/>
      <c r="AF1262" s="22"/>
      <c r="AG1262" s="22"/>
      <c r="AH1262" s="33"/>
      <c r="AI1262" s="6"/>
      <c r="AJ1262" s="32"/>
      <c r="AK1262" s="27"/>
      <c r="AL1262" s="27"/>
      <c r="AM1262" s="27"/>
      <c r="AN1262" s="27"/>
      <c r="AO1262" s="27"/>
      <c r="AP1262" s="27"/>
      <c r="AR1262" s="2"/>
      <c r="AS1262" s="8"/>
      <c r="AT1262" s="8"/>
      <c r="AU1262" s="8"/>
      <c r="AW1262" s="44"/>
      <c r="AX1262" s="31"/>
      <c r="AY1262" s="29"/>
      <c r="AZ1262" s="31"/>
      <c r="BA1262" s="17"/>
      <c r="BC1262" s="22"/>
      <c r="BD1262" s="22"/>
      <c r="BE1262" s="22"/>
      <c r="BF1262" s="22"/>
      <c r="BG1262" s="22"/>
      <c r="BH1262" s="22"/>
      <c r="BI1262" s="22"/>
      <c r="BJ1262" s="33"/>
      <c r="BK1262" s="6"/>
      <c r="BL1262" s="32"/>
      <c r="BM1262" s="27"/>
      <c r="BN1262" s="27"/>
      <c r="BO1262" s="27"/>
      <c r="BP1262" s="27"/>
      <c r="BQ1262" s="27"/>
      <c r="BR1262" s="27"/>
      <c r="BT1262" s="2"/>
      <c r="BU1262" s="8"/>
      <c r="BV1262" s="8"/>
      <c r="BW1262" s="8"/>
      <c r="BY1262" s="44"/>
      <c r="BZ1262" s="31"/>
      <c r="CA1262" s="29"/>
      <c r="CB1262" s="31"/>
      <c r="CC1262" s="17"/>
      <c r="CE1262" s="22"/>
      <c r="CF1262" s="22"/>
      <c r="CG1262" s="22"/>
      <c r="CH1262" s="22"/>
      <c r="CI1262" s="22"/>
      <c r="CJ1262" s="22"/>
      <c r="CK1262" s="22"/>
      <c r="CL1262" s="33"/>
      <c r="CM1262" s="6"/>
      <c r="CN1262" s="32"/>
      <c r="CO1262" s="27"/>
      <c r="CP1262" s="27"/>
      <c r="CQ1262" s="27"/>
      <c r="CR1262" s="27"/>
      <c r="CS1262" s="27"/>
      <c r="CT1262" s="27"/>
    </row>
    <row r="1263" spans="2:98">
      <c r="B1263" s="86">
        <v>44187</v>
      </c>
      <c r="C1263" s="53">
        <v>3687.25</v>
      </c>
      <c r="D1263" s="47">
        <f t="shared" si="368"/>
        <v>-2.0812245936334701E-3</v>
      </c>
      <c r="F1263" s="89">
        <f t="shared" si="366"/>
        <v>2020.9741756059339</v>
      </c>
      <c r="G1263" s="41">
        <v>191</v>
      </c>
      <c r="H1263" s="37">
        <v>1252</v>
      </c>
      <c r="I1263" s="57">
        <f t="shared" si="353"/>
        <v>2365.7296097465542</v>
      </c>
      <c r="J1263" s="57">
        <f t="shared" si="354"/>
        <v>2791.108634124686</v>
      </c>
      <c r="K1263" s="57">
        <f t="shared" si="355"/>
        <v>2951.1970768606557</v>
      </c>
      <c r="L1263" s="57">
        <f t="shared" si="356"/>
        <v>1896.4089624218066</v>
      </c>
      <c r="M1263" s="60">
        <f t="shared" si="357"/>
        <v>3681.5552168719532</v>
      </c>
      <c r="N1263" s="57">
        <f t="shared" si="358"/>
        <v>1520.1935749280492</v>
      </c>
      <c r="P1263" s="49"/>
      <c r="Q1263" s="41">
        <v>191</v>
      </c>
      <c r="R1263" s="103">
        <f t="shared" si="367"/>
        <v>2020.9741756059339</v>
      </c>
      <c r="S1263" s="60">
        <f t="shared" si="359"/>
        <v>2365.7296097465542</v>
      </c>
      <c r="T1263" s="57">
        <f t="shared" si="361"/>
        <v>2281.7381695292661</v>
      </c>
      <c r="U1263" s="57">
        <f t="shared" si="362"/>
        <v>2412.6108649969997</v>
      </c>
      <c r="V1263" s="57">
        <f t="shared" si="363"/>
        <v>1550.318988552104</v>
      </c>
      <c r="W1263" s="57">
        <f t="shared" si="364"/>
        <v>3009.6804398302279</v>
      </c>
      <c r="X1263" s="60">
        <f t="shared" si="360"/>
        <v>1520.1935749280492</v>
      </c>
      <c r="Y1263" s="17"/>
      <c r="AA1263" s="22"/>
      <c r="AB1263" s="22"/>
      <c r="AC1263" s="22"/>
      <c r="AD1263" s="22"/>
      <c r="AE1263" s="22"/>
      <c r="AF1263" s="22"/>
      <c r="AG1263" s="22"/>
      <c r="AH1263" s="33"/>
      <c r="AI1263" s="6"/>
      <c r="AJ1263" s="32"/>
      <c r="AK1263" s="27"/>
      <c r="AL1263" s="27"/>
      <c r="AM1263" s="27"/>
      <c r="AN1263" s="27"/>
      <c r="AO1263" s="27"/>
      <c r="AP1263" s="27"/>
      <c r="AR1263" s="2"/>
      <c r="AS1263" s="8"/>
      <c r="AT1263" s="8"/>
      <c r="AU1263" s="8"/>
      <c r="AW1263" s="44"/>
      <c r="AX1263" s="31"/>
      <c r="AY1263" s="29"/>
      <c r="AZ1263" s="31"/>
      <c r="BA1263" s="17"/>
      <c r="BC1263" s="22"/>
      <c r="BD1263" s="22"/>
      <c r="BE1263" s="22"/>
      <c r="BF1263" s="22"/>
      <c r="BG1263" s="22"/>
      <c r="BH1263" s="22"/>
      <c r="BI1263" s="22"/>
      <c r="BJ1263" s="33"/>
      <c r="BK1263" s="6"/>
      <c r="BL1263" s="32"/>
      <c r="BM1263" s="27"/>
      <c r="BN1263" s="27"/>
      <c r="BO1263" s="27"/>
      <c r="BP1263" s="27"/>
      <c r="BQ1263" s="27"/>
      <c r="BR1263" s="27"/>
      <c r="BT1263" s="2"/>
      <c r="BU1263" s="8"/>
      <c r="BV1263" s="8"/>
      <c r="BW1263" s="8"/>
      <c r="BY1263" s="44"/>
      <c r="BZ1263" s="31"/>
      <c r="CA1263" s="29"/>
      <c r="CB1263" s="31"/>
      <c r="CC1263" s="17"/>
      <c r="CE1263" s="22"/>
      <c r="CF1263" s="22"/>
      <c r="CG1263" s="22"/>
      <c r="CH1263" s="22"/>
      <c r="CI1263" s="22"/>
      <c r="CJ1263" s="22"/>
      <c r="CK1263" s="22"/>
      <c r="CL1263" s="33"/>
      <c r="CM1263" s="6"/>
      <c r="CN1263" s="32"/>
      <c r="CO1263" s="27"/>
      <c r="CP1263" s="27"/>
      <c r="CQ1263" s="27"/>
      <c r="CR1263" s="27"/>
      <c r="CS1263" s="27"/>
      <c r="CT1263" s="27"/>
    </row>
    <row r="1264" spans="2:98">
      <c r="B1264" s="86">
        <v>44188</v>
      </c>
      <c r="C1264" s="53">
        <v>3690.01</v>
      </c>
      <c r="D1264" s="47">
        <f t="shared" si="368"/>
        <v>7.4852532375082193E-4</v>
      </c>
      <c r="F1264" s="89">
        <f t="shared" si="366"/>
        <v>2020.9781485896447</v>
      </c>
      <c r="G1264" s="41">
        <v>192</v>
      </c>
      <c r="H1264" s="37">
        <v>1253</v>
      </c>
      <c r="I1264" s="57">
        <f t="shared" ref="I1264:I1327" si="369">$C$1072*EXP($J$4*G1264)</f>
        <v>2366.4205036582025</v>
      </c>
      <c r="J1264" s="57">
        <f t="shared" ref="J1264:J1327" si="370">$C$1072*EXP($J$3*SQRT(G1264))</f>
        <v>2792.722651656688</v>
      </c>
      <c r="K1264" s="57">
        <f t="shared" ref="K1264:K1327" si="371">$C$1072*EXP($J$4*G1264+$J$3*SQRT(G1264))</f>
        <v>2953.7660426884286</v>
      </c>
      <c r="L1264" s="57">
        <f t="shared" ref="L1264:L1327" si="372">$C$1072*EXP($J$4*G1264-$J$3*SQRT(G1264))</f>
        <v>1895.8664698565765</v>
      </c>
      <c r="M1264" s="60">
        <f t="shared" ref="M1264:M1327" si="373">$C$1072*EXP($J$4*G1264+2*$J$3*SQRT(G1264))</f>
        <v>3686.8907370654815</v>
      </c>
      <c r="N1264" s="57">
        <f t="shared" ref="N1264:N1327" si="374">$C$1072*EXP($J$4*G1264-2*$J$3*SQRT(G1264))</f>
        <v>1518.8803790239585</v>
      </c>
      <c r="P1264" s="49"/>
      <c r="Q1264" s="96">
        <v>192</v>
      </c>
      <c r="R1264" s="103">
        <f t="shared" si="367"/>
        <v>2020.9781485896447</v>
      </c>
      <c r="S1264" s="60">
        <f t="shared" ref="S1264:S1327" si="375">$C$1072*EXP($J$4*Q1264)</f>
        <v>2366.4205036582025</v>
      </c>
      <c r="T1264" s="57">
        <f t="shared" si="361"/>
        <v>2283.0576328292727</v>
      </c>
      <c r="U1264" s="57">
        <f t="shared" si="362"/>
        <v>2414.7110008762625</v>
      </c>
      <c r="V1264" s="57">
        <f t="shared" si="363"/>
        <v>1549.8754995464676</v>
      </c>
      <c r="W1264" s="57">
        <f t="shared" si="364"/>
        <v>3014.0422407042684</v>
      </c>
      <c r="X1264" s="60">
        <f t="shared" ref="X1264:X1327" si="376">$C$1072*EXP($J$4*G1264-2*$J$3*SQRT(G1264))</f>
        <v>1518.8803790239585</v>
      </c>
      <c r="Y1264" s="17"/>
      <c r="AA1264" s="22"/>
      <c r="AB1264" s="22"/>
      <c r="AC1264" s="22"/>
      <c r="AD1264" s="22"/>
      <c r="AE1264" s="22"/>
      <c r="AF1264" s="22"/>
      <c r="AG1264" s="22"/>
      <c r="AH1264" s="33"/>
      <c r="AI1264" s="6"/>
      <c r="AJ1264" s="32"/>
      <c r="AK1264" s="27"/>
      <c r="AL1264" s="27"/>
      <c r="AM1264" s="27"/>
      <c r="AN1264" s="27"/>
      <c r="AO1264" s="27"/>
      <c r="AP1264" s="27"/>
      <c r="AR1264" s="2"/>
      <c r="AS1264" s="8"/>
      <c r="AT1264" s="8"/>
      <c r="AU1264" s="8"/>
      <c r="AW1264" s="44"/>
      <c r="AX1264" s="31"/>
      <c r="AY1264" s="29"/>
      <c r="AZ1264" s="31"/>
      <c r="BA1264" s="17"/>
      <c r="BC1264" s="22"/>
      <c r="BD1264" s="22"/>
      <c r="BE1264" s="22"/>
      <c r="BF1264" s="22"/>
      <c r="BG1264" s="22"/>
      <c r="BH1264" s="22"/>
      <c r="BI1264" s="22"/>
      <c r="BJ1264" s="33"/>
      <c r="BK1264" s="6"/>
      <c r="BL1264" s="32"/>
      <c r="BM1264" s="27"/>
      <c r="BN1264" s="27"/>
      <c r="BO1264" s="27"/>
      <c r="BP1264" s="27"/>
      <c r="BQ1264" s="27"/>
      <c r="BR1264" s="27"/>
      <c r="BT1264" s="2"/>
      <c r="BU1264" s="8"/>
      <c r="BV1264" s="8"/>
      <c r="BW1264" s="8"/>
      <c r="BY1264" s="44"/>
      <c r="BZ1264" s="31"/>
      <c r="CA1264" s="29"/>
      <c r="CB1264" s="31"/>
      <c r="CC1264" s="17"/>
      <c r="CE1264" s="22"/>
      <c r="CF1264" s="22"/>
      <c r="CG1264" s="22"/>
      <c r="CH1264" s="22"/>
      <c r="CI1264" s="22"/>
      <c r="CJ1264" s="22"/>
      <c r="CK1264" s="22"/>
      <c r="CL1264" s="33"/>
      <c r="CM1264" s="6"/>
      <c r="CN1264" s="32"/>
      <c r="CO1264" s="27"/>
      <c r="CP1264" s="27"/>
      <c r="CQ1264" s="27"/>
      <c r="CR1264" s="27"/>
      <c r="CS1264" s="27"/>
      <c r="CT1264" s="27"/>
    </row>
    <row r="1265" spans="2:98">
      <c r="B1265" s="86">
        <v>44189</v>
      </c>
      <c r="C1265" s="53">
        <v>3703.06</v>
      </c>
      <c r="D1265" s="47">
        <f t="shared" si="368"/>
        <v>3.5365757816373739E-3</v>
      </c>
      <c r="F1265" s="89">
        <f t="shared" si="366"/>
        <v>2020.9821215733555</v>
      </c>
      <c r="G1265" s="41">
        <v>193</v>
      </c>
      <c r="H1265" s="37">
        <v>1254</v>
      </c>
      <c r="I1265" s="57">
        <f t="shared" si="369"/>
        <v>2367.11159934033</v>
      </c>
      <c r="J1265" s="57">
        <f t="shared" si="370"/>
        <v>2794.3334011637621</v>
      </c>
      <c r="K1265" s="57">
        <f t="shared" si="371"/>
        <v>2956.3327998207101</v>
      </c>
      <c r="L1265" s="57">
        <f t="shared" si="372"/>
        <v>1895.3269821555098</v>
      </c>
      <c r="M1265" s="60">
        <f t="shared" si="373"/>
        <v>3692.2228870541658</v>
      </c>
      <c r="N1265" s="57">
        <f t="shared" si="374"/>
        <v>1517.5728809270374</v>
      </c>
      <c r="P1265" s="49"/>
      <c r="Q1265" s="41">
        <v>193</v>
      </c>
      <c r="R1265" s="103">
        <f t="shared" si="367"/>
        <v>2020.9821215733555</v>
      </c>
      <c r="S1265" s="60">
        <f t="shared" si="375"/>
        <v>2367.11159934033</v>
      </c>
      <c r="T1265" s="57">
        <f t="shared" ref="T1265:T1328" si="377">$C$38*EXP($J$3*SQRT(Q1265))</f>
        <v>2284.3744245108669</v>
      </c>
      <c r="U1265" s="57">
        <f t="shared" ref="U1265:U1328" si="378">$C$38*EXP($J$4*Q1265+$J$3*SQRT(Q1265))</f>
        <v>2416.8093311415319</v>
      </c>
      <c r="V1265" s="57">
        <f t="shared" si="363"/>
        <v>1549.4344670246712</v>
      </c>
      <c r="W1265" s="57">
        <f t="shared" si="364"/>
        <v>3018.4012864275646</v>
      </c>
      <c r="X1265" s="60">
        <f t="shared" si="376"/>
        <v>1517.5728809270374</v>
      </c>
      <c r="Y1265" s="17"/>
      <c r="AA1265" s="22"/>
      <c r="AB1265" s="22"/>
      <c r="AC1265" s="22"/>
      <c r="AD1265" s="22"/>
      <c r="AE1265" s="22"/>
      <c r="AF1265" s="22"/>
      <c r="AG1265" s="22"/>
      <c r="AH1265" s="33"/>
      <c r="AI1265" s="6"/>
      <c r="AJ1265" s="32"/>
      <c r="AK1265" s="27"/>
      <c r="AL1265" s="27"/>
      <c r="AM1265" s="27"/>
      <c r="AN1265" s="27"/>
      <c r="AO1265" s="27"/>
      <c r="AP1265" s="27"/>
      <c r="AR1265" s="2"/>
      <c r="AS1265" s="8"/>
      <c r="AT1265" s="8"/>
      <c r="AU1265" s="8"/>
      <c r="AW1265" s="44"/>
      <c r="AX1265" s="31"/>
      <c r="AY1265" s="29"/>
      <c r="AZ1265" s="31"/>
      <c r="BA1265" s="17"/>
      <c r="BC1265" s="22"/>
      <c r="BD1265" s="22"/>
      <c r="BE1265" s="22"/>
      <c r="BF1265" s="22"/>
      <c r="BG1265" s="22"/>
      <c r="BH1265" s="22"/>
      <c r="BI1265" s="22"/>
      <c r="BJ1265" s="33"/>
      <c r="BK1265" s="6"/>
      <c r="BL1265" s="32"/>
      <c r="BM1265" s="27"/>
      <c r="BN1265" s="27"/>
      <c r="BO1265" s="27"/>
      <c r="BP1265" s="27"/>
      <c r="BQ1265" s="27"/>
      <c r="BR1265" s="27"/>
      <c r="BT1265" s="2"/>
      <c r="BU1265" s="8"/>
      <c r="BV1265" s="8"/>
      <c r="BW1265" s="8"/>
      <c r="BY1265" s="44"/>
      <c r="BZ1265" s="31"/>
      <c r="CA1265" s="29"/>
      <c r="CB1265" s="31"/>
      <c r="CC1265" s="17"/>
      <c r="CE1265" s="22"/>
      <c r="CF1265" s="22"/>
      <c r="CG1265" s="22"/>
      <c r="CH1265" s="22"/>
      <c r="CI1265" s="22"/>
      <c r="CJ1265" s="22"/>
      <c r="CK1265" s="22"/>
      <c r="CL1265" s="33"/>
      <c r="CM1265" s="6"/>
      <c r="CN1265" s="32"/>
      <c r="CO1265" s="27"/>
      <c r="CP1265" s="27"/>
      <c r="CQ1265" s="27"/>
      <c r="CR1265" s="27"/>
      <c r="CS1265" s="27"/>
      <c r="CT1265" s="27"/>
    </row>
    <row r="1266" spans="2:98">
      <c r="B1266" s="86">
        <v>44193</v>
      </c>
      <c r="C1266" s="53">
        <v>3735.4</v>
      </c>
      <c r="D1266" s="47">
        <f t="shared" si="368"/>
        <v>8.7333178506424809E-3</v>
      </c>
      <c r="F1266" s="89">
        <f t="shared" si="366"/>
        <v>2020.9860945570663</v>
      </c>
      <c r="G1266" s="41">
        <v>194</v>
      </c>
      <c r="H1266" s="37">
        <v>1255</v>
      </c>
      <c r="I1266" s="57">
        <f t="shared" si="369"/>
        <v>2367.802896851862</v>
      </c>
      <c r="J1266" s="57">
        <f t="shared" si="370"/>
        <v>2795.9409085458706</v>
      </c>
      <c r="K1266" s="57">
        <f t="shared" si="371"/>
        <v>2958.897373148091</v>
      </c>
      <c r="L1266" s="57">
        <f t="shared" si="372"/>
        <v>1894.7904747284613</v>
      </c>
      <c r="M1266" s="60">
        <f t="shared" si="373"/>
        <v>3697.5517161766625</v>
      </c>
      <c r="N1266" s="57">
        <f t="shared" si="374"/>
        <v>1516.2710324812672</v>
      </c>
      <c r="P1266" s="49"/>
      <c r="Q1266" s="96">
        <v>194</v>
      </c>
      <c r="R1266" s="103">
        <f t="shared" si="367"/>
        <v>2020.9860945570663</v>
      </c>
      <c r="S1266" s="60">
        <f t="shared" si="375"/>
        <v>2367.802896851862</v>
      </c>
      <c r="T1266" s="57">
        <f t="shared" si="377"/>
        <v>2285.6885657473322</v>
      </c>
      <c r="U1266" s="57">
        <f t="shared" si="378"/>
        <v>2418.9058761409269</v>
      </c>
      <c r="V1266" s="57">
        <f t="shared" si="363"/>
        <v>1548.9958708842109</v>
      </c>
      <c r="W1266" s="57">
        <f t="shared" si="364"/>
        <v>3022.7576173345892</v>
      </c>
      <c r="X1266" s="60">
        <f t="shared" si="376"/>
        <v>1516.2710324812672</v>
      </c>
      <c r="Y1266" s="17"/>
      <c r="AA1266" s="22"/>
      <c r="AB1266" s="22"/>
      <c r="AC1266" s="22"/>
      <c r="AD1266" s="22"/>
      <c r="AE1266" s="22"/>
      <c r="AF1266" s="22"/>
      <c r="AG1266" s="22"/>
      <c r="AH1266" s="33"/>
      <c r="AI1266" s="6"/>
      <c r="AJ1266" s="32"/>
      <c r="AK1266" s="27"/>
      <c r="AL1266" s="27"/>
      <c r="AM1266" s="27"/>
      <c r="AN1266" s="27"/>
      <c r="AO1266" s="27"/>
      <c r="AP1266" s="27"/>
      <c r="AR1266" s="2"/>
      <c r="AS1266" s="8"/>
      <c r="AT1266" s="8"/>
      <c r="AU1266" s="8"/>
      <c r="AW1266" s="44"/>
      <c r="AX1266" s="31"/>
      <c r="AY1266" s="29"/>
      <c r="AZ1266" s="31"/>
      <c r="BA1266" s="17"/>
      <c r="BC1266" s="22"/>
      <c r="BD1266" s="22"/>
      <c r="BE1266" s="22"/>
      <c r="BF1266" s="22"/>
      <c r="BG1266" s="22"/>
      <c r="BH1266" s="22"/>
      <c r="BI1266" s="22"/>
      <c r="BJ1266" s="33"/>
      <c r="BK1266" s="6"/>
      <c r="BL1266" s="32"/>
      <c r="BM1266" s="27"/>
      <c r="BN1266" s="27"/>
      <c r="BO1266" s="27"/>
      <c r="BP1266" s="27"/>
      <c r="BQ1266" s="27"/>
      <c r="BR1266" s="27"/>
      <c r="BT1266" s="2"/>
      <c r="BU1266" s="8"/>
      <c r="BV1266" s="8"/>
      <c r="BW1266" s="8"/>
      <c r="BY1266" s="44"/>
      <c r="BZ1266" s="31"/>
      <c r="CA1266" s="29"/>
      <c r="CB1266" s="31"/>
      <c r="CC1266" s="17"/>
      <c r="CE1266" s="22"/>
      <c r="CF1266" s="22"/>
      <c r="CG1266" s="22"/>
      <c r="CH1266" s="22"/>
      <c r="CI1266" s="22"/>
      <c r="CJ1266" s="22"/>
      <c r="CK1266" s="22"/>
      <c r="CL1266" s="33"/>
      <c r="CM1266" s="6"/>
      <c r="CN1266" s="32"/>
      <c r="CO1266" s="27"/>
      <c r="CP1266" s="27"/>
      <c r="CQ1266" s="27"/>
      <c r="CR1266" s="27"/>
      <c r="CS1266" s="27"/>
      <c r="CT1266" s="27"/>
    </row>
    <row r="1267" spans="2:98">
      <c r="B1267" s="86">
        <v>44194</v>
      </c>
      <c r="C1267" s="53">
        <v>3727.04</v>
      </c>
      <c r="D1267" s="47">
        <f t="shared" si="368"/>
        <v>-2.2380467955239406E-3</v>
      </c>
      <c r="F1267" s="89">
        <f t="shared" si="366"/>
        <v>2020.9900675407771</v>
      </c>
      <c r="G1267" s="41">
        <v>195</v>
      </c>
      <c r="H1267" s="37">
        <v>1256</v>
      </c>
      <c r="I1267" s="57">
        <f t="shared" si="369"/>
        <v>2368.4943962517418</v>
      </c>
      <c r="J1267" s="57">
        <f t="shared" si="370"/>
        <v>2797.545199368571</v>
      </c>
      <c r="K1267" s="57">
        <f t="shared" si="371"/>
        <v>2961.4597872376071</v>
      </c>
      <c r="L1267" s="57">
        <f t="shared" si="372"/>
        <v>1894.2569233089553</v>
      </c>
      <c r="M1267" s="60">
        <f t="shared" si="373"/>
        <v>3702.8772731338322</v>
      </c>
      <c r="N1267" s="57">
        <f t="shared" si="374"/>
        <v>1514.9747861689796</v>
      </c>
      <c r="P1267" s="49"/>
      <c r="Q1267" s="41">
        <v>195</v>
      </c>
      <c r="R1267" s="103">
        <f t="shared" si="367"/>
        <v>2020.9900675407771</v>
      </c>
      <c r="S1267" s="60">
        <f t="shared" si="375"/>
        <v>2368.4943962517418</v>
      </c>
      <c r="T1267" s="57">
        <f t="shared" si="377"/>
        <v>2287.000077438574</v>
      </c>
      <c r="U1267" s="57">
        <f t="shared" si="378"/>
        <v>2421.0006559580593</v>
      </c>
      <c r="V1267" s="57">
        <f t="shared" si="363"/>
        <v>1548.5596912871833</v>
      </c>
      <c r="W1267" s="57">
        <f t="shared" si="364"/>
        <v>3027.1112732384149</v>
      </c>
      <c r="X1267" s="60">
        <f t="shared" si="376"/>
        <v>1514.9747861689796</v>
      </c>
      <c r="Y1267" s="17"/>
      <c r="AA1267" s="22"/>
      <c r="AB1267" s="22"/>
      <c r="AC1267" s="22"/>
      <c r="AD1267" s="22"/>
      <c r="AE1267" s="22"/>
      <c r="AF1267" s="22"/>
      <c r="AG1267" s="22"/>
      <c r="AH1267" s="33"/>
      <c r="AI1267" s="6"/>
      <c r="AJ1267" s="32"/>
      <c r="AK1267" s="27"/>
      <c r="AL1267" s="27"/>
      <c r="AM1267" s="27"/>
      <c r="AN1267" s="27"/>
      <c r="AO1267" s="27"/>
      <c r="AP1267" s="27"/>
      <c r="AR1267" s="2"/>
      <c r="AS1267" s="8"/>
      <c r="AT1267" s="8"/>
      <c r="AU1267" s="8"/>
      <c r="AW1267" s="44"/>
      <c r="AX1267" s="31"/>
      <c r="AY1267" s="29"/>
      <c r="AZ1267" s="31"/>
      <c r="BA1267" s="17"/>
      <c r="BC1267" s="22"/>
      <c r="BD1267" s="22"/>
      <c r="BE1267" s="22"/>
      <c r="BF1267" s="22"/>
      <c r="BG1267" s="22"/>
      <c r="BH1267" s="22"/>
      <c r="BI1267" s="22"/>
      <c r="BJ1267" s="33"/>
      <c r="BK1267" s="6"/>
      <c r="BL1267" s="32"/>
      <c r="BM1267" s="27"/>
      <c r="BN1267" s="27"/>
      <c r="BO1267" s="27"/>
      <c r="BP1267" s="27"/>
      <c r="BQ1267" s="27"/>
      <c r="BR1267" s="27"/>
      <c r="BT1267" s="2"/>
      <c r="BU1267" s="8"/>
      <c r="BV1267" s="8"/>
      <c r="BW1267" s="8"/>
      <c r="BY1267" s="44"/>
      <c r="BZ1267" s="31"/>
      <c r="CA1267" s="29"/>
      <c r="CB1267" s="31"/>
      <c r="CC1267" s="17"/>
      <c r="CE1267" s="22"/>
      <c r="CF1267" s="22"/>
      <c r="CG1267" s="22"/>
      <c r="CH1267" s="22"/>
      <c r="CI1267" s="22"/>
      <c r="CJ1267" s="22"/>
      <c r="CK1267" s="22"/>
      <c r="CL1267" s="33"/>
      <c r="CM1267" s="6"/>
      <c r="CN1267" s="32"/>
      <c r="CO1267" s="27"/>
      <c r="CP1267" s="27"/>
      <c r="CQ1267" s="27"/>
      <c r="CR1267" s="27"/>
      <c r="CS1267" s="27"/>
      <c r="CT1267" s="27"/>
    </row>
    <row r="1268" spans="2:98">
      <c r="B1268" s="86">
        <v>44195</v>
      </c>
      <c r="C1268" s="53">
        <v>3732.04</v>
      </c>
      <c r="D1268" s="47">
        <f t="shared" si="368"/>
        <v>1.3415471795312098E-3</v>
      </c>
      <c r="F1268" s="89">
        <f t="shared" si="366"/>
        <v>2020.9940405244879</v>
      </c>
      <c r="G1268" s="41">
        <v>196</v>
      </c>
      <c r="H1268" s="37">
        <v>1257</v>
      </c>
      <c r="I1268" s="57">
        <f t="shared" si="369"/>
        <v>2369.1860975989289</v>
      </c>
      <c r="J1268" s="57">
        <f t="shared" si="370"/>
        <v>2799.1462988690178</v>
      </c>
      <c r="K1268" s="57">
        <f t="shared" si="371"/>
        <v>2964.0200663385958</v>
      </c>
      <c r="L1268" s="57">
        <f t="shared" si="372"/>
        <v>1893.7263039483198</v>
      </c>
      <c r="M1268" s="60">
        <f t="shared" si="373"/>
        <v>3708.1996060003489</v>
      </c>
      <c r="N1268" s="57">
        <f t="shared" si="374"/>
        <v>1513.6840950992525</v>
      </c>
      <c r="P1268" s="49"/>
      <c r="Q1268" s="96">
        <v>196</v>
      </c>
      <c r="R1268" s="103">
        <f t="shared" si="367"/>
        <v>2020.9940405244879</v>
      </c>
      <c r="S1268" s="60">
        <f t="shared" si="375"/>
        <v>2369.1860975989289</v>
      </c>
      <c r="T1268" s="57">
        <f t="shared" si="377"/>
        <v>2288.3089802160289</v>
      </c>
      <c r="U1268" s="57">
        <f t="shared" si="378"/>
        <v>2423.0936904168225</v>
      </c>
      <c r="V1268" s="57">
        <f t="shared" si="363"/>
        <v>1548.1259086554896</v>
      </c>
      <c r="W1268" s="57">
        <f t="shared" si="364"/>
        <v>3031.4622934402064</v>
      </c>
      <c r="X1268" s="60">
        <f t="shared" si="376"/>
        <v>1513.6840950992525</v>
      </c>
      <c r="Y1268" s="17"/>
      <c r="AA1268" s="22"/>
      <c r="AB1268" s="22"/>
      <c r="AC1268" s="22"/>
      <c r="AD1268" s="22"/>
      <c r="AE1268" s="22"/>
      <c r="AF1268" s="22"/>
      <c r="AG1268" s="22"/>
      <c r="AH1268" s="33"/>
      <c r="AI1268" s="6"/>
      <c r="AJ1268" s="32"/>
      <c r="AK1268" s="27"/>
      <c r="AL1268" s="27"/>
      <c r="AM1268" s="27"/>
      <c r="AN1268" s="27"/>
      <c r="AO1268" s="27"/>
      <c r="AP1268" s="27"/>
      <c r="AR1268" s="2"/>
      <c r="AS1268" s="8"/>
      <c r="AT1268" s="8"/>
      <c r="AU1268" s="8"/>
      <c r="AW1268" s="44"/>
      <c r="AX1268" s="31"/>
      <c r="AY1268" s="29"/>
      <c r="AZ1268" s="31"/>
      <c r="BA1268" s="17"/>
      <c r="BC1268" s="22"/>
      <c r="BD1268" s="22"/>
      <c r="BE1268" s="22"/>
      <c r="BF1268" s="22"/>
      <c r="BG1268" s="22"/>
      <c r="BH1268" s="22"/>
      <c r="BI1268" s="22"/>
      <c r="BJ1268" s="33"/>
      <c r="BK1268" s="6"/>
      <c r="BL1268" s="32"/>
      <c r="BM1268" s="27"/>
      <c r="BN1268" s="27"/>
      <c r="BO1268" s="27"/>
      <c r="BP1268" s="27"/>
      <c r="BQ1268" s="27"/>
      <c r="BR1268" s="27"/>
      <c r="BT1268" s="2"/>
      <c r="BU1268" s="8"/>
      <c r="BV1268" s="8"/>
      <c r="BW1268" s="8"/>
      <c r="BY1268" s="44"/>
      <c r="BZ1268" s="31"/>
      <c r="CA1268" s="29"/>
      <c r="CB1268" s="31"/>
      <c r="CC1268" s="17"/>
      <c r="CE1268" s="22"/>
      <c r="CF1268" s="22"/>
      <c r="CG1268" s="22"/>
      <c r="CH1268" s="22"/>
      <c r="CI1268" s="22"/>
      <c r="CJ1268" s="22"/>
      <c r="CK1268" s="22"/>
      <c r="CL1268" s="33"/>
      <c r="CM1268" s="6"/>
      <c r="CN1268" s="32"/>
      <c r="CO1268" s="27"/>
      <c r="CP1268" s="27"/>
      <c r="CQ1268" s="27"/>
      <c r="CR1268" s="27"/>
      <c r="CS1268" s="27"/>
      <c r="CT1268" s="27"/>
    </row>
    <row r="1269" spans="2:98">
      <c r="B1269" s="86">
        <v>44196</v>
      </c>
      <c r="C1269" s="53">
        <v>3756.07</v>
      </c>
      <c r="D1269" s="47">
        <f t="shared" si="368"/>
        <v>6.4388377402172002E-3</v>
      </c>
      <c r="F1269" s="89">
        <f t="shared" si="366"/>
        <v>2020.9980135081987</v>
      </c>
      <c r="G1269" s="41">
        <v>197</v>
      </c>
      <c r="H1269" s="37">
        <v>1258</v>
      </c>
      <c r="I1269" s="57">
        <f t="shared" si="369"/>
        <v>2369.8780009524016</v>
      </c>
      <c r="J1269" s="57">
        <f t="shared" si="370"/>
        <v>2800.7442319618299</v>
      </c>
      <c r="K1269" s="57">
        <f t="shared" si="371"/>
        <v>2966.5782343884284</v>
      </c>
      <c r="L1269" s="57">
        <f t="shared" si="372"/>
        <v>1893.1985930099622</v>
      </c>
      <c r="M1269" s="60">
        <f t="shared" si="373"/>
        <v>3713.5187622360327</v>
      </c>
      <c r="N1269" s="57">
        <f t="shared" si="374"/>
        <v>1512.3989129965719</v>
      </c>
      <c r="P1269" s="49"/>
      <c r="Q1269" s="41">
        <v>197</v>
      </c>
      <c r="R1269" s="103">
        <f t="shared" si="367"/>
        <v>2020.9980135081987</v>
      </c>
      <c r="S1269" s="60">
        <f t="shared" si="375"/>
        <v>2369.8780009524016</v>
      </c>
      <c r="T1269" s="57">
        <f t="shared" si="377"/>
        <v>2289.6152944474584</v>
      </c>
      <c r="U1269" s="57">
        <f t="shared" si="378"/>
        <v>2425.184999086076</v>
      </c>
      <c r="V1269" s="57">
        <f t="shared" si="363"/>
        <v>1547.6945036661577</v>
      </c>
      <c r="W1269" s="57">
        <f t="shared" si="364"/>
        <v>3035.8107167384833</v>
      </c>
      <c r="X1269" s="60">
        <f t="shared" si="376"/>
        <v>1512.3989129965719</v>
      </c>
      <c r="Y1269" s="17"/>
      <c r="AA1269" s="22"/>
      <c r="AB1269" s="22"/>
      <c r="AC1269" s="22"/>
      <c r="AD1269" s="22"/>
      <c r="AE1269" s="22"/>
      <c r="AF1269" s="22"/>
      <c r="AG1269" s="22"/>
      <c r="AH1269" s="33"/>
      <c r="AI1269" s="6"/>
      <c r="AJ1269" s="32"/>
      <c r="AK1269" s="27"/>
      <c r="AL1269" s="27"/>
      <c r="AM1269" s="27"/>
      <c r="AN1269" s="27"/>
      <c r="AO1269" s="27"/>
      <c r="AP1269" s="27"/>
      <c r="AR1269" s="2"/>
      <c r="AS1269" s="8"/>
      <c r="AT1269" s="8"/>
      <c r="AU1269" s="8"/>
      <c r="AW1269" s="44"/>
      <c r="AX1269" s="31"/>
      <c r="AY1269" s="29"/>
      <c r="AZ1269" s="31"/>
      <c r="BA1269" s="17"/>
      <c r="BC1269" s="22"/>
      <c r="BD1269" s="22"/>
      <c r="BE1269" s="22"/>
      <c r="BF1269" s="22"/>
      <c r="BG1269" s="22"/>
      <c r="BH1269" s="22"/>
      <c r="BI1269" s="22"/>
      <c r="BJ1269" s="33"/>
      <c r="BK1269" s="6"/>
      <c r="BL1269" s="32"/>
      <c r="BM1269" s="27"/>
      <c r="BN1269" s="27"/>
      <c r="BO1269" s="27"/>
      <c r="BP1269" s="27"/>
      <c r="BQ1269" s="27"/>
      <c r="BR1269" s="27"/>
      <c r="BT1269" s="2"/>
      <c r="BU1269" s="8"/>
      <c r="BV1269" s="8"/>
      <c r="BW1269" s="8"/>
      <c r="BY1269" s="44"/>
      <c r="BZ1269" s="31"/>
      <c r="CA1269" s="29"/>
      <c r="CB1269" s="31"/>
      <c r="CC1269" s="17"/>
      <c r="CE1269" s="22"/>
      <c r="CF1269" s="22"/>
      <c r="CG1269" s="22"/>
      <c r="CH1269" s="22"/>
      <c r="CI1269" s="22"/>
      <c r="CJ1269" s="22"/>
      <c r="CK1269" s="22"/>
      <c r="CL1269" s="33"/>
      <c r="CM1269" s="6"/>
      <c r="CN1269" s="32"/>
      <c r="CO1269" s="27"/>
      <c r="CP1269" s="27"/>
      <c r="CQ1269" s="27"/>
      <c r="CR1269" s="27"/>
      <c r="CS1269" s="27"/>
      <c r="CT1269" s="27"/>
    </row>
    <row r="1270" spans="2:98">
      <c r="B1270" s="86">
        <v>44200</v>
      </c>
      <c r="C1270" s="53">
        <v>3700.65</v>
      </c>
      <c r="D1270" s="47">
        <f t="shared" si="368"/>
        <v>-1.4754783590295193E-2</v>
      </c>
      <c r="F1270" s="89">
        <f t="shared" si="366"/>
        <v>2021.0019864919095</v>
      </c>
      <c r="G1270" s="41">
        <v>198</v>
      </c>
      <c r="H1270" s="37">
        <v>1259</v>
      </c>
      <c r="I1270" s="57">
        <f t="shared" si="369"/>
        <v>2370.5701063711526</v>
      </c>
      <c r="J1270" s="57">
        <f t="shared" si="370"/>
        <v>2802.3390232448191</v>
      </c>
      <c r="K1270" s="57">
        <f t="shared" si="371"/>
        <v>2969.1343150181028</v>
      </c>
      <c r="L1270" s="57">
        <f t="shared" si="372"/>
        <v>1892.6737671637723</v>
      </c>
      <c r="M1270" s="60">
        <f t="shared" si="373"/>
        <v>3718.8347886969277</v>
      </c>
      <c r="N1270" s="57">
        <f t="shared" si="374"/>
        <v>1511.1191941897578</v>
      </c>
      <c r="P1270" s="49"/>
      <c r="Q1270" s="96">
        <v>198</v>
      </c>
      <c r="R1270" s="103">
        <f t="shared" si="367"/>
        <v>2021.0019864919095</v>
      </c>
      <c r="S1270" s="60">
        <f t="shared" si="375"/>
        <v>2370.5701063711526</v>
      </c>
      <c r="T1270" s="57">
        <f t="shared" si="377"/>
        <v>2290.9190402416348</v>
      </c>
      <c r="U1270" s="57">
        <f t="shared" si="378"/>
        <v>2427.274601284219</v>
      </c>
      <c r="V1270" s="57">
        <f t="shared" si="363"/>
        <v>1547.265457246765</v>
      </c>
      <c r="W1270" s="57">
        <f t="shared" si="364"/>
        <v>3040.1565814381765</v>
      </c>
      <c r="X1270" s="60">
        <f t="shared" si="376"/>
        <v>1511.1191941897578</v>
      </c>
      <c r="Y1270" s="17"/>
      <c r="AA1270" s="22"/>
      <c r="AB1270" s="22"/>
      <c r="AC1270" s="22"/>
      <c r="AD1270" s="22"/>
      <c r="AE1270" s="22"/>
      <c r="AF1270" s="22"/>
      <c r="AG1270" s="22"/>
      <c r="AH1270" s="33"/>
      <c r="AI1270" s="6"/>
      <c r="AJ1270" s="32"/>
      <c r="AK1270" s="27"/>
      <c r="AL1270" s="27"/>
      <c r="AM1270" s="27"/>
      <c r="AN1270" s="27"/>
      <c r="AO1270" s="27"/>
      <c r="AP1270" s="27"/>
      <c r="AR1270" s="2"/>
      <c r="AS1270" s="8"/>
      <c r="AT1270" s="8"/>
      <c r="AU1270" s="8"/>
      <c r="AW1270" s="44"/>
      <c r="AX1270" s="31"/>
      <c r="AY1270" s="29"/>
      <c r="AZ1270" s="31"/>
      <c r="BA1270" s="17"/>
      <c r="BC1270" s="22"/>
      <c r="BD1270" s="22"/>
      <c r="BE1270" s="22"/>
      <c r="BF1270" s="22"/>
      <c r="BG1270" s="22"/>
      <c r="BH1270" s="22"/>
      <c r="BI1270" s="22"/>
      <c r="BJ1270" s="33"/>
      <c r="BK1270" s="6"/>
      <c r="BL1270" s="32"/>
      <c r="BM1270" s="27"/>
      <c r="BN1270" s="27"/>
      <c r="BO1270" s="27"/>
      <c r="BP1270" s="27"/>
      <c r="BQ1270" s="27"/>
      <c r="BR1270" s="27"/>
      <c r="BT1270" s="2"/>
      <c r="BU1270" s="8"/>
      <c r="BV1270" s="8"/>
      <c r="BW1270" s="8"/>
      <c r="BY1270" s="44"/>
      <c r="BZ1270" s="31"/>
      <c r="CA1270" s="29"/>
      <c r="CB1270" s="31"/>
      <c r="CC1270" s="17"/>
      <c r="CE1270" s="22"/>
      <c r="CF1270" s="22"/>
      <c r="CG1270" s="22"/>
      <c r="CH1270" s="22"/>
      <c r="CI1270" s="22"/>
      <c r="CJ1270" s="22"/>
      <c r="CK1270" s="22"/>
      <c r="CL1270" s="33"/>
      <c r="CM1270" s="6"/>
      <c r="CN1270" s="32"/>
      <c r="CO1270" s="27"/>
      <c r="CP1270" s="27"/>
      <c r="CQ1270" s="27"/>
      <c r="CR1270" s="27"/>
      <c r="CS1270" s="27"/>
      <c r="CT1270" s="27"/>
    </row>
    <row r="1271" spans="2:98">
      <c r="B1271" s="86">
        <v>44201</v>
      </c>
      <c r="C1271" s="53">
        <v>3726.86</v>
      </c>
      <c r="D1271" s="47">
        <f t="shared" si="368"/>
        <v>7.0825395538621693E-3</v>
      </c>
      <c r="F1271" s="89">
        <f t="shared" si="366"/>
        <v>2021.0059594756203</v>
      </c>
      <c r="G1271" s="41">
        <v>199</v>
      </c>
      <c r="H1271" s="37">
        <v>1260</v>
      </c>
      <c r="I1271" s="57">
        <f t="shared" si="369"/>
        <v>2371.2624139141953</v>
      </c>
      <c r="J1271" s="57">
        <f t="shared" si="370"/>
        <v>2803.9306970045941</v>
      </c>
      <c r="K1271" s="57">
        <f t="shared" si="371"/>
        <v>2971.6883315577129</v>
      </c>
      <c r="L1271" s="57">
        <f t="shared" si="372"/>
        <v>1892.1518033806553</v>
      </c>
      <c r="M1271" s="60">
        <f t="shared" si="373"/>
        <v>3724.1477316461246</v>
      </c>
      <c r="N1271" s="57">
        <f t="shared" si="374"/>
        <v>1509.8448936011423</v>
      </c>
      <c r="P1271" s="49"/>
      <c r="Q1271" s="41">
        <v>199</v>
      </c>
      <c r="R1271" s="103">
        <f t="shared" si="367"/>
        <v>2021.0059594756203</v>
      </c>
      <c r="S1271" s="60">
        <f t="shared" si="375"/>
        <v>2371.2624139141953</v>
      </c>
      <c r="T1271" s="57">
        <f t="shared" si="377"/>
        <v>2292.2202374529197</v>
      </c>
      <c r="U1271" s="57">
        <f t="shared" si="378"/>
        <v>2429.36251608366</v>
      </c>
      <c r="V1271" s="57">
        <f t="shared" si="363"/>
        <v>1546.8387505709702</v>
      </c>
      <c r="W1271" s="57">
        <f t="shared" si="364"/>
        <v>3044.4999253594765</v>
      </c>
      <c r="X1271" s="60">
        <f t="shared" si="376"/>
        <v>1509.8448936011423</v>
      </c>
      <c r="Y1271" s="17"/>
      <c r="AA1271" s="22"/>
      <c r="AB1271" s="22"/>
      <c r="AC1271" s="22"/>
      <c r="AD1271" s="22"/>
      <c r="AE1271" s="22"/>
      <c r="AF1271" s="22"/>
      <c r="AG1271" s="22"/>
      <c r="AH1271" s="33"/>
      <c r="AI1271" s="6"/>
      <c r="AJ1271" s="32"/>
      <c r="AK1271" s="27"/>
      <c r="AL1271" s="27"/>
      <c r="AM1271" s="27"/>
      <c r="AN1271" s="27"/>
      <c r="AO1271" s="27"/>
      <c r="AP1271" s="27"/>
      <c r="AR1271" s="2"/>
      <c r="AS1271" s="8"/>
      <c r="AT1271" s="8"/>
      <c r="AU1271" s="8"/>
      <c r="AW1271" s="44"/>
      <c r="AX1271" s="31"/>
      <c r="AY1271" s="29"/>
      <c r="AZ1271" s="31"/>
      <c r="BA1271" s="17"/>
      <c r="BC1271" s="22"/>
      <c r="BD1271" s="22"/>
      <c r="BE1271" s="22"/>
      <c r="BF1271" s="22"/>
      <c r="BG1271" s="22"/>
      <c r="BH1271" s="22"/>
      <c r="BI1271" s="22"/>
      <c r="BJ1271" s="33"/>
      <c r="BK1271" s="6"/>
      <c r="BL1271" s="32"/>
      <c r="BM1271" s="27"/>
      <c r="BN1271" s="27"/>
      <c r="BO1271" s="27"/>
      <c r="BP1271" s="27"/>
      <c r="BQ1271" s="27"/>
      <c r="BR1271" s="27"/>
      <c r="BT1271" s="2"/>
      <c r="BU1271" s="8"/>
      <c r="BV1271" s="8"/>
      <c r="BW1271" s="8"/>
      <c r="BY1271" s="44"/>
      <c r="BZ1271" s="31"/>
      <c r="CA1271" s="29"/>
      <c r="CB1271" s="31"/>
      <c r="CC1271" s="17"/>
      <c r="CE1271" s="22"/>
      <c r="CF1271" s="22"/>
      <c r="CG1271" s="22"/>
      <c r="CH1271" s="22"/>
      <c r="CI1271" s="22"/>
      <c r="CJ1271" s="22"/>
      <c r="CK1271" s="22"/>
      <c r="CL1271" s="33"/>
      <c r="CM1271" s="6"/>
      <c r="CN1271" s="32"/>
      <c r="CO1271" s="27"/>
      <c r="CP1271" s="27"/>
      <c r="CQ1271" s="27"/>
      <c r="CR1271" s="27"/>
      <c r="CS1271" s="27"/>
      <c r="CT1271" s="27"/>
    </row>
    <row r="1272" spans="2:98">
      <c r="B1272" s="86">
        <v>44202</v>
      </c>
      <c r="C1272" s="53">
        <v>3748.14</v>
      </c>
      <c r="D1272" s="47">
        <f t="shared" si="368"/>
        <v>5.7099005597204466E-3</v>
      </c>
      <c r="F1272" s="89">
        <f t="shared" si="366"/>
        <v>2021.0099324593311</v>
      </c>
      <c r="G1272" s="41">
        <v>200</v>
      </c>
      <c r="H1272" s="37">
        <v>1261</v>
      </c>
      <c r="I1272" s="57">
        <f t="shared" si="369"/>
        <v>2371.9549236405583</v>
      </c>
      <c r="J1272" s="57">
        <f t="shared" si="370"/>
        <v>2805.5192772220335</v>
      </c>
      <c r="K1272" s="57">
        <f t="shared" si="371"/>
        <v>2974.2403070417904</v>
      </c>
      <c r="L1272" s="57">
        <f t="shared" si="372"/>
        <v>1891.6326789271886</v>
      </c>
      <c r="M1272" s="60">
        <f t="shared" si="373"/>
        <v>3729.457636764334</v>
      </c>
      <c r="N1272" s="57">
        <f t="shared" si="374"/>
        <v>1508.5759667359926</v>
      </c>
      <c r="P1272" s="49"/>
      <c r="Q1272" s="96">
        <v>200</v>
      </c>
      <c r="R1272" s="103">
        <f t="shared" si="367"/>
        <v>2021.0099324593311</v>
      </c>
      <c r="S1272" s="60">
        <f t="shared" si="375"/>
        <v>2371.9549236405583</v>
      </c>
      <c r="T1272" s="57">
        <f t="shared" si="377"/>
        <v>2293.5189056857407</v>
      </c>
      <c r="U1272" s="57">
        <f t="shared" si="378"/>
        <v>2431.4487623151858</v>
      </c>
      <c r="V1272" s="57">
        <f t="shared" si="363"/>
        <v>1546.4143650541441</v>
      </c>
      <c r="W1272" s="57">
        <f t="shared" si="364"/>
        <v>3048.840785846477</v>
      </c>
      <c r="X1272" s="60">
        <f t="shared" si="376"/>
        <v>1508.5759667359926</v>
      </c>
      <c r="Y1272" s="17"/>
      <c r="AA1272" s="22"/>
      <c r="AB1272" s="22"/>
      <c r="AC1272" s="22"/>
      <c r="AD1272" s="22"/>
      <c r="AE1272" s="22"/>
      <c r="AF1272" s="22"/>
      <c r="AG1272" s="22"/>
      <c r="AH1272" s="33"/>
      <c r="AI1272" s="6"/>
      <c r="AJ1272" s="32"/>
      <c r="AK1272" s="27"/>
      <c r="AL1272" s="27"/>
      <c r="AM1272" s="27"/>
      <c r="AN1272" s="27"/>
      <c r="AO1272" s="27"/>
      <c r="AP1272" s="27"/>
      <c r="AR1272" s="2"/>
      <c r="AS1272" s="8"/>
      <c r="AT1272" s="8"/>
      <c r="AU1272" s="8"/>
      <c r="AW1272" s="44"/>
      <c r="AX1272" s="31"/>
      <c r="AY1272" s="29"/>
      <c r="AZ1272" s="31"/>
      <c r="BA1272" s="17"/>
      <c r="BC1272" s="22"/>
      <c r="BD1272" s="22"/>
      <c r="BE1272" s="22"/>
      <c r="BF1272" s="22"/>
      <c r="BG1272" s="22"/>
      <c r="BH1272" s="22"/>
      <c r="BI1272" s="22"/>
      <c r="BJ1272" s="33"/>
      <c r="BK1272" s="6"/>
      <c r="BL1272" s="32"/>
      <c r="BM1272" s="27"/>
      <c r="BN1272" s="27"/>
      <c r="BO1272" s="27"/>
      <c r="BP1272" s="27"/>
      <c r="BQ1272" s="27"/>
      <c r="BR1272" s="27"/>
      <c r="BT1272" s="2"/>
      <c r="BU1272" s="8"/>
      <c r="BV1272" s="8"/>
      <c r="BW1272" s="8"/>
      <c r="BY1272" s="44"/>
      <c r="BZ1272" s="31"/>
      <c r="CA1272" s="29"/>
      <c r="CB1272" s="31"/>
      <c r="CC1272" s="17"/>
      <c r="CE1272" s="22"/>
      <c r="CF1272" s="22"/>
      <c r="CG1272" s="22"/>
      <c r="CH1272" s="22"/>
      <c r="CI1272" s="22"/>
      <c r="CJ1272" s="22"/>
      <c r="CK1272" s="22"/>
      <c r="CL1272" s="33"/>
      <c r="CM1272" s="6"/>
      <c r="CN1272" s="32"/>
      <c r="CO1272" s="27"/>
      <c r="CP1272" s="27"/>
      <c r="CQ1272" s="27"/>
      <c r="CR1272" s="27"/>
      <c r="CS1272" s="27"/>
      <c r="CT1272" s="27"/>
    </row>
    <row r="1273" spans="2:98">
      <c r="B1273" s="86">
        <v>44203</v>
      </c>
      <c r="C1273" s="53">
        <v>3803.79</v>
      </c>
      <c r="D1273" s="47">
        <f t="shared" si="368"/>
        <v>1.4847364292689199E-2</v>
      </c>
      <c r="F1273" s="89">
        <f t="shared" si="366"/>
        <v>2021.0139054430419</v>
      </c>
      <c r="G1273" s="41">
        <v>201</v>
      </c>
      <c r="H1273" s="37">
        <v>1262</v>
      </c>
      <c r="I1273" s="57">
        <f t="shared" si="369"/>
        <v>2372.6476356092867</v>
      </c>
      <c r="J1273" s="57">
        <f t="shared" si="370"/>
        <v>2807.1047875776353</v>
      </c>
      <c r="K1273" s="57">
        <f t="shared" si="371"/>
        <v>2976.7902642145282</v>
      </c>
      <c r="L1273" s="57">
        <f t="shared" si="372"/>
        <v>1891.1163713603978</v>
      </c>
      <c r="M1273" s="60">
        <f t="shared" si="373"/>
        <v>3734.7645491602284</v>
      </c>
      <c r="N1273" s="57">
        <f t="shared" si="374"/>
        <v>1507.3123696721755</v>
      </c>
      <c r="P1273" s="49"/>
      <c r="Q1273" s="41">
        <v>201</v>
      </c>
      <c r="R1273" s="103">
        <f t="shared" si="367"/>
        <v>2021.0139054430419</v>
      </c>
      <c r="S1273" s="60">
        <f t="shared" si="375"/>
        <v>2372.6476356092867</v>
      </c>
      <c r="T1273" s="57">
        <f t="shared" si="377"/>
        <v>2294.8150642989635</v>
      </c>
      <c r="U1273" s="57">
        <f t="shared" si="378"/>
        <v>2433.5333585722306</v>
      </c>
      <c r="V1273" s="57">
        <f t="shared" si="363"/>
        <v>1545.9922823490999</v>
      </c>
      <c r="W1273" s="57">
        <f t="shared" si="364"/>
        <v>3053.1791997756281</v>
      </c>
      <c r="X1273" s="60">
        <f t="shared" si="376"/>
        <v>1507.3123696721755</v>
      </c>
      <c r="Y1273" s="17"/>
      <c r="AA1273" s="22"/>
      <c r="AB1273" s="22"/>
      <c r="AC1273" s="22"/>
      <c r="AD1273" s="22"/>
      <c r="AE1273" s="22"/>
      <c r="AF1273" s="22"/>
      <c r="AG1273" s="22"/>
      <c r="AH1273" s="33"/>
      <c r="AI1273" s="6"/>
      <c r="AJ1273" s="32"/>
      <c r="AK1273" s="27"/>
      <c r="AL1273" s="27"/>
      <c r="AM1273" s="27"/>
      <c r="AN1273" s="27"/>
      <c r="AO1273" s="27"/>
      <c r="AP1273" s="27"/>
      <c r="AR1273" s="2"/>
      <c r="AS1273" s="8"/>
      <c r="AT1273" s="8"/>
      <c r="AU1273" s="8"/>
      <c r="AW1273" s="44"/>
      <c r="AX1273" s="31"/>
      <c r="AY1273" s="29"/>
      <c r="AZ1273" s="31"/>
      <c r="BA1273" s="17"/>
      <c r="BC1273" s="22"/>
      <c r="BD1273" s="22"/>
      <c r="BE1273" s="22"/>
      <c r="BF1273" s="22"/>
      <c r="BG1273" s="22"/>
      <c r="BH1273" s="22"/>
      <c r="BI1273" s="22"/>
      <c r="BJ1273" s="33"/>
      <c r="BK1273" s="6"/>
      <c r="BL1273" s="32"/>
      <c r="BM1273" s="27"/>
      <c r="BN1273" s="27"/>
      <c r="BO1273" s="27"/>
      <c r="BP1273" s="27"/>
      <c r="BQ1273" s="27"/>
      <c r="BR1273" s="27"/>
      <c r="BT1273" s="2"/>
      <c r="BU1273" s="8"/>
      <c r="BV1273" s="8"/>
      <c r="BW1273" s="8"/>
      <c r="BY1273" s="44"/>
      <c r="BZ1273" s="31"/>
      <c r="CA1273" s="29"/>
      <c r="CB1273" s="31"/>
      <c r="CC1273" s="17"/>
      <c r="CE1273" s="22"/>
      <c r="CF1273" s="22"/>
      <c r="CG1273" s="22"/>
      <c r="CH1273" s="22"/>
      <c r="CI1273" s="22"/>
      <c r="CJ1273" s="22"/>
      <c r="CK1273" s="22"/>
      <c r="CL1273" s="33"/>
      <c r="CM1273" s="6"/>
      <c r="CN1273" s="32"/>
      <c r="CO1273" s="27"/>
      <c r="CP1273" s="27"/>
      <c r="CQ1273" s="27"/>
      <c r="CR1273" s="27"/>
      <c r="CS1273" s="27"/>
      <c r="CT1273" s="27"/>
    </row>
    <row r="1274" spans="2:98">
      <c r="B1274" s="86">
        <v>44204</v>
      </c>
      <c r="C1274" s="53">
        <v>3824.68</v>
      </c>
      <c r="D1274" s="47">
        <f t="shared" si="368"/>
        <v>5.4918909824148735E-3</v>
      </c>
      <c r="F1274" s="89">
        <f t="shared" si="366"/>
        <v>2021.0178784267528</v>
      </c>
      <c r="G1274" s="41">
        <v>202</v>
      </c>
      <c r="H1274" s="37">
        <v>1263</v>
      </c>
      <c r="I1274" s="57">
        <f t="shared" si="369"/>
        <v>2373.340549879445</v>
      </c>
      <c r="J1274" s="57">
        <f t="shared" si="370"/>
        <v>2808.6872514567526</v>
      </c>
      <c r="K1274" s="57">
        <f t="shared" si="371"/>
        <v>2979.3382255348865</v>
      </c>
      <c r="L1274" s="57">
        <f t="shared" si="372"/>
        <v>1890.6028585226529</v>
      </c>
      <c r="M1274" s="60">
        <f t="shared" si="373"/>
        <v>3740.0685133805391</v>
      </c>
      <c r="N1274" s="57">
        <f t="shared" si="374"/>
        <v>1506.0540590500548</v>
      </c>
      <c r="P1274" s="49"/>
      <c r="Q1274" s="96">
        <v>202</v>
      </c>
      <c r="R1274" s="103">
        <f t="shared" si="367"/>
        <v>2021.0178784267528</v>
      </c>
      <c r="S1274" s="60">
        <f t="shared" si="375"/>
        <v>2373.340549879445</v>
      </c>
      <c r="T1274" s="57">
        <f t="shared" si="377"/>
        <v>2296.1087324101709</v>
      </c>
      <c r="U1274" s="57">
        <f t="shared" si="378"/>
        <v>2435.6163232150484</v>
      </c>
      <c r="V1274" s="57">
        <f t="shared" si="363"/>
        <v>1545.5724843419207</v>
      </c>
      <c r="W1274" s="57">
        <f t="shared" si="364"/>
        <v>3057.5152035639921</v>
      </c>
      <c r="X1274" s="60">
        <f t="shared" si="376"/>
        <v>1506.0540590500548</v>
      </c>
      <c r="Y1274" s="17"/>
      <c r="AA1274" s="22"/>
      <c r="AB1274" s="22"/>
      <c r="AC1274" s="22"/>
      <c r="AD1274" s="22"/>
      <c r="AE1274" s="22"/>
      <c r="AF1274" s="22"/>
      <c r="AG1274" s="22"/>
      <c r="AH1274" s="33"/>
      <c r="AI1274" s="6"/>
      <c r="AJ1274" s="32"/>
      <c r="AK1274" s="27"/>
      <c r="AL1274" s="27"/>
      <c r="AM1274" s="27"/>
      <c r="AN1274" s="27"/>
      <c r="AO1274" s="27"/>
      <c r="AP1274" s="27"/>
      <c r="AR1274" s="2"/>
      <c r="AS1274" s="8"/>
      <c r="AT1274" s="8"/>
      <c r="AU1274" s="8"/>
      <c r="AW1274" s="44"/>
      <c r="AX1274" s="31"/>
      <c r="AY1274" s="29"/>
      <c r="AZ1274" s="31"/>
      <c r="BA1274" s="17"/>
      <c r="BC1274" s="22"/>
      <c r="BD1274" s="22"/>
      <c r="BE1274" s="22"/>
      <c r="BF1274" s="22"/>
      <c r="BG1274" s="22"/>
      <c r="BH1274" s="22"/>
      <c r="BI1274" s="22"/>
      <c r="BJ1274" s="33"/>
      <c r="BK1274" s="6"/>
      <c r="BL1274" s="32"/>
      <c r="BM1274" s="27"/>
      <c r="BN1274" s="27"/>
      <c r="BO1274" s="27"/>
      <c r="BP1274" s="27"/>
      <c r="BQ1274" s="27"/>
      <c r="BR1274" s="27"/>
      <c r="BT1274" s="2"/>
      <c r="BU1274" s="8"/>
      <c r="BV1274" s="8"/>
      <c r="BW1274" s="8"/>
      <c r="BY1274" s="44"/>
      <c r="BZ1274" s="31"/>
      <c r="CA1274" s="29"/>
      <c r="CB1274" s="31"/>
      <c r="CC1274" s="17"/>
      <c r="CE1274" s="22"/>
      <c r="CF1274" s="22"/>
      <c r="CG1274" s="22"/>
      <c r="CH1274" s="22"/>
      <c r="CI1274" s="22"/>
      <c r="CJ1274" s="22"/>
      <c r="CK1274" s="22"/>
      <c r="CL1274" s="33"/>
      <c r="CM1274" s="6"/>
      <c r="CN1274" s="32"/>
      <c r="CO1274" s="27"/>
      <c r="CP1274" s="27"/>
      <c r="CQ1274" s="27"/>
      <c r="CR1274" s="27"/>
      <c r="CS1274" s="27"/>
      <c r="CT1274" s="27"/>
    </row>
    <row r="1275" spans="2:98">
      <c r="B1275" s="86">
        <v>44207</v>
      </c>
      <c r="C1275" s="53">
        <v>3799.61</v>
      </c>
      <c r="D1275" s="47">
        <f t="shared" si="368"/>
        <v>-6.5547967411651985E-3</v>
      </c>
      <c r="F1275" s="89">
        <f t="shared" si="366"/>
        <v>2021.0218514104636</v>
      </c>
      <c r="G1275" s="41">
        <v>203</v>
      </c>
      <c r="H1275" s="37">
        <v>1264</v>
      </c>
      <c r="I1275" s="57">
        <f t="shared" si="369"/>
        <v>2374.0336665101127</v>
      </c>
      <c r="J1275" s="57">
        <f t="shared" si="370"/>
        <v>2810.266691954705</v>
      </c>
      <c r="K1275" s="57">
        <f t="shared" si="371"/>
        <v>2981.8842131815827</v>
      </c>
      <c r="L1275" s="57">
        <f t="shared" si="372"/>
        <v>1890.0921185366765</v>
      </c>
      <c r="M1275" s="60">
        <f t="shared" si="373"/>
        <v>3745.3695734199355</v>
      </c>
      <c r="N1275" s="57">
        <f t="shared" si="374"/>
        <v>1504.8009920626141</v>
      </c>
      <c r="P1275" s="49"/>
      <c r="Q1275" s="41">
        <v>203</v>
      </c>
      <c r="R1275" s="103">
        <f t="shared" si="367"/>
        <v>2021.0218514104636</v>
      </c>
      <c r="S1275" s="60">
        <f t="shared" si="375"/>
        <v>2374.0336665101127</v>
      </c>
      <c r="T1275" s="57">
        <f t="shared" si="377"/>
        <v>2297.3999288998443</v>
      </c>
      <c r="U1275" s="57">
        <f t="shared" si="378"/>
        <v>2437.6976743747964</v>
      </c>
      <c r="V1275" s="57">
        <f t="shared" si="363"/>
        <v>1545.1549531478788</v>
      </c>
      <c r="W1275" s="57">
        <f t="shared" si="364"/>
        <v>3061.8488331773196</v>
      </c>
      <c r="X1275" s="60">
        <f t="shared" si="376"/>
        <v>1504.8009920626141</v>
      </c>
      <c r="Y1275" s="17"/>
      <c r="AA1275" s="22"/>
      <c r="AB1275" s="22"/>
      <c r="AC1275" s="22"/>
      <c r="AD1275" s="22"/>
      <c r="AE1275" s="22"/>
      <c r="AF1275" s="22"/>
      <c r="AG1275" s="22"/>
      <c r="AH1275" s="33"/>
      <c r="AI1275" s="6"/>
      <c r="AJ1275" s="32"/>
      <c r="AK1275" s="27"/>
      <c r="AL1275" s="27"/>
      <c r="AM1275" s="27"/>
      <c r="AN1275" s="27"/>
      <c r="AO1275" s="27"/>
      <c r="AP1275" s="27"/>
      <c r="AR1275" s="2"/>
      <c r="AS1275" s="8"/>
      <c r="AT1275" s="8"/>
      <c r="AU1275" s="8"/>
      <c r="AW1275" s="44"/>
      <c r="AX1275" s="31"/>
      <c r="AY1275" s="29"/>
      <c r="AZ1275" s="31"/>
      <c r="BA1275" s="17"/>
      <c r="BC1275" s="22"/>
      <c r="BD1275" s="22"/>
      <c r="BE1275" s="22"/>
      <c r="BF1275" s="22"/>
      <c r="BG1275" s="22"/>
      <c r="BH1275" s="22"/>
      <c r="BI1275" s="22"/>
      <c r="BJ1275" s="33"/>
      <c r="BK1275" s="6"/>
      <c r="BL1275" s="32"/>
      <c r="BM1275" s="27"/>
      <c r="BN1275" s="27"/>
      <c r="BO1275" s="27"/>
      <c r="BP1275" s="27"/>
      <c r="BQ1275" s="27"/>
      <c r="BR1275" s="27"/>
      <c r="BT1275" s="2"/>
      <c r="BU1275" s="8"/>
      <c r="BV1275" s="8"/>
      <c r="BW1275" s="8"/>
      <c r="BY1275" s="44"/>
      <c r="BZ1275" s="31"/>
      <c r="CA1275" s="29"/>
      <c r="CB1275" s="31"/>
      <c r="CC1275" s="17"/>
      <c r="CE1275" s="22"/>
      <c r="CF1275" s="22"/>
      <c r="CG1275" s="22"/>
      <c r="CH1275" s="22"/>
      <c r="CI1275" s="22"/>
      <c r="CJ1275" s="22"/>
      <c r="CK1275" s="22"/>
      <c r="CL1275" s="33"/>
      <c r="CM1275" s="6"/>
      <c r="CN1275" s="32"/>
      <c r="CO1275" s="27"/>
      <c r="CP1275" s="27"/>
      <c r="CQ1275" s="27"/>
      <c r="CR1275" s="27"/>
      <c r="CS1275" s="27"/>
      <c r="CT1275" s="27"/>
    </row>
    <row r="1276" spans="2:98">
      <c r="B1276" s="86">
        <v>44208</v>
      </c>
      <c r="C1276" s="53">
        <v>3801.19</v>
      </c>
      <c r="D1276" s="47">
        <f t="shared" si="368"/>
        <v>4.1583215119444551E-4</v>
      </c>
      <c r="F1276" s="89">
        <f t="shared" si="366"/>
        <v>2021.0258243941744</v>
      </c>
      <c r="G1276" s="41">
        <v>204</v>
      </c>
      <c r="H1276" s="37">
        <v>1265</v>
      </c>
      <c r="I1276" s="57">
        <f t="shared" si="369"/>
        <v>2374.7269855603886</v>
      </c>
      <c r="J1276" s="57">
        <f t="shared" si="370"/>
        <v>2811.8431318817825</v>
      </c>
      <c r="K1276" s="57">
        <f t="shared" si="371"/>
        <v>2984.4282490579722</v>
      </c>
      <c r="L1276" s="57">
        <f t="shared" si="372"/>
        <v>1889.5841298006649</v>
      </c>
      <c r="M1276" s="60">
        <f t="shared" si="373"/>
        <v>3750.6677727306837</v>
      </c>
      <c r="N1276" s="57">
        <f t="shared" si="374"/>
        <v>1503.5531264458016</v>
      </c>
      <c r="P1276" s="49"/>
      <c r="Q1276" s="96">
        <v>204</v>
      </c>
      <c r="R1276" s="103">
        <f t="shared" si="367"/>
        <v>2021.0258243941744</v>
      </c>
      <c r="S1276" s="60">
        <f t="shared" si="375"/>
        <v>2374.7269855603886</v>
      </c>
      <c r="T1276" s="57">
        <f t="shared" si="377"/>
        <v>2298.688672415451</v>
      </c>
      <c r="U1276" s="57">
        <f t="shared" si="378"/>
        <v>2439.7774299575203</v>
      </c>
      <c r="V1276" s="57">
        <f t="shared" si="363"/>
        <v>1544.7396711074462</v>
      </c>
      <c r="W1276" s="57">
        <f t="shared" si="364"/>
        <v>3066.1801241379449</v>
      </c>
      <c r="X1276" s="60">
        <f t="shared" si="376"/>
        <v>1503.5531264458016</v>
      </c>
      <c r="Y1276" s="17"/>
      <c r="AA1276" s="22"/>
      <c r="AB1276" s="22"/>
      <c r="AC1276" s="22"/>
      <c r="AD1276" s="22"/>
      <c r="AE1276" s="22"/>
      <c r="AF1276" s="22"/>
      <c r="AG1276" s="22"/>
      <c r="AH1276" s="33"/>
      <c r="AI1276" s="6"/>
      <c r="AJ1276" s="32"/>
      <c r="AK1276" s="27"/>
      <c r="AL1276" s="27"/>
      <c r="AM1276" s="27"/>
      <c r="AN1276" s="27"/>
      <c r="AO1276" s="27"/>
      <c r="AP1276" s="27"/>
      <c r="AR1276" s="2"/>
      <c r="AS1276" s="8"/>
      <c r="AT1276" s="8"/>
      <c r="AU1276" s="8"/>
      <c r="AW1276" s="44"/>
      <c r="AX1276" s="31"/>
      <c r="AY1276" s="29"/>
      <c r="AZ1276" s="31"/>
      <c r="BA1276" s="17"/>
      <c r="BC1276" s="22"/>
      <c r="BD1276" s="22"/>
      <c r="BE1276" s="22"/>
      <c r="BF1276" s="22"/>
      <c r="BG1276" s="22"/>
      <c r="BH1276" s="22"/>
      <c r="BI1276" s="22"/>
      <c r="BJ1276" s="33"/>
      <c r="BK1276" s="6"/>
      <c r="BL1276" s="32"/>
      <c r="BM1276" s="27"/>
      <c r="BN1276" s="27"/>
      <c r="BO1276" s="27"/>
      <c r="BP1276" s="27"/>
      <c r="BQ1276" s="27"/>
      <c r="BR1276" s="27"/>
      <c r="BT1276" s="2"/>
      <c r="BU1276" s="8"/>
      <c r="BV1276" s="8"/>
      <c r="BW1276" s="8"/>
      <c r="BY1276" s="44"/>
      <c r="BZ1276" s="31"/>
      <c r="CA1276" s="29"/>
      <c r="CB1276" s="31"/>
      <c r="CC1276" s="17"/>
      <c r="CE1276" s="22"/>
      <c r="CF1276" s="22"/>
      <c r="CG1276" s="22"/>
      <c r="CH1276" s="22"/>
      <c r="CI1276" s="22"/>
      <c r="CJ1276" s="22"/>
      <c r="CK1276" s="22"/>
      <c r="CL1276" s="33"/>
      <c r="CM1276" s="6"/>
      <c r="CN1276" s="32"/>
      <c r="CO1276" s="27"/>
      <c r="CP1276" s="27"/>
      <c r="CQ1276" s="27"/>
      <c r="CR1276" s="27"/>
      <c r="CS1276" s="27"/>
      <c r="CT1276" s="27"/>
    </row>
    <row r="1277" spans="2:98">
      <c r="B1277" s="86">
        <v>44209</v>
      </c>
      <c r="C1277" s="53">
        <v>3809.84</v>
      </c>
      <c r="D1277" s="47">
        <f t="shared" si="368"/>
        <v>2.2756031663768691E-3</v>
      </c>
      <c r="F1277" s="89">
        <f t="shared" si="366"/>
        <v>2021.0297973778852</v>
      </c>
      <c r="G1277" s="41">
        <v>205</v>
      </c>
      <c r="H1277" s="37">
        <v>1266</v>
      </c>
      <c r="I1277" s="57">
        <f t="shared" si="369"/>
        <v>2375.4205070893877</v>
      </c>
      <c r="J1277" s="57">
        <f t="shared" si="370"/>
        <v>2813.4165937681355</v>
      </c>
      <c r="K1277" s="57">
        <f t="shared" si="371"/>
        <v>2986.9703547968188</v>
      </c>
      <c r="L1277" s="57">
        <f t="shared" si="372"/>
        <v>1889.0788709835153</v>
      </c>
      <c r="M1277" s="60">
        <f t="shared" si="373"/>
        <v>3755.963154232084</v>
      </c>
      <c r="N1277" s="57">
        <f t="shared" si="374"/>
        <v>1502.3104204690881</v>
      </c>
      <c r="P1277" s="49"/>
      <c r="Q1277" s="41">
        <v>205</v>
      </c>
      <c r="R1277" s="103">
        <f t="shared" si="367"/>
        <v>2021.0297973778852</v>
      </c>
      <c r="S1277" s="60">
        <f t="shared" si="375"/>
        <v>2375.4205070893877</v>
      </c>
      <c r="T1277" s="57">
        <f t="shared" si="377"/>
        <v>2299.9749813754452</v>
      </c>
      <c r="U1277" s="57">
        <f t="shared" si="378"/>
        <v>2441.8556076480581</v>
      </c>
      <c r="V1277" s="57">
        <f t="shared" si="363"/>
        <v>1544.3266207823938</v>
      </c>
      <c r="W1277" s="57">
        <f t="shared" si="364"/>
        <v>3070.5091115325017</v>
      </c>
      <c r="X1277" s="60">
        <f t="shared" si="376"/>
        <v>1502.3104204690881</v>
      </c>
      <c r="Y1277" s="17"/>
      <c r="AA1277" s="22"/>
      <c r="AB1277" s="22"/>
      <c r="AC1277" s="22"/>
      <c r="AD1277" s="22"/>
      <c r="AE1277" s="22"/>
      <c r="AF1277" s="22"/>
      <c r="AG1277" s="22"/>
      <c r="AH1277" s="33"/>
      <c r="AI1277" s="6"/>
      <c r="AJ1277" s="32"/>
      <c r="AK1277" s="27"/>
      <c r="AL1277" s="27"/>
      <c r="AM1277" s="27"/>
      <c r="AN1277" s="27"/>
      <c r="AO1277" s="27"/>
      <c r="AP1277" s="27"/>
      <c r="AR1277" s="2"/>
      <c r="AS1277" s="8"/>
      <c r="AT1277" s="8"/>
      <c r="AU1277" s="8"/>
      <c r="AW1277" s="44"/>
      <c r="AX1277" s="31"/>
      <c r="AY1277" s="29"/>
      <c r="AZ1277" s="31"/>
      <c r="BA1277" s="17"/>
      <c r="BC1277" s="22"/>
      <c r="BD1277" s="22"/>
      <c r="BE1277" s="22"/>
      <c r="BF1277" s="22"/>
      <c r="BG1277" s="22"/>
      <c r="BH1277" s="22"/>
      <c r="BI1277" s="22"/>
      <c r="BJ1277" s="33"/>
      <c r="BK1277" s="6"/>
      <c r="BL1277" s="32"/>
      <c r="BM1277" s="27"/>
      <c r="BN1277" s="27"/>
      <c r="BO1277" s="27"/>
      <c r="BP1277" s="27"/>
      <c r="BQ1277" s="27"/>
      <c r="BR1277" s="27"/>
      <c r="BT1277" s="2"/>
      <c r="BU1277" s="8"/>
      <c r="BV1277" s="8"/>
      <c r="BW1277" s="8"/>
      <c r="BY1277" s="44"/>
      <c r="BZ1277" s="31"/>
      <c r="CA1277" s="29"/>
      <c r="CB1277" s="31"/>
      <c r="CC1277" s="17"/>
      <c r="CE1277" s="22"/>
      <c r="CF1277" s="22"/>
      <c r="CG1277" s="22"/>
      <c r="CH1277" s="22"/>
      <c r="CI1277" s="22"/>
      <c r="CJ1277" s="22"/>
      <c r="CK1277" s="22"/>
      <c r="CL1277" s="33"/>
      <c r="CM1277" s="6"/>
      <c r="CN1277" s="32"/>
      <c r="CO1277" s="27"/>
      <c r="CP1277" s="27"/>
      <c r="CQ1277" s="27"/>
      <c r="CR1277" s="27"/>
      <c r="CS1277" s="27"/>
      <c r="CT1277" s="27"/>
    </row>
    <row r="1278" spans="2:98">
      <c r="B1278" s="86">
        <v>44210</v>
      </c>
      <c r="C1278" s="53">
        <v>3795.54</v>
      </c>
      <c r="D1278" s="47">
        <f t="shared" si="368"/>
        <v>-3.7534384646074853E-3</v>
      </c>
      <c r="F1278" s="89">
        <f t="shared" si="366"/>
        <v>2021.033770361596</v>
      </c>
      <c r="G1278" s="41">
        <v>206</v>
      </c>
      <c r="H1278" s="37">
        <v>1267</v>
      </c>
      <c r="I1278" s="57">
        <f t="shared" si="369"/>
        <v>2376.114231156243</v>
      </c>
      <c r="J1278" s="57">
        <f t="shared" si="370"/>
        <v>2814.9870998685601</v>
      </c>
      <c r="K1278" s="57">
        <f t="shared" si="371"/>
        <v>2989.5105517649613</v>
      </c>
      <c r="L1278" s="57">
        <f t="shared" si="372"/>
        <v>1888.5763210201608</v>
      </c>
      <c r="M1278" s="60">
        <f t="shared" si="373"/>
        <v>3761.2557603197051</v>
      </c>
      <c r="N1278" s="57">
        <f t="shared" si="374"/>
        <v>1501.0728329262358</v>
      </c>
      <c r="P1278" s="49"/>
      <c r="Q1278" s="96">
        <v>206</v>
      </c>
      <c r="R1278" s="103">
        <f t="shared" si="367"/>
        <v>2021.033770361596</v>
      </c>
      <c r="S1278" s="60">
        <f t="shared" si="375"/>
        <v>2376.114231156243</v>
      </c>
      <c r="T1278" s="57">
        <f t="shared" si="377"/>
        <v>2301.2588739731768</v>
      </c>
      <c r="U1278" s="57">
        <f t="shared" si="378"/>
        <v>2443.9322249138531</v>
      </c>
      <c r="V1278" s="57">
        <f t="shared" si="363"/>
        <v>1543.9157849519779</v>
      </c>
      <c r="W1278" s="57">
        <f t="shared" si="364"/>
        <v>3074.8358300194718</v>
      </c>
      <c r="X1278" s="60">
        <f t="shared" si="376"/>
        <v>1501.0728329262358</v>
      </c>
      <c r="Y1278" s="17"/>
      <c r="AA1278" s="22"/>
      <c r="AB1278" s="22"/>
      <c r="AC1278" s="22"/>
      <c r="AD1278" s="22"/>
      <c r="AE1278" s="22"/>
      <c r="AF1278" s="22"/>
      <c r="AG1278" s="22"/>
      <c r="AH1278" s="33"/>
      <c r="AI1278" s="6"/>
      <c r="AJ1278" s="32"/>
      <c r="AK1278" s="27"/>
      <c r="AL1278" s="27"/>
      <c r="AM1278" s="27"/>
      <c r="AN1278" s="27"/>
      <c r="AO1278" s="27"/>
      <c r="AP1278" s="27"/>
      <c r="AR1278" s="2"/>
      <c r="AS1278" s="8"/>
      <c r="AT1278" s="8"/>
      <c r="AU1278" s="8"/>
      <c r="AW1278" s="44"/>
      <c r="AX1278" s="31"/>
      <c r="AY1278" s="29"/>
      <c r="AZ1278" s="31"/>
      <c r="BA1278" s="17"/>
      <c r="BC1278" s="22"/>
      <c r="BD1278" s="22"/>
      <c r="BE1278" s="22"/>
      <c r="BF1278" s="22"/>
      <c r="BG1278" s="22"/>
      <c r="BH1278" s="22"/>
      <c r="BI1278" s="22"/>
      <c r="BJ1278" s="33"/>
      <c r="BK1278" s="6"/>
      <c r="BL1278" s="32"/>
      <c r="BM1278" s="27"/>
      <c r="BN1278" s="27"/>
      <c r="BO1278" s="27"/>
      <c r="BP1278" s="27"/>
      <c r="BQ1278" s="27"/>
      <c r="BR1278" s="27"/>
      <c r="BT1278" s="2"/>
      <c r="BU1278" s="8"/>
      <c r="BV1278" s="8"/>
      <c r="BW1278" s="8"/>
      <c r="BY1278" s="44"/>
      <c r="BZ1278" s="31"/>
      <c r="CA1278" s="29"/>
      <c r="CB1278" s="31"/>
      <c r="CC1278" s="17"/>
      <c r="CE1278" s="22"/>
      <c r="CF1278" s="22"/>
      <c r="CG1278" s="22"/>
      <c r="CH1278" s="22"/>
      <c r="CI1278" s="22"/>
      <c r="CJ1278" s="22"/>
      <c r="CK1278" s="22"/>
      <c r="CL1278" s="33"/>
      <c r="CM1278" s="6"/>
      <c r="CN1278" s="32"/>
      <c r="CO1278" s="27"/>
      <c r="CP1278" s="27"/>
      <c r="CQ1278" s="27"/>
      <c r="CR1278" s="27"/>
      <c r="CS1278" s="27"/>
      <c r="CT1278" s="27"/>
    </row>
    <row r="1279" spans="2:98">
      <c r="B1279" s="86">
        <v>44211</v>
      </c>
      <c r="C1279" s="53">
        <v>3768.25</v>
      </c>
      <c r="D1279" s="47">
        <f t="shared" si="368"/>
        <v>-7.1900177576840092E-3</v>
      </c>
      <c r="F1279" s="89">
        <f t="shared" si="366"/>
        <v>2021.0377433453068</v>
      </c>
      <c r="G1279" s="41">
        <v>207</v>
      </c>
      <c r="H1279" s="37">
        <v>1268</v>
      </c>
      <c r="I1279" s="57">
        <f t="shared" si="369"/>
        <v>2376.8081578201027</v>
      </c>
      <c r="J1279" s="57">
        <f t="shared" si="370"/>
        <v>2816.5546721671776</v>
      </c>
      <c r="K1279" s="57">
        <f t="shared" si="371"/>
        <v>2992.048861067879</v>
      </c>
      <c r="L1279" s="57">
        <f t="shared" si="372"/>
        <v>1888.0764591070056</v>
      </c>
      <c r="M1279" s="60">
        <f t="shared" si="373"/>
        <v>3766.5456328744162</v>
      </c>
      <c r="N1279" s="57">
        <f t="shared" si="374"/>
        <v>1499.840323126266</v>
      </c>
      <c r="P1279" s="49"/>
      <c r="Q1279" s="41">
        <v>207</v>
      </c>
      <c r="R1279" s="103">
        <f t="shared" si="367"/>
        <v>2021.0377433453068</v>
      </c>
      <c r="S1279" s="60">
        <f t="shared" si="375"/>
        <v>2376.8081578201027</v>
      </c>
      <c r="T1279" s="57">
        <f t="shared" si="377"/>
        <v>2302.5403681807193</v>
      </c>
      <c r="U1279" s="57">
        <f t="shared" si="378"/>
        <v>2446.0072990086869</v>
      </c>
      <c r="V1279" s="57">
        <f t="shared" si="363"/>
        <v>1543.5071466092077</v>
      </c>
      <c r="W1279" s="57">
        <f t="shared" si="364"/>
        <v>3079.1603138365676</v>
      </c>
      <c r="X1279" s="60">
        <f t="shared" si="376"/>
        <v>1499.840323126266</v>
      </c>
      <c r="Y1279" s="17"/>
      <c r="AA1279" s="22"/>
      <c r="AB1279" s="22"/>
      <c r="AC1279" s="22"/>
      <c r="AD1279" s="22"/>
      <c r="AE1279" s="22"/>
      <c r="AF1279" s="22"/>
      <c r="AG1279" s="22"/>
      <c r="AH1279" s="33"/>
      <c r="AI1279" s="6"/>
      <c r="AJ1279" s="32"/>
      <c r="AK1279" s="27"/>
      <c r="AL1279" s="27"/>
      <c r="AM1279" s="27"/>
      <c r="AN1279" s="27"/>
      <c r="AO1279" s="27"/>
      <c r="AP1279" s="27"/>
      <c r="AR1279" s="2"/>
      <c r="AS1279" s="8"/>
      <c r="AT1279" s="8"/>
      <c r="AU1279" s="8"/>
      <c r="AW1279" s="44"/>
      <c r="AX1279" s="31"/>
      <c r="AY1279" s="29"/>
      <c r="AZ1279" s="31"/>
      <c r="BA1279" s="17"/>
      <c r="BC1279" s="22"/>
      <c r="BD1279" s="22"/>
      <c r="BE1279" s="22"/>
      <c r="BF1279" s="22"/>
      <c r="BG1279" s="22"/>
      <c r="BH1279" s="22"/>
      <c r="BI1279" s="22"/>
      <c r="BJ1279" s="33"/>
      <c r="BK1279" s="6"/>
      <c r="BL1279" s="32"/>
      <c r="BM1279" s="27"/>
      <c r="BN1279" s="27"/>
      <c r="BO1279" s="27"/>
      <c r="BP1279" s="27"/>
      <c r="BQ1279" s="27"/>
      <c r="BR1279" s="27"/>
      <c r="BT1279" s="2"/>
      <c r="BU1279" s="8"/>
      <c r="BV1279" s="8"/>
      <c r="BW1279" s="8"/>
      <c r="BY1279" s="44"/>
      <c r="BZ1279" s="31"/>
      <c r="CA1279" s="29"/>
      <c r="CB1279" s="31"/>
      <c r="CC1279" s="17"/>
      <c r="CE1279" s="22"/>
      <c r="CF1279" s="22"/>
      <c r="CG1279" s="22"/>
      <c r="CH1279" s="22"/>
      <c r="CI1279" s="22"/>
      <c r="CJ1279" s="22"/>
      <c r="CK1279" s="22"/>
      <c r="CL1279" s="33"/>
      <c r="CM1279" s="6"/>
      <c r="CN1279" s="32"/>
      <c r="CO1279" s="27"/>
      <c r="CP1279" s="27"/>
      <c r="CQ1279" s="27"/>
      <c r="CR1279" s="27"/>
      <c r="CS1279" s="27"/>
      <c r="CT1279" s="27"/>
    </row>
    <row r="1280" spans="2:98">
      <c r="B1280" s="86">
        <v>44215</v>
      </c>
      <c r="C1280" s="53">
        <v>3798.91</v>
      </c>
      <c r="D1280" s="47">
        <f t="shared" si="368"/>
        <v>8.1364028395143253E-3</v>
      </c>
      <c r="F1280" s="89">
        <f t="shared" si="366"/>
        <v>2021.0417163290176</v>
      </c>
      <c r="G1280" s="41">
        <v>208</v>
      </c>
      <c r="H1280" s="37">
        <v>1269</v>
      </c>
      <c r="I1280" s="57">
        <f t="shared" si="369"/>
        <v>2377.5022871401347</v>
      </c>
      <c r="J1280" s="57">
        <f t="shared" si="370"/>
        <v>2818.1193323820121</v>
      </c>
      <c r="K1280" s="57">
        <f t="shared" si="371"/>
        <v>2994.5853035541531</v>
      </c>
      <c r="L1280" s="57">
        <f t="shared" si="372"/>
        <v>1887.579264697461</v>
      </c>
      <c r="M1280" s="60">
        <f t="shared" si="373"/>
        <v>3771.832813271214</v>
      </c>
      <c r="N1280" s="57">
        <f t="shared" si="374"/>
        <v>1498.6128508846309</v>
      </c>
      <c r="P1280" s="49"/>
      <c r="Q1280" s="96">
        <v>208</v>
      </c>
      <c r="R1280" s="103">
        <f t="shared" si="367"/>
        <v>2021.0417163290176</v>
      </c>
      <c r="S1280" s="60">
        <f t="shared" si="375"/>
        <v>2377.5022871401347</v>
      </c>
      <c r="T1280" s="57">
        <f t="shared" si="377"/>
        <v>2303.81948175261</v>
      </c>
      <c r="U1280" s="57">
        <f t="shared" si="378"/>
        <v>2448.0808469763251</v>
      </c>
      <c r="V1280" s="57">
        <f t="shared" ref="V1280:V1343" si="379">$C$38*EXP($J$4*Q1280-$J$3*SQRT(Q1280))</f>
        <v>1543.1006889571966</v>
      </c>
      <c r="W1280" s="57">
        <f t="shared" ref="W1280:W1343" si="380">$C$38*EXP($J$4*Q1280+2*$J$3*SQRT(Q1280))</f>
        <v>3083.4825968079522</v>
      </c>
      <c r="X1280" s="60">
        <f t="shared" si="376"/>
        <v>1498.6128508846309</v>
      </c>
      <c r="Y1280" s="17"/>
      <c r="AA1280" s="22"/>
      <c r="AB1280" s="22"/>
      <c r="AC1280" s="22"/>
      <c r="AD1280" s="22"/>
      <c r="AE1280" s="22"/>
      <c r="AF1280" s="22"/>
      <c r="AG1280" s="22"/>
      <c r="AH1280" s="33"/>
      <c r="AI1280" s="6"/>
      <c r="AJ1280" s="32"/>
      <c r="AK1280" s="27"/>
      <c r="AL1280" s="27"/>
      <c r="AM1280" s="27"/>
      <c r="AN1280" s="27"/>
      <c r="AO1280" s="27"/>
      <c r="AP1280" s="27"/>
      <c r="AR1280" s="2"/>
      <c r="AS1280" s="8"/>
      <c r="AT1280" s="8"/>
      <c r="AU1280" s="8"/>
      <c r="AW1280" s="44"/>
      <c r="AX1280" s="31"/>
      <c r="AY1280" s="29"/>
      <c r="AZ1280" s="31"/>
      <c r="BA1280" s="17"/>
      <c r="BC1280" s="22"/>
      <c r="BD1280" s="22"/>
      <c r="BE1280" s="22"/>
      <c r="BF1280" s="22"/>
      <c r="BG1280" s="22"/>
      <c r="BH1280" s="22"/>
      <c r="BI1280" s="22"/>
      <c r="BJ1280" s="33"/>
      <c r="BK1280" s="6"/>
      <c r="BL1280" s="32"/>
      <c r="BM1280" s="27"/>
      <c r="BN1280" s="27"/>
      <c r="BO1280" s="27"/>
      <c r="BP1280" s="27"/>
      <c r="BQ1280" s="27"/>
      <c r="BR1280" s="27"/>
      <c r="BT1280" s="2"/>
      <c r="BU1280" s="8"/>
      <c r="BV1280" s="8"/>
      <c r="BW1280" s="8"/>
      <c r="BY1280" s="44"/>
      <c r="BZ1280" s="31"/>
      <c r="CA1280" s="29"/>
      <c r="CB1280" s="31"/>
      <c r="CC1280" s="17"/>
      <c r="CE1280" s="22"/>
      <c r="CF1280" s="22"/>
      <c r="CG1280" s="22"/>
      <c r="CH1280" s="22"/>
      <c r="CI1280" s="22"/>
      <c r="CJ1280" s="22"/>
      <c r="CK1280" s="22"/>
      <c r="CL1280" s="33"/>
      <c r="CM1280" s="6"/>
      <c r="CN1280" s="32"/>
      <c r="CO1280" s="27"/>
      <c r="CP1280" s="27"/>
      <c r="CQ1280" s="27"/>
      <c r="CR1280" s="27"/>
      <c r="CS1280" s="27"/>
      <c r="CT1280" s="27"/>
    </row>
    <row r="1281" spans="2:98">
      <c r="B1281" s="86">
        <v>44216</v>
      </c>
      <c r="C1281" s="53">
        <v>3851.85</v>
      </c>
      <c r="D1281" s="47">
        <f t="shared" si="368"/>
        <v>1.3935576257400164E-2</v>
      </c>
      <c r="F1281" s="89">
        <f t="shared" si="366"/>
        <v>2021.0456893127284</v>
      </c>
      <c r="G1281" s="41">
        <v>209</v>
      </c>
      <c r="H1281" s="37">
        <v>1270</v>
      </c>
      <c r="I1281" s="57">
        <f t="shared" si="369"/>
        <v>2378.1966191755237</v>
      </c>
      <c r="J1281" s="57">
        <f t="shared" si="370"/>
        <v>2819.6811019694683</v>
      </c>
      <c r="K1281" s="57">
        <f t="shared" si="371"/>
        <v>2997.119899819837</v>
      </c>
      <c r="L1281" s="57">
        <f t="shared" si="372"/>
        <v>1887.084717497579</v>
      </c>
      <c r="M1281" s="60">
        <f t="shared" si="373"/>
        <v>3777.1173423878695</v>
      </c>
      <c r="N1281" s="57">
        <f t="shared" si="374"/>
        <v>1497.3903765145715</v>
      </c>
      <c r="P1281" s="49"/>
      <c r="Q1281" s="41">
        <v>209</v>
      </c>
      <c r="R1281" s="103">
        <f t="shared" si="367"/>
        <v>2021.0456893127284</v>
      </c>
      <c r="S1281" s="60">
        <f t="shared" si="375"/>
        <v>2378.1966191755237</v>
      </c>
      <c r="T1281" s="57">
        <f t="shared" si="377"/>
        <v>2305.096232229514</v>
      </c>
      <c r="U1281" s="57">
        <f t="shared" si="378"/>
        <v>2450.1528856540926</v>
      </c>
      <c r="V1281" s="57">
        <f t="shared" si="379"/>
        <v>1542.6963954055921</v>
      </c>
      <c r="W1281" s="57">
        <f t="shared" si="380"/>
        <v>3087.802712351302</v>
      </c>
      <c r="X1281" s="60">
        <f t="shared" si="376"/>
        <v>1497.3903765145715</v>
      </c>
      <c r="Y1281" s="17"/>
      <c r="AA1281" s="22"/>
      <c r="AB1281" s="22"/>
      <c r="AC1281" s="22"/>
      <c r="AD1281" s="22"/>
      <c r="AE1281" s="22"/>
      <c r="AF1281" s="22"/>
      <c r="AG1281" s="22"/>
      <c r="AH1281" s="33"/>
      <c r="AI1281" s="6"/>
      <c r="AJ1281" s="32"/>
      <c r="AK1281" s="27"/>
      <c r="AL1281" s="27"/>
      <c r="AM1281" s="27"/>
      <c r="AN1281" s="27"/>
      <c r="AO1281" s="27"/>
      <c r="AP1281" s="27"/>
      <c r="AR1281" s="2"/>
      <c r="AS1281" s="8"/>
      <c r="AT1281" s="8"/>
      <c r="AU1281" s="8"/>
      <c r="AW1281" s="44"/>
      <c r="AX1281" s="31"/>
      <c r="AY1281" s="29"/>
      <c r="AZ1281" s="31"/>
      <c r="BA1281" s="17"/>
      <c r="BC1281" s="22"/>
      <c r="BD1281" s="22"/>
      <c r="BE1281" s="22"/>
      <c r="BF1281" s="22"/>
      <c r="BG1281" s="22"/>
      <c r="BH1281" s="22"/>
      <c r="BI1281" s="22"/>
      <c r="BJ1281" s="33"/>
      <c r="BK1281" s="6"/>
      <c r="BL1281" s="32"/>
      <c r="BM1281" s="27"/>
      <c r="BN1281" s="27"/>
      <c r="BO1281" s="27"/>
      <c r="BP1281" s="27"/>
      <c r="BQ1281" s="27"/>
      <c r="BR1281" s="27"/>
      <c r="BT1281" s="2"/>
      <c r="BU1281" s="8"/>
      <c r="BV1281" s="8"/>
      <c r="BW1281" s="8"/>
      <c r="BY1281" s="44"/>
      <c r="BZ1281" s="31"/>
      <c r="CA1281" s="29"/>
      <c r="CB1281" s="31"/>
      <c r="CC1281" s="17"/>
      <c r="CE1281" s="22"/>
      <c r="CF1281" s="22"/>
      <c r="CG1281" s="22"/>
      <c r="CH1281" s="22"/>
      <c r="CI1281" s="22"/>
      <c r="CJ1281" s="22"/>
      <c r="CK1281" s="22"/>
      <c r="CL1281" s="33"/>
      <c r="CM1281" s="6"/>
      <c r="CN1281" s="32"/>
      <c r="CO1281" s="27"/>
      <c r="CP1281" s="27"/>
      <c r="CQ1281" s="27"/>
      <c r="CR1281" s="27"/>
      <c r="CS1281" s="27"/>
      <c r="CT1281" s="27"/>
    </row>
    <row r="1282" spans="2:98">
      <c r="B1282" s="86">
        <v>44217</v>
      </c>
      <c r="C1282" s="53">
        <v>3853.07</v>
      </c>
      <c r="D1282" s="47">
        <f t="shared" si="368"/>
        <v>3.1673092150531686E-4</v>
      </c>
      <c r="F1282" s="89">
        <f t="shared" si="366"/>
        <v>2021.0496622964392</v>
      </c>
      <c r="G1282" s="41">
        <v>210</v>
      </c>
      <c r="H1282" s="37">
        <v>1271</v>
      </c>
      <c r="I1282" s="57">
        <f t="shared" si="369"/>
        <v>2378.8911539854698</v>
      </c>
      <c r="J1282" s="57">
        <f t="shared" si="370"/>
        <v>2821.2400021287162</v>
      </c>
      <c r="K1282" s="57">
        <f t="shared" si="371"/>
        <v>2999.6526702127258</v>
      </c>
      <c r="L1282" s="57">
        <f t="shared" si="372"/>
        <v>1886.5927974617791</v>
      </c>
      <c r="M1282" s="60">
        <f t="shared" si="373"/>
        <v>3782.3992606133725</v>
      </c>
      <c r="N1282" s="57">
        <f t="shared" si="374"/>
        <v>1496.172860818667</v>
      </c>
      <c r="P1282" s="49"/>
      <c r="Q1282" s="96">
        <v>210</v>
      </c>
      <c r="R1282" s="103">
        <f t="shared" si="367"/>
        <v>2021.0496622964392</v>
      </c>
      <c r="S1282" s="60">
        <f t="shared" si="375"/>
        <v>2378.8911539854698</v>
      </c>
      <c r="T1282" s="57">
        <f t="shared" si="377"/>
        <v>2306.3706369418042</v>
      </c>
      <c r="U1282" s="57">
        <f t="shared" si="378"/>
        <v>2452.223431676362</v>
      </c>
      <c r="V1282" s="57">
        <f t="shared" si="379"/>
        <v>1542.2942495670825</v>
      </c>
      <c r="W1282" s="57">
        <f t="shared" si="380"/>
        <v>3092.1206934847173</v>
      </c>
      <c r="X1282" s="60">
        <f t="shared" si="376"/>
        <v>1496.172860818667</v>
      </c>
      <c r="Y1282" s="17"/>
      <c r="AA1282" s="22"/>
      <c r="AB1282" s="22"/>
      <c r="AC1282" s="22"/>
      <c r="AD1282" s="22"/>
      <c r="AE1282" s="22"/>
      <c r="AF1282" s="22"/>
      <c r="AG1282" s="22"/>
      <c r="AH1282" s="33"/>
      <c r="AI1282" s="6"/>
      <c r="AJ1282" s="32"/>
      <c r="AK1282" s="27"/>
      <c r="AL1282" s="27"/>
      <c r="AM1282" s="27"/>
      <c r="AN1282" s="27"/>
      <c r="AO1282" s="27"/>
      <c r="AP1282" s="27"/>
      <c r="AR1282" s="2"/>
      <c r="AS1282" s="8"/>
      <c r="AT1282" s="8"/>
      <c r="AU1282" s="8"/>
      <c r="AW1282" s="44"/>
      <c r="AX1282" s="31"/>
      <c r="AY1282" s="29"/>
      <c r="AZ1282" s="31"/>
      <c r="BA1282" s="17"/>
      <c r="BC1282" s="22"/>
      <c r="BD1282" s="22"/>
      <c r="BE1282" s="22"/>
      <c r="BF1282" s="22"/>
      <c r="BG1282" s="22"/>
      <c r="BH1282" s="22"/>
      <c r="BI1282" s="22"/>
      <c r="BJ1282" s="33"/>
      <c r="BK1282" s="6"/>
      <c r="BL1282" s="32"/>
      <c r="BM1282" s="27"/>
      <c r="BN1282" s="27"/>
      <c r="BO1282" s="27"/>
      <c r="BP1282" s="27"/>
      <c r="BQ1282" s="27"/>
      <c r="BR1282" s="27"/>
      <c r="BT1282" s="2"/>
      <c r="BU1282" s="8"/>
      <c r="BV1282" s="8"/>
      <c r="BW1282" s="8"/>
      <c r="BY1282" s="44"/>
      <c r="BZ1282" s="31"/>
      <c r="CA1282" s="29"/>
      <c r="CB1282" s="31"/>
      <c r="CC1282" s="17"/>
      <c r="CE1282" s="22"/>
      <c r="CF1282" s="22"/>
      <c r="CG1282" s="22"/>
      <c r="CH1282" s="22"/>
      <c r="CI1282" s="22"/>
      <c r="CJ1282" s="22"/>
      <c r="CK1282" s="22"/>
      <c r="CL1282" s="33"/>
      <c r="CM1282" s="6"/>
      <c r="CN1282" s="32"/>
      <c r="CO1282" s="27"/>
      <c r="CP1282" s="27"/>
      <c r="CQ1282" s="27"/>
      <c r="CR1282" s="27"/>
      <c r="CS1282" s="27"/>
      <c r="CT1282" s="27"/>
    </row>
    <row r="1283" spans="2:98">
      <c r="B1283" s="86">
        <v>44218</v>
      </c>
      <c r="C1283" s="53">
        <v>3841.47</v>
      </c>
      <c r="D1283" s="47">
        <f t="shared" si="368"/>
        <v>-3.0105863636010672E-3</v>
      </c>
      <c r="F1283" s="89">
        <f t="shared" si="366"/>
        <v>2021.05363528015</v>
      </c>
      <c r="G1283" s="41">
        <v>211</v>
      </c>
      <c r="H1283" s="37">
        <v>1272</v>
      </c>
      <c r="I1283" s="57">
        <f t="shared" si="369"/>
        <v>2379.5858916291932</v>
      </c>
      <c r="J1283" s="57">
        <f t="shared" si="370"/>
        <v>2822.7960538059801</v>
      </c>
      <c r="K1283" s="57">
        <f t="shared" si="371"/>
        <v>3002.1836348365387</v>
      </c>
      <c r="L1283" s="57">
        <f t="shared" si="372"/>
        <v>1886.1034847886672</v>
      </c>
      <c r="M1283" s="60">
        <f t="shared" si="373"/>
        <v>3787.6786078562059</v>
      </c>
      <c r="N1283" s="57">
        <f t="shared" si="374"/>
        <v>1494.9602650805662</v>
      </c>
      <c r="P1283" s="49"/>
      <c r="Q1283" s="41">
        <v>211</v>
      </c>
      <c r="R1283" s="103">
        <f t="shared" si="367"/>
        <v>2021.05363528015</v>
      </c>
      <c r="S1283" s="60">
        <f t="shared" si="375"/>
        <v>2379.5858916291932</v>
      </c>
      <c r="T1283" s="57">
        <f t="shared" si="377"/>
        <v>2307.6427130130696</v>
      </c>
      <c r="U1283" s="57">
        <f t="shared" si="378"/>
        <v>2454.2925014779726</v>
      </c>
      <c r="V1283" s="57">
        <f t="shared" si="379"/>
        <v>1541.8942352539802</v>
      </c>
      <c r="W1283" s="57">
        <f t="shared" si="380"/>
        <v>3096.4365728334801</v>
      </c>
      <c r="X1283" s="60">
        <f t="shared" si="376"/>
        <v>1494.9602650805662</v>
      </c>
      <c r="Y1283" s="17"/>
      <c r="AA1283" s="22"/>
      <c r="AB1283" s="22"/>
      <c r="AC1283" s="22"/>
      <c r="AD1283" s="22"/>
      <c r="AE1283" s="22"/>
      <c r="AF1283" s="22"/>
      <c r="AG1283" s="22"/>
      <c r="AH1283" s="33"/>
      <c r="AI1283" s="6"/>
      <c r="AJ1283" s="32"/>
      <c r="AK1283" s="27"/>
      <c r="AL1283" s="27"/>
      <c r="AM1283" s="27"/>
      <c r="AN1283" s="27"/>
      <c r="AO1283" s="27"/>
      <c r="AP1283" s="27"/>
      <c r="AR1283" s="2"/>
      <c r="AS1283" s="8"/>
      <c r="AT1283" s="8"/>
      <c r="AU1283" s="8"/>
      <c r="AW1283" s="44"/>
      <c r="AX1283" s="31"/>
      <c r="AY1283" s="29"/>
      <c r="AZ1283" s="31"/>
      <c r="BA1283" s="17"/>
      <c r="BC1283" s="22"/>
      <c r="BD1283" s="22"/>
      <c r="BE1283" s="22"/>
      <c r="BF1283" s="22"/>
      <c r="BG1283" s="22"/>
      <c r="BH1283" s="22"/>
      <c r="BI1283" s="22"/>
      <c r="BJ1283" s="33"/>
      <c r="BK1283" s="6"/>
      <c r="BL1283" s="32"/>
      <c r="BM1283" s="27"/>
      <c r="BN1283" s="27"/>
      <c r="BO1283" s="27"/>
      <c r="BP1283" s="27"/>
      <c r="BQ1283" s="27"/>
      <c r="BR1283" s="27"/>
      <c r="BT1283" s="2"/>
      <c r="BU1283" s="8"/>
      <c r="BV1283" s="8"/>
      <c r="BW1283" s="8"/>
      <c r="BY1283" s="44"/>
      <c r="BZ1283" s="31"/>
      <c r="CA1283" s="29"/>
      <c r="CB1283" s="31"/>
      <c r="CC1283" s="17"/>
      <c r="CE1283" s="22"/>
      <c r="CF1283" s="22"/>
      <c r="CG1283" s="22"/>
      <c r="CH1283" s="22"/>
      <c r="CI1283" s="22"/>
      <c r="CJ1283" s="22"/>
      <c r="CK1283" s="22"/>
      <c r="CL1283" s="33"/>
      <c r="CM1283" s="6"/>
      <c r="CN1283" s="32"/>
      <c r="CO1283" s="27"/>
      <c r="CP1283" s="27"/>
      <c r="CQ1283" s="27"/>
      <c r="CR1283" s="27"/>
      <c r="CS1283" s="27"/>
      <c r="CT1283" s="27"/>
    </row>
    <row r="1284" spans="2:98">
      <c r="B1284" s="86">
        <v>44221</v>
      </c>
      <c r="C1284" s="53">
        <v>3843.67</v>
      </c>
      <c r="D1284" s="47">
        <f t="shared" si="368"/>
        <v>5.7269743093145929E-4</v>
      </c>
      <c r="F1284" s="89">
        <f t="shared" si="366"/>
        <v>2021.0576082638609</v>
      </c>
      <c r="G1284" s="41">
        <v>212</v>
      </c>
      <c r="H1284" s="37">
        <v>1273</v>
      </c>
      <c r="I1284" s="57">
        <f t="shared" si="369"/>
        <v>2380.2808321659295</v>
      </c>
      <c r="J1284" s="57">
        <f t="shared" si="370"/>
        <v>2824.3492776987323</v>
      </c>
      <c r="K1284" s="57">
        <f t="shared" si="371"/>
        <v>3004.7128135550106</v>
      </c>
      <c r="L1284" s="57">
        <f t="shared" si="372"/>
        <v>1885.6167599169464</v>
      </c>
      <c r="M1284" s="60">
        <f t="shared" si="373"/>
        <v>3792.9554235524351</v>
      </c>
      <c r="N1284" s="57">
        <f t="shared" si="374"/>
        <v>1493.7525510568935</v>
      </c>
      <c r="P1284" s="49"/>
      <c r="Q1284" s="96">
        <v>212</v>
      </c>
      <c r="R1284" s="103">
        <f t="shared" si="367"/>
        <v>2021.0576082638609</v>
      </c>
      <c r="S1284" s="60">
        <f t="shared" si="375"/>
        <v>2380.2808321659295</v>
      </c>
      <c r="T1284" s="57">
        <f t="shared" si="377"/>
        <v>2308.9124773635458</v>
      </c>
      <c r="U1284" s="57">
        <f t="shared" si="378"/>
        <v>2456.3601112975766</v>
      </c>
      <c r="V1284" s="57">
        <f t="shared" si="379"/>
        <v>1541.4963364748762</v>
      </c>
      <c r="W1284" s="57">
        <f t="shared" si="380"/>
        <v>3100.750382636671</v>
      </c>
      <c r="X1284" s="60">
        <f t="shared" si="376"/>
        <v>1493.7525510568935</v>
      </c>
      <c r="Y1284" s="17"/>
      <c r="AA1284" s="22"/>
      <c r="AB1284" s="22"/>
      <c r="AC1284" s="22"/>
      <c r="AD1284" s="22"/>
      <c r="AE1284" s="22"/>
      <c r="AF1284" s="22"/>
      <c r="AG1284" s="22"/>
      <c r="AH1284" s="33"/>
      <c r="AI1284" s="6"/>
      <c r="AJ1284" s="32"/>
      <c r="AK1284" s="27"/>
      <c r="AL1284" s="27"/>
      <c r="AM1284" s="27"/>
      <c r="AN1284" s="27"/>
      <c r="AO1284" s="27"/>
      <c r="AP1284" s="27"/>
      <c r="AR1284" s="2"/>
      <c r="AS1284" s="8"/>
      <c r="AT1284" s="8"/>
      <c r="AU1284" s="8"/>
      <c r="AW1284" s="44"/>
      <c r="AX1284" s="31"/>
      <c r="AY1284" s="29"/>
      <c r="AZ1284" s="31"/>
      <c r="BA1284" s="17"/>
      <c r="BC1284" s="22"/>
      <c r="BD1284" s="22"/>
      <c r="BE1284" s="22"/>
      <c r="BF1284" s="22"/>
      <c r="BG1284" s="22"/>
      <c r="BH1284" s="22"/>
      <c r="BI1284" s="22"/>
      <c r="BJ1284" s="33"/>
      <c r="BK1284" s="6"/>
      <c r="BL1284" s="32"/>
      <c r="BM1284" s="27"/>
      <c r="BN1284" s="27"/>
      <c r="BO1284" s="27"/>
      <c r="BP1284" s="27"/>
      <c r="BQ1284" s="27"/>
      <c r="BR1284" s="27"/>
      <c r="BT1284" s="2"/>
      <c r="BU1284" s="8"/>
      <c r="BV1284" s="8"/>
      <c r="BW1284" s="8"/>
      <c r="BY1284" s="44"/>
      <c r="BZ1284" s="31"/>
      <c r="CA1284" s="29"/>
      <c r="CB1284" s="31"/>
      <c r="CC1284" s="17"/>
      <c r="CE1284" s="22"/>
      <c r="CF1284" s="22"/>
      <c r="CG1284" s="22"/>
      <c r="CH1284" s="22"/>
      <c r="CI1284" s="22"/>
      <c r="CJ1284" s="22"/>
      <c r="CK1284" s="22"/>
      <c r="CL1284" s="33"/>
      <c r="CM1284" s="6"/>
      <c r="CN1284" s="32"/>
      <c r="CO1284" s="27"/>
      <c r="CP1284" s="27"/>
      <c r="CQ1284" s="27"/>
      <c r="CR1284" s="27"/>
      <c r="CS1284" s="27"/>
      <c r="CT1284" s="27"/>
    </row>
    <row r="1285" spans="2:98">
      <c r="B1285" s="86">
        <v>44222</v>
      </c>
      <c r="C1285" s="53">
        <v>3849.62</v>
      </c>
      <c r="D1285" s="47">
        <f t="shared" si="368"/>
        <v>1.5479996982050534E-3</v>
      </c>
      <c r="F1285" s="89">
        <f t="shared" si="366"/>
        <v>2021.0615812475717</v>
      </c>
      <c r="G1285" s="41">
        <v>213</v>
      </c>
      <c r="H1285" s="37">
        <v>1274</v>
      </c>
      <c r="I1285" s="57">
        <f t="shared" si="369"/>
        <v>2380.975975654932</v>
      </c>
      <c r="J1285" s="57">
        <f t="shared" si="370"/>
        <v>2825.8996942598046</v>
      </c>
      <c r="K1285" s="57">
        <f t="shared" si="371"/>
        <v>3007.2402259958935</v>
      </c>
      <c r="L1285" s="57">
        <f t="shared" si="372"/>
        <v>1885.1326035214115</v>
      </c>
      <c r="M1285" s="60">
        <f t="shared" si="373"/>
        <v>3798.22974667363</v>
      </c>
      <c r="N1285" s="57">
        <f t="shared" si="374"/>
        <v>1492.5496809693327</v>
      </c>
      <c r="P1285" s="49"/>
      <c r="Q1285" s="41">
        <v>213</v>
      </c>
      <c r="R1285" s="103">
        <f t="shared" si="367"/>
        <v>2021.0615812475717</v>
      </c>
      <c r="S1285" s="60">
        <f t="shared" si="375"/>
        <v>2380.975975654932</v>
      </c>
      <c r="T1285" s="57">
        <f t="shared" si="377"/>
        <v>2310.179946713472</v>
      </c>
      <c r="U1285" s="57">
        <f t="shared" si="378"/>
        <v>2458.4262771809103</v>
      </c>
      <c r="V1285" s="57">
        <f t="shared" si="379"/>
        <v>1541.1005374313681</v>
      </c>
      <c r="W1285" s="57">
        <f t="shared" si="380"/>
        <v>3105.0621547536439</v>
      </c>
      <c r="X1285" s="60">
        <f t="shared" si="376"/>
        <v>1492.5496809693327</v>
      </c>
      <c r="Y1285" s="17"/>
      <c r="AA1285" s="22"/>
      <c r="AB1285" s="22"/>
      <c r="AC1285" s="22"/>
      <c r="AD1285" s="22"/>
      <c r="AE1285" s="22"/>
      <c r="AF1285" s="22"/>
      <c r="AG1285" s="22"/>
      <c r="AH1285" s="33"/>
      <c r="AI1285" s="6"/>
      <c r="AJ1285" s="32"/>
      <c r="AK1285" s="27"/>
      <c r="AL1285" s="27"/>
      <c r="AM1285" s="27"/>
      <c r="AN1285" s="27"/>
      <c r="AO1285" s="27"/>
      <c r="AP1285" s="27"/>
      <c r="AR1285" s="2"/>
      <c r="AS1285" s="8"/>
      <c r="AT1285" s="8"/>
      <c r="AU1285" s="8"/>
      <c r="AW1285" s="44"/>
      <c r="AX1285" s="31"/>
      <c r="AY1285" s="29"/>
      <c r="AZ1285" s="31"/>
      <c r="BA1285" s="17"/>
      <c r="BC1285" s="22"/>
      <c r="BD1285" s="22"/>
      <c r="BE1285" s="22"/>
      <c r="BF1285" s="22"/>
      <c r="BG1285" s="22"/>
      <c r="BH1285" s="22"/>
      <c r="BI1285" s="22"/>
      <c r="BJ1285" s="33"/>
      <c r="BK1285" s="6"/>
      <c r="BL1285" s="32"/>
      <c r="BM1285" s="27"/>
      <c r="BN1285" s="27"/>
      <c r="BO1285" s="27"/>
      <c r="BP1285" s="27"/>
      <c r="BQ1285" s="27"/>
      <c r="BR1285" s="27"/>
      <c r="BT1285" s="2"/>
      <c r="BU1285" s="8"/>
      <c r="BV1285" s="8"/>
      <c r="BW1285" s="8"/>
      <c r="BY1285" s="44"/>
      <c r="BZ1285" s="31"/>
      <c r="CA1285" s="29"/>
      <c r="CB1285" s="31"/>
      <c r="CC1285" s="17"/>
      <c r="CE1285" s="22"/>
      <c r="CF1285" s="22"/>
      <c r="CG1285" s="22"/>
      <c r="CH1285" s="22"/>
      <c r="CI1285" s="22"/>
      <c r="CJ1285" s="22"/>
      <c r="CK1285" s="22"/>
      <c r="CL1285" s="33"/>
      <c r="CM1285" s="6"/>
      <c r="CN1285" s="32"/>
      <c r="CO1285" s="27"/>
      <c r="CP1285" s="27"/>
      <c r="CQ1285" s="27"/>
      <c r="CR1285" s="27"/>
      <c r="CS1285" s="27"/>
      <c r="CT1285" s="27"/>
    </row>
    <row r="1286" spans="2:98">
      <c r="B1286" s="86">
        <v>44223</v>
      </c>
      <c r="C1286" s="53">
        <v>3750.95</v>
      </c>
      <c r="D1286" s="47">
        <f t="shared" si="368"/>
        <v>-2.5631101251552119E-2</v>
      </c>
      <c r="F1286" s="89">
        <f t="shared" si="366"/>
        <v>2021.0655542312825</v>
      </c>
      <c r="G1286" s="41">
        <v>214</v>
      </c>
      <c r="H1286" s="37">
        <v>1275</v>
      </c>
      <c r="I1286" s="57">
        <f t="shared" si="369"/>
        <v>2381.6713221554719</v>
      </c>
      <c r="J1286" s="57">
        <f t="shared" si="370"/>
        <v>2827.4473237014085</v>
      </c>
      <c r="K1286" s="57">
        <f t="shared" si="371"/>
        <v>3009.7658915548773</v>
      </c>
      <c r="L1286" s="57">
        <f t="shared" si="372"/>
        <v>1884.6509965090315</v>
      </c>
      <c r="M1286" s="60">
        <f t="shared" si="373"/>
        <v>3803.5016157346117</v>
      </c>
      <c r="N1286" s="57">
        <f t="shared" si="374"/>
        <v>1491.3516174968756</v>
      </c>
      <c r="P1286" s="49"/>
      <c r="Q1286" s="96">
        <v>214</v>
      </c>
      <c r="R1286" s="103">
        <f t="shared" si="367"/>
        <v>2021.0655542312825</v>
      </c>
      <c r="S1286" s="60">
        <f t="shared" si="375"/>
        <v>2381.6713221554719</v>
      </c>
      <c r="T1286" s="57">
        <f t="shared" si="377"/>
        <v>2311.4451375863823</v>
      </c>
      <c r="U1286" s="57">
        <f t="shared" si="378"/>
        <v>2460.491014983997</v>
      </c>
      <c r="V1286" s="57">
        <f t="shared" si="379"/>
        <v>1540.7068225148562</v>
      </c>
      <c r="W1286" s="57">
        <f t="shared" si="380"/>
        <v>3109.3719206703599</v>
      </c>
      <c r="X1286" s="60">
        <f t="shared" si="376"/>
        <v>1491.3516174968756</v>
      </c>
      <c r="Y1286" s="17"/>
      <c r="AA1286" s="22"/>
      <c r="AB1286" s="22"/>
      <c r="AC1286" s="22"/>
      <c r="AD1286" s="22"/>
      <c r="AE1286" s="22"/>
      <c r="AF1286" s="22"/>
      <c r="AG1286" s="22"/>
      <c r="AH1286" s="33"/>
      <c r="AI1286" s="6"/>
      <c r="AJ1286" s="32"/>
      <c r="AK1286" s="27"/>
      <c r="AL1286" s="27"/>
      <c r="AM1286" s="27"/>
      <c r="AN1286" s="27"/>
      <c r="AO1286" s="27"/>
      <c r="AP1286" s="27"/>
      <c r="AR1286" s="2"/>
      <c r="AS1286" s="8"/>
      <c r="AT1286" s="8"/>
      <c r="AU1286" s="8"/>
      <c r="AW1286" s="44"/>
      <c r="AX1286" s="31"/>
      <c r="AY1286" s="29"/>
      <c r="AZ1286" s="31"/>
      <c r="BA1286" s="17"/>
      <c r="BC1286" s="22"/>
      <c r="BD1286" s="22"/>
      <c r="BE1286" s="22"/>
      <c r="BF1286" s="22"/>
      <c r="BG1286" s="22"/>
      <c r="BH1286" s="22"/>
      <c r="BI1286" s="22"/>
      <c r="BJ1286" s="33"/>
      <c r="BK1286" s="6"/>
      <c r="BL1286" s="32"/>
      <c r="BM1286" s="27"/>
      <c r="BN1286" s="27"/>
      <c r="BO1286" s="27"/>
      <c r="BP1286" s="27"/>
      <c r="BQ1286" s="27"/>
      <c r="BR1286" s="27"/>
      <c r="BT1286" s="2"/>
      <c r="BU1286" s="8"/>
      <c r="BV1286" s="8"/>
      <c r="BW1286" s="8"/>
      <c r="BY1286" s="44"/>
      <c r="BZ1286" s="31"/>
      <c r="CA1286" s="29"/>
      <c r="CB1286" s="31"/>
      <c r="CC1286" s="17"/>
      <c r="CE1286" s="22"/>
      <c r="CF1286" s="22"/>
      <c r="CG1286" s="22"/>
      <c r="CH1286" s="22"/>
      <c r="CI1286" s="22"/>
      <c r="CJ1286" s="22"/>
      <c r="CK1286" s="22"/>
      <c r="CL1286" s="33"/>
      <c r="CM1286" s="6"/>
      <c r="CN1286" s="32"/>
      <c r="CO1286" s="27"/>
      <c r="CP1286" s="27"/>
      <c r="CQ1286" s="27"/>
      <c r="CR1286" s="27"/>
      <c r="CS1286" s="27"/>
      <c r="CT1286" s="27"/>
    </row>
    <row r="1287" spans="2:98">
      <c r="B1287" s="86">
        <v>44224</v>
      </c>
      <c r="C1287" s="53">
        <v>3787.26</v>
      </c>
      <c r="D1287" s="47">
        <f t="shared" si="368"/>
        <v>9.6802143456991962E-3</v>
      </c>
      <c r="F1287" s="89">
        <f t="shared" si="366"/>
        <v>2021.0695272149933</v>
      </c>
      <c r="G1287" s="41">
        <v>215</v>
      </c>
      <c r="H1287" s="37">
        <v>1276</v>
      </c>
      <c r="I1287" s="57">
        <f t="shared" si="369"/>
        <v>2382.3668717268365</v>
      </c>
      <c r="J1287" s="57">
        <f t="shared" si="370"/>
        <v>2828.9921859990723</v>
      </c>
      <c r="K1287" s="57">
        <f t="shared" si="371"/>
        <v>3012.2898293994253</v>
      </c>
      <c r="L1287" s="57">
        <f t="shared" si="372"/>
        <v>1884.1719200151135</v>
      </c>
      <c r="M1287" s="60">
        <f t="shared" si="373"/>
        <v>3808.771068801042</v>
      </c>
      <c r="N1287" s="57">
        <f t="shared" si="374"/>
        <v>1490.158323768236</v>
      </c>
      <c r="P1287" s="49"/>
      <c r="Q1287" s="41">
        <v>215</v>
      </c>
      <c r="R1287" s="103">
        <f t="shared" si="367"/>
        <v>2021.0695272149933</v>
      </c>
      <c r="S1287" s="60">
        <f t="shared" si="375"/>
        <v>2382.3668717268365</v>
      </c>
      <c r="T1287" s="57">
        <f t="shared" si="377"/>
        <v>2312.7080663123188</v>
      </c>
      <c r="U1287" s="57">
        <f t="shared" si="378"/>
        <v>2462.5543403762854</v>
      </c>
      <c r="V1287" s="57">
        <f t="shared" si="379"/>
        <v>1540.3151763034073</v>
      </c>
      <c r="W1287" s="57">
        <f t="shared" si="380"/>
        <v>3113.6797115055911</v>
      </c>
      <c r="X1287" s="60">
        <f t="shared" si="376"/>
        <v>1490.158323768236</v>
      </c>
      <c r="Y1287" s="17"/>
      <c r="AA1287" s="22"/>
      <c r="AB1287" s="22"/>
      <c r="AC1287" s="22"/>
      <c r="AD1287" s="22"/>
      <c r="AE1287" s="22"/>
      <c r="AF1287" s="22"/>
      <c r="AG1287" s="22"/>
      <c r="AH1287" s="33"/>
      <c r="AI1287" s="6"/>
      <c r="AJ1287" s="32"/>
      <c r="AK1287" s="27"/>
      <c r="AL1287" s="27"/>
      <c r="AM1287" s="27"/>
      <c r="AN1287" s="27"/>
      <c r="AO1287" s="27"/>
      <c r="AP1287" s="27"/>
      <c r="AR1287" s="2"/>
      <c r="AS1287" s="8"/>
      <c r="AT1287" s="8"/>
      <c r="AU1287" s="8"/>
      <c r="AW1287" s="44"/>
      <c r="AX1287" s="31"/>
      <c r="AY1287" s="29"/>
      <c r="AZ1287" s="31"/>
      <c r="BA1287" s="17"/>
      <c r="BC1287" s="22"/>
      <c r="BD1287" s="22"/>
      <c r="BE1287" s="22"/>
      <c r="BF1287" s="22"/>
      <c r="BG1287" s="22"/>
      <c r="BH1287" s="22"/>
      <c r="BI1287" s="22"/>
      <c r="BJ1287" s="33"/>
      <c r="BK1287" s="6"/>
      <c r="BL1287" s="32"/>
      <c r="BM1287" s="27"/>
      <c r="BN1287" s="27"/>
      <c r="BO1287" s="27"/>
      <c r="BP1287" s="27"/>
      <c r="BQ1287" s="27"/>
      <c r="BR1287" s="27"/>
      <c r="BT1287" s="2"/>
      <c r="BU1287" s="8"/>
      <c r="BV1287" s="8"/>
      <c r="BW1287" s="8"/>
      <c r="BY1287" s="44"/>
      <c r="BZ1287" s="31"/>
      <c r="CA1287" s="29"/>
      <c r="CB1287" s="31"/>
      <c r="CC1287" s="17"/>
      <c r="CE1287" s="22"/>
      <c r="CF1287" s="22"/>
      <c r="CG1287" s="22"/>
      <c r="CH1287" s="22"/>
      <c r="CI1287" s="22"/>
      <c r="CJ1287" s="22"/>
      <c r="CK1287" s="22"/>
      <c r="CL1287" s="33"/>
      <c r="CM1287" s="6"/>
      <c r="CN1287" s="32"/>
      <c r="CO1287" s="27"/>
      <c r="CP1287" s="27"/>
      <c r="CQ1287" s="27"/>
      <c r="CR1287" s="27"/>
      <c r="CS1287" s="27"/>
      <c r="CT1287" s="27"/>
    </row>
    <row r="1288" spans="2:98">
      <c r="B1288" s="86">
        <v>44225</v>
      </c>
      <c r="C1288" s="53">
        <v>3714.24</v>
      </c>
      <c r="D1288" s="47">
        <f t="shared" si="368"/>
        <v>-1.9280429650987901E-2</v>
      </c>
      <c r="F1288" s="89">
        <f t="shared" si="366"/>
        <v>2021.0735001987041</v>
      </c>
      <c r="G1288" s="41">
        <v>216</v>
      </c>
      <c r="H1288" s="37">
        <v>1277</v>
      </c>
      <c r="I1288" s="57">
        <f t="shared" si="369"/>
        <v>2383.0626244283321</v>
      </c>
      <c r="J1288" s="57">
        <f t="shared" si="370"/>
        <v>2830.5343008954951</v>
      </c>
      <c r="K1288" s="57">
        <f t="shared" si="371"/>
        <v>3014.812058472527</v>
      </c>
      <c r="L1288" s="57">
        <f t="shared" si="372"/>
        <v>1883.6953553995472</v>
      </c>
      <c r="M1288" s="60">
        <f t="shared" si="373"/>
        <v>3814.0381434968458</v>
      </c>
      <c r="N1288" s="57">
        <f t="shared" si="374"/>
        <v>1488.9697633544245</v>
      </c>
      <c r="P1288" s="49"/>
      <c r="Q1288" s="96">
        <v>216</v>
      </c>
      <c r="R1288" s="103">
        <f t="shared" si="367"/>
        <v>2021.0735001987041</v>
      </c>
      <c r="S1288" s="60">
        <f t="shared" si="375"/>
        <v>2383.0626244283321</v>
      </c>
      <c r="T1288" s="57">
        <f t="shared" si="377"/>
        <v>2313.968749030988</v>
      </c>
      <c r="U1288" s="57">
        <f t="shared" si="378"/>
        <v>2464.6162688437157</v>
      </c>
      <c r="V1288" s="57">
        <f t="shared" si="379"/>
        <v>1539.925583558686</v>
      </c>
      <c r="W1288" s="57">
        <f t="shared" si="380"/>
        <v>3117.9855580169888</v>
      </c>
      <c r="X1288" s="60">
        <f t="shared" si="376"/>
        <v>1488.9697633544245</v>
      </c>
      <c r="Y1288" s="17"/>
      <c r="AA1288" s="22"/>
      <c r="AB1288" s="22"/>
      <c r="AC1288" s="22"/>
      <c r="AD1288" s="22"/>
      <c r="AE1288" s="22"/>
      <c r="AF1288" s="22"/>
      <c r="AG1288" s="22"/>
      <c r="AH1288" s="33"/>
      <c r="AI1288" s="6"/>
      <c r="AJ1288" s="32"/>
      <c r="AK1288" s="27"/>
      <c r="AL1288" s="27"/>
      <c r="AM1288" s="27"/>
      <c r="AN1288" s="27"/>
      <c r="AO1288" s="27"/>
      <c r="AP1288" s="27"/>
      <c r="AR1288" s="2"/>
      <c r="AS1288" s="8"/>
      <c r="AT1288" s="8"/>
      <c r="AU1288" s="8"/>
      <c r="AW1288" s="44"/>
      <c r="AX1288" s="31"/>
      <c r="AY1288" s="29"/>
      <c r="AZ1288" s="31"/>
      <c r="BA1288" s="17"/>
      <c r="BC1288" s="22"/>
      <c r="BD1288" s="22"/>
      <c r="BE1288" s="22"/>
      <c r="BF1288" s="22"/>
      <c r="BG1288" s="22"/>
      <c r="BH1288" s="22"/>
      <c r="BI1288" s="22"/>
      <c r="BJ1288" s="33"/>
      <c r="BK1288" s="6"/>
      <c r="BL1288" s="32"/>
      <c r="BM1288" s="27"/>
      <c r="BN1288" s="27"/>
      <c r="BO1288" s="27"/>
      <c r="BP1288" s="27"/>
      <c r="BQ1288" s="27"/>
      <c r="BR1288" s="27"/>
      <c r="BT1288" s="2"/>
      <c r="BU1288" s="8"/>
      <c r="BV1288" s="8"/>
      <c r="BW1288" s="8"/>
      <c r="BY1288" s="44"/>
      <c r="BZ1288" s="31"/>
      <c r="CA1288" s="29"/>
      <c r="CB1288" s="31"/>
      <c r="CC1288" s="17"/>
      <c r="CE1288" s="22"/>
      <c r="CF1288" s="22"/>
      <c r="CG1288" s="22"/>
      <c r="CH1288" s="22"/>
      <c r="CI1288" s="22"/>
      <c r="CJ1288" s="22"/>
      <c r="CK1288" s="22"/>
      <c r="CL1288" s="33"/>
      <c r="CM1288" s="6"/>
      <c r="CN1288" s="32"/>
      <c r="CO1288" s="27"/>
      <c r="CP1288" s="27"/>
      <c r="CQ1288" s="27"/>
      <c r="CR1288" s="27"/>
      <c r="CS1288" s="27"/>
      <c r="CT1288" s="27"/>
    </row>
    <row r="1289" spans="2:98">
      <c r="B1289" s="86">
        <v>44228</v>
      </c>
      <c r="C1289" s="53">
        <v>3773.77</v>
      </c>
      <c r="D1289" s="47">
        <f t="shared" si="368"/>
        <v>1.602750495390718E-2</v>
      </c>
      <c r="F1289" s="89">
        <f t="shared" si="366"/>
        <v>2021.0774731824149</v>
      </c>
      <c r="G1289" s="41">
        <v>217</v>
      </c>
      <c r="H1289" s="37">
        <v>1278</v>
      </c>
      <c r="I1289" s="57">
        <f t="shared" si="369"/>
        <v>2383.7585803192796</v>
      </c>
      <c r="J1289" s="57">
        <f t="shared" si="370"/>
        <v>2832.0736879043229</v>
      </c>
      <c r="K1289" s="57">
        <f t="shared" si="371"/>
        <v>3017.3325974963782</v>
      </c>
      <c r="L1289" s="57">
        <f t="shared" si="372"/>
        <v>1883.2212842431302</v>
      </c>
      <c r="M1289" s="60">
        <f t="shared" si="373"/>
        <v>3819.3028770114856</v>
      </c>
      <c r="N1289" s="57">
        <f t="shared" si="374"/>
        <v>1487.7859002614787</v>
      </c>
      <c r="P1289" s="49"/>
      <c r="Q1289" s="41">
        <v>217</v>
      </c>
      <c r="R1289" s="103">
        <f t="shared" si="367"/>
        <v>2021.0774731824149</v>
      </c>
      <c r="S1289" s="60">
        <f t="shared" si="375"/>
        <v>2383.7585803192796</v>
      </c>
      <c r="T1289" s="57">
        <f t="shared" si="377"/>
        <v>2315.2272016948418</v>
      </c>
      <c r="U1289" s="57">
        <f t="shared" si="378"/>
        <v>2466.6768156917292</v>
      </c>
      <c r="V1289" s="57">
        <f t="shared" si="379"/>
        <v>1539.5380292229481</v>
      </c>
      <c r="W1289" s="57">
        <f t="shared" si="380"/>
        <v>3122.2894906070296</v>
      </c>
      <c r="X1289" s="60">
        <f t="shared" si="376"/>
        <v>1487.7859002614787</v>
      </c>
      <c r="Y1289" s="17"/>
      <c r="AA1289" s="22"/>
      <c r="AB1289" s="22"/>
      <c r="AC1289" s="22"/>
      <c r="AD1289" s="22"/>
      <c r="AE1289" s="22"/>
      <c r="AF1289" s="22"/>
      <c r="AG1289" s="22"/>
      <c r="AH1289" s="33"/>
      <c r="AI1289" s="6"/>
      <c r="AJ1289" s="32"/>
      <c r="AK1289" s="27"/>
      <c r="AL1289" s="27"/>
      <c r="AM1289" s="27"/>
      <c r="AN1289" s="27"/>
      <c r="AO1289" s="27"/>
      <c r="AP1289" s="27"/>
      <c r="AR1289" s="2"/>
      <c r="AS1289" s="8"/>
      <c r="AT1289" s="8"/>
      <c r="AU1289" s="8"/>
      <c r="AW1289" s="44"/>
      <c r="AX1289" s="31"/>
      <c r="AY1289" s="29"/>
      <c r="AZ1289" s="31"/>
      <c r="BA1289" s="17"/>
      <c r="BC1289" s="22"/>
      <c r="BD1289" s="22"/>
      <c r="BE1289" s="22"/>
      <c r="BF1289" s="22"/>
      <c r="BG1289" s="22"/>
      <c r="BH1289" s="22"/>
      <c r="BI1289" s="22"/>
      <c r="BJ1289" s="33"/>
      <c r="BK1289" s="6"/>
      <c r="BL1289" s="32"/>
      <c r="BM1289" s="27"/>
      <c r="BN1289" s="27"/>
      <c r="BO1289" s="27"/>
      <c r="BP1289" s="27"/>
      <c r="BQ1289" s="27"/>
      <c r="BR1289" s="27"/>
      <c r="BT1289" s="2"/>
      <c r="BU1289" s="8"/>
      <c r="BV1289" s="8"/>
      <c r="BW1289" s="8"/>
      <c r="BY1289" s="44"/>
      <c r="BZ1289" s="31"/>
      <c r="CA1289" s="29"/>
      <c r="CB1289" s="31"/>
      <c r="CC1289" s="17"/>
      <c r="CE1289" s="22"/>
      <c r="CF1289" s="22"/>
      <c r="CG1289" s="22"/>
      <c r="CH1289" s="22"/>
      <c r="CI1289" s="22"/>
      <c r="CJ1289" s="22"/>
      <c r="CK1289" s="22"/>
      <c r="CL1289" s="33"/>
      <c r="CM1289" s="6"/>
      <c r="CN1289" s="32"/>
      <c r="CO1289" s="27"/>
      <c r="CP1289" s="27"/>
      <c r="CQ1289" s="27"/>
      <c r="CR1289" s="27"/>
      <c r="CS1289" s="27"/>
      <c r="CT1289" s="27"/>
    </row>
    <row r="1290" spans="2:98">
      <c r="B1290" s="86">
        <v>44229</v>
      </c>
      <c r="C1290" s="53">
        <v>3826.23</v>
      </c>
      <c r="D1290" s="47">
        <f t="shared" si="368"/>
        <v>1.3901218145249986E-2</v>
      </c>
      <c r="F1290" s="89">
        <f t="shared" si="366"/>
        <v>2021.0814461661257</v>
      </c>
      <c r="G1290" s="41">
        <v>218</v>
      </c>
      <c r="H1290" s="37">
        <v>1279</v>
      </c>
      <c r="I1290" s="57">
        <f t="shared" si="369"/>
        <v>2384.4547394590213</v>
      </c>
      <c r="J1290" s="57">
        <f t="shared" si="370"/>
        <v>2833.6103663138415</v>
      </c>
      <c r="K1290" s="57">
        <f t="shared" si="371"/>
        <v>3019.8514649759777</v>
      </c>
      <c r="L1290" s="57">
        <f t="shared" si="372"/>
        <v>1882.7496883439649</v>
      </c>
      <c r="M1290" s="60">
        <f t="shared" si="373"/>
        <v>3824.5653061070757</v>
      </c>
      <c r="N1290" s="57">
        <f t="shared" si="374"/>
        <v>1486.6066989233439</v>
      </c>
      <c r="P1290" s="49"/>
      <c r="Q1290" s="96">
        <v>218</v>
      </c>
      <c r="R1290" s="103">
        <f t="shared" si="367"/>
        <v>2021.0814461661257</v>
      </c>
      <c r="S1290" s="60">
        <f t="shared" si="375"/>
        <v>2384.4547394590213</v>
      </c>
      <c r="T1290" s="57">
        <f t="shared" si="377"/>
        <v>2316.483440072102</v>
      </c>
      <c r="U1290" s="57">
        <f t="shared" si="378"/>
        <v>2468.7359960482081</v>
      </c>
      <c r="V1290" s="57">
        <f t="shared" si="379"/>
        <v>1539.1524984160985</v>
      </c>
      <c r="W1290" s="57">
        <f t="shared" si="380"/>
        <v>3126.5915393288324</v>
      </c>
      <c r="X1290" s="60">
        <f t="shared" si="376"/>
        <v>1486.6066989233439</v>
      </c>
      <c r="Y1290" s="17"/>
      <c r="AA1290" s="22"/>
      <c r="AB1290" s="22"/>
      <c r="AC1290" s="22"/>
      <c r="AD1290" s="22"/>
      <c r="AE1290" s="22"/>
      <c r="AF1290" s="22"/>
      <c r="AG1290" s="22"/>
      <c r="AH1290" s="33"/>
      <c r="AI1290" s="6"/>
      <c r="AJ1290" s="32"/>
      <c r="AK1290" s="27"/>
      <c r="AL1290" s="27"/>
      <c r="AM1290" s="27"/>
      <c r="AN1290" s="27"/>
      <c r="AO1290" s="27"/>
      <c r="AP1290" s="27"/>
      <c r="AR1290" s="2"/>
      <c r="AS1290" s="8"/>
      <c r="AT1290" s="8"/>
      <c r="AU1290" s="8"/>
      <c r="AW1290" s="44"/>
      <c r="AX1290" s="31"/>
      <c r="AY1290" s="29"/>
      <c r="AZ1290" s="31"/>
      <c r="BA1290" s="17"/>
      <c r="BC1290" s="22"/>
      <c r="BD1290" s="22"/>
      <c r="BE1290" s="22"/>
      <c r="BF1290" s="22"/>
      <c r="BG1290" s="22"/>
      <c r="BH1290" s="22"/>
      <c r="BI1290" s="22"/>
      <c r="BJ1290" s="33"/>
      <c r="BK1290" s="6"/>
      <c r="BL1290" s="32"/>
      <c r="BM1290" s="27"/>
      <c r="BN1290" s="27"/>
      <c r="BO1290" s="27"/>
      <c r="BP1290" s="27"/>
      <c r="BQ1290" s="27"/>
      <c r="BR1290" s="27"/>
      <c r="BT1290" s="2"/>
      <c r="BU1290" s="8"/>
      <c r="BV1290" s="8"/>
      <c r="BW1290" s="8"/>
      <c r="BY1290" s="44"/>
      <c r="BZ1290" s="31"/>
      <c r="CA1290" s="29"/>
      <c r="CB1290" s="31"/>
      <c r="CC1290" s="17"/>
      <c r="CE1290" s="22"/>
      <c r="CF1290" s="22"/>
      <c r="CG1290" s="22"/>
      <c r="CH1290" s="22"/>
      <c r="CI1290" s="22"/>
      <c r="CJ1290" s="22"/>
      <c r="CK1290" s="22"/>
      <c r="CL1290" s="33"/>
      <c r="CM1290" s="6"/>
      <c r="CN1290" s="32"/>
      <c r="CO1290" s="27"/>
      <c r="CP1290" s="27"/>
      <c r="CQ1290" s="27"/>
      <c r="CR1290" s="27"/>
      <c r="CS1290" s="27"/>
      <c r="CT1290" s="27"/>
    </row>
    <row r="1291" spans="2:98">
      <c r="B1291" s="86">
        <v>44230</v>
      </c>
      <c r="C1291" s="53">
        <v>3830.17</v>
      </c>
      <c r="D1291" s="47">
        <f t="shared" si="368"/>
        <v>1.0297342292543978E-3</v>
      </c>
      <c r="F1291" s="89">
        <f t="shared" si="366"/>
        <v>2021.0854191498365</v>
      </c>
      <c r="G1291" s="41">
        <v>219</v>
      </c>
      <c r="H1291" s="37">
        <v>1280</v>
      </c>
      <c r="I1291" s="57">
        <f t="shared" si="369"/>
        <v>2385.1511019069126</v>
      </c>
      <c r="J1291" s="57">
        <f t="shared" si="370"/>
        <v>2835.1443551905986</v>
      </c>
      <c r="K1291" s="57">
        <f t="shared" si="371"/>
        <v>3022.3686792026542</v>
      </c>
      <c r="L1291" s="57">
        <f t="shared" si="372"/>
        <v>1882.2805497139373</v>
      </c>
      <c r="M1291" s="60">
        <f t="shared" si="373"/>
        <v>3829.8254671253553</v>
      </c>
      <c r="N1291" s="57">
        <f t="shared" si="374"/>
        <v>1485.4321241949046</v>
      </c>
      <c r="P1291" s="49"/>
      <c r="Q1291" s="41">
        <v>219</v>
      </c>
      <c r="R1291" s="103">
        <f t="shared" si="367"/>
        <v>2021.0854191498365</v>
      </c>
      <c r="S1291" s="60">
        <f t="shared" si="375"/>
        <v>2385.1511019069126</v>
      </c>
      <c r="T1291" s="57">
        <f t="shared" si="377"/>
        <v>2317.7374797497182</v>
      </c>
      <c r="U1291" s="57">
        <f t="shared" si="378"/>
        <v>2470.7938248663586</v>
      </c>
      <c r="V1291" s="57">
        <f t="shared" si="379"/>
        <v>1538.7689764328095</v>
      </c>
      <c r="W1291" s="57">
        <f t="shared" si="380"/>
        <v>3130.8917338918586</v>
      </c>
      <c r="X1291" s="60">
        <f t="shared" si="376"/>
        <v>1485.4321241949046</v>
      </c>
      <c r="Y1291" s="17"/>
      <c r="AA1291" s="22"/>
      <c r="AB1291" s="22"/>
      <c r="AC1291" s="22"/>
      <c r="AD1291" s="22"/>
      <c r="AE1291" s="22"/>
      <c r="AF1291" s="22"/>
      <c r="AG1291" s="22"/>
      <c r="AH1291" s="33"/>
      <c r="AI1291" s="6"/>
      <c r="AJ1291" s="32"/>
      <c r="AK1291" s="27"/>
      <c r="AL1291" s="27"/>
      <c r="AM1291" s="27"/>
      <c r="AN1291" s="27"/>
      <c r="AO1291" s="27"/>
      <c r="AP1291" s="27"/>
      <c r="AR1291" s="2"/>
      <c r="AS1291" s="8"/>
      <c r="AT1291" s="8"/>
      <c r="AU1291" s="8"/>
      <c r="AW1291" s="44"/>
      <c r="AX1291" s="31"/>
      <c r="AY1291" s="29"/>
      <c r="AZ1291" s="31"/>
      <c r="BA1291" s="17"/>
      <c r="BC1291" s="22"/>
      <c r="BD1291" s="22"/>
      <c r="BE1291" s="22"/>
      <c r="BF1291" s="22"/>
      <c r="BG1291" s="22"/>
      <c r="BH1291" s="22"/>
      <c r="BI1291" s="22"/>
      <c r="BJ1291" s="33"/>
      <c r="BK1291" s="6"/>
      <c r="BL1291" s="32"/>
      <c r="BM1291" s="27"/>
      <c r="BN1291" s="27"/>
      <c r="BO1291" s="27"/>
      <c r="BP1291" s="27"/>
      <c r="BQ1291" s="27"/>
      <c r="BR1291" s="27"/>
      <c r="BT1291" s="2"/>
      <c r="BU1291" s="8"/>
      <c r="BV1291" s="8"/>
      <c r="BW1291" s="8"/>
      <c r="BY1291" s="44"/>
      <c r="BZ1291" s="31"/>
      <c r="CA1291" s="29"/>
      <c r="CB1291" s="31"/>
      <c r="CC1291" s="17"/>
      <c r="CE1291" s="22"/>
      <c r="CF1291" s="22"/>
      <c r="CG1291" s="22"/>
      <c r="CH1291" s="22"/>
      <c r="CI1291" s="22"/>
      <c r="CJ1291" s="22"/>
      <c r="CK1291" s="22"/>
      <c r="CL1291" s="33"/>
      <c r="CM1291" s="6"/>
      <c r="CN1291" s="32"/>
      <c r="CO1291" s="27"/>
      <c r="CP1291" s="27"/>
      <c r="CQ1291" s="27"/>
      <c r="CR1291" s="27"/>
      <c r="CS1291" s="27"/>
      <c r="CT1291" s="27"/>
    </row>
    <row r="1292" spans="2:98">
      <c r="B1292" s="86">
        <v>44231</v>
      </c>
      <c r="C1292" s="53">
        <v>3871.74</v>
      </c>
      <c r="D1292" s="47">
        <f t="shared" si="368"/>
        <v>1.0853304161434011E-2</v>
      </c>
      <c r="F1292" s="89">
        <f t="shared" ref="F1292:F1355" si="381">F1291+1/$F$10</f>
        <v>2021.0893921335473</v>
      </c>
      <c r="G1292" s="41">
        <v>220</v>
      </c>
      <c r="H1292" s="37">
        <v>1281</v>
      </c>
      <c r="I1292" s="57">
        <f t="shared" si="369"/>
        <v>2385.8476677223289</v>
      </c>
      <c r="J1292" s="57">
        <f t="shared" si="370"/>
        <v>2836.6756733829475</v>
      </c>
      <c r="K1292" s="57">
        <f t="shared" si="371"/>
        <v>3024.8842582575189</v>
      </c>
      <c r="L1292" s="57">
        <f t="shared" si="372"/>
        <v>1881.8138505752622</v>
      </c>
      <c r="M1292" s="60">
        <f t="shared" si="373"/>
        <v>3835.083395994513</v>
      </c>
      <c r="N1292" s="57">
        <f t="shared" si="374"/>
        <v>1484.2621413451582</v>
      </c>
      <c r="P1292" s="49"/>
      <c r="Q1292" s="96">
        <v>220</v>
      </c>
      <c r="R1292" s="103">
        <f t="shared" ref="R1292:R1355" si="382">R1291+1/$F$10</f>
        <v>2021.0893921335473</v>
      </c>
      <c r="S1292" s="60">
        <f t="shared" si="375"/>
        <v>2385.8476677223289</v>
      </c>
      <c r="T1292" s="57">
        <f t="shared" si="377"/>
        <v>2318.989336136266</v>
      </c>
      <c r="U1292" s="57">
        <f t="shared" si="378"/>
        <v>2472.8503169275327</v>
      </c>
      <c r="V1292" s="57">
        <f t="shared" si="379"/>
        <v>1538.3874487396981</v>
      </c>
      <c r="W1292" s="57">
        <f t="shared" si="380"/>
        <v>3135.1901036674903</v>
      </c>
      <c r="X1292" s="60">
        <f t="shared" si="376"/>
        <v>1484.2621413451582</v>
      </c>
      <c r="Y1292" s="17"/>
      <c r="AA1292" s="22"/>
      <c r="AB1292" s="22"/>
      <c r="AC1292" s="22"/>
      <c r="AD1292" s="22"/>
      <c r="AE1292" s="22"/>
      <c r="AF1292" s="22"/>
      <c r="AG1292" s="22"/>
      <c r="AH1292" s="33"/>
      <c r="AI1292" s="6"/>
      <c r="AJ1292" s="32"/>
      <c r="AK1292" s="27"/>
      <c r="AL1292" s="27"/>
      <c r="AM1292" s="27"/>
      <c r="AN1292" s="27"/>
      <c r="AO1292" s="27"/>
      <c r="AP1292" s="27"/>
      <c r="AR1292" s="2"/>
      <c r="AS1292" s="8"/>
      <c r="AT1292" s="8"/>
      <c r="AU1292" s="8"/>
      <c r="AW1292" s="44"/>
      <c r="AX1292" s="31"/>
      <c r="AY1292" s="29"/>
      <c r="AZ1292" s="31"/>
      <c r="BA1292" s="17"/>
      <c r="BC1292" s="22"/>
      <c r="BD1292" s="22"/>
      <c r="BE1292" s="22"/>
      <c r="BF1292" s="22"/>
      <c r="BG1292" s="22"/>
      <c r="BH1292" s="22"/>
      <c r="BI1292" s="22"/>
      <c r="BJ1292" s="33"/>
      <c r="BK1292" s="6"/>
      <c r="BL1292" s="32"/>
      <c r="BM1292" s="27"/>
      <c r="BN1292" s="27"/>
      <c r="BO1292" s="27"/>
      <c r="BP1292" s="27"/>
      <c r="BQ1292" s="27"/>
      <c r="BR1292" s="27"/>
      <c r="BT1292" s="2"/>
      <c r="BU1292" s="8"/>
      <c r="BV1292" s="8"/>
      <c r="BW1292" s="8"/>
      <c r="BY1292" s="44"/>
      <c r="BZ1292" s="31"/>
      <c r="CA1292" s="29"/>
      <c r="CB1292" s="31"/>
      <c r="CC1292" s="17"/>
      <c r="CE1292" s="22"/>
      <c r="CF1292" s="22"/>
      <c r="CG1292" s="22"/>
      <c r="CH1292" s="22"/>
      <c r="CI1292" s="22"/>
      <c r="CJ1292" s="22"/>
      <c r="CK1292" s="22"/>
      <c r="CL1292" s="33"/>
      <c r="CM1292" s="6"/>
      <c r="CN1292" s="32"/>
      <c r="CO1292" s="27"/>
      <c r="CP1292" s="27"/>
      <c r="CQ1292" s="27"/>
      <c r="CR1292" s="27"/>
      <c r="CS1292" s="27"/>
      <c r="CT1292" s="27"/>
    </row>
    <row r="1293" spans="2:98">
      <c r="B1293" s="86">
        <v>44232</v>
      </c>
      <c r="C1293" s="53">
        <v>3886.83</v>
      </c>
      <c r="D1293" s="47">
        <f t="shared" si="368"/>
        <v>3.8974724542454159E-3</v>
      </c>
      <c r="F1293" s="89">
        <f t="shared" si="381"/>
        <v>2021.0933651172581</v>
      </c>
      <c r="G1293" s="41">
        <v>221</v>
      </c>
      <c r="H1293" s="37">
        <v>1282</v>
      </c>
      <c r="I1293" s="57">
        <f t="shared" si="369"/>
        <v>2386.5444369646625</v>
      </c>
      <c r="J1293" s="57">
        <f t="shared" si="370"/>
        <v>2838.2043395245214</v>
      </c>
      <c r="K1293" s="57">
        <f t="shared" si="371"/>
        <v>3027.3982200148439</v>
      </c>
      <c r="L1293" s="57">
        <f t="shared" si="372"/>
        <v>1881.3495733571028</v>
      </c>
      <c r="M1293" s="60">
        <f t="shared" si="373"/>
        <v>3840.339128235873</v>
      </c>
      <c r="N1293" s="57">
        <f t="shared" si="374"/>
        <v>1483.0967160505302</v>
      </c>
      <c r="P1293" s="49"/>
      <c r="Q1293" s="41">
        <v>221</v>
      </c>
      <c r="R1293" s="103">
        <f t="shared" si="382"/>
        <v>2021.0933651172581</v>
      </c>
      <c r="S1293" s="60">
        <f t="shared" si="375"/>
        <v>2386.5444369646625</v>
      </c>
      <c r="T1293" s="57">
        <f t="shared" si="377"/>
        <v>2320.2390244647859</v>
      </c>
      <c r="U1293" s="57">
        <f t="shared" si="378"/>
        <v>2474.905486843993</v>
      </c>
      <c r="V1293" s="57">
        <f t="shared" si="379"/>
        <v>1538.0079009725616</v>
      </c>
      <c r="W1293" s="57">
        <f t="shared" si="380"/>
        <v>3139.4866776944978</v>
      </c>
      <c r="X1293" s="60">
        <f t="shared" si="376"/>
        <v>1483.0967160505302</v>
      </c>
      <c r="Y1293" s="17"/>
      <c r="AA1293" s="22"/>
      <c r="AB1293" s="22"/>
      <c r="AC1293" s="22"/>
      <c r="AD1293" s="22"/>
      <c r="AE1293" s="22"/>
      <c r="AF1293" s="22"/>
      <c r="AG1293" s="22"/>
      <c r="AH1293" s="33"/>
      <c r="AI1293" s="6"/>
      <c r="AJ1293" s="32"/>
      <c r="AK1293" s="27"/>
      <c r="AL1293" s="27"/>
      <c r="AM1293" s="27"/>
      <c r="AN1293" s="27"/>
      <c r="AO1293" s="27"/>
      <c r="AP1293" s="27"/>
      <c r="AR1293" s="2"/>
      <c r="AS1293" s="8"/>
      <c r="AT1293" s="8"/>
      <c r="AU1293" s="8"/>
      <c r="AW1293" s="44"/>
      <c r="AX1293" s="31"/>
      <c r="AY1293" s="29"/>
      <c r="AZ1293" s="31"/>
      <c r="BA1293" s="17"/>
      <c r="BC1293" s="22"/>
      <c r="BD1293" s="22"/>
      <c r="BE1293" s="22"/>
      <c r="BF1293" s="22"/>
      <c r="BG1293" s="22"/>
      <c r="BH1293" s="22"/>
      <c r="BI1293" s="22"/>
      <c r="BJ1293" s="33"/>
      <c r="BK1293" s="6"/>
      <c r="BL1293" s="32"/>
      <c r="BM1293" s="27"/>
      <c r="BN1293" s="27"/>
      <c r="BO1293" s="27"/>
      <c r="BP1293" s="27"/>
      <c r="BQ1293" s="27"/>
      <c r="BR1293" s="27"/>
      <c r="BT1293" s="2"/>
      <c r="BU1293" s="8"/>
      <c r="BV1293" s="8"/>
      <c r="BW1293" s="8"/>
      <c r="BY1293" s="44"/>
      <c r="BZ1293" s="31"/>
      <c r="CA1293" s="29"/>
      <c r="CB1293" s="31"/>
      <c r="CC1293" s="17"/>
      <c r="CE1293" s="22"/>
      <c r="CF1293" s="22"/>
      <c r="CG1293" s="22"/>
      <c r="CH1293" s="22"/>
      <c r="CI1293" s="22"/>
      <c r="CJ1293" s="22"/>
      <c r="CK1293" s="22"/>
      <c r="CL1293" s="33"/>
      <c r="CM1293" s="6"/>
      <c r="CN1293" s="32"/>
      <c r="CO1293" s="27"/>
      <c r="CP1293" s="27"/>
      <c r="CQ1293" s="27"/>
      <c r="CR1293" s="27"/>
      <c r="CS1293" s="27"/>
      <c r="CT1293" s="27"/>
    </row>
    <row r="1294" spans="2:98">
      <c r="B1294" s="86">
        <v>44235</v>
      </c>
      <c r="C1294" s="53">
        <v>3915.95</v>
      </c>
      <c r="D1294" s="47">
        <f t="shared" si="368"/>
        <v>7.4919664611006629E-3</v>
      </c>
      <c r="F1294" s="89">
        <f t="shared" si="381"/>
        <v>2021.097338100969</v>
      </c>
      <c r="G1294" s="41">
        <v>222</v>
      </c>
      <c r="H1294" s="37">
        <v>1283</v>
      </c>
      <c r="I1294" s="57">
        <f t="shared" si="369"/>
        <v>2387.2414096933226</v>
      </c>
      <c r="J1294" s="57">
        <f t="shared" si="370"/>
        <v>2839.7303720376353</v>
      </c>
      <c r="K1294" s="57">
        <f t="shared" si="371"/>
        <v>3029.9105821453777</v>
      </c>
      <c r="L1294" s="57">
        <f t="shared" si="372"/>
        <v>1880.8877006922585</v>
      </c>
      <c r="M1294" s="60">
        <f t="shared" si="373"/>
        <v>3845.5926989704394</v>
      </c>
      <c r="N1294" s="57">
        <f t="shared" si="374"/>
        <v>1481.9358143883267</v>
      </c>
      <c r="P1294" s="49"/>
      <c r="Q1294" s="96">
        <v>222</v>
      </c>
      <c r="R1294" s="103">
        <f t="shared" si="382"/>
        <v>2021.097338100969</v>
      </c>
      <c r="S1294" s="60">
        <f t="shared" si="375"/>
        <v>2387.2414096933226</v>
      </c>
      <c r="T1294" s="57">
        <f t="shared" si="377"/>
        <v>2321.4865597955654</v>
      </c>
      <c r="U1294" s="57">
        <f t="shared" si="378"/>
        <v>2476.9593490616189</v>
      </c>
      <c r="V1294" s="57">
        <f t="shared" si="379"/>
        <v>1537.6303189336711</v>
      </c>
      <c r="W1294" s="57">
        <f t="shared" si="380"/>
        <v>3143.7814846843885</v>
      </c>
      <c r="X1294" s="60">
        <f t="shared" si="376"/>
        <v>1481.9358143883267</v>
      </c>
      <c r="Y1294" s="17"/>
      <c r="AA1294" s="22"/>
      <c r="AB1294" s="22"/>
      <c r="AC1294" s="22"/>
      <c r="AD1294" s="22"/>
      <c r="AE1294" s="22"/>
      <c r="AF1294" s="22"/>
      <c r="AG1294" s="22"/>
      <c r="AH1294" s="33"/>
      <c r="AI1294" s="6"/>
      <c r="AJ1294" s="32"/>
      <c r="AK1294" s="27"/>
      <c r="AL1294" s="27"/>
      <c r="AM1294" s="27"/>
      <c r="AN1294" s="27"/>
      <c r="AO1294" s="27"/>
      <c r="AP1294" s="27"/>
      <c r="AR1294" s="2"/>
      <c r="AS1294" s="8"/>
      <c r="AT1294" s="8"/>
      <c r="AU1294" s="8"/>
      <c r="AW1294" s="44"/>
      <c r="AX1294" s="31"/>
      <c r="AY1294" s="29"/>
      <c r="AZ1294" s="31"/>
      <c r="BA1294" s="17"/>
      <c r="BC1294" s="22"/>
      <c r="BD1294" s="22"/>
      <c r="BE1294" s="22"/>
      <c r="BF1294" s="22"/>
      <c r="BG1294" s="22"/>
      <c r="BH1294" s="22"/>
      <c r="BI1294" s="22"/>
      <c r="BJ1294" s="33"/>
      <c r="BK1294" s="6"/>
      <c r="BL1294" s="32"/>
      <c r="BM1294" s="27"/>
      <c r="BN1294" s="27"/>
      <c r="BO1294" s="27"/>
      <c r="BP1294" s="27"/>
      <c r="BQ1294" s="27"/>
      <c r="BR1294" s="27"/>
      <c r="BT1294" s="2"/>
      <c r="BU1294" s="8"/>
      <c r="BV1294" s="8"/>
      <c r="BW1294" s="8"/>
      <c r="BY1294" s="44"/>
      <c r="BZ1294" s="31"/>
      <c r="CA1294" s="29"/>
      <c r="CB1294" s="31"/>
      <c r="CC1294" s="17"/>
      <c r="CE1294" s="22"/>
      <c r="CF1294" s="22"/>
      <c r="CG1294" s="22"/>
      <c r="CH1294" s="22"/>
      <c r="CI1294" s="22"/>
      <c r="CJ1294" s="22"/>
      <c r="CK1294" s="22"/>
      <c r="CL1294" s="33"/>
      <c r="CM1294" s="6"/>
      <c r="CN1294" s="32"/>
      <c r="CO1294" s="27"/>
      <c r="CP1294" s="27"/>
      <c r="CQ1294" s="27"/>
      <c r="CR1294" s="27"/>
      <c r="CS1294" s="27"/>
      <c r="CT1294" s="27"/>
    </row>
    <row r="1295" spans="2:98">
      <c r="B1295" s="86">
        <v>44236</v>
      </c>
      <c r="C1295" s="53">
        <v>3911.23</v>
      </c>
      <c r="D1295" s="47">
        <f t="shared" si="368"/>
        <v>-1.2053269321620041E-3</v>
      </c>
      <c r="F1295" s="89">
        <f t="shared" si="381"/>
        <v>2021.1013110846798</v>
      </c>
      <c r="G1295" s="41">
        <v>223</v>
      </c>
      <c r="H1295" s="37">
        <v>1284</v>
      </c>
      <c r="I1295" s="57">
        <f t="shared" si="369"/>
        <v>2387.9385859677354</v>
      </c>
      <c r="J1295" s="57">
        <f t="shared" si="370"/>
        <v>2841.2537891366183</v>
      </c>
      <c r="K1295" s="57">
        <f t="shared" si="371"/>
        <v>3032.4213621195881</v>
      </c>
      <c r="L1295" s="57">
        <f t="shared" si="372"/>
        <v>1880.4282154139205</v>
      </c>
      <c r="M1295" s="60">
        <f t="shared" si="373"/>
        <v>3850.8441429253171</v>
      </c>
      <c r="N1295" s="57">
        <f t="shared" si="374"/>
        <v>1480.7794028303204</v>
      </c>
      <c r="P1295" s="49"/>
      <c r="Q1295" s="41">
        <v>223</v>
      </c>
      <c r="R1295" s="103">
        <f t="shared" si="382"/>
        <v>2021.1013110846798</v>
      </c>
      <c r="S1295" s="60">
        <f t="shared" si="375"/>
        <v>2387.9385859677354</v>
      </c>
      <c r="T1295" s="57">
        <f t="shared" si="377"/>
        <v>2322.7319570188633</v>
      </c>
      <c r="U1295" s="57">
        <f t="shared" si="378"/>
        <v>2479.0119178625619</v>
      </c>
      <c r="V1295" s="57">
        <f t="shared" si="379"/>
        <v>1537.2546885891184</v>
      </c>
      <c r="W1295" s="57">
        <f t="shared" si="380"/>
        <v>3148.0745530266554</v>
      </c>
      <c r="X1295" s="60">
        <f t="shared" si="376"/>
        <v>1480.7794028303204</v>
      </c>
      <c r="Y1295" s="17"/>
      <c r="AA1295" s="22"/>
      <c r="AB1295" s="22"/>
      <c r="AC1295" s="22"/>
      <c r="AD1295" s="22"/>
      <c r="AE1295" s="22"/>
      <c r="AF1295" s="22"/>
      <c r="AG1295" s="22"/>
      <c r="AH1295" s="33"/>
      <c r="AI1295" s="6"/>
      <c r="AJ1295" s="32"/>
      <c r="AK1295" s="27"/>
      <c r="AL1295" s="27"/>
      <c r="AM1295" s="27"/>
      <c r="AN1295" s="27"/>
      <c r="AO1295" s="27"/>
      <c r="AP1295" s="27"/>
      <c r="AR1295" s="2"/>
      <c r="AS1295" s="8"/>
      <c r="AT1295" s="8"/>
      <c r="AU1295" s="8"/>
      <c r="AW1295" s="44"/>
      <c r="AX1295" s="31"/>
      <c r="AY1295" s="29"/>
      <c r="AZ1295" s="31"/>
      <c r="BA1295" s="17"/>
      <c r="BC1295" s="22"/>
      <c r="BD1295" s="22"/>
      <c r="BE1295" s="22"/>
      <c r="BF1295" s="22"/>
      <c r="BG1295" s="22"/>
      <c r="BH1295" s="22"/>
      <c r="BI1295" s="22"/>
      <c r="BJ1295" s="33"/>
      <c r="BK1295" s="6"/>
      <c r="BL1295" s="32"/>
      <c r="BM1295" s="27"/>
      <c r="BN1295" s="27"/>
      <c r="BO1295" s="27"/>
      <c r="BP1295" s="27"/>
      <c r="BQ1295" s="27"/>
      <c r="BR1295" s="27"/>
      <c r="BT1295" s="2"/>
      <c r="BU1295" s="8"/>
      <c r="BV1295" s="8"/>
      <c r="BW1295" s="8"/>
      <c r="BY1295" s="44"/>
      <c r="BZ1295" s="31"/>
      <c r="CA1295" s="29"/>
      <c r="CB1295" s="31"/>
      <c r="CC1295" s="17"/>
      <c r="CE1295" s="22"/>
      <c r="CF1295" s="22"/>
      <c r="CG1295" s="22"/>
      <c r="CH1295" s="22"/>
      <c r="CI1295" s="22"/>
      <c r="CJ1295" s="22"/>
      <c r="CK1295" s="22"/>
      <c r="CL1295" s="33"/>
      <c r="CM1295" s="6"/>
      <c r="CN1295" s="32"/>
      <c r="CO1295" s="27"/>
      <c r="CP1295" s="27"/>
      <c r="CQ1295" s="27"/>
      <c r="CR1295" s="27"/>
      <c r="CS1295" s="27"/>
      <c r="CT1295" s="27"/>
    </row>
    <row r="1296" spans="2:98">
      <c r="B1296" s="86">
        <v>44237</v>
      </c>
      <c r="C1296" s="53">
        <v>3909.88</v>
      </c>
      <c r="D1296" s="47">
        <f t="shared" si="368"/>
        <v>-3.4515996246702675E-4</v>
      </c>
      <c r="F1296" s="89">
        <f t="shared" si="381"/>
        <v>2021.1052840683906</v>
      </c>
      <c r="G1296" s="41">
        <v>224</v>
      </c>
      <c r="H1296" s="37">
        <v>1285</v>
      </c>
      <c r="I1296" s="57">
        <f t="shared" si="369"/>
        <v>2388.6359658473452</v>
      </c>
      <c r="J1296" s="57">
        <f t="shared" si="370"/>
        <v>2842.7746088310796</v>
      </c>
      <c r="K1296" s="57">
        <f t="shared" si="371"/>
        <v>3034.930577210841</v>
      </c>
      <c r="L1296" s="57">
        <f t="shared" si="372"/>
        <v>1879.9711005524937</v>
      </c>
      <c r="M1296" s="60">
        <f t="shared" si="373"/>
        <v>3856.0934944399887</v>
      </c>
      <c r="N1296" s="57">
        <f t="shared" si="374"/>
        <v>1479.6274482364663</v>
      </c>
      <c r="P1296" s="49"/>
      <c r="Q1296" s="96">
        <v>224</v>
      </c>
      <c r="R1296" s="103">
        <f t="shared" si="382"/>
        <v>2021.1052840683906</v>
      </c>
      <c r="S1296" s="60">
        <f t="shared" si="375"/>
        <v>2388.6359658473452</v>
      </c>
      <c r="T1296" s="57">
        <f t="shared" si="377"/>
        <v>2323.9752308575808</v>
      </c>
      <c r="U1296" s="57">
        <f t="shared" si="378"/>
        <v>2481.0632073678398</v>
      </c>
      <c r="V1296" s="57">
        <f t="shared" si="379"/>
        <v>1536.8809960662174</v>
      </c>
      <c r="W1296" s="57">
        <f t="shared" si="380"/>
        <v>3152.3659107939097</v>
      </c>
      <c r="X1296" s="60">
        <f t="shared" si="376"/>
        <v>1479.6274482364663</v>
      </c>
      <c r="Y1296" s="17"/>
      <c r="AA1296" s="22"/>
      <c r="AB1296" s="22"/>
      <c r="AC1296" s="22"/>
      <c r="AD1296" s="22"/>
      <c r="AE1296" s="22"/>
      <c r="AF1296" s="22"/>
      <c r="AG1296" s="22"/>
      <c r="AH1296" s="33"/>
      <c r="AI1296" s="6"/>
      <c r="AJ1296" s="32"/>
      <c r="AK1296" s="27"/>
      <c r="AL1296" s="27"/>
      <c r="AM1296" s="27"/>
      <c r="AN1296" s="27"/>
      <c r="AO1296" s="27"/>
      <c r="AP1296" s="27"/>
      <c r="AR1296" s="2"/>
      <c r="AS1296" s="8"/>
      <c r="AT1296" s="8"/>
      <c r="AU1296" s="8"/>
      <c r="AW1296" s="44"/>
      <c r="AX1296" s="31"/>
      <c r="AY1296" s="29"/>
      <c r="AZ1296" s="31"/>
      <c r="BA1296" s="17"/>
      <c r="BC1296" s="22"/>
      <c r="BD1296" s="22"/>
      <c r="BE1296" s="22"/>
      <c r="BF1296" s="22"/>
      <c r="BG1296" s="22"/>
      <c r="BH1296" s="22"/>
      <c r="BI1296" s="22"/>
      <c r="BJ1296" s="33"/>
      <c r="BK1296" s="6"/>
      <c r="BL1296" s="32"/>
      <c r="BM1296" s="27"/>
      <c r="BN1296" s="27"/>
      <c r="BO1296" s="27"/>
      <c r="BP1296" s="27"/>
      <c r="BQ1296" s="27"/>
      <c r="BR1296" s="27"/>
      <c r="BT1296" s="2"/>
      <c r="BU1296" s="8"/>
      <c r="BV1296" s="8"/>
      <c r="BW1296" s="8"/>
      <c r="BY1296" s="44"/>
      <c r="BZ1296" s="31"/>
      <c r="CA1296" s="29"/>
      <c r="CB1296" s="31"/>
      <c r="CC1296" s="17"/>
      <c r="CE1296" s="22"/>
      <c r="CF1296" s="22"/>
      <c r="CG1296" s="22"/>
      <c r="CH1296" s="22"/>
      <c r="CI1296" s="22"/>
      <c r="CJ1296" s="22"/>
      <c r="CK1296" s="22"/>
      <c r="CL1296" s="33"/>
      <c r="CM1296" s="6"/>
      <c r="CN1296" s="32"/>
      <c r="CO1296" s="27"/>
      <c r="CP1296" s="27"/>
      <c r="CQ1296" s="27"/>
      <c r="CR1296" s="27"/>
      <c r="CS1296" s="27"/>
      <c r="CT1296" s="27"/>
    </row>
    <row r="1297" spans="2:98">
      <c r="B1297" s="86">
        <v>44238</v>
      </c>
      <c r="C1297" s="53">
        <v>3916.38</v>
      </c>
      <c r="D1297" s="47">
        <f t="shared" si="368"/>
        <v>1.6624551137119298E-3</v>
      </c>
      <c r="F1297" s="89">
        <f t="shared" si="381"/>
        <v>2021.1092570521014</v>
      </c>
      <c r="G1297" s="41">
        <v>225</v>
      </c>
      <c r="H1297" s="37">
        <v>1286</v>
      </c>
      <c r="I1297" s="57">
        <f t="shared" si="369"/>
        <v>2389.3335493916138</v>
      </c>
      <c r="J1297" s="57">
        <f t="shared" si="370"/>
        <v>2844.2928489291112</v>
      </c>
      <c r="K1297" s="57">
        <f t="shared" si="371"/>
        <v>3037.4382444985145</v>
      </c>
      <c r="L1297" s="57">
        <f t="shared" si="372"/>
        <v>1879.516339332481</v>
      </c>
      <c r="M1297" s="60">
        <f t="shared" si="373"/>
        <v>3861.3407874724758</v>
      </c>
      <c r="N1297" s="57">
        <f t="shared" si="374"/>
        <v>1478.4799178487478</v>
      </c>
      <c r="P1297" s="49"/>
      <c r="Q1297" s="41">
        <v>225</v>
      </c>
      <c r="R1297" s="103">
        <f t="shared" si="382"/>
        <v>2021.1092570521014</v>
      </c>
      <c r="S1297" s="60">
        <f t="shared" si="375"/>
        <v>2389.3335493916138</v>
      </c>
      <c r="T1297" s="57">
        <f t="shared" si="377"/>
        <v>2325.2163958698748</v>
      </c>
      <c r="U1297" s="57">
        <f t="shared" si="378"/>
        <v>2483.1132315398868</v>
      </c>
      <c r="V1297" s="57">
        <f t="shared" si="379"/>
        <v>1536.5092276509583</v>
      </c>
      <c r="W1297" s="57">
        <f t="shared" si="380"/>
        <v>3156.6555857469184</v>
      </c>
      <c r="X1297" s="60">
        <f t="shared" si="376"/>
        <v>1478.4799178487478</v>
      </c>
      <c r="Y1297" s="17"/>
      <c r="AA1297" s="22"/>
      <c r="AB1297" s="22"/>
      <c r="AC1297" s="22"/>
      <c r="AD1297" s="22"/>
      <c r="AE1297" s="22"/>
      <c r="AF1297" s="22"/>
      <c r="AG1297" s="22"/>
      <c r="AH1297" s="33"/>
      <c r="AI1297" s="6"/>
      <c r="AJ1297" s="32"/>
      <c r="AK1297" s="27"/>
      <c r="AL1297" s="27"/>
      <c r="AM1297" s="27"/>
      <c r="AN1297" s="27"/>
      <c r="AO1297" s="27"/>
      <c r="AP1297" s="27"/>
      <c r="AR1297" s="2"/>
      <c r="AS1297" s="8"/>
      <c r="AT1297" s="8"/>
      <c r="AU1297" s="8"/>
      <c r="AW1297" s="44"/>
      <c r="AX1297" s="31"/>
      <c r="AY1297" s="29"/>
      <c r="AZ1297" s="31"/>
      <c r="BA1297" s="17"/>
      <c r="BC1297" s="22"/>
      <c r="BD1297" s="22"/>
      <c r="BE1297" s="22"/>
      <c r="BF1297" s="22"/>
      <c r="BG1297" s="22"/>
      <c r="BH1297" s="22"/>
      <c r="BI1297" s="22"/>
      <c r="BJ1297" s="33"/>
      <c r="BK1297" s="6"/>
      <c r="BL1297" s="32"/>
      <c r="BM1297" s="27"/>
      <c r="BN1297" s="27"/>
      <c r="BO1297" s="27"/>
      <c r="BP1297" s="27"/>
      <c r="BQ1297" s="27"/>
      <c r="BR1297" s="27"/>
      <c r="BT1297" s="2"/>
      <c r="BU1297" s="8"/>
      <c r="BV1297" s="8"/>
      <c r="BW1297" s="8"/>
      <c r="BY1297" s="44"/>
      <c r="BZ1297" s="31"/>
      <c r="CA1297" s="29"/>
      <c r="CB1297" s="31"/>
      <c r="CC1297" s="17"/>
      <c r="CE1297" s="22"/>
      <c r="CF1297" s="22"/>
      <c r="CG1297" s="22"/>
      <c r="CH1297" s="22"/>
      <c r="CI1297" s="22"/>
      <c r="CJ1297" s="22"/>
      <c r="CK1297" s="22"/>
      <c r="CL1297" s="33"/>
      <c r="CM1297" s="6"/>
      <c r="CN1297" s="32"/>
      <c r="CO1297" s="27"/>
      <c r="CP1297" s="27"/>
      <c r="CQ1297" s="27"/>
      <c r="CR1297" s="27"/>
      <c r="CS1297" s="27"/>
      <c r="CT1297" s="27"/>
    </row>
    <row r="1298" spans="2:98">
      <c r="B1298" s="86">
        <v>44239</v>
      </c>
      <c r="C1298" s="53">
        <v>3934.83</v>
      </c>
      <c r="D1298" s="47">
        <f t="shared" si="368"/>
        <v>4.7109831017418677E-3</v>
      </c>
      <c r="F1298" s="89">
        <f t="shared" si="381"/>
        <v>2021.1132300358122</v>
      </c>
      <c r="G1298" s="41">
        <v>226</v>
      </c>
      <c r="H1298" s="37">
        <v>1287</v>
      </c>
      <c r="I1298" s="57">
        <f t="shared" si="369"/>
        <v>2390.031336660019</v>
      </c>
      <c r="J1298" s="57">
        <f t="shared" si="370"/>
        <v>2845.8085270404194</v>
      </c>
      <c r="K1298" s="57">
        <f t="shared" si="371"/>
        <v>3039.944380871053</v>
      </c>
      <c r="L1298" s="57">
        <f t="shared" si="372"/>
        <v>1879.0639151694329</v>
      </c>
      <c r="M1298" s="60">
        <f t="shared" si="373"/>
        <v>3866.5860556053676</v>
      </c>
      <c r="N1298" s="57">
        <f t="shared" si="374"/>
        <v>1477.3367792851427</v>
      </c>
      <c r="P1298" s="49"/>
      <c r="Q1298" s="96">
        <v>226</v>
      </c>
      <c r="R1298" s="103">
        <f t="shared" si="382"/>
        <v>2021.1132300358122</v>
      </c>
      <c r="S1298" s="60">
        <f t="shared" si="375"/>
        <v>2390.031336660019</v>
      </c>
      <c r="T1298" s="57">
        <f t="shared" si="377"/>
        <v>2326.455466451725</v>
      </c>
      <c r="U1298" s="57">
        <f t="shared" si="378"/>
        <v>2485.1620041850474</v>
      </c>
      <c r="V1298" s="57">
        <f t="shared" si="379"/>
        <v>1536.1393697855126</v>
      </c>
      <c r="W1298" s="57">
        <f t="shared" si="380"/>
        <v>3160.9436053395302</v>
      </c>
      <c r="X1298" s="60">
        <f t="shared" si="376"/>
        <v>1477.3367792851427</v>
      </c>
      <c r="Y1298" s="17"/>
      <c r="AA1298" s="22"/>
      <c r="AB1298" s="22"/>
      <c r="AC1298" s="22"/>
      <c r="AD1298" s="22"/>
      <c r="AE1298" s="22"/>
      <c r="AF1298" s="22"/>
      <c r="AG1298" s="22"/>
      <c r="AH1298" s="33"/>
      <c r="AI1298" s="6"/>
      <c r="AJ1298" s="32"/>
      <c r="AK1298" s="27"/>
      <c r="AL1298" s="27"/>
      <c r="AM1298" s="27"/>
      <c r="AN1298" s="27"/>
      <c r="AO1298" s="27"/>
      <c r="AP1298" s="27"/>
      <c r="AR1298" s="2"/>
      <c r="AS1298" s="8"/>
      <c r="AT1298" s="8"/>
      <c r="AU1298" s="8"/>
      <c r="AW1298" s="44"/>
      <c r="AX1298" s="31"/>
      <c r="AY1298" s="29"/>
      <c r="AZ1298" s="31"/>
      <c r="BA1298" s="17"/>
      <c r="BC1298" s="22"/>
      <c r="BD1298" s="22"/>
      <c r="BE1298" s="22"/>
      <c r="BF1298" s="22"/>
      <c r="BG1298" s="22"/>
      <c r="BH1298" s="22"/>
      <c r="BI1298" s="22"/>
      <c r="BJ1298" s="33"/>
      <c r="BK1298" s="6"/>
      <c r="BL1298" s="32"/>
      <c r="BM1298" s="27"/>
      <c r="BN1298" s="27"/>
      <c r="BO1298" s="27"/>
      <c r="BP1298" s="27"/>
      <c r="BQ1298" s="27"/>
      <c r="BR1298" s="27"/>
      <c r="BT1298" s="2"/>
      <c r="BU1298" s="8"/>
      <c r="BV1298" s="8"/>
      <c r="BW1298" s="8"/>
      <c r="BY1298" s="44"/>
      <c r="BZ1298" s="31"/>
      <c r="CA1298" s="29"/>
      <c r="CB1298" s="31"/>
      <c r="CC1298" s="17"/>
      <c r="CE1298" s="22"/>
      <c r="CF1298" s="22"/>
      <c r="CG1298" s="22"/>
      <c r="CH1298" s="22"/>
      <c r="CI1298" s="22"/>
      <c r="CJ1298" s="22"/>
      <c r="CK1298" s="22"/>
      <c r="CL1298" s="33"/>
      <c r="CM1298" s="6"/>
      <c r="CN1298" s="32"/>
      <c r="CO1298" s="27"/>
      <c r="CP1298" s="27"/>
      <c r="CQ1298" s="27"/>
      <c r="CR1298" s="27"/>
      <c r="CS1298" s="27"/>
      <c r="CT1298" s="27"/>
    </row>
    <row r="1299" spans="2:98">
      <c r="B1299" s="86">
        <v>44243</v>
      </c>
      <c r="C1299" s="53">
        <v>3932.59</v>
      </c>
      <c r="D1299" s="47">
        <f t="shared" si="368"/>
        <v>-5.6927491149548568E-4</v>
      </c>
      <c r="F1299" s="89">
        <f t="shared" si="381"/>
        <v>2021.117203019523</v>
      </c>
      <c r="G1299" s="41">
        <v>227</v>
      </c>
      <c r="H1299" s="37">
        <v>1288</v>
      </c>
      <c r="I1299" s="57">
        <f t="shared" si="369"/>
        <v>2390.729327712058</v>
      </c>
      <c r="J1299" s="57">
        <f t="shared" si="370"/>
        <v>2847.3216605794041</v>
      </c>
      <c r="K1299" s="57">
        <f t="shared" si="371"/>
        <v>3042.449003028953</v>
      </c>
      <c r="L1299" s="57">
        <f t="shared" si="372"/>
        <v>1878.6138116669551</v>
      </c>
      <c r="M1299" s="60">
        <f t="shared" si="373"/>
        <v>3871.8293320517341</v>
      </c>
      <c r="N1299" s="57">
        <f t="shared" si="374"/>
        <v>1476.1980005337123</v>
      </c>
      <c r="P1299" s="49"/>
      <c r="Q1299" s="41">
        <v>227</v>
      </c>
      <c r="R1299" s="103">
        <f t="shared" si="382"/>
        <v>2021.117203019523</v>
      </c>
      <c r="S1299" s="60">
        <f t="shared" si="375"/>
        <v>2390.729327712058</v>
      </c>
      <c r="T1299" s="57">
        <f t="shared" si="377"/>
        <v>2327.6924568394456</v>
      </c>
      <c r="U1299" s="57">
        <f t="shared" si="378"/>
        <v>2487.2095389560191</v>
      </c>
      <c r="V1299" s="57">
        <f t="shared" si="379"/>
        <v>1535.771409065788</v>
      </c>
      <c r="W1299" s="57">
        <f t="shared" si="380"/>
        <v>3165.2299967235117</v>
      </c>
      <c r="X1299" s="60">
        <f t="shared" si="376"/>
        <v>1476.1980005337123</v>
      </c>
      <c r="Y1299" s="17"/>
      <c r="AA1299" s="22"/>
      <c r="AB1299" s="22"/>
      <c r="AC1299" s="22"/>
      <c r="AD1299" s="22"/>
      <c r="AE1299" s="22"/>
      <c r="AF1299" s="22"/>
      <c r="AG1299" s="22"/>
      <c r="AH1299" s="33"/>
      <c r="AI1299" s="6"/>
      <c r="AJ1299" s="32"/>
      <c r="AK1299" s="27"/>
      <c r="AL1299" s="27"/>
      <c r="AM1299" s="27"/>
      <c r="AN1299" s="27"/>
      <c r="AO1299" s="27"/>
      <c r="AP1299" s="27"/>
      <c r="AR1299" s="2"/>
      <c r="AS1299" s="8"/>
      <c r="AT1299" s="8"/>
      <c r="AU1299" s="8"/>
      <c r="AW1299" s="44"/>
      <c r="AX1299" s="31"/>
      <c r="AY1299" s="29"/>
      <c r="AZ1299" s="31"/>
      <c r="BA1299" s="17"/>
      <c r="BC1299" s="22"/>
      <c r="BD1299" s="22"/>
      <c r="BE1299" s="22"/>
      <c r="BF1299" s="22"/>
      <c r="BG1299" s="22"/>
      <c r="BH1299" s="22"/>
      <c r="BI1299" s="22"/>
      <c r="BJ1299" s="33"/>
      <c r="BK1299" s="6"/>
      <c r="BL1299" s="32"/>
      <c r="BM1299" s="27"/>
      <c r="BN1299" s="27"/>
      <c r="BO1299" s="27"/>
      <c r="BP1299" s="27"/>
      <c r="BQ1299" s="27"/>
      <c r="BR1299" s="27"/>
      <c r="BT1299" s="2"/>
      <c r="BU1299" s="8"/>
      <c r="BV1299" s="8"/>
      <c r="BW1299" s="8"/>
      <c r="BY1299" s="44"/>
      <c r="BZ1299" s="31"/>
      <c r="CA1299" s="29"/>
      <c r="CB1299" s="31"/>
      <c r="CC1299" s="17"/>
      <c r="CE1299" s="22"/>
      <c r="CF1299" s="22"/>
      <c r="CG1299" s="22"/>
      <c r="CH1299" s="22"/>
      <c r="CI1299" s="22"/>
      <c r="CJ1299" s="22"/>
      <c r="CK1299" s="22"/>
      <c r="CL1299" s="33"/>
      <c r="CM1299" s="6"/>
      <c r="CN1299" s="32"/>
      <c r="CO1299" s="27"/>
      <c r="CP1299" s="27"/>
      <c r="CQ1299" s="27"/>
      <c r="CR1299" s="27"/>
      <c r="CS1299" s="27"/>
      <c r="CT1299" s="27"/>
    </row>
    <row r="1300" spans="2:98">
      <c r="B1300" s="86">
        <v>44244</v>
      </c>
      <c r="C1300" s="53">
        <v>3931.37</v>
      </c>
      <c r="D1300" s="47">
        <f t="shared" si="368"/>
        <v>-3.1022811938194792E-4</v>
      </c>
      <c r="F1300" s="89">
        <f t="shared" si="381"/>
        <v>2021.1211760032338</v>
      </c>
      <c r="G1300" s="41">
        <v>228</v>
      </c>
      <c r="H1300" s="37">
        <v>1289</v>
      </c>
      <c r="I1300" s="57">
        <f t="shared" si="369"/>
        <v>2391.4275226072436</v>
      </c>
      <c r="J1300" s="57">
        <f t="shared" si="370"/>
        <v>2848.8322667681687</v>
      </c>
      <c r="K1300" s="57">
        <f t="shared" si="371"/>
        <v>3044.9521274876997</v>
      </c>
      <c r="L1300" s="57">
        <f t="shared" si="372"/>
        <v>1878.1660126137799</v>
      </c>
      <c r="M1300" s="60">
        <f t="shared" si="373"/>
        <v>3877.0706496609191</v>
      </c>
      <c r="N1300" s="57">
        <f t="shared" si="374"/>
        <v>1475.0635499468094</v>
      </c>
      <c r="P1300" s="49"/>
      <c r="Q1300" s="96">
        <v>228</v>
      </c>
      <c r="R1300" s="103">
        <f t="shared" si="382"/>
        <v>2021.1211760032338</v>
      </c>
      <c r="S1300" s="60">
        <f t="shared" si="375"/>
        <v>2391.4275226072436</v>
      </c>
      <c r="T1300" s="57">
        <f t="shared" si="377"/>
        <v>2328.9273811121489</v>
      </c>
      <c r="U1300" s="57">
        <f t="shared" si="378"/>
        <v>2489.255849354251</v>
      </c>
      <c r="V1300" s="57">
        <f t="shared" si="379"/>
        <v>1535.405332239033</v>
      </c>
      <c r="W1300" s="57">
        <f t="shared" si="380"/>
        <v>3169.5147867532819</v>
      </c>
      <c r="X1300" s="60">
        <f t="shared" si="376"/>
        <v>1475.0635499468094</v>
      </c>
      <c r="Y1300" s="17"/>
      <c r="AA1300" s="22"/>
      <c r="AB1300" s="22"/>
      <c r="AC1300" s="22"/>
      <c r="AD1300" s="22"/>
      <c r="AE1300" s="22"/>
      <c r="AF1300" s="22"/>
      <c r="AG1300" s="22"/>
      <c r="AH1300" s="33"/>
      <c r="AI1300" s="6"/>
      <c r="AJ1300" s="32"/>
      <c r="AK1300" s="27"/>
      <c r="AL1300" s="27"/>
      <c r="AM1300" s="27"/>
      <c r="AN1300" s="27"/>
      <c r="AO1300" s="27"/>
      <c r="AP1300" s="27"/>
      <c r="AR1300" s="2"/>
      <c r="AS1300" s="8"/>
      <c r="AT1300" s="8"/>
      <c r="AU1300" s="8"/>
      <c r="AW1300" s="44"/>
      <c r="AX1300" s="31"/>
      <c r="AY1300" s="29"/>
      <c r="AZ1300" s="31"/>
      <c r="BA1300" s="17"/>
      <c r="BC1300" s="22"/>
      <c r="BD1300" s="22"/>
      <c r="BE1300" s="22"/>
      <c r="BF1300" s="22"/>
      <c r="BG1300" s="22"/>
      <c r="BH1300" s="22"/>
      <c r="BI1300" s="22"/>
      <c r="BJ1300" s="33"/>
      <c r="BK1300" s="6"/>
      <c r="BL1300" s="32"/>
      <c r="BM1300" s="27"/>
      <c r="BN1300" s="27"/>
      <c r="BO1300" s="27"/>
      <c r="BP1300" s="27"/>
      <c r="BQ1300" s="27"/>
      <c r="BR1300" s="27"/>
      <c r="BT1300" s="2"/>
      <c r="BU1300" s="8"/>
      <c r="BV1300" s="8"/>
      <c r="BW1300" s="8"/>
      <c r="BY1300" s="44"/>
      <c r="BZ1300" s="31"/>
      <c r="CA1300" s="29"/>
      <c r="CB1300" s="31"/>
      <c r="CC1300" s="17"/>
      <c r="CE1300" s="22"/>
      <c r="CF1300" s="22"/>
      <c r="CG1300" s="22"/>
      <c r="CH1300" s="22"/>
      <c r="CI1300" s="22"/>
      <c r="CJ1300" s="22"/>
      <c r="CK1300" s="22"/>
      <c r="CL1300" s="33"/>
      <c r="CM1300" s="6"/>
      <c r="CN1300" s="32"/>
      <c r="CO1300" s="27"/>
      <c r="CP1300" s="27"/>
      <c r="CQ1300" s="27"/>
      <c r="CR1300" s="27"/>
      <c r="CS1300" s="27"/>
      <c r="CT1300" s="27"/>
    </row>
    <row r="1301" spans="2:98">
      <c r="B1301" s="86">
        <v>44245</v>
      </c>
      <c r="C1301" s="53">
        <v>3914.02</v>
      </c>
      <c r="D1301" s="47">
        <f t="shared" si="368"/>
        <v>-4.413219819045246E-3</v>
      </c>
      <c r="F1301" s="89">
        <f t="shared" si="381"/>
        <v>2021.1251489869446</v>
      </c>
      <c r="G1301" s="41">
        <v>229</v>
      </c>
      <c r="H1301" s="37">
        <v>1290</v>
      </c>
      <c r="I1301" s="57">
        <f t="shared" si="369"/>
        <v>2392.1259214051074</v>
      </c>
      <c r="J1301" s="57">
        <f t="shared" si="370"/>
        <v>2850.3403626394738</v>
      </c>
      <c r="K1301" s="57">
        <f t="shared" si="371"/>
        <v>3047.4537705806374</v>
      </c>
      <c r="L1301" s="57">
        <f t="shared" si="372"/>
        <v>1877.7205019808907</v>
      </c>
      <c r="M1301" s="60">
        <f t="shared" si="373"/>
        <v>3882.3100409242184</v>
      </c>
      <c r="N1301" s="57">
        <f t="shared" si="374"/>
        <v>1473.9333962354015</v>
      </c>
      <c r="P1301" s="49"/>
      <c r="Q1301" s="41">
        <v>229</v>
      </c>
      <c r="R1301" s="103">
        <f t="shared" si="382"/>
        <v>2021.1251489869446</v>
      </c>
      <c r="S1301" s="60">
        <f t="shared" si="375"/>
        <v>2392.1259214051074</v>
      </c>
      <c r="T1301" s="57">
        <f t="shared" si="377"/>
        <v>2330.1602531941576</v>
      </c>
      <c r="U1301" s="57">
        <f t="shared" si="378"/>
        <v>2491.3009487322929</v>
      </c>
      <c r="V1301" s="57">
        <f t="shared" si="379"/>
        <v>1535.041126201487</v>
      </c>
      <c r="W1301" s="57">
        <f t="shared" si="380"/>
        <v>3173.7980019905553</v>
      </c>
      <c r="X1301" s="60">
        <f t="shared" si="376"/>
        <v>1473.9333962354015</v>
      </c>
      <c r="Y1301" s="17"/>
      <c r="AA1301" s="22"/>
      <c r="AB1301" s="22"/>
      <c r="AC1301" s="22"/>
      <c r="AD1301" s="22"/>
      <c r="AE1301" s="22"/>
      <c r="AF1301" s="22"/>
      <c r="AG1301" s="22"/>
      <c r="AH1301" s="33"/>
      <c r="AI1301" s="6"/>
      <c r="AJ1301" s="32"/>
      <c r="AK1301" s="27"/>
      <c r="AL1301" s="27"/>
      <c r="AM1301" s="27"/>
      <c r="AN1301" s="27"/>
      <c r="AO1301" s="27"/>
      <c r="AP1301" s="27"/>
      <c r="AR1301" s="2"/>
      <c r="AS1301" s="8"/>
      <c r="AT1301" s="8"/>
      <c r="AU1301" s="8"/>
      <c r="AW1301" s="44"/>
      <c r="AX1301" s="31"/>
      <c r="AY1301" s="29"/>
      <c r="AZ1301" s="31"/>
      <c r="BA1301" s="17"/>
      <c r="BC1301" s="22"/>
      <c r="BD1301" s="22"/>
      <c r="BE1301" s="22"/>
      <c r="BF1301" s="22"/>
      <c r="BG1301" s="22"/>
      <c r="BH1301" s="22"/>
      <c r="BI1301" s="22"/>
      <c r="BJ1301" s="33"/>
      <c r="BK1301" s="6"/>
      <c r="BL1301" s="32"/>
      <c r="BM1301" s="27"/>
      <c r="BN1301" s="27"/>
      <c r="BO1301" s="27"/>
      <c r="BP1301" s="27"/>
      <c r="BQ1301" s="27"/>
      <c r="BR1301" s="27"/>
      <c r="BT1301" s="2"/>
      <c r="BU1301" s="8"/>
      <c r="BV1301" s="8"/>
      <c r="BW1301" s="8"/>
      <c r="BY1301" s="44"/>
      <c r="BZ1301" s="31"/>
      <c r="CA1301" s="29"/>
      <c r="CB1301" s="31"/>
      <c r="CC1301" s="17"/>
      <c r="CE1301" s="22"/>
      <c r="CF1301" s="22"/>
      <c r="CG1301" s="22"/>
      <c r="CH1301" s="22"/>
      <c r="CI1301" s="22"/>
      <c r="CJ1301" s="22"/>
      <c r="CK1301" s="22"/>
      <c r="CL1301" s="33"/>
      <c r="CM1301" s="6"/>
      <c r="CN1301" s="32"/>
      <c r="CO1301" s="27"/>
      <c r="CP1301" s="27"/>
      <c r="CQ1301" s="27"/>
      <c r="CR1301" s="27"/>
      <c r="CS1301" s="27"/>
      <c r="CT1301" s="27"/>
    </row>
    <row r="1302" spans="2:98">
      <c r="B1302" s="86">
        <v>44246</v>
      </c>
      <c r="C1302" s="53">
        <v>3908.69</v>
      </c>
      <c r="D1302" s="47">
        <f t="shared" si="368"/>
        <v>-1.3617712735243886E-3</v>
      </c>
      <c r="F1302" s="89">
        <f t="shared" si="381"/>
        <v>2021.1291219706554</v>
      </c>
      <c r="G1302" s="41">
        <v>230</v>
      </c>
      <c r="H1302" s="37">
        <v>1291</v>
      </c>
      <c r="I1302" s="57">
        <f t="shared" si="369"/>
        <v>2392.8245241651966</v>
      </c>
      <c r="J1302" s="57">
        <f t="shared" si="370"/>
        <v>2851.8459650396339</v>
      </c>
      <c r="K1302" s="57">
        <f t="shared" si="371"/>
        <v>3049.9539484617849</v>
      </c>
      <c r="L1302" s="57">
        <f t="shared" si="372"/>
        <v>1877.2772639187076</v>
      </c>
      <c r="M1302" s="60">
        <f t="shared" si="373"/>
        <v>3887.547537980442</v>
      </c>
      <c r="N1302" s="57">
        <f t="shared" si="374"/>
        <v>1472.8075084635027</v>
      </c>
      <c r="P1302" s="49"/>
      <c r="Q1302" s="96">
        <v>230</v>
      </c>
      <c r="R1302" s="103">
        <f t="shared" si="382"/>
        <v>2021.1291219706554</v>
      </c>
      <c r="S1302" s="60">
        <f t="shared" si="375"/>
        <v>2392.8245241651966</v>
      </c>
      <c r="T1302" s="57">
        <f t="shared" si="377"/>
        <v>2331.3910868573762</v>
      </c>
      <c r="U1302" s="57">
        <f t="shared" si="378"/>
        <v>2493.3448502960941</v>
      </c>
      <c r="V1302" s="57">
        <f t="shared" si="379"/>
        <v>1534.67877799608</v>
      </c>
      <c r="W1302" s="57">
        <f t="shared" si="380"/>
        <v>3178.0796687088882</v>
      </c>
      <c r="X1302" s="60">
        <f t="shared" si="376"/>
        <v>1472.8075084635027</v>
      </c>
      <c r="Y1302" s="17"/>
      <c r="AA1302" s="22"/>
      <c r="AB1302" s="22"/>
      <c r="AC1302" s="22"/>
      <c r="AD1302" s="22"/>
      <c r="AE1302" s="22"/>
      <c r="AF1302" s="22"/>
      <c r="AG1302" s="22"/>
      <c r="AH1302" s="33"/>
      <c r="AI1302" s="6"/>
      <c r="AJ1302" s="32"/>
      <c r="AK1302" s="27"/>
      <c r="AL1302" s="27"/>
      <c r="AM1302" s="27"/>
      <c r="AN1302" s="27"/>
      <c r="AO1302" s="27"/>
      <c r="AP1302" s="27"/>
      <c r="AR1302" s="2"/>
      <c r="AS1302" s="8"/>
      <c r="AT1302" s="8"/>
      <c r="AU1302" s="8"/>
      <c r="AW1302" s="44"/>
      <c r="AX1302" s="31"/>
      <c r="AY1302" s="29"/>
      <c r="AZ1302" s="31"/>
      <c r="BA1302" s="17"/>
      <c r="BC1302" s="22"/>
      <c r="BD1302" s="22"/>
      <c r="BE1302" s="22"/>
      <c r="BF1302" s="22"/>
      <c r="BG1302" s="22"/>
      <c r="BH1302" s="22"/>
      <c r="BI1302" s="22"/>
      <c r="BJ1302" s="33"/>
      <c r="BK1302" s="6"/>
      <c r="BL1302" s="32"/>
      <c r="BM1302" s="27"/>
      <c r="BN1302" s="27"/>
      <c r="BO1302" s="27"/>
      <c r="BP1302" s="27"/>
      <c r="BQ1302" s="27"/>
      <c r="BR1302" s="27"/>
      <c r="BT1302" s="2"/>
      <c r="BU1302" s="8"/>
      <c r="BV1302" s="8"/>
      <c r="BW1302" s="8"/>
      <c r="BY1302" s="44"/>
      <c r="BZ1302" s="31"/>
      <c r="CA1302" s="29"/>
      <c r="CB1302" s="31"/>
      <c r="CC1302" s="17"/>
      <c r="CE1302" s="22"/>
      <c r="CF1302" s="22"/>
      <c r="CG1302" s="22"/>
      <c r="CH1302" s="22"/>
      <c r="CI1302" s="22"/>
      <c r="CJ1302" s="22"/>
      <c r="CK1302" s="22"/>
      <c r="CL1302" s="33"/>
      <c r="CM1302" s="6"/>
      <c r="CN1302" s="32"/>
      <c r="CO1302" s="27"/>
      <c r="CP1302" s="27"/>
      <c r="CQ1302" s="27"/>
      <c r="CR1302" s="27"/>
      <c r="CS1302" s="27"/>
      <c r="CT1302" s="27"/>
    </row>
    <row r="1303" spans="2:98">
      <c r="B1303" s="86">
        <v>44249</v>
      </c>
      <c r="C1303" s="53">
        <v>3876.5</v>
      </c>
      <c r="D1303" s="47">
        <f t="shared" si="368"/>
        <v>-8.2354957799160473E-3</v>
      </c>
      <c r="F1303" s="89">
        <f t="shared" si="381"/>
        <v>2021.1330949543662</v>
      </c>
      <c r="G1303" s="41">
        <v>231</v>
      </c>
      <c r="H1303" s="37">
        <v>1292</v>
      </c>
      <c r="I1303" s="57">
        <f t="shared" si="369"/>
        <v>2393.5233309470777</v>
      </c>
      <c r="J1303" s="57">
        <f t="shared" si="370"/>
        <v>2853.3490906313555</v>
      </c>
      <c r="K1303" s="57">
        <f t="shared" si="371"/>
        <v>3052.452677108598</v>
      </c>
      <c r="L1303" s="57">
        <f t="shared" si="372"/>
        <v>1876.8362827543267</v>
      </c>
      <c r="M1303" s="60">
        <f t="shared" si="373"/>
        <v>3892.7831726213749</v>
      </c>
      <c r="N1303" s="57">
        <f t="shared" si="374"/>
        <v>1471.6858560427224</v>
      </c>
      <c r="P1303" s="49"/>
      <c r="Q1303" s="41">
        <v>231</v>
      </c>
      <c r="R1303" s="103">
        <f t="shared" si="382"/>
        <v>2021.1330949543662</v>
      </c>
      <c r="S1303" s="60">
        <f t="shared" si="375"/>
        <v>2393.5233309470777</v>
      </c>
      <c r="T1303" s="57">
        <f t="shared" si="377"/>
        <v>2332.6198957236074</v>
      </c>
      <c r="U1303" s="57">
        <f t="shared" si="378"/>
        <v>2495.3875671072647</v>
      </c>
      <c r="V1303" s="57">
        <f t="shared" si="379"/>
        <v>1534.3182748101742</v>
      </c>
      <c r="W1303" s="57">
        <f t="shared" si="380"/>
        <v>3182.3598128981425</v>
      </c>
      <c r="X1303" s="60">
        <f t="shared" si="376"/>
        <v>1471.6858560427224</v>
      </c>
      <c r="Y1303" s="17"/>
      <c r="AA1303" s="22"/>
      <c r="AB1303" s="22"/>
      <c r="AC1303" s="22"/>
      <c r="AD1303" s="22"/>
      <c r="AE1303" s="22"/>
      <c r="AF1303" s="22"/>
      <c r="AG1303" s="22"/>
      <c r="AH1303" s="33"/>
      <c r="AI1303" s="6"/>
      <c r="AJ1303" s="32"/>
      <c r="AK1303" s="27"/>
      <c r="AL1303" s="27"/>
      <c r="AM1303" s="27"/>
      <c r="AN1303" s="27"/>
      <c r="AO1303" s="27"/>
      <c r="AP1303" s="27"/>
      <c r="AR1303" s="2"/>
      <c r="AS1303" s="8"/>
      <c r="AT1303" s="8"/>
      <c r="AU1303" s="8"/>
      <c r="AW1303" s="44"/>
      <c r="AX1303" s="31"/>
      <c r="AY1303" s="29"/>
      <c r="AZ1303" s="31"/>
      <c r="BA1303" s="17"/>
      <c r="BC1303" s="22"/>
      <c r="BD1303" s="22"/>
      <c r="BE1303" s="22"/>
      <c r="BF1303" s="22"/>
      <c r="BG1303" s="22"/>
      <c r="BH1303" s="22"/>
      <c r="BI1303" s="22"/>
      <c r="BJ1303" s="33"/>
      <c r="BK1303" s="6"/>
      <c r="BL1303" s="32"/>
      <c r="BM1303" s="27"/>
      <c r="BN1303" s="27"/>
      <c r="BO1303" s="27"/>
      <c r="BP1303" s="27"/>
      <c r="BQ1303" s="27"/>
      <c r="BR1303" s="27"/>
      <c r="BT1303" s="2"/>
      <c r="BU1303" s="8"/>
      <c r="BV1303" s="8"/>
      <c r="BW1303" s="8"/>
      <c r="BY1303" s="44"/>
      <c r="BZ1303" s="31"/>
      <c r="CA1303" s="29"/>
      <c r="CB1303" s="31"/>
      <c r="CC1303" s="17"/>
      <c r="CE1303" s="22"/>
      <c r="CF1303" s="22"/>
      <c r="CG1303" s="22"/>
      <c r="CH1303" s="22"/>
      <c r="CI1303" s="22"/>
      <c r="CJ1303" s="22"/>
      <c r="CK1303" s="22"/>
      <c r="CL1303" s="33"/>
      <c r="CM1303" s="6"/>
      <c r="CN1303" s="32"/>
      <c r="CO1303" s="27"/>
      <c r="CP1303" s="27"/>
      <c r="CQ1303" s="27"/>
      <c r="CR1303" s="27"/>
      <c r="CS1303" s="27"/>
      <c r="CT1303" s="27"/>
    </row>
    <row r="1304" spans="2:98">
      <c r="B1304" s="86">
        <v>44250</v>
      </c>
      <c r="C1304" s="53">
        <v>3881.37</v>
      </c>
      <c r="D1304" s="47">
        <f t="shared" si="368"/>
        <v>1.2562878885592392E-3</v>
      </c>
      <c r="F1304" s="89">
        <f t="shared" si="381"/>
        <v>2021.1370679380771</v>
      </c>
      <c r="G1304" s="41">
        <v>232</v>
      </c>
      <c r="H1304" s="37">
        <v>1293</v>
      </c>
      <c r="I1304" s="57">
        <f t="shared" si="369"/>
        <v>2394.2223418103335</v>
      </c>
      <c r="J1304" s="57">
        <f t="shared" si="370"/>
        <v>2854.8497558965205</v>
      </c>
      <c r="K1304" s="57">
        <f t="shared" si="371"/>
        <v>3054.9499723246745</v>
      </c>
      <c r="L1304" s="57">
        <f t="shared" si="372"/>
        <v>1876.3975429888119</v>
      </c>
      <c r="M1304" s="60">
        <f t="shared" si="373"/>
        <v>3898.0169762971209</v>
      </c>
      <c r="N1304" s="57">
        <f t="shared" si="374"/>
        <v>1470.5684087269149</v>
      </c>
      <c r="P1304" s="49"/>
      <c r="Q1304" s="96">
        <v>232</v>
      </c>
      <c r="R1304" s="103">
        <f t="shared" si="382"/>
        <v>2021.1370679380771</v>
      </c>
      <c r="S1304" s="60">
        <f t="shared" si="375"/>
        <v>2394.2223418103335</v>
      </c>
      <c r="T1304" s="57">
        <f t="shared" si="377"/>
        <v>2333.8466932668307</v>
      </c>
      <c r="U1304" s="57">
        <f t="shared" si="378"/>
        <v>2497.4291120852845</v>
      </c>
      <c r="V1304" s="57">
        <f t="shared" si="379"/>
        <v>1533.959603973351</v>
      </c>
      <c r="W1304" s="57">
        <f t="shared" si="380"/>
        <v>3186.6384602688559</v>
      </c>
      <c r="X1304" s="60">
        <f t="shared" si="376"/>
        <v>1470.5684087269149</v>
      </c>
      <c r="Y1304" s="17"/>
      <c r="AA1304" s="22"/>
      <c r="AB1304" s="22"/>
      <c r="AC1304" s="22"/>
      <c r="AD1304" s="22"/>
      <c r="AE1304" s="22"/>
      <c r="AF1304" s="22"/>
      <c r="AG1304" s="22"/>
      <c r="AH1304" s="33"/>
      <c r="AI1304" s="6"/>
      <c r="AJ1304" s="32"/>
      <c r="AK1304" s="27"/>
      <c r="AL1304" s="27"/>
      <c r="AM1304" s="27"/>
      <c r="AN1304" s="27"/>
      <c r="AO1304" s="27"/>
      <c r="AP1304" s="27"/>
      <c r="AR1304" s="2"/>
      <c r="AS1304" s="8"/>
      <c r="AT1304" s="8"/>
      <c r="AU1304" s="8"/>
      <c r="AW1304" s="44"/>
      <c r="AX1304" s="31"/>
      <c r="AY1304" s="29"/>
      <c r="AZ1304" s="31"/>
      <c r="BA1304" s="17"/>
      <c r="BC1304" s="22"/>
      <c r="BD1304" s="22"/>
      <c r="BE1304" s="22"/>
      <c r="BF1304" s="22"/>
      <c r="BG1304" s="22"/>
      <c r="BH1304" s="22"/>
      <c r="BI1304" s="22"/>
      <c r="BJ1304" s="33"/>
      <c r="BK1304" s="6"/>
      <c r="BL1304" s="32"/>
      <c r="BM1304" s="27"/>
      <c r="BN1304" s="27"/>
      <c r="BO1304" s="27"/>
      <c r="BP1304" s="27"/>
      <c r="BQ1304" s="27"/>
      <c r="BR1304" s="27"/>
      <c r="BT1304" s="2"/>
      <c r="BU1304" s="8"/>
      <c r="BV1304" s="8"/>
      <c r="BW1304" s="8"/>
      <c r="BY1304" s="44"/>
      <c r="BZ1304" s="31"/>
      <c r="CA1304" s="29"/>
      <c r="CB1304" s="31"/>
      <c r="CC1304" s="17"/>
      <c r="CE1304" s="22"/>
      <c r="CF1304" s="22"/>
      <c r="CG1304" s="22"/>
      <c r="CH1304" s="22"/>
      <c r="CI1304" s="22"/>
      <c r="CJ1304" s="22"/>
      <c r="CK1304" s="22"/>
      <c r="CL1304" s="33"/>
      <c r="CM1304" s="6"/>
      <c r="CN1304" s="32"/>
      <c r="CO1304" s="27"/>
      <c r="CP1304" s="27"/>
      <c r="CQ1304" s="27"/>
      <c r="CR1304" s="27"/>
      <c r="CS1304" s="27"/>
      <c r="CT1304" s="27"/>
    </row>
    <row r="1305" spans="2:98">
      <c r="B1305" s="86">
        <v>44251</v>
      </c>
      <c r="C1305" s="53">
        <v>3925.41</v>
      </c>
      <c r="D1305" s="47">
        <f t="shared" si="368"/>
        <v>1.1346509093438649E-2</v>
      </c>
      <c r="F1305" s="89">
        <f t="shared" si="381"/>
        <v>2021.1410409217879</v>
      </c>
      <c r="G1305" s="41">
        <v>233</v>
      </c>
      <c r="H1305" s="37">
        <v>1294</v>
      </c>
      <c r="I1305" s="57">
        <f t="shared" si="369"/>
        <v>2394.9215568145651</v>
      </c>
      <c r="J1305" s="57">
        <f t="shared" si="370"/>
        <v>2856.3479771389161</v>
      </c>
      <c r="K1305" s="57">
        <f t="shared" si="371"/>
        <v>3057.4458497424089</v>
      </c>
      <c r="L1305" s="57">
        <f t="shared" si="372"/>
        <v>1875.9610292945431</v>
      </c>
      <c r="M1305" s="60">
        <f t="shared" si="373"/>
        <v>3903.2489801213474</v>
      </c>
      <c r="N1305" s="57">
        <f t="shared" si="374"/>
        <v>1469.4551366069359</v>
      </c>
      <c r="P1305" s="49"/>
      <c r="Q1305" s="41">
        <v>233</v>
      </c>
      <c r="R1305" s="103">
        <f t="shared" si="382"/>
        <v>2021.1410409217879</v>
      </c>
      <c r="S1305" s="60">
        <f t="shared" si="375"/>
        <v>2394.9215568145651</v>
      </c>
      <c r="T1305" s="57">
        <f t="shared" si="377"/>
        <v>2335.0714928154321</v>
      </c>
      <c r="U1305" s="57">
        <f t="shared" si="378"/>
        <v>2499.4694980096742</v>
      </c>
      <c r="V1305" s="57">
        <f t="shared" si="379"/>
        <v>1533.6027529552439</v>
      </c>
      <c r="W1305" s="57">
        <f t="shared" si="380"/>
        <v>3190.9156362565268</v>
      </c>
      <c r="X1305" s="60">
        <f t="shared" si="376"/>
        <v>1469.4551366069359</v>
      </c>
      <c r="Y1305" s="17"/>
      <c r="AA1305" s="22"/>
      <c r="AB1305" s="22"/>
      <c r="AC1305" s="22"/>
      <c r="AD1305" s="22"/>
      <c r="AE1305" s="22"/>
      <c r="AF1305" s="22"/>
      <c r="AG1305" s="22"/>
      <c r="AH1305" s="33"/>
      <c r="AI1305" s="6"/>
      <c r="AJ1305" s="32"/>
      <c r="AK1305" s="27"/>
      <c r="AL1305" s="27"/>
      <c r="AM1305" s="27"/>
      <c r="AN1305" s="27"/>
      <c r="AO1305" s="27"/>
      <c r="AP1305" s="27"/>
      <c r="AR1305" s="2"/>
      <c r="AS1305" s="8"/>
      <c r="AT1305" s="8"/>
      <c r="AU1305" s="8"/>
      <c r="AW1305" s="44"/>
      <c r="AX1305" s="31"/>
      <c r="AY1305" s="29"/>
      <c r="AZ1305" s="31"/>
      <c r="BA1305" s="17"/>
      <c r="BC1305" s="22"/>
      <c r="BD1305" s="22"/>
      <c r="BE1305" s="22"/>
      <c r="BF1305" s="22"/>
      <c r="BG1305" s="22"/>
      <c r="BH1305" s="22"/>
      <c r="BI1305" s="22"/>
      <c r="BJ1305" s="33"/>
      <c r="BK1305" s="6"/>
      <c r="BL1305" s="32"/>
      <c r="BM1305" s="27"/>
      <c r="BN1305" s="27"/>
      <c r="BO1305" s="27"/>
      <c r="BP1305" s="27"/>
      <c r="BQ1305" s="27"/>
      <c r="BR1305" s="27"/>
      <c r="BT1305" s="2"/>
      <c r="BU1305" s="8"/>
      <c r="BV1305" s="8"/>
      <c r="BW1305" s="8"/>
      <c r="BY1305" s="44"/>
      <c r="BZ1305" s="31"/>
      <c r="CA1305" s="29"/>
      <c r="CB1305" s="31"/>
      <c r="CC1305" s="17"/>
      <c r="CE1305" s="22"/>
      <c r="CF1305" s="22"/>
      <c r="CG1305" s="22"/>
      <c r="CH1305" s="22"/>
      <c r="CI1305" s="22"/>
      <c r="CJ1305" s="22"/>
      <c r="CK1305" s="22"/>
      <c r="CL1305" s="33"/>
      <c r="CM1305" s="6"/>
      <c r="CN1305" s="32"/>
      <c r="CO1305" s="27"/>
      <c r="CP1305" s="27"/>
      <c r="CQ1305" s="27"/>
      <c r="CR1305" s="27"/>
      <c r="CS1305" s="27"/>
      <c r="CT1305" s="27"/>
    </row>
    <row r="1306" spans="2:98">
      <c r="B1306" s="86">
        <v>44252</v>
      </c>
      <c r="C1306" s="53">
        <v>3829.25</v>
      </c>
      <c r="D1306" s="47">
        <f t="shared" ref="D1306:D1317" si="383">(C1306-C1305)/C1305</f>
        <v>-2.4496804155489455E-2</v>
      </c>
      <c r="F1306" s="89">
        <f t="shared" si="381"/>
        <v>2021.1450139054987</v>
      </c>
      <c r="G1306" s="41">
        <v>234</v>
      </c>
      <c r="H1306" s="37">
        <v>1295</v>
      </c>
      <c r="I1306" s="57">
        <f t="shared" si="369"/>
        <v>2395.6209760193892</v>
      </c>
      <c r="J1306" s="57">
        <f t="shared" si="370"/>
        <v>2857.843770486912</v>
      </c>
      <c r="K1306" s="57">
        <f t="shared" si="371"/>
        <v>3059.9403248255944</v>
      </c>
      <c r="L1306" s="57">
        <f t="shared" si="372"/>
        <v>1875.5267265126131</v>
      </c>
      <c r="M1306" s="60">
        <f t="shared" si="373"/>
        <v>3908.4792148764295</v>
      </c>
      <c r="N1306" s="57">
        <f t="shared" si="374"/>
        <v>1468.3460101055018</v>
      </c>
      <c r="P1306" s="49"/>
      <c r="Q1306" s="96">
        <v>234</v>
      </c>
      <c r="R1306" s="103">
        <f t="shared" si="382"/>
        <v>2021.1450139054987</v>
      </c>
      <c r="S1306" s="60">
        <f t="shared" si="375"/>
        <v>2395.6209760193892</v>
      </c>
      <c r="T1306" s="57">
        <f t="shared" si="377"/>
        <v>2336.2943075543935</v>
      </c>
      <c r="U1306" s="57">
        <f t="shared" si="378"/>
        <v>2501.5087375221228</v>
      </c>
      <c r="V1306" s="57">
        <f t="shared" si="379"/>
        <v>1533.2477093634084</v>
      </c>
      <c r="W1306" s="57">
        <f t="shared" si="380"/>
        <v>3195.1913660258242</v>
      </c>
      <c r="X1306" s="60">
        <f t="shared" si="376"/>
        <v>1468.3460101055018</v>
      </c>
      <c r="Y1306" s="17"/>
      <c r="AA1306" s="22"/>
      <c r="AB1306" s="22"/>
      <c r="AC1306" s="22"/>
      <c r="AD1306" s="22"/>
      <c r="AE1306" s="22"/>
      <c r="AF1306" s="22"/>
      <c r="AG1306" s="22"/>
      <c r="AH1306" s="33"/>
      <c r="AI1306" s="6"/>
      <c r="AJ1306" s="32"/>
      <c r="AK1306" s="27"/>
      <c r="AL1306" s="27"/>
      <c r="AM1306" s="27"/>
      <c r="AN1306" s="27"/>
      <c r="AO1306" s="27"/>
      <c r="AP1306" s="27"/>
      <c r="AR1306" s="2"/>
      <c r="AS1306" s="8"/>
      <c r="AT1306" s="8"/>
      <c r="AU1306" s="8"/>
      <c r="AW1306" s="44"/>
      <c r="AX1306" s="31"/>
      <c r="AY1306" s="29"/>
      <c r="AZ1306" s="31"/>
      <c r="BA1306" s="17"/>
      <c r="BC1306" s="22"/>
      <c r="BD1306" s="22"/>
      <c r="BE1306" s="22"/>
      <c r="BF1306" s="22"/>
      <c r="BG1306" s="22"/>
      <c r="BH1306" s="22"/>
      <c r="BI1306" s="22"/>
      <c r="BJ1306" s="33"/>
      <c r="BK1306" s="6"/>
      <c r="BL1306" s="32"/>
      <c r="BM1306" s="27"/>
      <c r="BN1306" s="27"/>
      <c r="BO1306" s="27"/>
      <c r="BP1306" s="27"/>
      <c r="BQ1306" s="27"/>
      <c r="BR1306" s="27"/>
      <c r="BT1306" s="2"/>
      <c r="BU1306" s="8"/>
      <c r="BV1306" s="8"/>
      <c r="BW1306" s="8"/>
      <c r="BY1306" s="44"/>
      <c r="BZ1306" s="31"/>
      <c r="CA1306" s="29"/>
      <c r="CB1306" s="31"/>
      <c r="CC1306" s="17"/>
      <c r="CE1306" s="22"/>
      <c r="CF1306" s="22"/>
      <c r="CG1306" s="22"/>
      <c r="CH1306" s="22"/>
      <c r="CI1306" s="22"/>
      <c r="CJ1306" s="22"/>
      <c r="CK1306" s="22"/>
      <c r="CL1306" s="33"/>
      <c r="CM1306" s="6"/>
      <c r="CN1306" s="32"/>
      <c r="CO1306" s="27"/>
      <c r="CP1306" s="27"/>
      <c r="CQ1306" s="27"/>
      <c r="CR1306" s="27"/>
      <c r="CS1306" s="27"/>
      <c r="CT1306" s="27"/>
    </row>
    <row r="1307" spans="2:98">
      <c r="B1307" s="86">
        <v>44253</v>
      </c>
      <c r="C1307" s="53">
        <v>3809.32</v>
      </c>
      <c r="D1307" s="47">
        <f t="shared" si="383"/>
        <v>-5.2046745446235783E-3</v>
      </c>
      <c r="F1307" s="89">
        <f t="shared" si="381"/>
        <v>2021.1489868892095</v>
      </c>
      <c r="G1307" s="41">
        <v>235</v>
      </c>
      <c r="H1307" s="37">
        <v>1296</v>
      </c>
      <c r="I1307" s="57">
        <f t="shared" si="369"/>
        <v>2396.3205994844416</v>
      </c>
      <c r="J1307" s="57">
        <f t="shared" si="370"/>
        <v>2859.3371518960844</v>
      </c>
      <c r="K1307" s="57">
        <f t="shared" si="371"/>
        <v>3062.4334128719761</v>
      </c>
      <c r="L1307" s="57">
        <f t="shared" si="372"/>
        <v>1875.0946196502753</v>
      </c>
      <c r="M1307" s="60">
        <f t="shared" si="373"/>
        <v>3913.707711018486</v>
      </c>
      <c r="N1307" s="57">
        <f t="shared" si="374"/>
        <v>1467.2409999721485</v>
      </c>
      <c r="P1307" s="49"/>
      <c r="Q1307" s="41">
        <v>235</v>
      </c>
      <c r="R1307" s="103">
        <f t="shared" si="382"/>
        <v>2021.1489868892095</v>
      </c>
      <c r="S1307" s="60">
        <f t="shared" si="375"/>
        <v>2396.3205994844416</v>
      </c>
      <c r="T1307" s="57">
        <f t="shared" si="377"/>
        <v>2337.5151505274375</v>
      </c>
      <c r="U1307" s="57">
        <f t="shared" si="378"/>
        <v>2503.5468431285749</v>
      </c>
      <c r="V1307" s="57">
        <f t="shared" si="379"/>
        <v>1532.8944609412376</v>
      </c>
      <c r="W1307" s="57">
        <f t="shared" si="380"/>
        <v>3199.4656744746994</v>
      </c>
      <c r="X1307" s="60">
        <f t="shared" si="376"/>
        <v>1467.2409999721485</v>
      </c>
      <c r="Y1307" s="17"/>
      <c r="AA1307" s="22"/>
      <c r="AB1307" s="22"/>
      <c r="AC1307" s="22"/>
      <c r="AD1307" s="22"/>
      <c r="AE1307" s="22"/>
      <c r="AF1307" s="22"/>
      <c r="AG1307" s="22"/>
      <c r="AH1307" s="33"/>
      <c r="AI1307" s="6"/>
      <c r="AJ1307" s="32"/>
      <c r="AK1307" s="27"/>
      <c r="AL1307" s="27"/>
      <c r="AM1307" s="27"/>
      <c r="AN1307" s="27"/>
      <c r="AO1307" s="27"/>
      <c r="AP1307" s="27"/>
      <c r="AR1307" s="2"/>
      <c r="AS1307" s="8"/>
      <c r="AT1307" s="8"/>
      <c r="AU1307" s="8"/>
      <c r="AW1307" s="44"/>
      <c r="AX1307" s="31"/>
      <c r="AY1307" s="29"/>
      <c r="AZ1307" s="31"/>
      <c r="BA1307" s="17"/>
      <c r="BC1307" s="22"/>
      <c r="BD1307" s="22"/>
      <c r="BE1307" s="22"/>
      <c r="BF1307" s="22"/>
      <c r="BG1307" s="22"/>
      <c r="BH1307" s="22"/>
      <c r="BI1307" s="22"/>
      <c r="BJ1307" s="33"/>
      <c r="BK1307" s="6"/>
      <c r="BL1307" s="32"/>
      <c r="BM1307" s="27"/>
      <c r="BN1307" s="27"/>
      <c r="BO1307" s="27"/>
      <c r="BP1307" s="27"/>
      <c r="BQ1307" s="27"/>
      <c r="BR1307" s="27"/>
      <c r="BT1307" s="2"/>
      <c r="BU1307" s="8"/>
      <c r="BV1307" s="8"/>
      <c r="BW1307" s="8"/>
      <c r="BY1307" s="44"/>
      <c r="BZ1307" s="31"/>
      <c r="CA1307" s="29"/>
      <c r="CB1307" s="31"/>
      <c r="CC1307" s="17"/>
      <c r="CE1307" s="22"/>
      <c r="CF1307" s="22"/>
      <c r="CG1307" s="22"/>
      <c r="CH1307" s="22"/>
      <c r="CI1307" s="22"/>
      <c r="CJ1307" s="22"/>
      <c r="CK1307" s="22"/>
      <c r="CL1307" s="33"/>
      <c r="CM1307" s="6"/>
      <c r="CN1307" s="32"/>
      <c r="CO1307" s="27"/>
      <c r="CP1307" s="27"/>
      <c r="CQ1307" s="27"/>
      <c r="CR1307" s="27"/>
      <c r="CS1307" s="27"/>
      <c r="CT1307" s="27"/>
    </row>
    <row r="1308" spans="2:98">
      <c r="B1308" s="86">
        <v>44256</v>
      </c>
      <c r="C1308" s="53">
        <v>3901.82</v>
      </c>
      <c r="D1308" s="47">
        <f t="shared" si="383"/>
        <v>2.4282549116377724E-2</v>
      </c>
      <c r="F1308" s="89">
        <f t="shared" si="381"/>
        <v>2021.1529598729203</v>
      </c>
      <c r="G1308" s="41">
        <v>236</v>
      </c>
      <c r="H1308" s="37">
        <v>1297</v>
      </c>
      <c r="I1308" s="57">
        <f t="shared" si="369"/>
        <v>2397.020427269375</v>
      </c>
      <c r="J1308" s="57">
        <f t="shared" si="370"/>
        <v>2860.8281371517933</v>
      </c>
      <c r="K1308" s="57">
        <f t="shared" si="371"/>
        <v>3064.9251290157508</v>
      </c>
      <c r="L1308" s="57">
        <f t="shared" si="372"/>
        <v>1874.6646938784418</v>
      </c>
      <c r="M1308" s="60">
        <f t="shared" si="373"/>
        <v>3918.9344986823321</v>
      </c>
      <c r="N1308" s="57">
        <f t="shared" si="374"/>
        <v>1466.1400772782863</v>
      </c>
      <c r="P1308" s="49"/>
      <c r="Q1308" s="96">
        <v>236</v>
      </c>
      <c r="R1308" s="103">
        <f t="shared" si="382"/>
        <v>2021.1529598729203</v>
      </c>
      <c r="S1308" s="60">
        <f t="shared" si="375"/>
        <v>2397.020427269375</v>
      </c>
      <c r="T1308" s="57">
        <f t="shared" si="377"/>
        <v>2338.7340346391356</v>
      </c>
      <c r="U1308" s="57">
        <f t="shared" si="378"/>
        <v>2505.5838272012734</v>
      </c>
      <c r="V1308" s="57">
        <f t="shared" si="379"/>
        <v>1532.5429955659158</v>
      </c>
      <c r="W1308" s="57">
        <f t="shared" si="380"/>
        <v>3203.7385862384372</v>
      </c>
      <c r="X1308" s="60">
        <f t="shared" si="376"/>
        <v>1466.1400772782863</v>
      </c>
      <c r="Y1308" s="17"/>
      <c r="AA1308" s="22"/>
      <c r="AB1308" s="22"/>
      <c r="AC1308" s="22"/>
      <c r="AD1308" s="22"/>
      <c r="AE1308" s="22"/>
      <c r="AF1308" s="22"/>
      <c r="AG1308" s="22"/>
      <c r="AH1308" s="33"/>
      <c r="AI1308" s="6"/>
      <c r="AJ1308" s="32"/>
      <c r="AK1308" s="27"/>
      <c r="AL1308" s="27"/>
      <c r="AM1308" s="27"/>
      <c r="AN1308" s="27"/>
      <c r="AO1308" s="27"/>
      <c r="AP1308" s="27"/>
      <c r="AR1308" s="2"/>
      <c r="AS1308" s="8"/>
      <c r="AT1308" s="8"/>
      <c r="AU1308" s="8"/>
      <c r="AW1308" s="44"/>
      <c r="AX1308" s="31"/>
      <c r="AY1308" s="29"/>
      <c r="AZ1308" s="31"/>
      <c r="BA1308" s="17"/>
      <c r="BC1308" s="22"/>
      <c r="BD1308" s="22"/>
      <c r="BE1308" s="22"/>
      <c r="BF1308" s="22"/>
      <c r="BG1308" s="22"/>
      <c r="BH1308" s="22"/>
      <c r="BI1308" s="22"/>
      <c r="BJ1308" s="33"/>
      <c r="BK1308" s="6"/>
      <c r="BL1308" s="32"/>
      <c r="BM1308" s="27"/>
      <c r="BN1308" s="27"/>
      <c r="BO1308" s="27"/>
      <c r="BP1308" s="27"/>
      <c r="BQ1308" s="27"/>
      <c r="BR1308" s="27"/>
      <c r="BT1308" s="2"/>
      <c r="BU1308" s="8"/>
      <c r="BV1308" s="8"/>
      <c r="BW1308" s="8"/>
      <c r="BY1308" s="44"/>
      <c r="BZ1308" s="31"/>
      <c r="CA1308" s="29"/>
      <c r="CB1308" s="31"/>
      <c r="CC1308" s="17"/>
      <c r="CE1308" s="22"/>
      <c r="CF1308" s="22"/>
      <c r="CG1308" s="22"/>
      <c r="CH1308" s="22"/>
      <c r="CI1308" s="22"/>
      <c r="CJ1308" s="22"/>
      <c r="CK1308" s="22"/>
      <c r="CL1308" s="33"/>
      <c r="CM1308" s="6"/>
      <c r="CN1308" s="32"/>
      <c r="CO1308" s="27"/>
      <c r="CP1308" s="27"/>
      <c r="CQ1308" s="27"/>
      <c r="CR1308" s="27"/>
      <c r="CS1308" s="27"/>
      <c r="CT1308" s="27"/>
    </row>
    <row r="1309" spans="2:98">
      <c r="B1309" s="86">
        <v>44257</v>
      </c>
      <c r="C1309" s="53">
        <v>3870.29</v>
      </c>
      <c r="D1309" s="47">
        <f t="shared" si="383"/>
        <v>-8.0808443239309344E-3</v>
      </c>
      <c r="F1309" s="89">
        <f t="shared" si="381"/>
        <v>2021.1569328566311</v>
      </c>
      <c r="G1309" s="41">
        <v>237</v>
      </c>
      <c r="H1309" s="37">
        <v>1298</v>
      </c>
      <c r="I1309" s="57">
        <f t="shared" si="369"/>
        <v>2397.7204594338596</v>
      </c>
      <c r="J1309" s="57">
        <f t="shared" si="370"/>
        <v>2862.3167418717071</v>
      </c>
      <c r="K1309" s="57">
        <f t="shared" si="371"/>
        <v>3067.4154882300249</v>
      </c>
      <c r="L1309" s="57">
        <f t="shared" si="372"/>
        <v>1874.2369345292286</v>
      </c>
      <c r="M1309" s="60">
        <f t="shared" si="373"/>
        <v>3924.1596076863216</v>
      </c>
      <c r="N1309" s="57">
        <f t="shared" si="374"/>
        <v>1465.0432134123507</v>
      </c>
      <c r="P1309" s="49"/>
      <c r="Q1309" s="41">
        <v>237</v>
      </c>
      <c r="R1309" s="103">
        <f t="shared" si="382"/>
        <v>2021.1569328566311</v>
      </c>
      <c r="S1309" s="60">
        <f t="shared" si="375"/>
        <v>2397.7204594338596</v>
      </c>
      <c r="T1309" s="57">
        <f t="shared" si="377"/>
        <v>2339.9509726569686</v>
      </c>
      <c r="U1309" s="57">
        <f t="shared" si="378"/>
        <v>2507.6197019807696</v>
      </c>
      <c r="V1309" s="57">
        <f t="shared" si="379"/>
        <v>1532.1933012464115</v>
      </c>
      <c r="W1309" s="57">
        <f t="shared" si="380"/>
        <v>3208.0101256936159</v>
      </c>
      <c r="X1309" s="60">
        <f t="shared" si="376"/>
        <v>1465.0432134123507</v>
      </c>
      <c r="Y1309" s="17"/>
      <c r="AA1309" s="22"/>
      <c r="AB1309" s="22"/>
      <c r="AC1309" s="22"/>
      <c r="AD1309" s="22"/>
      <c r="AE1309" s="22"/>
      <c r="AF1309" s="22"/>
      <c r="AG1309" s="22"/>
      <c r="AH1309" s="33"/>
      <c r="AI1309" s="6"/>
      <c r="AJ1309" s="32"/>
      <c r="AK1309" s="27"/>
      <c r="AL1309" s="27"/>
      <c r="AM1309" s="27"/>
      <c r="AN1309" s="27"/>
      <c r="AO1309" s="27"/>
      <c r="AP1309" s="27"/>
      <c r="AR1309" s="2"/>
      <c r="AS1309" s="8"/>
      <c r="AT1309" s="8"/>
      <c r="AU1309" s="8"/>
      <c r="AW1309" s="44"/>
      <c r="AX1309" s="31"/>
      <c r="AY1309" s="29"/>
      <c r="AZ1309" s="31"/>
      <c r="BA1309" s="17"/>
      <c r="BC1309" s="22"/>
      <c r="BD1309" s="22"/>
      <c r="BE1309" s="22"/>
      <c r="BF1309" s="22"/>
      <c r="BG1309" s="22"/>
      <c r="BH1309" s="22"/>
      <c r="BI1309" s="22"/>
      <c r="BJ1309" s="33"/>
      <c r="BK1309" s="6"/>
      <c r="BL1309" s="32"/>
      <c r="BM1309" s="27"/>
      <c r="BN1309" s="27"/>
      <c r="BO1309" s="27"/>
      <c r="BP1309" s="27"/>
      <c r="BQ1309" s="27"/>
      <c r="BR1309" s="27"/>
      <c r="BT1309" s="2"/>
      <c r="BU1309" s="8"/>
      <c r="BV1309" s="8"/>
      <c r="BW1309" s="8"/>
      <c r="BY1309" s="44"/>
      <c r="BZ1309" s="31"/>
      <c r="CA1309" s="29"/>
      <c r="CB1309" s="31"/>
      <c r="CC1309" s="17"/>
      <c r="CE1309" s="22"/>
      <c r="CF1309" s="22"/>
      <c r="CG1309" s="22"/>
      <c r="CH1309" s="22"/>
      <c r="CI1309" s="22"/>
      <c r="CJ1309" s="22"/>
      <c r="CK1309" s="22"/>
      <c r="CL1309" s="33"/>
      <c r="CM1309" s="6"/>
      <c r="CN1309" s="32"/>
      <c r="CO1309" s="27"/>
      <c r="CP1309" s="27"/>
      <c r="CQ1309" s="27"/>
      <c r="CR1309" s="27"/>
      <c r="CS1309" s="27"/>
      <c r="CT1309" s="27"/>
    </row>
    <row r="1310" spans="2:98">
      <c r="B1310" s="86">
        <v>44258</v>
      </c>
      <c r="C1310" s="53">
        <v>3819.72</v>
      </c>
      <c r="D1310" s="47">
        <f t="shared" si="383"/>
        <v>-1.3066204341276795E-2</v>
      </c>
      <c r="F1310" s="89">
        <f t="shared" si="381"/>
        <v>2021.1609058403419</v>
      </c>
      <c r="G1310" s="41">
        <v>238</v>
      </c>
      <c r="H1310" s="37">
        <v>1299</v>
      </c>
      <c r="I1310" s="57">
        <f t="shared" si="369"/>
        <v>2398.4206960375832</v>
      </c>
      <c r="J1310" s="57">
        <f t="shared" si="370"/>
        <v>2863.8029815082809</v>
      </c>
      <c r="K1310" s="57">
        <f t="shared" si="371"/>
        <v>3069.9045053292202</v>
      </c>
      <c r="L1310" s="57">
        <f t="shared" si="372"/>
        <v>1873.8113270935469</v>
      </c>
      <c r="M1310" s="60">
        <f t="shared" si="373"/>
        <v>3929.3830675371073</v>
      </c>
      <c r="N1310" s="57">
        <f t="shared" si="374"/>
        <v>1463.9503800750474</v>
      </c>
      <c r="P1310" s="49"/>
      <c r="Q1310" s="96">
        <v>238</v>
      </c>
      <c r="R1310" s="103">
        <f t="shared" si="382"/>
        <v>2021.1609058403419</v>
      </c>
      <c r="S1310" s="60">
        <f t="shared" si="375"/>
        <v>2398.4206960375832</v>
      </c>
      <c r="T1310" s="57">
        <f t="shared" si="377"/>
        <v>2341.1659772133576</v>
      </c>
      <c r="U1310" s="57">
        <f t="shared" si="378"/>
        <v>2509.6544795778891</v>
      </c>
      <c r="V1310" s="57">
        <f t="shared" si="379"/>
        <v>1531.845366121509</v>
      </c>
      <c r="W1310" s="57">
        <f t="shared" si="380"/>
        <v>3212.280316961997</v>
      </c>
      <c r="X1310" s="60">
        <f t="shared" si="376"/>
        <v>1463.9503800750474</v>
      </c>
      <c r="Y1310" s="17"/>
      <c r="AA1310" s="22"/>
      <c r="AB1310" s="22"/>
      <c r="AC1310" s="22"/>
      <c r="AD1310" s="22"/>
      <c r="AE1310" s="22"/>
      <c r="AF1310" s="22"/>
      <c r="AG1310" s="22"/>
      <c r="AH1310" s="33"/>
      <c r="AI1310" s="6"/>
      <c r="AJ1310" s="32"/>
      <c r="AK1310" s="27"/>
      <c r="AL1310" s="27"/>
      <c r="AM1310" s="27"/>
      <c r="AN1310" s="27"/>
      <c r="AO1310" s="27"/>
      <c r="AP1310" s="27"/>
      <c r="AR1310" s="2"/>
      <c r="AS1310" s="8"/>
      <c r="AT1310" s="8"/>
      <c r="AU1310" s="8"/>
      <c r="AW1310" s="44"/>
      <c r="AX1310" s="31"/>
      <c r="AY1310" s="29"/>
      <c r="AZ1310" s="31"/>
      <c r="BA1310" s="17"/>
      <c r="BC1310" s="22"/>
      <c r="BD1310" s="22"/>
      <c r="BE1310" s="22"/>
      <c r="BF1310" s="22"/>
      <c r="BG1310" s="22"/>
      <c r="BH1310" s="22"/>
      <c r="BI1310" s="22"/>
      <c r="BJ1310" s="33"/>
      <c r="BK1310" s="6"/>
      <c r="BL1310" s="32"/>
      <c r="BM1310" s="27"/>
      <c r="BN1310" s="27"/>
      <c r="BO1310" s="27"/>
      <c r="BP1310" s="27"/>
      <c r="BQ1310" s="27"/>
      <c r="BR1310" s="27"/>
      <c r="BT1310" s="2"/>
      <c r="BU1310" s="8"/>
      <c r="BV1310" s="8"/>
      <c r="BW1310" s="8"/>
      <c r="BY1310" s="44"/>
      <c r="BZ1310" s="31"/>
      <c r="CA1310" s="29"/>
      <c r="CB1310" s="31"/>
      <c r="CC1310" s="17"/>
      <c r="CE1310" s="22"/>
      <c r="CF1310" s="22"/>
      <c r="CG1310" s="22"/>
      <c r="CH1310" s="22"/>
      <c r="CI1310" s="22"/>
      <c r="CJ1310" s="22"/>
      <c r="CK1310" s="22"/>
      <c r="CL1310" s="33"/>
      <c r="CM1310" s="6"/>
      <c r="CN1310" s="32"/>
      <c r="CO1310" s="27"/>
      <c r="CP1310" s="27"/>
      <c r="CQ1310" s="27"/>
      <c r="CR1310" s="27"/>
      <c r="CS1310" s="27"/>
      <c r="CT1310" s="27"/>
    </row>
    <row r="1311" spans="2:98">
      <c r="B1311" s="86">
        <v>44259</v>
      </c>
      <c r="C1311" s="53">
        <v>3768.47</v>
      </c>
      <c r="D1311" s="47">
        <f t="shared" si="383"/>
        <v>-1.3417213827191523E-2</v>
      </c>
      <c r="F1311" s="89">
        <f t="shared" si="381"/>
        <v>2021.1648788240527</v>
      </c>
      <c r="G1311" s="41">
        <v>239</v>
      </c>
      <c r="H1311" s="37">
        <v>1300</v>
      </c>
      <c r="I1311" s="57">
        <f t="shared" si="369"/>
        <v>2399.1211371402501</v>
      </c>
      <c r="J1311" s="57">
        <f t="shared" si="370"/>
        <v>2865.2868713511884</v>
      </c>
      <c r="K1311" s="57">
        <f t="shared" si="371"/>
        <v>3072.3921949714368</v>
      </c>
      <c r="L1311" s="57">
        <f t="shared" si="372"/>
        <v>1873.3878572187421</v>
      </c>
      <c r="M1311" s="60">
        <f t="shared" si="373"/>
        <v>3934.6049074343064</v>
      </c>
      <c r="N1311" s="57">
        <f t="shared" si="374"/>
        <v>1462.8615492746849</v>
      </c>
      <c r="P1311" s="49"/>
      <c r="Q1311" s="41">
        <v>239</v>
      </c>
      <c r="R1311" s="103">
        <f t="shared" si="382"/>
        <v>2021.1648788240527</v>
      </c>
      <c r="S1311" s="60">
        <f t="shared" si="375"/>
        <v>2399.1211371402501</v>
      </c>
      <c r="T1311" s="57">
        <f t="shared" si="377"/>
        <v>2342.3790608076479</v>
      </c>
      <c r="U1311" s="57">
        <f t="shared" si="378"/>
        <v>2511.6881719756657</v>
      </c>
      <c r="V1311" s="57">
        <f t="shared" si="379"/>
        <v>1531.4991784578781</v>
      </c>
      <c r="W1311" s="57">
        <f t="shared" si="380"/>
        <v>3216.5491839143383</v>
      </c>
      <c r="X1311" s="60">
        <f t="shared" si="376"/>
        <v>1462.8615492746849</v>
      </c>
      <c r="Y1311" s="17"/>
      <c r="AA1311" s="22"/>
      <c r="AB1311" s="22"/>
      <c r="AC1311" s="22"/>
      <c r="AD1311" s="22"/>
      <c r="AE1311" s="22"/>
      <c r="AF1311" s="22"/>
      <c r="AG1311" s="22"/>
      <c r="AH1311" s="33"/>
      <c r="AI1311" s="6"/>
      <c r="AJ1311" s="32"/>
      <c r="AK1311" s="27"/>
      <c r="AL1311" s="27"/>
      <c r="AM1311" s="27"/>
      <c r="AN1311" s="27"/>
      <c r="AO1311" s="27"/>
      <c r="AP1311" s="27"/>
      <c r="AR1311" s="2"/>
      <c r="AS1311" s="8"/>
      <c r="AT1311" s="8"/>
      <c r="AU1311" s="8"/>
      <c r="AW1311" s="44"/>
      <c r="AX1311" s="31"/>
      <c r="AY1311" s="29"/>
      <c r="AZ1311" s="31"/>
      <c r="BA1311" s="17"/>
      <c r="BC1311" s="22"/>
      <c r="BD1311" s="22"/>
      <c r="BE1311" s="22"/>
      <c r="BF1311" s="22"/>
      <c r="BG1311" s="22"/>
      <c r="BH1311" s="22"/>
      <c r="BI1311" s="22"/>
      <c r="BJ1311" s="33"/>
      <c r="BK1311" s="6"/>
      <c r="BL1311" s="32"/>
      <c r="BM1311" s="27"/>
      <c r="BN1311" s="27"/>
      <c r="BO1311" s="27"/>
      <c r="BP1311" s="27"/>
      <c r="BQ1311" s="27"/>
      <c r="BR1311" s="27"/>
      <c r="BT1311" s="2"/>
      <c r="BU1311" s="8"/>
      <c r="BV1311" s="8"/>
      <c r="BW1311" s="8"/>
      <c r="BY1311" s="44"/>
      <c r="BZ1311" s="31"/>
      <c r="CA1311" s="29"/>
      <c r="CB1311" s="31"/>
      <c r="CC1311" s="17"/>
      <c r="CE1311" s="22"/>
      <c r="CF1311" s="22"/>
      <c r="CG1311" s="22"/>
      <c r="CH1311" s="22"/>
      <c r="CI1311" s="22"/>
      <c r="CJ1311" s="22"/>
      <c r="CK1311" s="22"/>
      <c r="CL1311" s="33"/>
      <c r="CM1311" s="6"/>
      <c r="CN1311" s="32"/>
      <c r="CO1311" s="27"/>
      <c r="CP1311" s="27"/>
      <c r="CQ1311" s="27"/>
      <c r="CR1311" s="27"/>
      <c r="CS1311" s="27"/>
      <c r="CT1311" s="27"/>
    </row>
    <row r="1312" spans="2:98">
      <c r="B1312" s="86">
        <v>44260</v>
      </c>
      <c r="C1312" s="53">
        <v>3841.94</v>
      </c>
      <c r="D1312" s="47">
        <f t="shared" si="383"/>
        <v>1.9495975820425865E-2</v>
      </c>
      <c r="F1312" s="89">
        <f t="shared" si="381"/>
        <v>2021.1688518077635</v>
      </c>
      <c r="G1312" s="41">
        <v>240</v>
      </c>
      <c r="H1312" s="37">
        <v>1301</v>
      </c>
      <c r="I1312" s="57">
        <f t="shared" si="369"/>
        <v>2399.8217828015836</v>
      </c>
      <c r="J1312" s="57">
        <f t="shared" si="370"/>
        <v>2866.7684265297048</v>
      </c>
      <c r="K1312" s="57">
        <f t="shared" si="371"/>
        <v>3074.8785716607695</v>
      </c>
      <c r="L1312" s="57">
        <f t="shared" si="372"/>
        <v>1872.966510706276</v>
      </c>
      <c r="M1312" s="60">
        <f t="shared" si="373"/>
        <v>3939.8251562750743</v>
      </c>
      <c r="N1312" s="57">
        <f t="shared" si="374"/>
        <v>1461.7766933225987</v>
      </c>
      <c r="P1312" s="49"/>
      <c r="Q1312" s="96">
        <v>240</v>
      </c>
      <c r="R1312" s="103">
        <f t="shared" si="382"/>
        <v>2021.1688518077635</v>
      </c>
      <c r="S1312" s="60">
        <f t="shared" si="375"/>
        <v>2399.8217828015836</v>
      </c>
      <c r="T1312" s="57">
        <f t="shared" si="377"/>
        <v>2343.5902358080593</v>
      </c>
      <c r="U1312" s="57">
        <f t="shared" si="378"/>
        <v>2513.7207910312327</v>
      </c>
      <c r="V1312" s="57">
        <f t="shared" si="379"/>
        <v>1531.1547266481787</v>
      </c>
      <c r="W1312" s="57">
        <f t="shared" si="380"/>
        <v>3220.8167501741364</v>
      </c>
      <c r="X1312" s="60">
        <f t="shared" si="376"/>
        <v>1461.7766933225987</v>
      </c>
      <c r="Y1312" s="17"/>
      <c r="AA1312" s="22"/>
      <c r="AB1312" s="22"/>
      <c r="AC1312" s="22"/>
      <c r="AD1312" s="22"/>
      <c r="AE1312" s="22"/>
      <c r="AF1312" s="22"/>
      <c r="AG1312" s="22"/>
      <c r="AH1312" s="33"/>
      <c r="AI1312" s="6"/>
      <c r="AJ1312" s="32"/>
      <c r="AK1312" s="27"/>
      <c r="AL1312" s="27"/>
      <c r="AM1312" s="27"/>
      <c r="AN1312" s="27"/>
      <c r="AO1312" s="27"/>
      <c r="AP1312" s="27"/>
      <c r="AR1312" s="2"/>
      <c r="AS1312" s="8"/>
      <c r="AT1312" s="8"/>
      <c r="AU1312" s="8"/>
      <c r="AW1312" s="44"/>
      <c r="AX1312" s="31"/>
      <c r="AY1312" s="29"/>
      <c r="AZ1312" s="31"/>
      <c r="BA1312" s="17"/>
      <c r="BC1312" s="22"/>
      <c r="BD1312" s="22"/>
      <c r="BE1312" s="22"/>
      <c r="BF1312" s="22"/>
      <c r="BG1312" s="22"/>
      <c r="BH1312" s="22"/>
      <c r="BI1312" s="22"/>
      <c r="BJ1312" s="33"/>
      <c r="BK1312" s="6"/>
      <c r="BL1312" s="32"/>
      <c r="BM1312" s="27"/>
      <c r="BN1312" s="27"/>
      <c r="BO1312" s="27"/>
      <c r="BP1312" s="27"/>
      <c r="BQ1312" s="27"/>
      <c r="BR1312" s="27"/>
      <c r="BT1312" s="2"/>
      <c r="BU1312" s="8"/>
      <c r="BV1312" s="8"/>
      <c r="BW1312" s="8"/>
      <c r="BY1312" s="44"/>
      <c r="BZ1312" s="31"/>
      <c r="CA1312" s="29"/>
      <c r="CB1312" s="31"/>
      <c r="CC1312" s="17"/>
      <c r="CE1312" s="22"/>
      <c r="CF1312" s="22"/>
      <c r="CG1312" s="22"/>
      <c r="CH1312" s="22"/>
      <c r="CI1312" s="22"/>
      <c r="CJ1312" s="22"/>
      <c r="CK1312" s="22"/>
      <c r="CL1312" s="33"/>
      <c r="CM1312" s="6"/>
      <c r="CN1312" s="32"/>
      <c r="CO1312" s="27"/>
      <c r="CP1312" s="27"/>
      <c r="CQ1312" s="27"/>
      <c r="CR1312" s="27"/>
      <c r="CS1312" s="27"/>
      <c r="CT1312" s="27"/>
    </row>
    <row r="1313" spans="2:98">
      <c r="B1313" s="86">
        <v>44263</v>
      </c>
      <c r="C1313" s="53">
        <v>3821.35</v>
      </c>
      <c r="D1313" s="47">
        <f t="shared" si="383"/>
        <v>-5.3592716179847021E-3</v>
      </c>
      <c r="F1313" s="89">
        <f t="shared" si="381"/>
        <v>2021.1728247914743</v>
      </c>
      <c r="G1313" s="41">
        <v>241</v>
      </c>
      <c r="H1313" s="37">
        <v>1302</v>
      </c>
      <c r="I1313" s="57">
        <f t="shared" si="369"/>
        <v>2400.5226330813225</v>
      </c>
      <c r="J1313" s="57">
        <f t="shared" si="370"/>
        <v>2868.2476620150528</v>
      </c>
      <c r="K1313" s="57">
        <f t="shared" si="371"/>
        <v>3077.3636497495845</v>
      </c>
      <c r="L1313" s="57">
        <f t="shared" si="372"/>
        <v>1872.5472735094534</v>
      </c>
      <c r="M1313" s="60">
        <f t="shared" si="373"/>
        <v>3945.0438426586011</v>
      </c>
      <c r="N1313" s="57">
        <f t="shared" si="374"/>
        <v>1460.695784828662</v>
      </c>
      <c r="P1313" s="49"/>
      <c r="Q1313" s="41">
        <v>241</v>
      </c>
      <c r="R1313" s="103">
        <f t="shared" si="382"/>
        <v>2021.1728247914743</v>
      </c>
      <c r="S1313" s="60">
        <f t="shared" si="375"/>
        <v>2400.5226330813225</v>
      </c>
      <c r="T1313" s="57">
        <f t="shared" si="377"/>
        <v>2344.7995144536035</v>
      </c>
      <c r="U1313" s="57">
        <f t="shared" si="378"/>
        <v>2515.7523484776839</v>
      </c>
      <c r="V1313" s="57">
        <f t="shared" si="379"/>
        <v>1530.8119992092029</v>
      </c>
      <c r="W1313" s="57">
        <f t="shared" si="380"/>
        <v>3225.0830391212985</v>
      </c>
      <c r="X1313" s="60">
        <f t="shared" si="376"/>
        <v>1460.695784828662</v>
      </c>
      <c r="Y1313" s="17"/>
      <c r="AA1313" s="22"/>
      <c r="AB1313" s="22"/>
      <c r="AC1313" s="22"/>
      <c r="AD1313" s="22"/>
      <c r="AE1313" s="22"/>
      <c r="AF1313" s="22"/>
      <c r="AG1313" s="22"/>
      <c r="AH1313" s="33"/>
      <c r="AI1313" s="6"/>
      <c r="AJ1313" s="32"/>
      <c r="AK1313" s="27"/>
      <c r="AL1313" s="27"/>
      <c r="AM1313" s="27"/>
      <c r="AN1313" s="27"/>
      <c r="AO1313" s="27"/>
      <c r="AP1313" s="27"/>
      <c r="AR1313" s="2"/>
      <c r="AS1313" s="8"/>
      <c r="AT1313" s="8"/>
      <c r="AU1313" s="8"/>
      <c r="AW1313" s="44"/>
      <c r="AX1313" s="31"/>
      <c r="AY1313" s="29"/>
      <c r="AZ1313" s="31"/>
      <c r="BA1313" s="17"/>
      <c r="BC1313" s="22"/>
      <c r="BD1313" s="22"/>
      <c r="BE1313" s="22"/>
      <c r="BF1313" s="22"/>
      <c r="BG1313" s="22"/>
      <c r="BH1313" s="22"/>
      <c r="BI1313" s="22"/>
      <c r="BJ1313" s="33"/>
      <c r="BK1313" s="6"/>
      <c r="BL1313" s="32"/>
      <c r="BM1313" s="27"/>
      <c r="BN1313" s="27"/>
      <c r="BO1313" s="27"/>
      <c r="BP1313" s="27"/>
      <c r="BQ1313" s="27"/>
      <c r="BR1313" s="27"/>
      <c r="BT1313" s="2"/>
      <c r="BU1313" s="8"/>
      <c r="BV1313" s="8"/>
      <c r="BW1313" s="8"/>
      <c r="BY1313" s="44"/>
      <c r="BZ1313" s="31"/>
      <c r="CA1313" s="29"/>
      <c r="CB1313" s="31"/>
      <c r="CC1313" s="17"/>
      <c r="CE1313" s="22"/>
      <c r="CF1313" s="22"/>
      <c r="CG1313" s="22"/>
      <c r="CH1313" s="22"/>
      <c r="CI1313" s="22"/>
      <c r="CJ1313" s="22"/>
      <c r="CK1313" s="22"/>
      <c r="CL1313" s="33"/>
      <c r="CM1313" s="6"/>
      <c r="CN1313" s="32"/>
      <c r="CO1313" s="27"/>
      <c r="CP1313" s="27"/>
      <c r="CQ1313" s="27"/>
      <c r="CR1313" s="27"/>
      <c r="CS1313" s="27"/>
      <c r="CT1313" s="27"/>
    </row>
    <row r="1314" spans="2:98">
      <c r="B1314" s="86">
        <v>44264</v>
      </c>
      <c r="C1314" s="53">
        <v>3875.44</v>
      </c>
      <c r="D1314" s="47">
        <f t="shared" si="383"/>
        <v>1.415468355424134E-2</v>
      </c>
      <c r="F1314" s="89">
        <f t="shared" si="381"/>
        <v>2021.1767977751852</v>
      </c>
      <c r="G1314" s="41">
        <v>242</v>
      </c>
      <c r="H1314" s="37">
        <v>1303</v>
      </c>
      <c r="I1314" s="57">
        <f t="shared" si="369"/>
        <v>2401.2236880392252</v>
      </c>
      <c r="J1314" s="57">
        <f t="shared" si="370"/>
        <v>2869.7245926226924</v>
      </c>
      <c r="K1314" s="57">
        <f t="shared" si="371"/>
        <v>3079.8474434407453</v>
      </c>
      <c r="L1314" s="57">
        <f t="shared" si="372"/>
        <v>1872.1301317311918</v>
      </c>
      <c r="M1314" s="60">
        <f t="shared" si="373"/>
        <v>3950.2609948905133</v>
      </c>
      <c r="N1314" s="57">
        <f t="shared" si="374"/>
        <v>1459.6187966968764</v>
      </c>
      <c r="P1314" s="49"/>
      <c r="Q1314" s="96">
        <v>242</v>
      </c>
      <c r="R1314" s="103">
        <f t="shared" si="382"/>
        <v>2021.1767977751852</v>
      </c>
      <c r="S1314" s="60">
        <f t="shared" si="375"/>
        <v>2401.2236880392252</v>
      </c>
      <c r="T1314" s="57">
        <f t="shared" si="377"/>
        <v>2346.0069088559549</v>
      </c>
      <c r="U1314" s="57">
        <f t="shared" si="378"/>
        <v>2517.7828559258951</v>
      </c>
      <c r="V1314" s="57">
        <f t="shared" si="379"/>
        <v>1530.4709847800518</v>
      </c>
      <c r="W1314" s="57">
        <f t="shared" si="380"/>
        <v>3229.3480738957446</v>
      </c>
      <c r="X1314" s="60">
        <f t="shared" si="376"/>
        <v>1459.6187966968764</v>
      </c>
      <c r="Y1314" s="17"/>
      <c r="AA1314" s="22"/>
      <c r="AB1314" s="22"/>
      <c r="AC1314" s="22"/>
      <c r="AD1314" s="22"/>
      <c r="AE1314" s="22"/>
      <c r="AF1314" s="22"/>
      <c r="AG1314" s="22"/>
      <c r="AH1314" s="33"/>
      <c r="AI1314" s="6"/>
      <c r="AJ1314" s="32"/>
      <c r="AK1314" s="27"/>
      <c r="AL1314" s="27"/>
      <c r="AM1314" s="27"/>
      <c r="AN1314" s="27"/>
      <c r="AO1314" s="27"/>
      <c r="AP1314" s="27"/>
      <c r="AR1314" s="2"/>
      <c r="AS1314" s="8"/>
      <c r="AT1314" s="8"/>
      <c r="AU1314" s="8"/>
      <c r="AW1314" s="44"/>
      <c r="AX1314" s="31"/>
      <c r="AY1314" s="29"/>
      <c r="AZ1314" s="31"/>
      <c r="BA1314" s="17"/>
      <c r="BC1314" s="22"/>
      <c r="BD1314" s="22"/>
      <c r="BE1314" s="22"/>
      <c r="BF1314" s="22"/>
      <c r="BG1314" s="22"/>
      <c r="BH1314" s="22"/>
      <c r="BI1314" s="22"/>
      <c r="BJ1314" s="33"/>
      <c r="BK1314" s="6"/>
      <c r="BL1314" s="32"/>
      <c r="BM1314" s="27"/>
      <c r="BN1314" s="27"/>
      <c r="BO1314" s="27"/>
      <c r="BP1314" s="27"/>
      <c r="BQ1314" s="27"/>
      <c r="BR1314" s="27"/>
      <c r="BT1314" s="2"/>
      <c r="BU1314" s="8"/>
      <c r="BV1314" s="8"/>
      <c r="BW1314" s="8"/>
      <c r="BY1314" s="44"/>
      <c r="BZ1314" s="31"/>
      <c r="CA1314" s="29"/>
      <c r="CB1314" s="31"/>
      <c r="CC1314" s="17"/>
      <c r="CE1314" s="22"/>
      <c r="CF1314" s="22"/>
      <c r="CG1314" s="22"/>
      <c r="CH1314" s="22"/>
      <c r="CI1314" s="22"/>
      <c r="CJ1314" s="22"/>
      <c r="CK1314" s="22"/>
      <c r="CL1314" s="33"/>
      <c r="CM1314" s="6"/>
      <c r="CN1314" s="32"/>
      <c r="CO1314" s="27"/>
      <c r="CP1314" s="27"/>
      <c r="CQ1314" s="27"/>
      <c r="CR1314" s="27"/>
      <c r="CS1314" s="27"/>
      <c r="CT1314" s="27"/>
    </row>
    <row r="1315" spans="2:98">
      <c r="B1315" s="86">
        <v>44265</v>
      </c>
      <c r="C1315" s="53">
        <v>3898.81</v>
      </c>
      <c r="D1315" s="47">
        <f t="shared" si="383"/>
        <v>6.0302830130255893E-3</v>
      </c>
      <c r="F1315" s="89">
        <f t="shared" si="381"/>
        <v>2021.180770758896</v>
      </c>
      <c r="G1315" s="41">
        <v>243</v>
      </c>
      <c r="H1315" s="37">
        <v>1304</v>
      </c>
      <c r="I1315" s="57">
        <f t="shared" si="369"/>
        <v>2401.9249477350654</v>
      </c>
      <c r="J1315" s="57">
        <f t="shared" si="370"/>
        <v>2871.1992330145831</v>
      </c>
      <c r="K1315" s="57">
        <f t="shared" si="371"/>
        <v>3082.3299667898054</v>
      </c>
      <c r="L1315" s="57">
        <f t="shared" si="372"/>
        <v>1871.7150716218307</v>
      </c>
      <c r="M1315" s="60">
        <f t="shared" si="373"/>
        <v>3955.4766409871972</v>
      </c>
      <c r="N1315" s="57">
        <f t="shared" si="374"/>
        <v>1458.545702121053</v>
      </c>
      <c r="P1315" s="49"/>
      <c r="Q1315" s="41">
        <v>243</v>
      </c>
      <c r="R1315" s="103">
        <f t="shared" si="382"/>
        <v>2021.180770758896</v>
      </c>
      <c r="S1315" s="60">
        <f t="shared" si="375"/>
        <v>2401.9249477350654</v>
      </c>
      <c r="T1315" s="57">
        <f t="shared" si="377"/>
        <v>2347.2124310013023</v>
      </c>
      <c r="U1315" s="57">
        <f t="shared" si="378"/>
        <v>2519.8123248663169</v>
      </c>
      <c r="V1315" s="57">
        <f t="shared" si="379"/>
        <v>1530.1316721203441</v>
      </c>
      <c r="W1315" s="57">
        <f t="shared" si="380"/>
        <v>3233.6118774009392</v>
      </c>
      <c r="X1315" s="60">
        <f t="shared" si="376"/>
        <v>1458.545702121053</v>
      </c>
      <c r="Y1315" s="17"/>
      <c r="AA1315" s="22"/>
      <c r="AB1315" s="22"/>
      <c r="AC1315" s="22"/>
      <c r="AD1315" s="22"/>
      <c r="AE1315" s="22"/>
      <c r="AF1315" s="22"/>
      <c r="AG1315" s="22"/>
      <c r="AH1315" s="33"/>
      <c r="AI1315" s="6"/>
      <c r="AJ1315" s="32"/>
      <c r="AK1315" s="27"/>
      <c r="AL1315" s="27"/>
      <c r="AM1315" s="27"/>
      <c r="AN1315" s="27"/>
      <c r="AO1315" s="27"/>
      <c r="AP1315" s="27"/>
      <c r="AR1315" s="2"/>
      <c r="AS1315" s="8"/>
      <c r="AT1315" s="8"/>
      <c r="AU1315" s="8"/>
      <c r="AW1315" s="44"/>
      <c r="AX1315" s="31"/>
      <c r="AY1315" s="29"/>
      <c r="AZ1315" s="31"/>
      <c r="BA1315" s="17"/>
      <c r="BC1315" s="22"/>
      <c r="BD1315" s="22"/>
      <c r="BE1315" s="22"/>
      <c r="BF1315" s="22"/>
      <c r="BG1315" s="22"/>
      <c r="BH1315" s="22"/>
      <c r="BI1315" s="22"/>
      <c r="BJ1315" s="33"/>
      <c r="BK1315" s="6"/>
      <c r="BL1315" s="32"/>
      <c r="BM1315" s="27"/>
      <c r="BN1315" s="27"/>
      <c r="BO1315" s="27"/>
      <c r="BP1315" s="27"/>
      <c r="BQ1315" s="27"/>
      <c r="BR1315" s="27"/>
      <c r="BT1315" s="2"/>
      <c r="BU1315" s="8"/>
      <c r="BV1315" s="8"/>
      <c r="BW1315" s="8"/>
      <c r="BY1315" s="44"/>
      <c r="BZ1315" s="31"/>
      <c r="CA1315" s="29"/>
      <c r="CB1315" s="31"/>
      <c r="CC1315" s="17"/>
      <c r="CE1315" s="22"/>
      <c r="CF1315" s="22"/>
      <c r="CG1315" s="22"/>
      <c r="CH1315" s="22"/>
      <c r="CI1315" s="22"/>
      <c r="CJ1315" s="22"/>
      <c r="CK1315" s="22"/>
      <c r="CL1315" s="33"/>
      <c r="CM1315" s="6"/>
      <c r="CN1315" s="32"/>
      <c r="CO1315" s="27"/>
      <c r="CP1315" s="27"/>
      <c r="CQ1315" s="27"/>
      <c r="CR1315" s="27"/>
      <c r="CS1315" s="27"/>
      <c r="CT1315" s="27"/>
    </row>
    <row r="1316" spans="2:98">
      <c r="B1316" s="86">
        <v>44266</v>
      </c>
      <c r="C1316" s="53">
        <v>3939.34</v>
      </c>
      <c r="D1316" s="47">
        <f t="shared" si="383"/>
        <v>1.0395479646353683E-2</v>
      </c>
      <c r="F1316" s="89">
        <f t="shared" si="381"/>
        <v>2021.1847437426068</v>
      </c>
      <c r="G1316" s="41">
        <v>244</v>
      </c>
      <c r="H1316" s="37">
        <v>1305</v>
      </c>
      <c r="I1316" s="57">
        <f t="shared" si="369"/>
        <v>2402.6264122286357</v>
      </c>
      <c r="J1316" s="57">
        <f t="shared" si="370"/>
        <v>2872.6715977013896</v>
      </c>
      <c r="K1316" s="57">
        <f t="shared" si="371"/>
        <v>3084.8112337071566</v>
      </c>
      <c r="L1316" s="57">
        <f t="shared" si="372"/>
        <v>1871.3020795769846</v>
      </c>
      <c r="M1316" s="60">
        <f t="shared" si="373"/>
        <v>3960.6908086800449</v>
      </c>
      <c r="N1316" s="57">
        <f t="shared" si="374"/>
        <v>1457.4764745805669</v>
      </c>
      <c r="P1316" s="49"/>
      <c r="Q1316" s="96">
        <v>244</v>
      </c>
      <c r="R1316" s="103">
        <f t="shared" si="382"/>
        <v>2021.1847437426068</v>
      </c>
      <c r="S1316" s="60">
        <f t="shared" si="375"/>
        <v>2402.6264122286357</v>
      </c>
      <c r="T1316" s="57">
        <f t="shared" si="377"/>
        <v>2348.4160927521484</v>
      </c>
      <c r="U1316" s="57">
        <f t="shared" si="378"/>
        <v>2521.8407666707276</v>
      </c>
      <c r="V1316" s="57">
        <f t="shared" si="379"/>
        <v>1529.7940501084611</v>
      </c>
      <c r="W1316" s="57">
        <f t="shared" si="380"/>
        <v>3237.8744723073637</v>
      </c>
      <c r="X1316" s="60">
        <f t="shared" si="376"/>
        <v>1457.4764745805669</v>
      </c>
      <c r="Y1316" s="17"/>
      <c r="AA1316" s="22"/>
      <c r="AB1316" s="22"/>
      <c r="AC1316" s="22"/>
      <c r="AD1316" s="22"/>
      <c r="AE1316" s="22"/>
      <c r="AF1316" s="22"/>
      <c r="AG1316" s="22"/>
      <c r="AH1316" s="33"/>
      <c r="AI1316" s="6"/>
      <c r="AJ1316" s="32"/>
      <c r="AK1316" s="27"/>
      <c r="AL1316" s="27"/>
      <c r="AM1316" s="27"/>
      <c r="AN1316" s="27"/>
      <c r="AO1316" s="27"/>
      <c r="AP1316" s="27"/>
      <c r="AR1316" s="2"/>
      <c r="AS1316" s="8"/>
      <c r="AT1316" s="8"/>
      <c r="AU1316" s="8"/>
      <c r="AW1316" s="44"/>
      <c r="AX1316" s="31"/>
      <c r="AY1316" s="29"/>
      <c r="AZ1316" s="31"/>
      <c r="BA1316" s="17"/>
      <c r="BC1316" s="22"/>
      <c r="BD1316" s="22"/>
      <c r="BE1316" s="22"/>
      <c r="BF1316" s="22"/>
      <c r="BG1316" s="22"/>
      <c r="BH1316" s="22"/>
      <c r="BI1316" s="22"/>
      <c r="BJ1316" s="33"/>
      <c r="BK1316" s="6"/>
      <c r="BL1316" s="32"/>
      <c r="BM1316" s="27"/>
      <c r="BN1316" s="27"/>
      <c r="BO1316" s="27"/>
      <c r="BP1316" s="27"/>
      <c r="BQ1316" s="27"/>
      <c r="BR1316" s="27"/>
      <c r="BT1316" s="2"/>
      <c r="BU1316" s="8"/>
      <c r="BV1316" s="8"/>
      <c r="BW1316" s="8"/>
      <c r="BY1316" s="44"/>
      <c r="BZ1316" s="31"/>
      <c r="CA1316" s="29"/>
      <c r="CB1316" s="31"/>
      <c r="CC1316" s="17"/>
      <c r="CE1316" s="22"/>
      <c r="CF1316" s="22"/>
      <c r="CG1316" s="22"/>
      <c r="CH1316" s="22"/>
      <c r="CI1316" s="22"/>
      <c r="CJ1316" s="22"/>
      <c r="CK1316" s="22"/>
      <c r="CL1316" s="33"/>
      <c r="CM1316" s="6"/>
      <c r="CN1316" s="32"/>
      <c r="CO1316" s="27"/>
      <c r="CP1316" s="27"/>
      <c r="CQ1316" s="27"/>
      <c r="CR1316" s="27"/>
      <c r="CS1316" s="27"/>
      <c r="CT1316" s="27"/>
    </row>
    <row r="1317" spans="2:98">
      <c r="B1317" s="86">
        <v>44267</v>
      </c>
      <c r="C1317" s="53">
        <v>3943.34</v>
      </c>
      <c r="D1317" s="47">
        <f t="shared" si="383"/>
        <v>1.0153985185335614E-3</v>
      </c>
      <c r="F1317" s="89">
        <f t="shared" si="381"/>
        <v>2021.1887167263176</v>
      </c>
      <c r="G1317" s="41">
        <v>245</v>
      </c>
      <c r="H1317" s="37">
        <v>1306</v>
      </c>
      <c r="I1317" s="57">
        <f t="shared" si="369"/>
        <v>2403.3280815797461</v>
      </c>
      <c r="J1317" s="57">
        <f t="shared" si="370"/>
        <v>2874.1417010446585</v>
      </c>
      <c r="K1317" s="57">
        <f t="shared" si="371"/>
        <v>3087.2912579601352</v>
      </c>
      <c r="L1317" s="57">
        <f t="shared" si="372"/>
        <v>1870.8911421354355</v>
      </c>
      <c r="M1317" s="60">
        <f t="shared" si="373"/>
        <v>3965.9035254196147</v>
      </c>
      <c r="N1317" s="57">
        <f t="shared" si="374"/>
        <v>1456.4110878361953</v>
      </c>
      <c r="P1317" s="49"/>
      <c r="Q1317" s="41">
        <v>245</v>
      </c>
      <c r="R1317" s="103">
        <f t="shared" si="382"/>
        <v>2021.1887167263176</v>
      </c>
      <c r="S1317" s="60">
        <f t="shared" si="375"/>
        <v>2403.3280815797461</v>
      </c>
      <c r="T1317" s="57">
        <f t="shared" si="377"/>
        <v>2349.6179058490943</v>
      </c>
      <c r="U1317" s="57">
        <f t="shared" si="378"/>
        <v>2523.8681925939591</v>
      </c>
      <c r="V1317" s="57">
        <f t="shared" si="379"/>
        <v>1529.4581077398241</v>
      </c>
      <c r="W1317" s="57">
        <f t="shared" si="380"/>
        <v>3242.1358810559168</v>
      </c>
      <c r="X1317" s="60">
        <f t="shared" si="376"/>
        <v>1456.4110878361953</v>
      </c>
      <c r="Y1317" s="17"/>
      <c r="AA1317" s="22"/>
      <c r="AB1317" s="22"/>
      <c r="AC1317" s="22"/>
      <c r="AD1317" s="22"/>
      <c r="AE1317" s="22"/>
      <c r="AF1317" s="22"/>
      <c r="AG1317" s="22"/>
      <c r="AH1317" s="33"/>
      <c r="AI1317" s="6"/>
      <c r="AJ1317" s="32"/>
      <c r="AK1317" s="27"/>
      <c r="AL1317" s="27"/>
      <c r="AM1317" s="27"/>
      <c r="AN1317" s="27"/>
      <c r="AO1317" s="27"/>
      <c r="AP1317" s="27"/>
      <c r="AR1317" s="2"/>
      <c r="AS1317" s="8"/>
      <c r="AT1317" s="8"/>
      <c r="AU1317" s="8"/>
      <c r="AW1317" s="44"/>
      <c r="AX1317" s="31"/>
      <c r="AY1317" s="29"/>
      <c r="AZ1317" s="31"/>
      <c r="BA1317" s="17"/>
      <c r="BC1317" s="22"/>
      <c r="BD1317" s="22"/>
      <c r="BE1317" s="22"/>
      <c r="BF1317" s="22"/>
      <c r="BG1317" s="22"/>
      <c r="BH1317" s="22"/>
      <c r="BI1317" s="22"/>
      <c r="BJ1317" s="33"/>
      <c r="BK1317" s="6"/>
      <c r="BL1317" s="32"/>
      <c r="BM1317" s="27"/>
      <c r="BN1317" s="27"/>
      <c r="BO1317" s="27"/>
      <c r="BP1317" s="27"/>
      <c r="BQ1317" s="27"/>
      <c r="BR1317" s="27"/>
      <c r="BT1317" s="2"/>
      <c r="BU1317" s="8"/>
      <c r="BV1317" s="8"/>
      <c r="BW1317" s="8"/>
      <c r="BY1317" s="44"/>
      <c r="BZ1317" s="31"/>
      <c r="CA1317" s="29"/>
      <c r="CB1317" s="31"/>
      <c r="CC1317" s="17"/>
      <c r="CE1317" s="22"/>
      <c r="CF1317" s="22"/>
      <c r="CG1317" s="22"/>
      <c r="CH1317" s="22"/>
      <c r="CI1317" s="22"/>
      <c r="CJ1317" s="22"/>
      <c r="CK1317" s="22"/>
      <c r="CL1317" s="33"/>
      <c r="CM1317" s="6"/>
      <c r="CN1317" s="32"/>
      <c r="CO1317" s="27"/>
      <c r="CP1317" s="27"/>
      <c r="CQ1317" s="27"/>
      <c r="CR1317" s="27"/>
      <c r="CS1317" s="27"/>
      <c r="CT1317" s="27"/>
    </row>
    <row r="1318" spans="2:98">
      <c r="B1318" s="86">
        <v>44270</v>
      </c>
      <c r="C1318" s="53">
        <v>3968.94</v>
      </c>
      <c r="D1318" s="47">
        <f t="shared" ref="D1318:D1328" si="384">(C1318-C1317)/C1317</f>
        <v>6.4919585934765725E-3</v>
      </c>
      <c r="F1318" s="89">
        <f t="shared" si="381"/>
        <v>2021.1926897100284</v>
      </c>
      <c r="G1318" s="41">
        <v>246</v>
      </c>
      <c r="H1318" s="37">
        <v>1307</v>
      </c>
      <c r="I1318" s="57">
        <f t="shared" si="369"/>
        <v>2404.0299558482238</v>
      </c>
      <c r="J1318" s="57">
        <f t="shared" si="370"/>
        <v>2875.6095572589466</v>
      </c>
      <c r="K1318" s="57">
        <f t="shared" si="371"/>
        <v>3089.7700531750938</v>
      </c>
      <c r="L1318" s="57">
        <f t="shared" si="372"/>
        <v>1870.4822459770608</v>
      </c>
      <c r="M1318" s="60">
        <f t="shared" si="373"/>
        <v>3971.1148183797186</v>
      </c>
      <c r="N1318" s="57">
        <f t="shared" si="374"/>
        <v>1455.3495159260308</v>
      </c>
      <c r="P1318" s="49"/>
      <c r="Q1318" s="96">
        <v>246</v>
      </c>
      <c r="R1318" s="103">
        <f t="shared" si="382"/>
        <v>2021.1926897100284</v>
      </c>
      <c r="S1318" s="60">
        <f t="shared" si="375"/>
        <v>2404.0299558482238</v>
      </c>
      <c r="T1318" s="57">
        <f t="shared" si="377"/>
        <v>2350.8178819125742</v>
      </c>
      <c r="U1318" s="57">
        <f t="shared" si="378"/>
        <v>2525.8946137755879</v>
      </c>
      <c r="V1318" s="57">
        <f t="shared" si="379"/>
        <v>1529.1238341251999</v>
      </c>
      <c r="W1318" s="57">
        <f t="shared" si="380"/>
        <v>3246.3961258612567</v>
      </c>
      <c r="X1318" s="60">
        <f t="shared" si="376"/>
        <v>1455.3495159260308</v>
      </c>
      <c r="Y1318" s="17"/>
      <c r="AA1318" s="22"/>
      <c r="AB1318" s="22"/>
      <c r="AC1318" s="22"/>
      <c r="AD1318" s="22"/>
      <c r="AE1318" s="22"/>
      <c r="AF1318" s="22"/>
      <c r="AG1318" s="22"/>
      <c r="AH1318" s="33"/>
      <c r="AI1318" s="6"/>
      <c r="AJ1318" s="32"/>
      <c r="AK1318" s="27"/>
      <c r="AL1318" s="27"/>
      <c r="AM1318" s="27"/>
      <c r="AN1318" s="27"/>
      <c r="AO1318" s="27"/>
      <c r="AP1318" s="27"/>
      <c r="AR1318" s="2"/>
      <c r="AS1318" s="8"/>
      <c r="AT1318" s="8"/>
      <c r="AU1318" s="8"/>
      <c r="AW1318" s="44"/>
      <c r="AX1318" s="31"/>
      <c r="AY1318" s="29"/>
      <c r="AZ1318" s="31"/>
      <c r="BA1318" s="17"/>
      <c r="BC1318" s="22"/>
      <c r="BD1318" s="22"/>
      <c r="BE1318" s="22"/>
      <c r="BF1318" s="22"/>
      <c r="BG1318" s="22"/>
      <c r="BH1318" s="22"/>
      <c r="BI1318" s="22"/>
      <c r="BJ1318" s="33"/>
      <c r="BK1318" s="6"/>
      <c r="BL1318" s="32"/>
      <c r="BM1318" s="27"/>
      <c r="BN1318" s="27"/>
      <c r="BO1318" s="27"/>
      <c r="BP1318" s="27"/>
      <c r="BQ1318" s="27"/>
      <c r="BR1318" s="27"/>
      <c r="BT1318" s="2"/>
      <c r="BU1318" s="8"/>
      <c r="BV1318" s="8"/>
      <c r="BW1318" s="8"/>
      <c r="BY1318" s="44"/>
      <c r="BZ1318" s="31"/>
      <c r="CA1318" s="29"/>
      <c r="CB1318" s="31"/>
      <c r="CC1318" s="17"/>
      <c r="CE1318" s="22"/>
      <c r="CF1318" s="22"/>
      <c r="CG1318" s="22"/>
      <c r="CH1318" s="22"/>
      <c r="CI1318" s="22"/>
      <c r="CJ1318" s="22"/>
      <c r="CK1318" s="22"/>
      <c r="CL1318" s="33"/>
      <c r="CM1318" s="6"/>
      <c r="CN1318" s="32"/>
      <c r="CO1318" s="27"/>
      <c r="CP1318" s="27"/>
      <c r="CQ1318" s="27"/>
      <c r="CR1318" s="27"/>
      <c r="CS1318" s="27"/>
      <c r="CT1318" s="27"/>
    </row>
    <row r="1319" spans="2:98">
      <c r="B1319" s="86">
        <v>44271</v>
      </c>
      <c r="C1319" s="53">
        <v>3962.71</v>
      </c>
      <c r="D1319" s="47">
        <f t="shared" si="384"/>
        <v>-1.5696886322292647E-3</v>
      </c>
      <c r="F1319" s="89">
        <f t="shared" si="381"/>
        <v>2021.1966626937392</v>
      </c>
      <c r="G1319" s="41">
        <v>247</v>
      </c>
      <c r="H1319" s="37">
        <v>1308</v>
      </c>
      <c r="I1319" s="57">
        <f t="shared" si="369"/>
        <v>2404.7320350939126</v>
      </c>
      <c r="J1319" s="57">
        <f t="shared" si="370"/>
        <v>2877.0751804139163</v>
      </c>
      <c r="K1319" s="57">
        <f t="shared" si="371"/>
        <v>3092.2476328394309</v>
      </c>
      <c r="L1319" s="57">
        <f t="shared" si="372"/>
        <v>1870.0753779208039</v>
      </c>
      <c r="M1319" s="60">
        <f t="shared" si="373"/>
        <v>3976.3247144614329</v>
      </c>
      <c r="N1319" s="57">
        <f t="shared" si="374"/>
        <v>1454.2917331614715</v>
      </c>
      <c r="P1319" s="49"/>
      <c r="Q1319" s="41">
        <v>247</v>
      </c>
      <c r="R1319" s="103">
        <f t="shared" si="382"/>
        <v>2021.1966626937392</v>
      </c>
      <c r="S1319" s="60">
        <f t="shared" si="375"/>
        <v>2404.7320350939126</v>
      </c>
      <c r="T1319" s="57">
        <f t="shared" si="377"/>
        <v>2352.0160324445719</v>
      </c>
      <c r="U1319" s="57">
        <f t="shared" si="378"/>
        <v>2527.9200412415958</v>
      </c>
      <c r="V1319" s="57">
        <f t="shared" si="379"/>
        <v>1528.7912184890426</v>
      </c>
      <c r="W1319" s="57">
        <f t="shared" si="380"/>
        <v>3250.6552287150789</v>
      </c>
      <c r="X1319" s="60">
        <f t="shared" si="376"/>
        <v>1454.2917331614715</v>
      </c>
      <c r="Y1319" s="17"/>
      <c r="AA1319" s="22"/>
      <c r="AB1319" s="22"/>
      <c r="AC1319" s="22"/>
      <c r="AD1319" s="22"/>
      <c r="AE1319" s="22"/>
      <c r="AF1319" s="22"/>
      <c r="AG1319" s="22"/>
      <c r="AH1319" s="33"/>
      <c r="AI1319" s="6"/>
      <c r="AJ1319" s="32"/>
      <c r="AK1319" s="27"/>
      <c r="AL1319" s="27"/>
      <c r="AM1319" s="27"/>
      <c r="AN1319" s="27"/>
      <c r="AO1319" s="27"/>
      <c r="AP1319" s="27"/>
      <c r="AR1319" s="2"/>
      <c r="AS1319" s="8"/>
      <c r="AT1319" s="8"/>
      <c r="AU1319" s="8"/>
      <c r="AW1319" s="44"/>
      <c r="AX1319" s="31"/>
      <c r="AY1319" s="29"/>
      <c r="AZ1319" s="31"/>
      <c r="BA1319" s="17"/>
      <c r="BC1319" s="22"/>
      <c r="BD1319" s="22"/>
      <c r="BE1319" s="22"/>
      <c r="BF1319" s="22"/>
      <c r="BG1319" s="22"/>
      <c r="BH1319" s="22"/>
      <c r="BI1319" s="22"/>
      <c r="BJ1319" s="33"/>
      <c r="BK1319" s="6"/>
      <c r="BL1319" s="32"/>
      <c r="BM1319" s="27"/>
      <c r="BN1319" s="27"/>
      <c r="BO1319" s="27"/>
      <c r="BP1319" s="27"/>
      <c r="BQ1319" s="27"/>
      <c r="BR1319" s="27"/>
      <c r="BT1319" s="2"/>
      <c r="BU1319" s="8"/>
      <c r="BV1319" s="8"/>
      <c r="BW1319" s="8"/>
      <c r="BY1319" s="44"/>
      <c r="BZ1319" s="31"/>
      <c r="CA1319" s="29"/>
      <c r="CB1319" s="31"/>
      <c r="CC1319" s="17"/>
      <c r="CE1319" s="22"/>
      <c r="CF1319" s="22"/>
      <c r="CG1319" s="22"/>
      <c r="CH1319" s="22"/>
      <c r="CI1319" s="22"/>
      <c r="CJ1319" s="22"/>
      <c r="CK1319" s="22"/>
      <c r="CL1319" s="33"/>
      <c r="CM1319" s="6"/>
      <c r="CN1319" s="32"/>
      <c r="CO1319" s="27"/>
      <c r="CP1319" s="27"/>
      <c r="CQ1319" s="27"/>
      <c r="CR1319" s="27"/>
      <c r="CS1319" s="27"/>
      <c r="CT1319" s="27"/>
    </row>
    <row r="1320" spans="2:98">
      <c r="B1320" s="86">
        <v>44272</v>
      </c>
      <c r="C1320" s="53">
        <v>3974.12</v>
      </c>
      <c r="D1320" s="47">
        <f t="shared" si="384"/>
        <v>2.8793426720602451E-3</v>
      </c>
      <c r="F1320" s="89">
        <f t="shared" si="381"/>
        <v>2021.20063567745</v>
      </c>
      <c r="G1320" s="41">
        <v>248</v>
      </c>
      <c r="H1320" s="37">
        <v>1309</v>
      </c>
      <c r="I1320" s="57">
        <f t="shared" si="369"/>
        <v>2405.4343193766754</v>
      </c>
      <c r="J1320" s="57">
        <f t="shared" si="370"/>
        <v>2878.5385844363896</v>
      </c>
      <c r="K1320" s="57">
        <f t="shared" si="371"/>
        <v>3094.724010303587</v>
      </c>
      <c r="L1320" s="57">
        <f t="shared" si="372"/>
        <v>1869.6705249226802</v>
      </c>
      <c r="M1320" s="60">
        <f t="shared" si="373"/>
        <v>3981.5332402970384</v>
      </c>
      <c r="N1320" s="57">
        <f t="shared" si="374"/>
        <v>1453.2377141232814</v>
      </c>
      <c r="P1320" s="49"/>
      <c r="Q1320" s="96">
        <v>248</v>
      </c>
      <c r="R1320" s="103">
        <f t="shared" si="382"/>
        <v>2021.20063567745</v>
      </c>
      <c r="S1320" s="60">
        <f t="shared" si="375"/>
        <v>2405.4343193766754</v>
      </c>
      <c r="T1320" s="57">
        <f t="shared" si="377"/>
        <v>2353.2123688302991</v>
      </c>
      <c r="U1320" s="57">
        <f t="shared" si="378"/>
        <v>2529.944485906</v>
      </c>
      <c r="V1320" s="57">
        <f t="shared" si="379"/>
        <v>1528.4602501678626</v>
      </c>
      <c r="W1320" s="57">
        <f t="shared" si="380"/>
        <v>3254.9132113893384</v>
      </c>
      <c r="X1320" s="60">
        <f t="shared" si="376"/>
        <v>1453.2377141232814</v>
      </c>
      <c r="Y1320" s="17"/>
      <c r="AA1320" s="22"/>
      <c r="AB1320" s="22"/>
      <c r="AC1320" s="22"/>
      <c r="AD1320" s="22"/>
      <c r="AE1320" s="22"/>
      <c r="AF1320" s="22"/>
      <c r="AG1320" s="22"/>
      <c r="AH1320" s="33"/>
      <c r="AI1320" s="6"/>
      <c r="AJ1320" s="32"/>
      <c r="AK1320" s="27"/>
      <c r="AL1320" s="27"/>
      <c r="AM1320" s="27"/>
      <c r="AN1320" s="27"/>
      <c r="AO1320" s="27"/>
      <c r="AP1320" s="27"/>
      <c r="AR1320" s="2"/>
      <c r="AS1320" s="8"/>
      <c r="AT1320" s="8"/>
      <c r="AU1320" s="8"/>
      <c r="AW1320" s="44"/>
      <c r="AX1320" s="31"/>
      <c r="AY1320" s="29"/>
      <c r="AZ1320" s="31"/>
      <c r="BA1320" s="17"/>
      <c r="BC1320" s="22"/>
      <c r="BD1320" s="22"/>
      <c r="BE1320" s="22"/>
      <c r="BF1320" s="22"/>
      <c r="BG1320" s="22"/>
      <c r="BH1320" s="22"/>
      <c r="BI1320" s="22"/>
      <c r="BJ1320" s="33"/>
      <c r="BK1320" s="6"/>
      <c r="BL1320" s="32"/>
      <c r="BM1320" s="27"/>
      <c r="BN1320" s="27"/>
      <c r="BO1320" s="27"/>
      <c r="BP1320" s="27"/>
      <c r="BQ1320" s="27"/>
      <c r="BR1320" s="27"/>
      <c r="BT1320" s="2"/>
      <c r="BU1320" s="8"/>
      <c r="BV1320" s="8"/>
      <c r="BW1320" s="8"/>
      <c r="BY1320" s="44"/>
      <c r="BZ1320" s="31"/>
      <c r="CA1320" s="29"/>
      <c r="CB1320" s="31"/>
      <c r="CC1320" s="17"/>
      <c r="CE1320" s="22"/>
      <c r="CF1320" s="22"/>
      <c r="CG1320" s="22"/>
      <c r="CH1320" s="22"/>
      <c r="CI1320" s="22"/>
      <c r="CJ1320" s="22"/>
      <c r="CK1320" s="22"/>
      <c r="CL1320" s="33"/>
      <c r="CM1320" s="6"/>
      <c r="CN1320" s="32"/>
      <c r="CO1320" s="27"/>
      <c r="CP1320" s="27"/>
      <c r="CQ1320" s="27"/>
      <c r="CR1320" s="27"/>
      <c r="CS1320" s="27"/>
      <c r="CT1320" s="27"/>
    </row>
    <row r="1321" spans="2:98">
      <c r="B1321" s="86">
        <v>44273</v>
      </c>
      <c r="C1321" s="53">
        <v>3915.46</v>
      </c>
      <c r="D1321" s="47">
        <f t="shared" si="384"/>
        <v>-1.4760500437832742E-2</v>
      </c>
      <c r="F1321" s="89">
        <f t="shared" si="381"/>
        <v>2021.2046086611608</v>
      </c>
      <c r="G1321" s="41">
        <v>249</v>
      </c>
      <c r="H1321" s="37">
        <v>1310</v>
      </c>
      <c r="I1321" s="57">
        <f t="shared" si="369"/>
        <v>2406.136808756391</v>
      </c>
      <c r="J1321" s="57">
        <f t="shared" si="370"/>
        <v>2879.9997831123651</v>
      </c>
      <c r="K1321" s="57">
        <f t="shared" si="371"/>
        <v>3097.1991987830002</v>
      </c>
      <c r="L1321" s="57">
        <f t="shared" si="372"/>
        <v>1869.2676740738179</v>
      </c>
      <c r="M1321" s="60">
        <f t="shared" si="373"/>
        <v>3986.7404222538798</v>
      </c>
      <c r="N1321" s="57">
        <f t="shared" si="374"/>
        <v>1452.1874336577284</v>
      </c>
      <c r="P1321" s="49"/>
      <c r="Q1321" s="41">
        <v>249</v>
      </c>
      <c r="R1321" s="103">
        <f t="shared" si="382"/>
        <v>2021.2046086611608</v>
      </c>
      <c r="S1321" s="60">
        <f t="shared" si="375"/>
        <v>2406.136808756391</v>
      </c>
      <c r="T1321" s="57">
        <f t="shared" si="377"/>
        <v>2354.4069023398429</v>
      </c>
      <c r="U1321" s="57">
        <f t="shared" si="378"/>
        <v>2531.9679585724543</v>
      </c>
      <c r="V1321" s="57">
        <f t="shared" si="379"/>
        <v>1528.1309186086255</v>
      </c>
      <c r="W1321" s="57">
        <f t="shared" si="380"/>
        <v>3259.1700954394055</v>
      </c>
      <c r="X1321" s="60">
        <f t="shared" si="376"/>
        <v>1452.1874336577284</v>
      </c>
      <c r="Y1321" s="17"/>
      <c r="AA1321" s="22"/>
      <c r="AB1321" s="22"/>
      <c r="AC1321" s="22"/>
      <c r="AD1321" s="22"/>
      <c r="AE1321" s="22"/>
      <c r="AF1321" s="22"/>
      <c r="AG1321" s="22"/>
      <c r="AH1321" s="33"/>
      <c r="AI1321" s="6"/>
      <c r="AJ1321" s="32"/>
      <c r="AK1321" s="27"/>
      <c r="AL1321" s="27"/>
      <c r="AM1321" s="27"/>
      <c r="AN1321" s="27"/>
      <c r="AO1321" s="27"/>
      <c r="AP1321" s="27"/>
      <c r="AR1321" s="2"/>
      <c r="AS1321" s="8"/>
      <c r="AT1321" s="8"/>
      <c r="AU1321" s="8"/>
      <c r="AW1321" s="44"/>
      <c r="AX1321" s="31"/>
      <c r="AY1321" s="29"/>
      <c r="AZ1321" s="31"/>
      <c r="BA1321" s="17"/>
      <c r="BC1321" s="22"/>
      <c r="BD1321" s="22"/>
      <c r="BE1321" s="22"/>
      <c r="BF1321" s="22"/>
      <c r="BG1321" s="22"/>
      <c r="BH1321" s="22"/>
      <c r="BI1321" s="22"/>
      <c r="BJ1321" s="33"/>
      <c r="BK1321" s="6"/>
      <c r="BL1321" s="32"/>
      <c r="BM1321" s="27"/>
      <c r="BN1321" s="27"/>
      <c r="BO1321" s="27"/>
      <c r="BP1321" s="27"/>
      <c r="BQ1321" s="27"/>
      <c r="BR1321" s="27"/>
      <c r="BT1321" s="2"/>
      <c r="BU1321" s="8"/>
      <c r="BV1321" s="8"/>
      <c r="BW1321" s="8"/>
      <c r="BY1321" s="44"/>
      <c r="BZ1321" s="31"/>
      <c r="CA1321" s="29"/>
      <c r="CB1321" s="31"/>
      <c r="CC1321" s="17"/>
      <c r="CE1321" s="22"/>
      <c r="CF1321" s="22"/>
      <c r="CG1321" s="22"/>
      <c r="CH1321" s="22"/>
      <c r="CI1321" s="22"/>
      <c r="CJ1321" s="22"/>
      <c r="CK1321" s="22"/>
      <c r="CL1321" s="33"/>
      <c r="CM1321" s="6"/>
      <c r="CN1321" s="32"/>
      <c r="CO1321" s="27"/>
      <c r="CP1321" s="27"/>
      <c r="CQ1321" s="27"/>
      <c r="CR1321" s="27"/>
      <c r="CS1321" s="27"/>
      <c r="CT1321" s="27"/>
    </row>
    <row r="1322" spans="2:98">
      <c r="B1322" s="86">
        <v>44274</v>
      </c>
      <c r="C1322" s="53">
        <v>3913.1</v>
      </c>
      <c r="D1322" s="47">
        <f t="shared" si="384"/>
        <v>-6.0273888636332065E-4</v>
      </c>
      <c r="F1322" s="89">
        <f t="shared" si="381"/>
        <v>2021.2085816448716</v>
      </c>
      <c r="G1322" s="41">
        <v>250</v>
      </c>
      <c r="H1322" s="37">
        <v>1311</v>
      </c>
      <c r="I1322" s="57">
        <f t="shared" si="369"/>
        <v>2406.8395032929575</v>
      </c>
      <c r="J1322" s="57">
        <f t="shared" si="370"/>
        <v>2881.4587900889987</v>
      </c>
      <c r="K1322" s="57">
        <f t="shared" si="371"/>
        <v>3099.6732113600306</v>
      </c>
      <c r="L1322" s="57">
        <f t="shared" si="372"/>
        <v>1868.8668125985369</v>
      </c>
      <c r="M1322" s="60">
        <f t="shared" si="373"/>
        <v>3991.9462864381667</v>
      </c>
      <c r="N1322" s="57">
        <f t="shared" si="374"/>
        <v>1451.1408668727886</v>
      </c>
      <c r="P1322" s="49"/>
      <c r="Q1322" s="96">
        <v>250</v>
      </c>
      <c r="R1322" s="103">
        <f t="shared" si="382"/>
        <v>2021.2085816448716</v>
      </c>
      <c r="S1322" s="60">
        <f t="shared" si="375"/>
        <v>2406.8395032929575</v>
      </c>
      <c r="T1322" s="57">
        <f t="shared" si="377"/>
        <v>2355.5996441297866</v>
      </c>
      <c r="U1322" s="57">
        <f t="shared" si="378"/>
        <v>2533.9904699358203</v>
      </c>
      <c r="V1322" s="57">
        <f t="shared" si="379"/>
        <v>1527.8032133671813</v>
      </c>
      <c r="W1322" s="57">
        <f t="shared" si="380"/>
        <v>3263.4259022071697</v>
      </c>
      <c r="X1322" s="60">
        <f t="shared" si="376"/>
        <v>1451.1408668727886</v>
      </c>
      <c r="Y1322" s="17"/>
      <c r="AA1322" s="22"/>
      <c r="AB1322" s="22"/>
      <c r="AC1322" s="22"/>
      <c r="AD1322" s="22"/>
      <c r="AE1322" s="22"/>
      <c r="AF1322" s="22"/>
      <c r="AG1322" s="22"/>
      <c r="AH1322" s="33"/>
      <c r="AI1322" s="6"/>
      <c r="AJ1322" s="32"/>
      <c r="AK1322" s="27"/>
      <c r="AL1322" s="27"/>
      <c r="AM1322" s="27"/>
      <c r="AN1322" s="27"/>
      <c r="AO1322" s="27"/>
      <c r="AP1322" s="27"/>
      <c r="AR1322" s="2"/>
      <c r="AS1322" s="8"/>
      <c r="AT1322" s="8"/>
      <c r="AU1322" s="8"/>
      <c r="AW1322" s="44"/>
      <c r="AX1322" s="31"/>
      <c r="AY1322" s="29"/>
      <c r="AZ1322" s="31"/>
      <c r="BA1322" s="17"/>
      <c r="BC1322" s="22"/>
      <c r="BD1322" s="22"/>
      <c r="BE1322" s="22"/>
      <c r="BF1322" s="22"/>
      <c r="BG1322" s="22"/>
      <c r="BH1322" s="22"/>
      <c r="BI1322" s="22"/>
      <c r="BJ1322" s="33"/>
      <c r="BK1322" s="6"/>
      <c r="BL1322" s="32"/>
      <c r="BM1322" s="27"/>
      <c r="BN1322" s="27"/>
      <c r="BO1322" s="27"/>
      <c r="BP1322" s="27"/>
      <c r="BQ1322" s="27"/>
      <c r="BR1322" s="27"/>
      <c r="BT1322" s="2"/>
      <c r="BU1322" s="8"/>
      <c r="BV1322" s="8"/>
      <c r="BW1322" s="8"/>
      <c r="BY1322" s="44"/>
      <c r="BZ1322" s="31"/>
      <c r="CA1322" s="29"/>
      <c r="CB1322" s="31"/>
      <c r="CC1322" s="17"/>
      <c r="CE1322" s="22"/>
      <c r="CF1322" s="22"/>
      <c r="CG1322" s="22"/>
      <c r="CH1322" s="22"/>
      <c r="CI1322" s="22"/>
      <c r="CJ1322" s="22"/>
      <c r="CK1322" s="22"/>
      <c r="CL1322" s="33"/>
      <c r="CM1322" s="6"/>
      <c r="CN1322" s="32"/>
      <c r="CO1322" s="27"/>
      <c r="CP1322" s="27"/>
      <c r="CQ1322" s="27"/>
      <c r="CR1322" s="27"/>
      <c r="CS1322" s="27"/>
      <c r="CT1322" s="27"/>
    </row>
    <row r="1323" spans="2:98">
      <c r="B1323" s="86">
        <v>44277</v>
      </c>
      <c r="C1323" s="53">
        <v>3940.59</v>
      </c>
      <c r="D1323" s="47">
        <f t="shared" si="384"/>
        <v>7.0251207482559192E-3</v>
      </c>
      <c r="F1323" s="89">
        <f t="shared" si="381"/>
        <v>2021.2125546285824</v>
      </c>
      <c r="G1323" s="41">
        <v>251</v>
      </c>
      <c r="H1323" s="37">
        <v>1312</v>
      </c>
      <c r="I1323" s="57">
        <f t="shared" si="369"/>
        <v>2407.5424030462887</v>
      </c>
      <c r="J1323" s="57">
        <f t="shared" si="370"/>
        <v>2882.9156188765514</v>
      </c>
      <c r="K1323" s="57">
        <f t="shared" si="371"/>
        <v>3102.1460609858455</v>
      </c>
      <c r="L1323" s="57">
        <f t="shared" si="372"/>
        <v>1868.4679278524618</v>
      </c>
      <c r="M1323" s="60">
        <f t="shared" si="373"/>
        <v>3997.1508586986965</v>
      </c>
      <c r="N1323" s="57">
        <f t="shared" si="374"/>
        <v>1450.0979891344198</v>
      </c>
      <c r="P1323" s="49"/>
      <c r="Q1323" s="41">
        <v>251</v>
      </c>
      <c r="R1323" s="103">
        <f t="shared" si="382"/>
        <v>2021.2125546285824</v>
      </c>
      <c r="S1323" s="60">
        <f t="shared" si="375"/>
        <v>2407.5424030462887</v>
      </c>
      <c r="T1323" s="57">
        <f t="shared" si="377"/>
        <v>2356.7906052448029</v>
      </c>
      <c r="U1323" s="57">
        <f t="shared" si="378"/>
        <v>2536.0120305837086</v>
      </c>
      <c r="V1323" s="57">
        <f t="shared" si="379"/>
        <v>1527.4771241067224</v>
      </c>
      <c r="W1323" s="57">
        <f t="shared" si="380"/>
        <v>3267.6806528240868</v>
      </c>
      <c r="X1323" s="60">
        <f t="shared" si="376"/>
        <v>1450.0979891344198</v>
      </c>
      <c r="Y1323" s="17"/>
      <c r="AA1323" s="22"/>
      <c r="AB1323" s="22"/>
      <c r="AC1323" s="22"/>
      <c r="AD1323" s="22"/>
      <c r="AE1323" s="22"/>
      <c r="AF1323" s="22"/>
      <c r="AG1323" s="22"/>
      <c r="AH1323" s="33"/>
      <c r="AI1323" s="6"/>
      <c r="AJ1323" s="32"/>
      <c r="AK1323" s="27"/>
      <c r="AL1323" s="27"/>
      <c r="AM1323" s="27"/>
      <c r="AN1323" s="27"/>
      <c r="AO1323" s="27"/>
      <c r="AP1323" s="27"/>
      <c r="AR1323" s="2"/>
      <c r="AS1323" s="8"/>
      <c r="AT1323" s="8"/>
      <c r="AU1323" s="8"/>
      <c r="AW1323" s="44"/>
      <c r="AX1323" s="31"/>
      <c r="AY1323" s="29"/>
      <c r="AZ1323" s="31"/>
      <c r="BA1323" s="17"/>
      <c r="BC1323" s="22"/>
      <c r="BD1323" s="22"/>
      <c r="BE1323" s="22"/>
      <c r="BF1323" s="22"/>
      <c r="BG1323" s="22"/>
      <c r="BH1323" s="22"/>
      <c r="BI1323" s="22"/>
      <c r="BJ1323" s="33"/>
      <c r="BK1323" s="6"/>
      <c r="BL1323" s="32"/>
      <c r="BM1323" s="27"/>
      <c r="BN1323" s="27"/>
      <c r="BO1323" s="27"/>
      <c r="BP1323" s="27"/>
      <c r="BQ1323" s="27"/>
      <c r="BR1323" s="27"/>
      <c r="BT1323" s="2"/>
      <c r="BU1323" s="8"/>
      <c r="BV1323" s="8"/>
      <c r="BW1323" s="8"/>
      <c r="BY1323" s="44"/>
      <c r="BZ1323" s="31"/>
      <c r="CA1323" s="29"/>
      <c r="CB1323" s="31"/>
      <c r="CC1323" s="17"/>
      <c r="CE1323" s="22"/>
      <c r="CF1323" s="22"/>
      <c r="CG1323" s="22"/>
      <c r="CH1323" s="22"/>
      <c r="CI1323" s="22"/>
      <c r="CJ1323" s="22"/>
      <c r="CK1323" s="22"/>
      <c r="CL1323" s="33"/>
      <c r="CM1323" s="6"/>
      <c r="CN1323" s="32"/>
      <c r="CO1323" s="27"/>
      <c r="CP1323" s="27"/>
      <c r="CQ1323" s="27"/>
      <c r="CR1323" s="27"/>
      <c r="CS1323" s="27"/>
      <c r="CT1323" s="27"/>
    </row>
    <row r="1324" spans="2:98">
      <c r="B1324" s="86">
        <v>44278</v>
      </c>
      <c r="C1324" s="53">
        <v>3910.52</v>
      </c>
      <c r="D1324" s="47">
        <f t="shared" si="384"/>
        <v>-7.6308370066411786E-3</v>
      </c>
      <c r="F1324" s="89">
        <f t="shared" si="381"/>
        <v>2021.2165276122932</v>
      </c>
      <c r="G1324" s="41">
        <v>252</v>
      </c>
      <c r="H1324" s="37">
        <v>1313</v>
      </c>
      <c r="I1324" s="57">
        <f t="shared" si="369"/>
        <v>2408.2455080763166</v>
      </c>
      <c r="J1324" s="57">
        <f t="shared" si="370"/>
        <v>2884.3702828502956</v>
      </c>
      <c r="K1324" s="57">
        <f t="shared" si="371"/>
        <v>3104.6177604822742</v>
      </c>
      <c r="L1324" s="57">
        <f t="shared" si="372"/>
        <v>1868.0710073206683</v>
      </c>
      <c r="M1324" s="60">
        <f t="shared" si="373"/>
        <v>4002.3541646305116</v>
      </c>
      <c r="N1324" s="57">
        <f t="shared" si="374"/>
        <v>1449.0587760629046</v>
      </c>
      <c r="P1324" s="49"/>
      <c r="Q1324" s="96">
        <v>252</v>
      </c>
      <c r="R1324" s="103">
        <f t="shared" si="382"/>
        <v>2021.2165276122932</v>
      </c>
      <c r="S1324" s="60">
        <f t="shared" si="375"/>
        <v>2408.2455080763166</v>
      </c>
      <c r="T1324" s="57">
        <f t="shared" si="377"/>
        <v>2357.9797966192091</v>
      </c>
      <c r="U1324" s="57">
        <f t="shared" si="378"/>
        <v>2538.0326509979964</v>
      </c>
      <c r="V1324" s="57">
        <f t="shared" si="379"/>
        <v>1527.1526405962668</v>
      </c>
      <c r="W1324" s="57">
        <f t="shared" si="380"/>
        <v>3271.9343682141662</v>
      </c>
      <c r="X1324" s="60">
        <f t="shared" si="376"/>
        <v>1449.0587760629046</v>
      </c>
      <c r="Y1324" s="17"/>
      <c r="AA1324" s="22"/>
      <c r="AB1324" s="22"/>
      <c r="AC1324" s="22"/>
      <c r="AD1324" s="22"/>
      <c r="AE1324" s="22"/>
      <c r="AF1324" s="22"/>
      <c r="AG1324" s="22"/>
      <c r="AH1324" s="33"/>
      <c r="AI1324" s="6"/>
      <c r="AJ1324" s="32"/>
      <c r="AK1324" s="27"/>
      <c r="AL1324" s="27"/>
      <c r="AM1324" s="27"/>
      <c r="AN1324" s="27"/>
      <c r="AO1324" s="27"/>
      <c r="AP1324" s="27"/>
      <c r="AR1324" s="2"/>
      <c r="AS1324" s="8"/>
      <c r="AT1324" s="8"/>
      <c r="AU1324" s="8"/>
      <c r="AW1324" s="44"/>
      <c r="AX1324" s="31"/>
      <c r="AY1324" s="29"/>
      <c r="AZ1324" s="31"/>
      <c r="BA1324" s="17"/>
      <c r="BC1324" s="22"/>
      <c r="BD1324" s="22"/>
      <c r="BE1324" s="22"/>
      <c r="BF1324" s="22"/>
      <c r="BG1324" s="22"/>
      <c r="BH1324" s="22"/>
      <c r="BI1324" s="22"/>
      <c r="BJ1324" s="33"/>
      <c r="BK1324" s="6"/>
      <c r="BL1324" s="32"/>
      <c r="BM1324" s="27"/>
      <c r="BN1324" s="27"/>
      <c r="BO1324" s="27"/>
      <c r="BP1324" s="27"/>
      <c r="BQ1324" s="27"/>
      <c r="BR1324" s="27"/>
      <c r="BT1324" s="2"/>
      <c r="BU1324" s="8"/>
      <c r="BV1324" s="8"/>
      <c r="BW1324" s="8"/>
      <c r="BY1324" s="44"/>
      <c r="BZ1324" s="31"/>
      <c r="CA1324" s="29"/>
      <c r="CB1324" s="31"/>
      <c r="CC1324" s="17"/>
      <c r="CE1324" s="22"/>
      <c r="CF1324" s="22"/>
      <c r="CG1324" s="22"/>
      <c r="CH1324" s="22"/>
      <c r="CI1324" s="22"/>
      <c r="CJ1324" s="22"/>
      <c r="CK1324" s="22"/>
      <c r="CL1324" s="33"/>
      <c r="CM1324" s="6"/>
      <c r="CN1324" s="32"/>
      <c r="CO1324" s="27"/>
      <c r="CP1324" s="27"/>
      <c r="CQ1324" s="27"/>
      <c r="CR1324" s="27"/>
      <c r="CS1324" s="27"/>
      <c r="CT1324" s="27"/>
    </row>
    <row r="1325" spans="2:98">
      <c r="B1325" s="86">
        <v>44279</v>
      </c>
      <c r="C1325" s="53">
        <v>3889.14</v>
      </c>
      <c r="D1325" s="47">
        <f t="shared" si="384"/>
        <v>-5.4673035811094459E-3</v>
      </c>
      <c r="F1325" s="89">
        <f t="shared" si="381"/>
        <v>2021.2205005960041</v>
      </c>
      <c r="G1325" s="41">
        <v>253</v>
      </c>
      <c r="H1325" s="37">
        <v>1314</v>
      </c>
      <c r="I1325" s="57">
        <f t="shared" si="369"/>
        <v>2408.9488184429915</v>
      </c>
      <c r="J1325" s="57">
        <f t="shared" si="370"/>
        <v>2885.8227952523953</v>
      </c>
      <c r="K1325" s="57">
        <f t="shared" si="371"/>
        <v>3107.088322543626</v>
      </c>
      <c r="L1325" s="57">
        <f t="shared" si="372"/>
        <v>1867.6760386158626</v>
      </c>
      <c r="M1325" s="60">
        <f t="shared" si="373"/>
        <v>4007.5562295784939</v>
      </c>
      <c r="N1325" s="57">
        <f t="shared" si="374"/>
        <v>1448.0232035292579</v>
      </c>
      <c r="P1325" s="49"/>
      <c r="Q1325" s="41">
        <v>253</v>
      </c>
      <c r="R1325" s="103">
        <f t="shared" si="382"/>
        <v>2021.2205005960041</v>
      </c>
      <c r="S1325" s="60">
        <f t="shared" si="375"/>
        <v>2408.9488184429915</v>
      </c>
      <c r="T1325" s="57">
        <f t="shared" si="377"/>
        <v>2359.1672290785068</v>
      </c>
      <c r="U1325" s="57">
        <f t="shared" si="378"/>
        <v>2540.052341556313</v>
      </c>
      <c r="V1325" s="57">
        <f t="shared" si="379"/>
        <v>1526.8297527091722</v>
      </c>
      <c r="W1325" s="57">
        <f t="shared" si="380"/>
        <v>3276.1870690969122</v>
      </c>
      <c r="X1325" s="60">
        <f t="shared" si="376"/>
        <v>1448.0232035292579</v>
      </c>
      <c r="Y1325" s="17"/>
      <c r="AA1325" s="22"/>
      <c r="AB1325" s="22"/>
      <c r="AC1325" s="22"/>
      <c r="AD1325" s="22"/>
      <c r="AE1325" s="22"/>
      <c r="AF1325" s="22"/>
      <c r="AG1325" s="22"/>
      <c r="AH1325" s="33"/>
      <c r="AI1325" s="6"/>
      <c r="AJ1325" s="32"/>
      <c r="AK1325" s="27"/>
      <c r="AL1325" s="27"/>
      <c r="AM1325" s="27"/>
      <c r="AN1325" s="27"/>
      <c r="AO1325" s="27"/>
      <c r="AP1325" s="27"/>
      <c r="AR1325" s="2"/>
      <c r="AS1325" s="8"/>
      <c r="AT1325" s="8"/>
      <c r="AU1325" s="8"/>
      <c r="AW1325" s="44"/>
      <c r="AX1325" s="31"/>
      <c r="AY1325" s="29"/>
      <c r="AZ1325" s="31"/>
      <c r="BA1325" s="17"/>
      <c r="BC1325" s="22"/>
      <c r="BD1325" s="22"/>
      <c r="BE1325" s="22"/>
      <c r="BF1325" s="22"/>
      <c r="BG1325" s="22"/>
      <c r="BH1325" s="22"/>
      <c r="BI1325" s="22"/>
      <c r="BJ1325" s="33"/>
      <c r="BK1325" s="6"/>
      <c r="BL1325" s="32"/>
      <c r="BM1325" s="27"/>
      <c r="BN1325" s="27"/>
      <c r="BO1325" s="27"/>
      <c r="BP1325" s="27"/>
      <c r="BQ1325" s="27"/>
      <c r="BR1325" s="27"/>
      <c r="BT1325" s="2"/>
      <c r="BU1325" s="8"/>
      <c r="BV1325" s="8"/>
      <c r="BW1325" s="8"/>
      <c r="BY1325" s="44"/>
      <c r="BZ1325" s="31"/>
      <c r="CA1325" s="29"/>
      <c r="CB1325" s="31"/>
      <c r="CC1325" s="17"/>
      <c r="CE1325" s="22"/>
      <c r="CF1325" s="22"/>
      <c r="CG1325" s="22"/>
      <c r="CH1325" s="22"/>
      <c r="CI1325" s="22"/>
      <c r="CJ1325" s="22"/>
      <c r="CK1325" s="22"/>
      <c r="CL1325" s="33"/>
      <c r="CM1325" s="6"/>
      <c r="CN1325" s="32"/>
      <c r="CO1325" s="27"/>
      <c r="CP1325" s="27"/>
      <c r="CQ1325" s="27"/>
      <c r="CR1325" s="27"/>
      <c r="CS1325" s="27"/>
      <c r="CT1325" s="27"/>
    </row>
    <row r="1326" spans="2:98">
      <c r="B1326" s="86">
        <v>44280</v>
      </c>
      <c r="C1326" s="53">
        <v>3909.52</v>
      </c>
      <c r="D1326" s="47">
        <f t="shared" si="384"/>
        <v>5.2402330592367747E-3</v>
      </c>
      <c r="F1326" s="89">
        <f t="shared" si="381"/>
        <v>2021.2244735797149</v>
      </c>
      <c r="G1326" s="41">
        <v>254</v>
      </c>
      <c r="H1326" s="37">
        <v>1315</v>
      </c>
      <c r="I1326" s="57">
        <f t="shared" si="369"/>
        <v>2409.6523342062796</v>
      </c>
      <c r="J1326" s="57">
        <f t="shared" si="370"/>
        <v>2887.2731691937483</v>
      </c>
      <c r="K1326" s="57">
        <f t="shared" si="371"/>
        <v>3109.5577597384809</v>
      </c>
      <c r="L1326" s="57">
        <f t="shared" si="372"/>
        <v>1867.2830094765959</v>
      </c>
      <c r="M1326" s="60">
        <f t="shared" si="373"/>
        <v>4012.7570786408937</v>
      </c>
      <c r="N1326" s="57">
        <f t="shared" si="374"/>
        <v>1446.9912476516986</v>
      </c>
      <c r="P1326" s="49"/>
      <c r="Q1326" s="96">
        <v>254</v>
      </c>
      <c r="R1326" s="103">
        <f t="shared" si="382"/>
        <v>2021.2244735797149</v>
      </c>
      <c r="S1326" s="60">
        <f t="shared" si="375"/>
        <v>2409.6523342062796</v>
      </c>
      <c r="T1326" s="57">
        <f t="shared" si="377"/>
        <v>2360.352913340887</v>
      </c>
      <c r="U1326" s="57">
        <f t="shared" si="378"/>
        <v>2542.0711125335033</v>
      </c>
      <c r="V1326" s="57">
        <f t="shared" si="379"/>
        <v>1526.5084504216732</v>
      </c>
      <c r="W1326" s="57">
        <f t="shared" si="380"/>
        <v>3280.4387759902052</v>
      </c>
      <c r="X1326" s="60">
        <f t="shared" si="376"/>
        <v>1446.9912476516986</v>
      </c>
      <c r="Y1326" s="17"/>
      <c r="AA1326" s="22"/>
      <c r="AB1326" s="22"/>
      <c r="AC1326" s="22"/>
      <c r="AD1326" s="22"/>
      <c r="AE1326" s="22"/>
      <c r="AF1326" s="22"/>
      <c r="AG1326" s="22"/>
      <c r="AH1326" s="33"/>
      <c r="AI1326" s="6"/>
      <c r="AJ1326" s="32"/>
      <c r="AK1326" s="27"/>
      <c r="AL1326" s="27"/>
      <c r="AM1326" s="27"/>
      <c r="AN1326" s="27"/>
      <c r="AO1326" s="27"/>
      <c r="AP1326" s="27"/>
      <c r="AR1326" s="2"/>
      <c r="AS1326" s="8"/>
      <c r="AT1326" s="8"/>
      <c r="AU1326" s="8"/>
      <c r="AW1326" s="44"/>
      <c r="AX1326" s="31"/>
      <c r="AY1326" s="29"/>
      <c r="AZ1326" s="31"/>
      <c r="BA1326" s="17"/>
      <c r="BC1326" s="22"/>
      <c r="BD1326" s="22"/>
      <c r="BE1326" s="22"/>
      <c r="BF1326" s="22"/>
      <c r="BG1326" s="22"/>
      <c r="BH1326" s="22"/>
      <c r="BI1326" s="22"/>
      <c r="BJ1326" s="33"/>
      <c r="BK1326" s="6"/>
      <c r="BL1326" s="32"/>
      <c r="BM1326" s="27"/>
      <c r="BN1326" s="27"/>
      <c r="BO1326" s="27"/>
      <c r="BP1326" s="27"/>
      <c r="BQ1326" s="27"/>
      <c r="BR1326" s="27"/>
      <c r="BT1326" s="2"/>
      <c r="BU1326" s="8"/>
      <c r="BV1326" s="8"/>
      <c r="BW1326" s="8"/>
      <c r="BY1326" s="44"/>
      <c r="BZ1326" s="31"/>
      <c r="CA1326" s="29"/>
      <c r="CB1326" s="31"/>
      <c r="CC1326" s="17"/>
      <c r="CE1326" s="22"/>
      <c r="CF1326" s="22"/>
      <c r="CG1326" s="22"/>
      <c r="CH1326" s="22"/>
      <c r="CI1326" s="22"/>
      <c r="CJ1326" s="22"/>
      <c r="CK1326" s="22"/>
      <c r="CL1326" s="33"/>
      <c r="CM1326" s="6"/>
      <c r="CN1326" s="32"/>
      <c r="CO1326" s="27"/>
      <c r="CP1326" s="27"/>
      <c r="CQ1326" s="27"/>
      <c r="CR1326" s="27"/>
      <c r="CS1326" s="27"/>
      <c r="CT1326" s="27"/>
    </row>
    <row r="1327" spans="2:98">
      <c r="B1327" s="86">
        <v>44281</v>
      </c>
      <c r="C1327" s="53">
        <v>3974.54</v>
      </c>
      <c r="D1327" s="47">
        <f t="shared" si="384"/>
        <v>1.6631197691788245E-2</v>
      </c>
      <c r="F1327" s="89">
        <f t="shared" si="381"/>
        <v>2021.2284465634257</v>
      </c>
      <c r="G1327" s="41">
        <v>255</v>
      </c>
      <c r="H1327" s="37">
        <v>1316</v>
      </c>
      <c r="I1327" s="57">
        <f t="shared" si="369"/>
        <v>2410.3560554261658</v>
      </c>
      <c r="J1327" s="57">
        <f t="shared" si="370"/>
        <v>2888.7214176557932</v>
      </c>
      <c r="K1327" s="57">
        <f t="shared" si="371"/>
        <v>3112.0260845114417</v>
      </c>
      <c r="L1327" s="57">
        <f t="shared" si="372"/>
        <v>1866.8919077655069</v>
      </c>
      <c r="M1327" s="60">
        <f t="shared" si="373"/>
        <v>4017.9567366727892</v>
      </c>
      <c r="N1327" s="57">
        <f t="shared" si="374"/>
        <v>1445.9628847921865</v>
      </c>
      <c r="P1327" s="49"/>
      <c r="Q1327" s="41">
        <v>255</v>
      </c>
      <c r="R1327" s="103">
        <f t="shared" si="382"/>
        <v>2021.2284465634257</v>
      </c>
      <c r="S1327" s="60">
        <f t="shared" si="375"/>
        <v>2410.3560554261658</v>
      </c>
      <c r="T1327" s="57">
        <f t="shared" si="377"/>
        <v>2361.5368600187085</v>
      </c>
      <c r="U1327" s="57">
        <f t="shared" si="378"/>
        <v>2544.0889741030601</v>
      </c>
      <c r="V1327" s="57">
        <f t="shared" si="379"/>
        <v>1526.1887238114477</v>
      </c>
      <c r="W1327" s="57">
        <f t="shared" si="380"/>
        <v>3284.6895092131331</v>
      </c>
      <c r="X1327" s="60">
        <f t="shared" si="376"/>
        <v>1445.9628847921865</v>
      </c>
      <c r="Y1327" s="17"/>
      <c r="AA1327" s="22"/>
      <c r="AB1327" s="22"/>
      <c r="AC1327" s="22"/>
      <c r="AD1327" s="22"/>
      <c r="AE1327" s="22"/>
      <c r="AF1327" s="22"/>
      <c r="AG1327" s="22"/>
      <c r="AH1327" s="33"/>
      <c r="AI1327" s="6"/>
      <c r="AJ1327" s="32"/>
      <c r="AK1327" s="27"/>
      <c r="AL1327" s="27"/>
      <c r="AM1327" s="27"/>
      <c r="AN1327" s="27"/>
      <c r="AO1327" s="27"/>
      <c r="AP1327" s="27"/>
      <c r="AR1327" s="2"/>
      <c r="AS1327" s="8"/>
      <c r="AT1327" s="8"/>
      <c r="AU1327" s="8"/>
      <c r="AW1327" s="44"/>
      <c r="AX1327" s="31"/>
      <c r="AY1327" s="29"/>
      <c r="AZ1327" s="31"/>
      <c r="BA1327" s="17"/>
      <c r="BC1327" s="22"/>
      <c r="BD1327" s="22"/>
      <c r="BE1327" s="22"/>
      <c r="BF1327" s="22"/>
      <c r="BG1327" s="22"/>
      <c r="BH1327" s="22"/>
      <c r="BI1327" s="22"/>
      <c r="BJ1327" s="33"/>
      <c r="BK1327" s="6"/>
      <c r="BL1327" s="32"/>
      <c r="BM1327" s="27"/>
      <c r="BN1327" s="27"/>
      <c r="BO1327" s="27"/>
      <c r="BP1327" s="27"/>
      <c r="BQ1327" s="27"/>
      <c r="BR1327" s="27"/>
      <c r="BT1327" s="2"/>
      <c r="BU1327" s="8"/>
      <c r="BV1327" s="8"/>
      <c r="BW1327" s="8"/>
      <c r="BY1327" s="44"/>
      <c r="BZ1327" s="31"/>
      <c r="CA1327" s="29"/>
      <c r="CB1327" s="31"/>
      <c r="CC1327" s="17"/>
      <c r="CE1327" s="22"/>
      <c r="CF1327" s="22"/>
      <c r="CG1327" s="22"/>
      <c r="CH1327" s="22"/>
      <c r="CI1327" s="22"/>
      <c r="CJ1327" s="22"/>
      <c r="CK1327" s="22"/>
      <c r="CL1327" s="33"/>
      <c r="CM1327" s="6"/>
      <c r="CN1327" s="32"/>
      <c r="CO1327" s="27"/>
      <c r="CP1327" s="27"/>
      <c r="CQ1327" s="27"/>
      <c r="CR1327" s="27"/>
      <c r="CS1327" s="27"/>
      <c r="CT1327" s="27"/>
    </row>
    <row r="1328" spans="2:98">
      <c r="B1328" s="86">
        <v>44284</v>
      </c>
      <c r="C1328" s="53">
        <v>3971.09</v>
      </c>
      <c r="D1328" s="47">
        <f t="shared" si="384"/>
        <v>-8.6802497899123368E-4</v>
      </c>
      <c r="F1328" s="89">
        <f t="shared" si="381"/>
        <v>2021.2324195471365</v>
      </c>
      <c r="G1328" s="41">
        <v>256</v>
      </c>
      <c r="H1328" s="37">
        <v>1317</v>
      </c>
      <c r="I1328" s="57">
        <f t="shared" ref="I1328:I1384" si="385">$C$1072*EXP($J$4*G1328)</f>
        <v>2411.059982162652</v>
      </c>
      <c r="J1328" s="57">
        <f t="shared" ref="J1328:J1384" si="386">$C$1072*EXP($J$3*SQRT(G1328))</f>
        <v>2890.1675534922942</v>
      </c>
      <c r="K1328" s="57">
        <f t="shared" ref="K1328:K1384" si="387">$C$1072*EXP($J$4*G1328+$J$3*SQRT(G1328))</f>
        <v>3114.4933091848598</v>
      </c>
      <c r="L1328" s="57">
        <f t="shared" ref="L1328:L1384" si="388">$C$1072*EXP($J$4*G1328-$J$3*SQRT(G1328))</f>
        <v>1866.5027214675988</v>
      </c>
      <c r="M1328" s="60">
        <f t="shared" ref="M1328:M1384" si="389">$C$1072*EXP($J$4*G1328+2*$J$3*SQRT(G1328))</f>
        <v>4023.1552282894986</v>
      </c>
      <c r="N1328" s="57">
        <f t="shared" ref="N1328:N1384" si="390">$C$1072*EXP($J$4*G1328-2*$J$3*SQRT(G1328))</f>
        <v>1444.9380915530164</v>
      </c>
      <c r="P1328" s="49"/>
      <c r="Q1328" s="96">
        <v>256</v>
      </c>
      <c r="R1328" s="103">
        <f t="shared" si="382"/>
        <v>2021.2324195471365</v>
      </c>
      <c r="S1328" s="60">
        <f t="shared" ref="S1328:S1384" si="391">$C$1072*EXP($J$4*Q1328)</f>
        <v>2411.059982162652</v>
      </c>
      <c r="T1328" s="57">
        <f t="shared" si="377"/>
        <v>2362.7190796199538</v>
      </c>
      <c r="U1328" s="57">
        <f t="shared" si="378"/>
        <v>2546.105936338537</v>
      </c>
      <c r="V1328" s="57">
        <f t="shared" si="379"/>
        <v>1525.870563056206</v>
      </c>
      <c r="W1328" s="57">
        <f t="shared" si="380"/>
        <v>3288.9392888887796</v>
      </c>
      <c r="X1328" s="60">
        <f t="shared" ref="X1328:X1384" si="392">$C$1072*EXP($J$4*G1328-2*$J$3*SQRT(G1328))</f>
        <v>1444.9380915530164</v>
      </c>
      <c r="Y1328" s="17"/>
      <c r="AA1328" s="22"/>
      <c r="AB1328" s="22"/>
      <c r="AC1328" s="22"/>
      <c r="AD1328" s="22"/>
      <c r="AE1328" s="22"/>
      <c r="AF1328" s="22"/>
      <c r="AG1328" s="22"/>
      <c r="AH1328" s="33"/>
      <c r="AI1328" s="6"/>
      <c r="AJ1328" s="32"/>
      <c r="AK1328" s="27"/>
      <c r="AL1328" s="27"/>
      <c r="AM1328" s="27"/>
      <c r="AN1328" s="27"/>
      <c r="AO1328" s="27"/>
      <c r="AP1328" s="27"/>
      <c r="AR1328" s="2"/>
      <c r="AS1328" s="8"/>
      <c r="AT1328" s="8"/>
      <c r="AU1328" s="8"/>
      <c r="AW1328" s="44"/>
      <c r="AX1328" s="31"/>
      <c r="AY1328" s="29"/>
      <c r="AZ1328" s="31"/>
      <c r="BA1328" s="17"/>
      <c r="BC1328" s="22"/>
      <c r="BD1328" s="22"/>
      <c r="BE1328" s="22"/>
      <c r="BF1328" s="22"/>
      <c r="BG1328" s="22"/>
      <c r="BH1328" s="22"/>
      <c r="BI1328" s="22"/>
      <c r="BJ1328" s="33"/>
      <c r="BK1328" s="6"/>
      <c r="BL1328" s="32"/>
      <c r="BM1328" s="27"/>
      <c r="BN1328" s="27"/>
      <c r="BO1328" s="27"/>
      <c r="BP1328" s="27"/>
      <c r="BQ1328" s="27"/>
      <c r="BR1328" s="27"/>
      <c r="BT1328" s="2"/>
      <c r="BU1328" s="8"/>
      <c r="BV1328" s="8"/>
      <c r="BW1328" s="8"/>
      <c r="BY1328" s="44"/>
      <c r="BZ1328" s="31"/>
      <c r="CA1328" s="29"/>
      <c r="CB1328" s="31"/>
      <c r="CC1328" s="17"/>
      <c r="CE1328" s="22"/>
      <c r="CF1328" s="22"/>
      <c r="CG1328" s="22"/>
      <c r="CH1328" s="22"/>
      <c r="CI1328" s="22"/>
      <c r="CJ1328" s="22"/>
      <c r="CK1328" s="22"/>
      <c r="CL1328" s="33"/>
      <c r="CM1328" s="6"/>
      <c r="CN1328" s="32"/>
      <c r="CO1328" s="27"/>
      <c r="CP1328" s="27"/>
      <c r="CQ1328" s="27"/>
      <c r="CR1328" s="27"/>
      <c r="CS1328" s="27"/>
      <c r="CT1328" s="27"/>
    </row>
    <row r="1329" spans="2:98">
      <c r="B1329" s="86">
        <v>44285</v>
      </c>
      <c r="C1329" s="53">
        <v>3958.55</v>
      </c>
      <c r="D1329" s="47">
        <f t="shared" ref="D1329:D1341" si="393">(C1329-C1328)/C1328</f>
        <v>-3.1578231669390426E-3</v>
      </c>
      <c r="F1329" s="89">
        <f t="shared" si="381"/>
        <v>2021.2363925308473</v>
      </c>
      <c r="G1329" s="41">
        <v>257</v>
      </c>
      <c r="H1329" s="37">
        <v>1318</v>
      </c>
      <c r="I1329" s="57">
        <f t="shared" si="385"/>
        <v>2411.7641144757581</v>
      </c>
      <c r="J1329" s="57">
        <f t="shared" si="386"/>
        <v>2891.6115894310806</v>
      </c>
      <c r="K1329" s="57">
        <f t="shared" si="387"/>
        <v>3116.9594459605296</v>
      </c>
      <c r="L1329" s="57">
        <f t="shared" si="388"/>
        <v>1866.1154386885451</v>
      </c>
      <c r="M1329" s="60">
        <f t="shared" si="389"/>
        <v>4028.3525778699141</v>
      </c>
      <c r="N1329" s="57">
        <f t="shared" si="390"/>
        <v>1443.9168447734794</v>
      </c>
      <c r="P1329" s="49"/>
      <c r="Q1329" s="41">
        <v>257</v>
      </c>
      <c r="R1329" s="103">
        <f t="shared" si="382"/>
        <v>2021.2363925308473</v>
      </c>
      <c r="S1329" s="60">
        <f t="shared" si="391"/>
        <v>2411.7641144757581</v>
      </c>
      <c r="T1329" s="57">
        <f t="shared" ref="T1329:T1384" si="394">$C$38*EXP($J$3*SQRT(Q1329))</f>
        <v>2363.8995825496559</v>
      </c>
      <c r="U1329" s="57">
        <f t="shared" ref="U1329:U1384" si="395">$C$38*EXP($J$4*Q1329+$J$3*SQRT(Q1329))</f>
        <v>2548.1220092149301</v>
      </c>
      <c r="V1329" s="57">
        <f t="shared" si="379"/>
        <v>1525.5539584323069</v>
      </c>
      <c r="W1329" s="57">
        <f t="shared" si="380"/>
        <v>3293.1881349469481</v>
      </c>
      <c r="X1329" s="60">
        <f t="shared" si="392"/>
        <v>1443.9168447734794</v>
      </c>
      <c r="Y1329" s="17"/>
      <c r="AA1329" s="22"/>
      <c r="AB1329" s="22"/>
      <c r="AC1329" s="22"/>
      <c r="AD1329" s="22"/>
      <c r="AE1329" s="22"/>
      <c r="AF1329" s="22"/>
      <c r="AG1329" s="22"/>
      <c r="AH1329" s="33"/>
      <c r="AI1329" s="6"/>
      <c r="AJ1329" s="32"/>
      <c r="AK1329" s="27"/>
      <c r="AL1329" s="27"/>
      <c r="AM1329" s="27"/>
      <c r="AN1329" s="27"/>
      <c r="AO1329" s="27"/>
      <c r="AP1329" s="27"/>
      <c r="AR1329" s="2"/>
      <c r="AS1329" s="8"/>
      <c r="AT1329" s="8"/>
      <c r="AU1329" s="8"/>
      <c r="AW1329" s="44"/>
      <c r="AX1329" s="31"/>
      <c r="AY1329" s="29"/>
      <c r="AZ1329" s="31"/>
      <c r="BA1329" s="17"/>
      <c r="BC1329" s="22"/>
      <c r="BD1329" s="22"/>
      <c r="BE1329" s="22"/>
      <c r="BF1329" s="22"/>
      <c r="BG1329" s="22"/>
      <c r="BH1329" s="22"/>
      <c r="BI1329" s="22"/>
      <c r="BJ1329" s="33"/>
      <c r="BK1329" s="6"/>
      <c r="BL1329" s="32"/>
      <c r="BM1329" s="27"/>
      <c r="BN1329" s="27"/>
      <c r="BO1329" s="27"/>
      <c r="BP1329" s="27"/>
      <c r="BQ1329" s="27"/>
      <c r="BR1329" s="27"/>
      <c r="BT1329" s="2"/>
      <c r="BU1329" s="8"/>
      <c r="BV1329" s="8"/>
      <c r="BW1329" s="8"/>
      <c r="BY1329" s="44"/>
      <c r="BZ1329" s="31"/>
      <c r="CA1329" s="29"/>
      <c r="CB1329" s="31"/>
      <c r="CC1329" s="17"/>
      <c r="CE1329" s="22"/>
      <c r="CF1329" s="22"/>
      <c r="CG1329" s="22"/>
      <c r="CH1329" s="22"/>
      <c r="CI1329" s="22"/>
      <c r="CJ1329" s="22"/>
      <c r="CK1329" s="22"/>
      <c r="CL1329" s="33"/>
      <c r="CM1329" s="6"/>
      <c r="CN1329" s="32"/>
      <c r="CO1329" s="27"/>
      <c r="CP1329" s="27"/>
      <c r="CQ1329" s="27"/>
      <c r="CR1329" s="27"/>
      <c r="CS1329" s="27"/>
      <c r="CT1329" s="27"/>
    </row>
    <row r="1330" spans="2:98">
      <c r="B1330" s="86">
        <v>44286</v>
      </c>
      <c r="C1330" s="53">
        <v>3972.89</v>
      </c>
      <c r="D1330" s="47">
        <f t="shared" si="393"/>
        <v>3.6225385557842366E-3</v>
      </c>
      <c r="F1330" s="89">
        <f t="shared" si="381"/>
        <v>2021.2403655145581</v>
      </c>
      <c r="G1330" s="41">
        <v>258</v>
      </c>
      <c r="H1330" s="37">
        <v>1319</v>
      </c>
      <c r="I1330" s="57">
        <f t="shared" si="385"/>
        <v>2412.4684524255213</v>
      </c>
      <c r="J1330" s="57">
        <f t="shared" si="386"/>
        <v>2893.0535380757688</v>
      </c>
      <c r="K1330" s="57">
        <f t="shared" si="387"/>
        <v>3119.4245069213503</v>
      </c>
      <c r="L1330" s="57">
        <f t="shared" si="388"/>
        <v>1865.7300476530265</v>
      </c>
      <c r="M1330" s="60">
        <f t="shared" si="389"/>
        <v>4033.5488095597902</v>
      </c>
      <c r="N1330" s="57">
        <f t="shared" si="390"/>
        <v>1442.8991215265767</v>
      </c>
      <c r="P1330" s="49"/>
      <c r="Q1330" s="96">
        <v>258</v>
      </c>
      <c r="R1330" s="103">
        <f t="shared" si="382"/>
        <v>2021.2403655145581</v>
      </c>
      <c r="S1330" s="60">
        <f t="shared" si="391"/>
        <v>2412.4684524255213</v>
      </c>
      <c r="T1330" s="57">
        <f t="shared" si="394"/>
        <v>2365.0783791113022</v>
      </c>
      <c r="U1330" s="57">
        <f t="shared" si="395"/>
        <v>2550.1372026100398</v>
      </c>
      <c r="V1330" s="57">
        <f t="shared" si="379"/>
        <v>1525.2389003133983</v>
      </c>
      <c r="W1330" s="57">
        <f t="shared" si="380"/>
        <v>3297.4360671268528</v>
      </c>
      <c r="X1330" s="60">
        <f t="shared" si="392"/>
        <v>1442.8991215265767</v>
      </c>
      <c r="Y1330" s="17"/>
      <c r="AA1330" s="22"/>
      <c r="AB1330" s="22"/>
      <c r="AC1330" s="22"/>
      <c r="AD1330" s="22"/>
      <c r="AE1330" s="22"/>
      <c r="AF1330" s="22"/>
      <c r="AG1330" s="22"/>
      <c r="AH1330" s="33"/>
      <c r="AI1330" s="6"/>
      <c r="AJ1330" s="32"/>
      <c r="AK1330" s="27"/>
      <c r="AL1330" s="27"/>
      <c r="AM1330" s="27"/>
      <c r="AN1330" s="27"/>
      <c r="AO1330" s="27"/>
      <c r="AP1330" s="27"/>
      <c r="AR1330" s="2"/>
      <c r="AS1330" s="8"/>
      <c r="AT1330" s="8"/>
      <c r="AU1330" s="8"/>
      <c r="AW1330" s="44"/>
      <c r="AX1330" s="31"/>
      <c r="AY1330" s="29"/>
      <c r="AZ1330" s="31"/>
      <c r="BA1330" s="17"/>
      <c r="BC1330" s="22"/>
      <c r="BD1330" s="22"/>
      <c r="BE1330" s="22"/>
      <c r="BF1330" s="22"/>
      <c r="BG1330" s="22"/>
      <c r="BH1330" s="22"/>
      <c r="BI1330" s="22"/>
      <c r="BJ1330" s="33"/>
      <c r="BK1330" s="6"/>
      <c r="BL1330" s="32"/>
      <c r="BM1330" s="27"/>
      <c r="BN1330" s="27"/>
      <c r="BO1330" s="27"/>
      <c r="BP1330" s="27"/>
      <c r="BQ1330" s="27"/>
      <c r="BR1330" s="27"/>
      <c r="BT1330" s="2"/>
      <c r="BU1330" s="8"/>
      <c r="BV1330" s="8"/>
      <c r="BW1330" s="8"/>
      <c r="BY1330" s="44"/>
      <c r="BZ1330" s="31"/>
      <c r="CA1330" s="29"/>
      <c r="CB1330" s="31"/>
      <c r="CC1330" s="17"/>
      <c r="CE1330" s="22"/>
      <c r="CF1330" s="22"/>
      <c r="CG1330" s="22"/>
      <c r="CH1330" s="22"/>
      <c r="CI1330" s="22"/>
      <c r="CJ1330" s="22"/>
      <c r="CK1330" s="22"/>
      <c r="CL1330" s="33"/>
      <c r="CM1330" s="6"/>
      <c r="CN1330" s="32"/>
      <c r="CO1330" s="27"/>
      <c r="CP1330" s="27"/>
      <c r="CQ1330" s="27"/>
      <c r="CR1330" s="27"/>
      <c r="CS1330" s="27"/>
      <c r="CT1330" s="27"/>
    </row>
    <row r="1331" spans="2:98">
      <c r="B1331" s="86">
        <v>44287</v>
      </c>
      <c r="C1331" s="53">
        <v>4019.87</v>
      </c>
      <c r="D1331" s="47">
        <f t="shared" si="393"/>
        <v>1.1825144919693225E-2</v>
      </c>
      <c r="F1331" s="89">
        <f t="shared" si="381"/>
        <v>2021.2443384982689</v>
      </c>
      <c r="G1331" s="41">
        <v>259</v>
      </c>
      <c r="H1331" s="37">
        <v>1320</v>
      </c>
      <c r="I1331" s="57">
        <f t="shared" si="385"/>
        <v>2413.1729960719958</v>
      </c>
      <c r="J1331" s="57">
        <f t="shared" si="386"/>
        <v>2894.4934119074496</v>
      </c>
      <c r="K1331" s="57">
        <f t="shared" si="387"/>
        <v>3121.8885040329642</v>
      </c>
      <c r="L1331" s="57">
        <f t="shared" si="388"/>
        <v>1865.3465367030944</v>
      </c>
      <c r="M1331" s="60">
        <f t="shared" si="389"/>
        <v>4038.7439472749693</v>
      </c>
      <c r="N1331" s="57">
        <f t="shared" si="390"/>
        <v>1441.8848991157943</v>
      </c>
      <c r="P1331" s="49"/>
      <c r="Q1331" s="41">
        <v>259</v>
      </c>
      <c r="R1331" s="103">
        <f t="shared" si="382"/>
        <v>2021.2443384982689</v>
      </c>
      <c r="S1331" s="60">
        <f t="shared" si="391"/>
        <v>2413.1729960719958</v>
      </c>
      <c r="T1331" s="57">
        <f t="shared" si="394"/>
        <v>2366.2554795082137</v>
      </c>
      <c r="U1331" s="57">
        <f t="shared" si="395"/>
        <v>2552.1515263058072</v>
      </c>
      <c r="V1331" s="57">
        <f t="shared" si="379"/>
        <v>1524.9253791690783</v>
      </c>
      <c r="W1331" s="57">
        <f t="shared" si="380"/>
        <v>3301.6831049797534</v>
      </c>
      <c r="X1331" s="60">
        <f t="shared" si="392"/>
        <v>1441.8848991157943</v>
      </c>
      <c r="Y1331" s="17"/>
      <c r="AA1331" s="22"/>
      <c r="AB1331" s="22"/>
      <c r="AC1331" s="22"/>
      <c r="AD1331" s="22"/>
      <c r="AE1331" s="22"/>
      <c r="AF1331" s="22"/>
      <c r="AG1331" s="22"/>
      <c r="AH1331" s="33"/>
      <c r="AI1331" s="6"/>
      <c r="AJ1331" s="32"/>
      <c r="AK1331" s="27"/>
      <c r="AL1331" s="27"/>
      <c r="AM1331" s="27"/>
      <c r="AN1331" s="27"/>
      <c r="AO1331" s="27"/>
      <c r="AP1331" s="27"/>
      <c r="AR1331" s="2"/>
      <c r="AS1331" s="8"/>
      <c r="AT1331" s="8"/>
      <c r="AU1331" s="8"/>
      <c r="AW1331" s="44"/>
      <c r="AX1331" s="31"/>
      <c r="AY1331" s="29"/>
      <c r="AZ1331" s="31"/>
      <c r="BA1331" s="17"/>
      <c r="BC1331" s="22"/>
      <c r="BD1331" s="22"/>
      <c r="BE1331" s="22"/>
      <c r="BF1331" s="22"/>
      <c r="BG1331" s="22"/>
      <c r="BH1331" s="22"/>
      <c r="BI1331" s="22"/>
      <c r="BJ1331" s="33"/>
      <c r="BK1331" s="6"/>
      <c r="BL1331" s="32"/>
      <c r="BM1331" s="27"/>
      <c r="BN1331" s="27"/>
      <c r="BO1331" s="27"/>
      <c r="BP1331" s="27"/>
      <c r="BQ1331" s="27"/>
      <c r="BR1331" s="27"/>
      <c r="BT1331" s="2"/>
      <c r="BU1331" s="8"/>
      <c r="BV1331" s="8"/>
      <c r="BW1331" s="8"/>
      <c r="BY1331" s="44"/>
      <c r="BZ1331" s="31"/>
      <c r="CA1331" s="29"/>
      <c r="CB1331" s="31"/>
      <c r="CC1331" s="17"/>
      <c r="CE1331" s="22"/>
      <c r="CF1331" s="22"/>
      <c r="CG1331" s="22"/>
      <c r="CH1331" s="22"/>
      <c r="CI1331" s="22"/>
      <c r="CJ1331" s="22"/>
      <c r="CK1331" s="22"/>
      <c r="CL1331" s="33"/>
      <c r="CM1331" s="6"/>
      <c r="CN1331" s="32"/>
      <c r="CO1331" s="27"/>
      <c r="CP1331" s="27"/>
      <c r="CQ1331" s="27"/>
      <c r="CR1331" s="27"/>
      <c r="CS1331" s="27"/>
      <c r="CT1331" s="27"/>
    </row>
    <row r="1332" spans="2:98">
      <c r="B1332" s="86">
        <v>44291</v>
      </c>
      <c r="C1332" s="53">
        <v>4077.91</v>
      </c>
      <c r="D1332" s="47">
        <f t="shared" si="393"/>
        <v>1.4438277854756489E-2</v>
      </c>
      <c r="F1332" s="89">
        <f t="shared" si="381"/>
        <v>2021.2483114819797</v>
      </c>
      <c r="G1332" s="41">
        <v>260</v>
      </c>
      <c r="H1332" s="37">
        <v>1321</v>
      </c>
      <c r="I1332" s="57">
        <f t="shared" si="385"/>
        <v>2413.8777454752544</v>
      </c>
      <c r="J1332" s="57">
        <f t="shared" si="386"/>
        <v>2895.931223286339</v>
      </c>
      <c r="K1332" s="57">
        <f t="shared" si="387"/>
        <v>3124.3514491453575</v>
      </c>
      <c r="L1332" s="57">
        <f t="shared" si="388"/>
        <v>1864.9648942965669</v>
      </c>
      <c r="M1332" s="60">
        <f t="shared" si="389"/>
        <v>4043.9380147045499</v>
      </c>
      <c r="N1332" s="57">
        <f t="shared" si="390"/>
        <v>1440.8741550719349</v>
      </c>
      <c r="P1332" s="49"/>
      <c r="Q1332" s="96">
        <v>260</v>
      </c>
      <c r="R1332" s="103">
        <f t="shared" si="382"/>
        <v>2021.2483114819797</v>
      </c>
      <c r="S1332" s="60">
        <f t="shared" si="391"/>
        <v>2413.8777454752544</v>
      </c>
      <c r="T1332" s="57">
        <f t="shared" si="394"/>
        <v>2367.4308938448989</v>
      </c>
      <c r="U1332" s="57">
        <f t="shared" si="395"/>
        <v>2554.1649899896265</v>
      </c>
      <c r="V1332" s="57">
        <f t="shared" si="379"/>
        <v>1524.6133855635846</v>
      </c>
      <c r="W1332" s="57">
        <f t="shared" si="380"/>
        <v>3305.929267871546</v>
      </c>
      <c r="X1332" s="60">
        <f t="shared" si="392"/>
        <v>1440.8741550719349</v>
      </c>
      <c r="Y1332" s="17"/>
      <c r="AA1332" s="22"/>
      <c r="AB1332" s="22"/>
      <c r="AC1332" s="22"/>
      <c r="AD1332" s="22"/>
      <c r="AE1332" s="22"/>
      <c r="AF1332" s="22"/>
      <c r="AG1332" s="22"/>
      <c r="AH1332" s="33"/>
      <c r="AI1332" s="6"/>
      <c r="AJ1332" s="32"/>
      <c r="AK1332" s="27"/>
      <c r="AL1332" s="27"/>
      <c r="AM1332" s="27"/>
      <c r="AN1332" s="27"/>
      <c r="AO1332" s="27"/>
      <c r="AP1332" s="27"/>
      <c r="AR1332" s="2"/>
      <c r="AS1332" s="8"/>
      <c r="AT1332" s="8"/>
      <c r="AU1332" s="8"/>
      <c r="AW1332" s="44"/>
      <c r="AX1332" s="31"/>
      <c r="AY1332" s="29"/>
      <c r="AZ1332" s="31"/>
      <c r="BA1332" s="17"/>
      <c r="BC1332" s="22"/>
      <c r="BD1332" s="22"/>
      <c r="BE1332" s="22"/>
      <c r="BF1332" s="22"/>
      <c r="BG1332" s="22"/>
      <c r="BH1332" s="22"/>
      <c r="BI1332" s="22"/>
      <c r="BJ1332" s="33"/>
      <c r="BK1332" s="6"/>
      <c r="BL1332" s="32"/>
      <c r="BM1332" s="27"/>
      <c r="BN1332" s="27"/>
      <c r="BO1332" s="27"/>
      <c r="BP1332" s="27"/>
      <c r="BQ1332" s="27"/>
      <c r="BR1332" s="27"/>
      <c r="BT1332" s="2"/>
      <c r="BU1332" s="8"/>
      <c r="BV1332" s="8"/>
      <c r="BW1332" s="8"/>
      <c r="BY1332" s="44"/>
      <c r="BZ1332" s="31"/>
      <c r="CA1332" s="29"/>
      <c r="CB1332" s="31"/>
      <c r="CC1332" s="17"/>
      <c r="CE1332" s="22"/>
      <c r="CF1332" s="22"/>
      <c r="CG1332" s="22"/>
      <c r="CH1332" s="22"/>
      <c r="CI1332" s="22"/>
      <c r="CJ1332" s="22"/>
      <c r="CK1332" s="22"/>
      <c r="CL1332" s="33"/>
      <c r="CM1332" s="6"/>
      <c r="CN1332" s="32"/>
      <c r="CO1332" s="27"/>
      <c r="CP1332" s="27"/>
      <c r="CQ1332" s="27"/>
      <c r="CR1332" s="27"/>
      <c r="CS1332" s="27"/>
      <c r="CT1332" s="27"/>
    </row>
    <row r="1333" spans="2:98">
      <c r="B1333" s="86">
        <v>44292</v>
      </c>
      <c r="C1333" s="53">
        <v>4073.94</v>
      </c>
      <c r="D1333" s="47">
        <f t="shared" si="393"/>
        <v>-9.7353791525555983E-4</v>
      </c>
      <c r="F1333" s="89">
        <f t="shared" si="381"/>
        <v>2021.2522844656905</v>
      </c>
      <c r="G1333" s="41">
        <v>261</v>
      </c>
      <c r="H1333" s="37">
        <v>1322</v>
      </c>
      <c r="I1333" s="57">
        <f t="shared" si="385"/>
        <v>2414.5827006953864</v>
      </c>
      <c r="J1333" s="57">
        <f t="shared" si="386"/>
        <v>2897.3669844534138</v>
      </c>
      <c r="K1333" s="57">
        <f t="shared" si="387"/>
        <v>3126.8133539944442</v>
      </c>
      <c r="L1333" s="57">
        <f t="shared" si="388"/>
        <v>1864.5851090054491</v>
      </c>
      <c r="M1333" s="60">
        <f t="shared" si="389"/>
        <v>4049.1310353140016</v>
      </c>
      <c r="N1333" s="57">
        <f t="shared" si="390"/>
        <v>1439.8668671500045</v>
      </c>
      <c r="P1333" s="49"/>
      <c r="Q1333" s="41">
        <v>261</v>
      </c>
      <c r="R1333" s="103">
        <f t="shared" si="382"/>
        <v>2021.2522844656905</v>
      </c>
      <c r="S1333" s="60">
        <f t="shared" si="391"/>
        <v>2414.5827006953864</v>
      </c>
      <c r="T1333" s="57">
        <f t="shared" si="394"/>
        <v>2368.6046321283852</v>
      </c>
      <c r="U1333" s="57">
        <f t="shared" si="395"/>
        <v>2556.1776032556349</v>
      </c>
      <c r="V1333" s="57">
        <f t="shared" si="379"/>
        <v>1524.3029101545037</v>
      </c>
      <c r="W1333" s="57">
        <f t="shared" si="380"/>
        <v>3310.1745749853103</v>
      </c>
      <c r="X1333" s="60">
        <f t="shared" si="392"/>
        <v>1439.8668671500045</v>
      </c>
      <c r="Y1333" s="17"/>
      <c r="AA1333" s="22"/>
      <c r="AB1333" s="22"/>
      <c r="AC1333" s="22"/>
      <c r="AD1333" s="22"/>
      <c r="AE1333" s="22"/>
      <c r="AF1333" s="22"/>
      <c r="AG1333" s="22"/>
      <c r="AH1333" s="33"/>
      <c r="AI1333" s="6"/>
      <c r="AJ1333" s="32"/>
      <c r="AK1333" s="27"/>
      <c r="AL1333" s="27"/>
      <c r="AM1333" s="27"/>
      <c r="AN1333" s="27"/>
      <c r="AO1333" s="27"/>
      <c r="AP1333" s="27"/>
      <c r="AR1333" s="2"/>
      <c r="AS1333" s="8"/>
      <c r="AT1333" s="8"/>
      <c r="AU1333" s="8"/>
      <c r="AW1333" s="44"/>
      <c r="AX1333" s="31"/>
      <c r="AY1333" s="29"/>
      <c r="AZ1333" s="31"/>
      <c r="BA1333" s="17"/>
      <c r="BC1333" s="22"/>
      <c r="BD1333" s="22"/>
      <c r="BE1333" s="22"/>
      <c r="BF1333" s="22"/>
      <c r="BG1333" s="22"/>
      <c r="BH1333" s="22"/>
      <c r="BI1333" s="22"/>
      <c r="BJ1333" s="33"/>
      <c r="BK1333" s="6"/>
      <c r="BL1333" s="32"/>
      <c r="BM1333" s="27"/>
      <c r="BN1333" s="27"/>
      <c r="BO1333" s="27"/>
      <c r="BP1333" s="27"/>
      <c r="BQ1333" s="27"/>
      <c r="BR1333" s="27"/>
      <c r="BT1333" s="2"/>
      <c r="BU1333" s="8"/>
      <c r="BV1333" s="8"/>
      <c r="BW1333" s="8"/>
      <c r="BY1333" s="44"/>
      <c r="BZ1333" s="31"/>
      <c r="CA1333" s="29"/>
      <c r="CB1333" s="31"/>
      <c r="CC1333" s="17"/>
      <c r="CE1333" s="22"/>
      <c r="CF1333" s="22"/>
      <c r="CG1333" s="22"/>
      <c r="CH1333" s="22"/>
      <c r="CI1333" s="22"/>
      <c r="CJ1333" s="22"/>
      <c r="CK1333" s="22"/>
      <c r="CL1333" s="33"/>
      <c r="CM1333" s="6"/>
      <c r="CN1333" s="32"/>
      <c r="CO1333" s="27"/>
      <c r="CP1333" s="27"/>
      <c r="CQ1333" s="27"/>
      <c r="CR1333" s="27"/>
      <c r="CS1333" s="27"/>
      <c r="CT1333" s="27"/>
    </row>
    <row r="1334" spans="2:98">
      <c r="B1334" s="86">
        <v>44293</v>
      </c>
      <c r="C1334" s="53">
        <v>4079.95</v>
      </c>
      <c r="D1334" s="47">
        <f t="shared" si="393"/>
        <v>1.4752303666720088E-3</v>
      </c>
      <c r="F1334" s="89">
        <f t="shared" si="381"/>
        <v>2021.2562574494013</v>
      </c>
      <c r="G1334" s="41">
        <v>262</v>
      </c>
      <c r="H1334" s="37">
        <v>1323</v>
      </c>
      <c r="I1334" s="57">
        <f t="shared" si="385"/>
        <v>2415.2878617924994</v>
      </c>
      <c r="J1334" s="57">
        <f t="shared" si="386"/>
        <v>2898.8007075320074</v>
      </c>
      <c r="K1334" s="57">
        <f t="shared" si="387"/>
        <v>3129.274230203614</v>
      </c>
      <c r="L1334" s="57">
        <f t="shared" si="388"/>
        <v>1864.2071695143841</v>
      </c>
      <c r="M1334" s="60">
        <f t="shared" si="389"/>
        <v>4054.323032348223</v>
      </c>
      <c r="N1334" s="57">
        <f t="shared" si="390"/>
        <v>1438.8630133261511</v>
      </c>
      <c r="P1334" s="49"/>
      <c r="Q1334" s="96">
        <v>262</v>
      </c>
      <c r="R1334" s="103">
        <f t="shared" si="382"/>
        <v>2021.2562574494013</v>
      </c>
      <c r="S1334" s="60">
        <f t="shared" si="391"/>
        <v>2415.2878617924994</v>
      </c>
      <c r="T1334" s="57">
        <f t="shared" si="394"/>
        <v>2369.7767042695286</v>
      </c>
      <c r="U1334" s="57">
        <f t="shared" si="395"/>
        <v>2558.1893756059826</v>
      </c>
      <c r="V1334" s="57">
        <f t="shared" si="379"/>
        <v>1523.9939436915033</v>
      </c>
      <c r="W1334" s="57">
        <f t="shared" si="380"/>
        <v>3314.4190453238075</v>
      </c>
      <c r="X1334" s="60">
        <f t="shared" si="392"/>
        <v>1438.8630133261511</v>
      </c>
      <c r="Y1334" s="17"/>
      <c r="AA1334" s="22"/>
      <c r="AB1334" s="22"/>
      <c r="AC1334" s="22"/>
      <c r="AD1334" s="22"/>
      <c r="AE1334" s="22"/>
      <c r="AF1334" s="22"/>
      <c r="AG1334" s="22"/>
      <c r="AH1334" s="33"/>
      <c r="AI1334" s="6"/>
      <c r="AJ1334" s="32"/>
      <c r="AK1334" s="27"/>
      <c r="AL1334" s="27"/>
      <c r="AM1334" s="27"/>
      <c r="AN1334" s="27"/>
      <c r="AO1334" s="27"/>
      <c r="AP1334" s="27"/>
      <c r="AR1334" s="2"/>
      <c r="AS1334" s="8"/>
      <c r="AT1334" s="8"/>
      <c r="AU1334" s="8"/>
      <c r="AW1334" s="44"/>
      <c r="AX1334" s="31"/>
      <c r="AY1334" s="29"/>
      <c r="AZ1334" s="31"/>
      <c r="BA1334" s="17"/>
      <c r="BC1334" s="22"/>
      <c r="BD1334" s="22"/>
      <c r="BE1334" s="22"/>
      <c r="BF1334" s="22"/>
      <c r="BG1334" s="22"/>
      <c r="BH1334" s="22"/>
      <c r="BI1334" s="22"/>
      <c r="BJ1334" s="33"/>
      <c r="BK1334" s="6"/>
      <c r="BL1334" s="32"/>
      <c r="BM1334" s="27"/>
      <c r="BN1334" s="27"/>
      <c r="BO1334" s="27"/>
      <c r="BP1334" s="27"/>
      <c r="BQ1334" s="27"/>
      <c r="BR1334" s="27"/>
      <c r="BT1334" s="2"/>
      <c r="BU1334" s="8"/>
      <c r="BV1334" s="8"/>
      <c r="BW1334" s="8"/>
      <c r="BY1334" s="44"/>
      <c r="BZ1334" s="31"/>
      <c r="CA1334" s="29"/>
      <c r="CB1334" s="31"/>
      <c r="CC1334" s="17"/>
      <c r="CE1334" s="22"/>
      <c r="CF1334" s="22"/>
      <c r="CG1334" s="22"/>
      <c r="CH1334" s="22"/>
      <c r="CI1334" s="22"/>
      <c r="CJ1334" s="22"/>
      <c r="CK1334" s="22"/>
      <c r="CL1334" s="33"/>
      <c r="CM1334" s="6"/>
      <c r="CN1334" s="32"/>
      <c r="CO1334" s="27"/>
      <c r="CP1334" s="27"/>
      <c r="CQ1334" s="27"/>
      <c r="CR1334" s="27"/>
      <c r="CS1334" s="27"/>
      <c r="CT1334" s="27"/>
    </row>
    <row r="1335" spans="2:98">
      <c r="B1335" s="86">
        <v>44294</v>
      </c>
      <c r="C1335" s="53">
        <v>4097.17</v>
      </c>
      <c r="D1335" s="47">
        <f t="shared" si="393"/>
        <v>4.2206399588230878E-3</v>
      </c>
      <c r="F1335" s="89">
        <f t="shared" si="381"/>
        <v>2021.2602304331122</v>
      </c>
      <c r="G1335" s="41">
        <v>263</v>
      </c>
      <c r="H1335" s="37">
        <v>1324</v>
      </c>
      <c r="I1335" s="57">
        <f t="shared" si="385"/>
        <v>2415.9932288267173</v>
      </c>
      <c r="J1335" s="57">
        <f t="shared" si="386"/>
        <v>2900.2324045293867</v>
      </c>
      <c r="K1335" s="57">
        <f t="shared" si="387"/>
        <v>3131.7340892852549</v>
      </c>
      <c r="L1335" s="57">
        <f t="shared" si="388"/>
        <v>1863.8310646191271</v>
      </c>
      <c r="M1335" s="60">
        <f t="shared" si="389"/>
        <v>4059.5140288345506</v>
      </c>
      <c r="N1335" s="57">
        <f t="shared" si="390"/>
        <v>1437.86257179466</v>
      </c>
      <c r="P1335" s="49"/>
      <c r="Q1335" s="41">
        <v>263</v>
      </c>
      <c r="R1335" s="103">
        <f t="shared" si="382"/>
        <v>2021.2602304331122</v>
      </c>
      <c r="S1335" s="60">
        <f t="shared" si="391"/>
        <v>2415.9932288267173</v>
      </c>
      <c r="T1335" s="57">
        <f t="shared" si="394"/>
        <v>2370.9471200842991</v>
      </c>
      <c r="U1335" s="57">
        <f t="shared" si="395"/>
        <v>2560.2003164520752</v>
      </c>
      <c r="V1335" s="57">
        <f t="shared" si="379"/>
        <v>1523.6864770150858</v>
      </c>
      <c r="W1335" s="57">
        <f t="shared" si="380"/>
        <v>3318.6626977119422</v>
      </c>
      <c r="X1335" s="60">
        <f t="shared" si="392"/>
        <v>1437.86257179466</v>
      </c>
      <c r="Y1335" s="17"/>
      <c r="AA1335" s="22"/>
      <c r="AB1335" s="22"/>
      <c r="AC1335" s="22"/>
      <c r="AD1335" s="22"/>
      <c r="AE1335" s="22"/>
      <c r="AF1335" s="22"/>
      <c r="AG1335" s="22"/>
      <c r="AH1335" s="33"/>
      <c r="AI1335" s="6"/>
      <c r="AJ1335" s="32"/>
      <c r="AK1335" s="27"/>
      <c r="AL1335" s="27"/>
      <c r="AM1335" s="27"/>
      <c r="AN1335" s="27"/>
      <c r="AO1335" s="27"/>
      <c r="AP1335" s="27"/>
      <c r="AR1335" s="2"/>
      <c r="AS1335" s="8"/>
      <c r="AT1335" s="8"/>
      <c r="AU1335" s="8"/>
      <c r="AW1335" s="44"/>
      <c r="AX1335" s="31"/>
      <c r="AY1335" s="29"/>
      <c r="AZ1335" s="31"/>
      <c r="BA1335" s="17"/>
      <c r="BC1335" s="22"/>
      <c r="BD1335" s="22"/>
      <c r="BE1335" s="22"/>
      <c r="BF1335" s="22"/>
      <c r="BG1335" s="22"/>
      <c r="BH1335" s="22"/>
      <c r="BI1335" s="22"/>
      <c r="BJ1335" s="33"/>
      <c r="BK1335" s="6"/>
      <c r="BL1335" s="32"/>
      <c r="BM1335" s="27"/>
      <c r="BN1335" s="27"/>
      <c r="BO1335" s="27"/>
      <c r="BP1335" s="27"/>
      <c r="BQ1335" s="27"/>
      <c r="BR1335" s="27"/>
      <c r="BT1335" s="2"/>
      <c r="BU1335" s="8"/>
      <c r="BV1335" s="8"/>
      <c r="BW1335" s="8"/>
      <c r="BY1335" s="44"/>
      <c r="BZ1335" s="31"/>
      <c r="CA1335" s="29"/>
      <c r="CB1335" s="31"/>
      <c r="CC1335" s="17"/>
      <c r="CE1335" s="22"/>
      <c r="CF1335" s="22"/>
      <c r="CG1335" s="22"/>
      <c r="CH1335" s="22"/>
      <c r="CI1335" s="22"/>
      <c r="CJ1335" s="22"/>
      <c r="CK1335" s="22"/>
      <c r="CL1335" s="33"/>
      <c r="CM1335" s="6"/>
      <c r="CN1335" s="32"/>
      <c r="CO1335" s="27"/>
      <c r="CP1335" s="27"/>
      <c r="CQ1335" s="27"/>
      <c r="CR1335" s="27"/>
      <c r="CS1335" s="27"/>
      <c r="CT1335" s="27"/>
    </row>
    <row r="1336" spans="2:98">
      <c r="B1336" s="86">
        <v>44295</v>
      </c>
      <c r="C1336" s="53">
        <v>4128.8</v>
      </c>
      <c r="D1336" s="47">
        <f t="shared" si="393"/>
        <v>7.7199628035937266E-3</v>
      </c>
      <c r="F1336" s="89">
        <f t="shared" si="381"/>
        <v>2021.264203416823</v>
      </c>
      <c r="G1336" s="41">
        <v>264</v>
      </c>
      <c r="H1336" s="37">
        <v>1325</v>
      </c>
      <c r="I1336" s="57">
        <f t="shared" si="385"/>
        <v>2416.6988018581847</v>
      </c>
      <c r="J1336" s="57">
        <f t="shared" si="386"/>
        <v>2901.6620873382954</v>
      </c>
      <c r="K1336" s="57">
        <f t="shared" si="387"/>
        <v>3134.1929426422525</v>
      </c>
      <c r="L1336" s="57">
        <f t="shared" si="388"/>
        <v>1863.4567832250493</v>
      </c>
      <c r="M1336" s="60">
        <f t="shared" si="389"/>
        <v>4064.704047585712</v>
      </c>
      <c r="N1336" s="57">
        <f t="shared" si="390"/>
        <v>1436.865520964999</v>
      </c>
      <c r="P1336" s="49"/>
      <c r="Q1336" s="96">
        <v>264</v>
      </c>
      <c r="R1336" s="103">
        <f t="shared" si="382"/>
        <v>2021.264203416823</v>
      </c>
      <c r="S1336" s="60">
        <f t="shared" si="391"/>
        <v>2416.6988018581847</v>
      </c>
      <c r="T1336" s="57">
        <f t="shared" si="394"/>
        <v>2372.1158892950425</v>
      </c>
      <c r="U1336" s="57">
        <f t="shared" si="395"/>
        <v>2562.2104351158</v>
      </c>
      <c r="V1336" s="57">
        <f t="shared" si="379"/>
        <v>1523.3805010553647</v>
      </c>
      <c r="W1336" s="57">
        <f t="shared" si="380"/>
        <v>3322.9055507991748</v>
      </c>
      <c r="X1336" s="60">
        <f t="shared" si="392"/>
        <v>1436.865520964999</v>
      </c>
      <c r="Y1336" s="17"/>
      <c r="AA1336" s="22"/>
      <c r="AB1336" s="22"/>
      <c r="AC1336" s="22"/>
      <c r="AD1336" s="22"/>
      <c r="AE1336" s="22"/>
      <c r="AF1336" s="22"/>
      <c r="AG1336" s="22"/>
      <c r="AH1336" s="33"/>
      <c r="AI1336" s="6"/>
      <c r="AJ1336" s="32"/>
      <c r="AK1336" s="27"/>
      <c r="AL1336" s="27"/>
      <c r="AM1336" s="27"/>
      <c r="AN1336" s="27"/>
      <c r="AO1336" s="27"/>
      <c r="AP1336" s="27"/>
      <c r="AR1336" s="2"/>
      <c r="AS1336" s="8"/>
      <c r="AT1336" s="8"/>
      <c r="AU1336" s="8"/>
      <c r="AW1336" s="44"/>
      <c r="AX1336" s="31"/>
      <c r="AY1336" s="29"/>
      <c r="AZ1336" s="31"/>
      <c r="BA1336" s="17"/>
      <c r="BC1336" s="22"/>
      <c r="BD1336" s="22"/>
      <c r="BE1336" s="22"/>
      <c r="BF1336" s="22"/>
      <c r="BG1336" s="22"/>
      <c r="BH1336" s="22"/>
      <c r="BI1336" s="22"/>
      <c r="BJ1336" s="33"/>
      <c r="BK1336" s="6"/>
      <c r="BL1336" s="32"/>
      <c r="BM1336" s="27"/>
      <c r="BN1336" s="27"/>
      <c r="BO1336" s="27"/>
      <c r="BP1336" s="27"/>
      <c r="BQ1336" s="27"/>
      <c r="BR1336" s="27"/>
      <c r="BT1336" s="2"/>
      <c r="BU1336" s="8"/>
      <c r="BV1336" s="8"/>
      <c r="BW1336" s="8"/>
      <c r="BY1336" s="44"/>
      <c r="BZ1336" s="31"/>
      <c r="CA1336" s="29"/>
      <c r="CB1336" s="31"/>
      <c r="CC1336" s="17"/>
      <c r="CE1336" s="22"/>
      <c r="CF1336" s="22"/>
      <c r="CG1336" s="22"/>
      <c r="CH1336" s="22"/>
      <c r="CI1336" s="22"/>
      <c r="CJ1336" s="22"/>
      <c r="CK1336" s="22"/>
      <c r="CL1336" s="33"/>
      <c r="CM1336" s="6"/>
      <c r="CN1336" s="32"/>
      <c r="CO1336" s="27"/>
      <c r="CP1336" s="27"/>
      <c r="CQ1336" s="27"/>
      <c r="CR1336" s="27"/>
      <c r="CS1336" s="27"/>
      <c r="CT1336" s="27"/>
    </row>
    <row r="1337" spans="2:98">
      <c r="B1337" s="86">
        <v>44298</v>
      </c>
      <c r="C1337" s="53">
        <v>4127.99</v>
      </c>
      <c r="D1337" s="47">
        <f t="shared" si="393"/>
        <v>-1.9618291028880065E-4</v>
      </c>
      <c r="F1337" s="89">
        <f t="shared" si="381"/>
        <v>2021.2681764005338</v>
      </c>
      <c r="G1337" s="41">
        <v>265</v>
      </c>
      <c r="H1337" s="37">
        <v>1326</v>
      </c>
      <c r="I1337" s="57">
        <f t="shared" si="385"/>
        <v>2417.404580947059</v>
      </c>
      <c r="J1337" s="57">
        <f t="shared" si="386"/>
        <v>2903.0897677384733</v>
      </c>
      <c r="K1337" s="57">
        <f t="shared" si="387"/>
        <v>3136.6508015694635</v>
      </c>
      <c r="L1337" s="57">
        <f t="shared" si="388"/>
        <v>1863.0843143456655</v>
      </c>
      <c r="M1337" s="60">
        <f t="shared" si="389"/>
        <v>4069.8931112027308</v>
      </c>
      <c r="N1337" s="57">
        <f t="shared" si="390"/>
        <v>1435.8718394589137</v>
      </c>
      <c r="P1337" s="49"/>
      <c r="Q1337" s="41">
        <v>265</v>
      </c>
      <c r="R1337" s="103">
        <f t="shared" si="382"/>
        <v>2021.2681764005338</v>
      </c>
      <c r="S1337" s="60">
        <f t="shared" si="391"/>
        <v>2417.404580947059</v>
      </c>
      <c r="T1337" s="57">
        <f t="shared" si="394"/>
        <v>2373.2830215317272</v>
      </c>
      <c r="U1337" s="57">
        <f t="shared" si="395"/>
        <v>2564.2197408307297</v>
      </c>
      <c r="V1337" s="57">
        <f t="shared" si="379"/>
        <v>1523.0760068308614</v>
      </c>
      <c r="W1337" s="57">
        <f t="shared" si="380"/>
        <v>3327.1476230618978</v>
      </c>
      <c r="X1337" s="60">
        <f t="shared" si="392"/>
        <v>1435.8718394589137</v>
      </c>
      <c r="Y1337" s="17"/>
      <c r="AA1337" s="22"/>
      <c r="AB1337" s="22"/>
      <c r="AC1337" s="22"/>
      <c r="AD1337" s="22"/>
      <c r="AE1337" s="22"/>
      <c r="AF1337" s="22"/>
      <c r="AG1337" s="22"/>
      <c r="AH1337" s="33"/>
      <c r="AI1337" s="6"/>
      <c r="AJ1337" s="32"/>
      <c r="AK1337" s="27"/>
      <c r="AL1337" s="27"/>
      <c r="AM1337" s="27"/>
      <c r="AN1337" s="27"/>
      <c r="AO1337" s="27"/>
      <c r="AP1337" s="27"/>
      <c r="AR1337" s="2"/>
      <c r="AS1337" s="8"/>
      <c r="AT1337" s="8"/>
      <c r="AU1337" s="8"/>
      <c r="AW1337" s="44"/>
      <c r="AX1337" s="31"/>
      <c r="AY1337" s="29"/>
      <c r="AZ1337" s="31"/>
      <c r="BA1337" s="17"/>
      <c r="BC1337" s="22"/>
      <c r="BD1337" s="22"/>
      <c r="BE1337" s="22"/>
      <c r="BF1337" s="22"/>
      <c r="BG1337" s="22"/>
      <c r="BH1337" s="22"/>
      <c r="BI1337" s="22"/>
      <c r="BJ1337" s="33"/>
      <c r="BK1337" s="6"/>
      <c r="BL1337" s="32"/>
      <c r="BM1337" s="27"/>
      <c r="BN1337" s="27"/>
      <c r="BO1337" s="27"/>
      <c r="BP1337" s="27"/>
      <c r="BQ1337" s="27"/>
      <c r="BR1337" s="27"/>
      <c r="BT1337" s="2"/>
      <c r="BU1337" s="8"/>
      <c r="BV1337" s="8"/>
      <c r="BW1337" s="8"/>
      <c r="BY1337" s="44"/>
      <c r="BZ1337" s="31"/>
      <c r="CA1337" s="29"/>
      <c r="CB1337" s="31"/>
      <c r="CC1337" s="17"/>
      <c r="CE1337" s="22"/>
      <c r="CF1337" s="22"/>
      <c r="CG1337" s="22"/>
      <c r="CH1337" s="22"/>
      <c r="CI1337" s="22"/>
      <c r="CJ1337" s="22"/>
      <c r="CK1337" s="22"/>
      <c r="CL1337" s="33"/>
      <c r="CM1337" s="6"/>
      <c r="CN1337" s="32"/>
      <c r="CO1337" s="27"/>
      <c r="CP1337" s="27"/>
      <c r="CQ1337" s="27"/>
      <c r="CR1337" s="27"/>
      <c r="CS1337" s="27"/>
      <c r="CT1337" s="27"/>
    </row>
    <row r="1338" spans="2:98">
      <c r="B1338" s="86">
        <v>44299</v>
      </c>
      <c r="C1338" s="53">
        <v>4141.6499999999996</v>
      </c>
      <c r="D1338" s="47">
        <f t="shared" si="393"/>
        <v>3.3091165434024441E-3</v>
      </c>
      <c r="F1338" s="89">
        <f t="shared" si="381"/>
        <v>2021.2721493842446</v>
      </c>
      <c r="G1338" s="41">
        <v>266</v>
      </c>
      <c r="H1338" s="37">
        <v>1327</v>
      </c>
      <c r="I1338" s="57">
        <f t="shared" si="385"/>
        <v>2418.1105661535198</v>
      </c>
      <c r="J1338" s="57">
        <f t="shared" si="386"/>
        <v>2904.5154573981526</v>
      </c>
      <c r="K1338" s="57">
        <f t="shared" si="387"/>
        <v>3139.1076772551601</v>
      </c>
      <c r="L1338" s="57">
        <f t="shared" si="388"/>
        <v>1862.713647101187</v>
      </c>
      <c r="M1338" s="60">
        <f t="shared" si="389"/>
        <v>4075.0812420777788</v>
      </c>
      <c r="N1338" s="57">
        <f t="shared" si="390"/>
        <v>1434.8815061075759</v>
      </c>
      <c r="P1338" s="49"/>
      <c r="Q1338" s="96">
        <v>266</v>
      </c>
      <c r="R1338" s="103">
        <f t="shared" si="382"/>
        <v>2021.2721493842446</v>
      </c>
      <c r="S1338" s="60">
        <f t="shared" si="391"/>
        <v>2418.1105661535198</v>
      </c>
      <c r="T1338" s="57">
        <f t="shared" si="394"/>
        <v>2374.4485263331603</v>
      </c>
      <c r="U1338" s="57">
        <f t="shared" si="395"/>
        <v>2566.2282427433038</v>
      </c>
      <c r="V1338" s="57">
        <f t="shared" si="379"/>
        <v>1522.7729854473223</v>
      </c>
      <c r="W1338" s="57">
        <f t="shared" si="380"/>
        <v>3331.3889328057671</v>
      </c>
      <c r="X1338" s="60">
        <f t="shared" si="392"/>
        <v>1434.8815061075759</v>
      </c>
      <c r="Y1338" s="17"/>
      <c r="AA1338" s="22"/>
      <c r="AB1338" s="22"/>
      <c r="AC1338" s="22"/>
      <c r="AD1338" s="22"/>
      <c r="AE1338" s="22"/>
      <c r="AF1338" s="22"/>
      <c r="AG1338" s="22"/>
      <c r="AH1338" s="33"/>
      <c r="AI1338" s="6"/>
      <c r="AJ1338" s="32"/>
      <c r="AK1338" s="27"/>
      <c r="AL1338" s="27"/>
      <c r="AM1338" s="27"/>
      <c r="AN1338" s="27"/>
      <c r="AO1338" s="27"/>
      <c r="AP1338" s="27"/>
      <c r="AR1338" s="2"/>
      <c r="AS1338" s="8"/>
      <c r="AT1338" s="8"/>
      <c r="AU1338" s="8"/>
      <c r="AW1338" s="44"/>
      <c r="AX1338" s="31"/>
      <c r="AY1338" s="29"/>
      <c r="AZ1338" s="31"/>
      <c r="BA1338" s="17"/>
      <c r="BC1338" s="22"/>
      <c r="BD1338" s="22"/>
      <c r="BE1338" s="22"/>
      <c r="BF1338" s="22"/>
      <c r="BG1338" s="22"/>
      <c r="BH1338" s="22"/>
      <c r="BI1338" s="22"/>
      <c r="BJ1338" s="33"/>
      <c r="BK1338" s="6"/>
      <c r="BL1338" s="32"/>
      <c r="BM1338" s="27"/>
      <c r="BN1338" s="27"/>
      <c r="BO1338" s="27"/>
      <c r="BP1338" s="27"/>
      <c r="BQ1338" s="27"/>
      <c r="BR1338" s="27"/>
      <c r="BT1338" s="2"/>
      <c r="BU1338" s="8"/>
      <c r="BV1338" s="8"/>
      <c r="BW1338" s="8"/>
      <c r="BY1338" s="44"/>
      <c r="BZ1338" s="31"/>
      <c r="CA1338" s="29"/>
      <c r="CB1338" s="31"/>
      <c r="CC1338" s="17"/>
      <c r="CE1338" s="22"/>
      <c r="CF1338" s="22"/>
      <c r="CG1338" s="22"/>
      <c r="CH1338" s="22"/>
      <c r="CI1338" s="22"/>
      <c r="CJ1338" s="22"/>
      <c r="CK1338" s="22"/>
      <c r="CL1338" s="33"/>
      <c r="CM1338" s="6"/>
      <c r="CN1338" s="32"/>
      <c r="CO1338" s="27"/>
      <c r="CP1338" s="27"/>
      <c r="CQ1338" s="27"/>
      <c r="CR1338" s="27"/>
      <c r="CS1338" s="27"/>
      <c r="CT1338" s="27"/>
    </row>
    <row r="1339" spans="2:98">
      <c r="B1339" s="86">
        <v>44300</v>
      </c>
      <c r="C1339" s="53">
        <v>4124.66</v>
      </c>
      <c r="D1339" s="47">
        <f t="shared" si="393"/>
        <v>-4.1022297876449681E-3</v>
      </c>
      <c r="F1339" s="89">
        <f t="shared" si="381"/>
        <v>2021.2761223679554</v>
      </c>
      <c r="G1339" s="41">
        <v>267</v>
      </c>
      <c r="H1339" s="37">
        <v>1328</v>
      </c>
      <c r="I1339" s="57">
        <f t="shared" si="385"/>
        <v>2418.8167575377606</v>
      </c>
      <c r="J1339" s="57">
        <f t="shared" si="386"/>
        <v>2905.939167875526</v>
      </c>
      <c r="K1339" s="57">
        <f t="shared" si="387"/>
        <v>3141.5635807824515</v>
      </c>
      <c r="L1339" s="57">
        <f t="shared" si="388"/>
        <v>1862.3447707170999</v>
      </c>
      <c r="M1339" s="60">
        <f t="shared" si="389"/>
        <v>4080.2684623969844</v>
      </c>
      <c r="N1339" s="57">
        <f t="shared" si="390"/>
        <v>1433.8944999487762</v>
      </c>
      <c r="P1339" s="49"/>
      <c r="Q1339" s="41">
        <v>267</v>
      </c>
      <c r="R1339" s="103">
        <f t="shared" si="382"/>
        <v>2021.2761223679554</v>
      </c>
      <c r="S1339" s="60">
        <f t="shared" si="391"/>
        <v>2418.8167575377606</v>
      </c>
      <c r="T1339" s="57">
        <f t="shared" si="394"/>
        <v>2375.6124131481929</v>
      </c>
      <c r="U1339" s="57">
        <f t="shared" si="395"/>
        <v>2568.235949913992</v>
      </c>
      <c r="V1339" s="57">
        <f t="shared" si="379"/>
        <v>1522.4714280965554</v>
      </c>
      <c r="W1339" s="57">
        <f t="shared" si="380"/>
        <v>3335.6294981679966</v>
      </c>
      <c r="X1339" s="60">
        <f t="shared" si="392"/>
        <v>1433.8944999487762</v>
      </c>
      <c r="Y1339" s="17"/>
      <c r="AA1339" s="22"/>
      <c r="AB1339" s="22"/>
      <c r="AC1339" s="22"/>
      <c r="AD1339" s="22"/>
      <c r="AE1339" s="22"/>
      <c r="AF1339" s="22"/>
      <c r="AG1339" s="22"/>
      <c r="AH1339" s="33"/>
      <c r="AI1339" s="6"/>
      <c r="AJ1339" s="32"/>
      <c r="AK1339" s="27"/>
      <c r="AL1339" s="27"/>
      <c r="AM1339" s="27"/>
      <c r="AN1339" s="27"/>
      <c r="AO1339" s="27"/>
      <c r="AP1339" s="27"/>
      <c r="AR1339" s="2"/>
      <c r="AS1339" s="8"/>
      <c r="AT1339" s="8"/>
      <c r="AU1339" s="8"/>
      <c r="AW1339" s="44"/>
      <c r="AX1339" s="31"/>
      <c r="AY1339" s="29"/>
      <c r="AZ1339" s="31"/>
      <c r="BA1339" s="17"/>
      <c r="BC1339" s="22"/>
      <c r="BD1339" s="22"/>
      <c r="BE1339" s="22"/>
      <c r="BF1339" s="22"/>
      <c r="BG1339" s="22"/>
      <c r="BH1339" s="22"/>
      <c r="BI1339" s="22"/>
      <c r="BJ1339" s="33"/>
      <c r="BK1339" s="6"/>
      <c r="BL1339" s="32"/>
      <c r="BM1339" s="27"/>
      <c r="BN1339" s="27"/>
      <c r="BO1339" s="27"/>
      <c r="BP1339" s="27"/>
      <c r="BQ1339" s="27"/>
      <c r="BR1339" s="27"/>
      <c r="BT1339" s="2"/>
      <c r="BU1339" s="8"/>
      <c r="BV1339" s="8"/>
      <c r="BW1339" s="8"/>
      <c r="BY1339" s="44"/>
      <c r="BZ1339" s="31"/>
      <c r="CA1339" s="29"/>
      <c r="CB1339" s="31"/>
      <c r="CC1339" s="17"/>
      <c r="CE1339" s="22"/>
      <c r="CF1339" s="22"/>
      <c r="CG1339" s="22"/>
      <c r="CH1339" s="22"/>
      <c r="CI1339" s="22"/>
      <c r="CJ1339" s="22"/>
      <c r="CK1339" s="22"/>
      <c r="CL1339" s="33"/>
      <c r="CM1339" s="6"/>
      <c r="CN1339" s="32"/>
      <c r="CO1339" s="27"/>
      <c r="CP1339" s="27"/>
      <c r="CQ1339" s="27"/>
      <c r="CR1339" s="27"/>
      <c r="CS1339" s="27"/>
      <c r="CT1339" s="27"/>
    </row>
    <row r="1340" spans="2:98">
      <c r="B1340" s="86">
        <v>44301</v>
      </c>
      <c r="C1340" s="53">
        <v>4170.42</v>
      </c>
      <c r="D1340" s="47">
        <f t="shared" si="393"/>
        <v>1.1094247768300956E-2</v>
      </c>
      <c r="F1340" s="89">
        <f t="shared" si="381"/>
        <v>2021.2800953516662</v>
      </c>
      <c r="G1340" s="41">
        <v>268</v>
      </c>
      <c r="H1340" s="37">
        <v>1329</v>
      </c>
      <c r="I1340" s="57">
        <f t="shared" si="385"/>
        <v>2419.5231551599954</v>
      </c>
      <c r="J1340" s="57">
        <f t="shared" si="386"/>
        <v>2907.3609106201884</v>
      </c>
      <c r="K1340" s="57">
        <f t="shared" si="387"/>
        <v>3144.0185231306855</v>
      </c>
      <c r="L1340" s="57">
        <f t="shared" si="388"/>
        <v>1861.9776745227675</v>
      </c>
      <c r="M1340" s="60">
        <f t="shared" si="389"/>
        <v>4085.4547941431874</v>
      </c>
      <c r="N1340" s="57">
        <f t="shared" si="390"/>
        <v>1432.910800224168</v>
      </c>
      <c r="P1340" s="49"/>
      <c r="Q1340" s="96">
        <v>268</v>
      </c>
      <c r="R1340" s="103">
        <f t="shared" si="382"/>
        <v>2021.2800953516662</v>
      </c>
      <c r="S1340" s="60">
        <f t="shared" si="391"/>
        <v>2419.5231551599954</v>
      </c>
      <c r="T1340" s="57">
        <f t="shared" si="394"/>
        <v>2376.7746913368969</v>
      </c>
      <c r="U1340" s="57">
        <f t="shared" si="395"/>
        <v>2570.2428713184381</v>
      </c>
      <c r="V1340" s="57">
        <f t="shared" si="379"/>
        <v>1522.1713260552888</v>
      </c>
      <c r="W1340" s="57">
        <f t="shared" si="380"/>
        <v>3339.8693371196123</v>
      </c>
      <c r="X1340" s="60">
        <f t="shared" si="392"/>
        <v>1432.910800224168</v>
      </c>
      <c r="Y1340" s="17"/>
      <c r="AA1340" s="22"/>
      <c r="AB1340" s="22"/>
      <c r="AC1340" s="22"/>
      <c r="AD1340" s="22"/>
      <c r="AE1340" s="22"/>
      <c r="AF1340" s="22"/>
      <c r="AG1340" s="22"/>
      <c r="AH1340" s="33"/>
      <c r="AI1340" s="6"/>
      <c r="AJ1340" s="32"/>
      <c r="AK1340" s="27"/>
      <c r="AL1340" s="27"/>
      <c r="AM1340" s="27"/>
      <c r="AN1340" s="27"/>
      <c r="AO1340" s="27"/>
      <c r="AP1340" s="27"/>
      <c r="AR1340" s="2"/>
      <c r="AS1340" s="8"/>
      <c r="AT1340" s="8"/>
      <c r="AU1340" s="8"/>
      <c r="AW1340" s="44"/>
      <c r="AX1340" s="31"/>
      <c r="AY1340" s="29"/>
      <c r="AZ1340" s="31"/>
      <c r="BA1340" s="17"/>
      <c r="BC1340" s="22"/>
      <c r="BD1340" s="22"/>
      <c r="BE1340" s="22"/>
      <c r="BF1340" s="22"/>
      <c r="BG1340" s="22"/>
      <c r="BH1340" s="22"/>
      <c r="BI1340" s="22"/>
      <c r="BJ1340" s="33"/>
      <c r="BK1340" s="6"/>
      <c r="BL1340" s="32"/>
      <c r="BM1340" s="27"/>
      <c r="BN1340" s="27"/>
      <c r="BO1340" s="27"/>
      <c r="BP1340" s="27"/>
      <c r="BQ1340" s="27"/>
      <c r="BR1340" s="27"/>
      <c r="BT1340" s="2"/>
      <c r="BU1340" s="8"/>
      <c r="BV1340" s="8"/>
      <c r="BW1340" s="8"/>
      <c r="BY1340" s="44"/>
      <c r="BZ1340" s="31"/>
      <c r="CA1340" s="29"/>
      <c r="CB1340" s="31"/>
      <c r="CC1340" s="17"/>
      <c r="CE1340" s="22"/>
      <c r="CF1340" s="22"/>
      <c r="CG1340" s="22"/>
      <c r="CH1340" s="22"/>
      <c r="CI1340" s="22"/>
      <c r="CJ1340" s="22"/>
      <c r="CK1340" s="22"/>
      <c r="CL1340" s="33"/>
      <c r="CM1340" s="6"/>
      <c r="CN1340" s="32"/>
      <c r="CO1340" s="27"/>
      <c r="CP1340" s="27"/>
      <c r="CQ1340" s="27"/>
      <c r="CR1340" s="27"/>
      <c r="CS1340" s="27"/>
      <c r="CT1340" s="27"/>
    </row>
    <row r="1341" spans="2:98">
      <c r="B1341" s="86">
        <v>44302</v>
      </c>
      <c r="C1341" s="53">
        <v>4185.47</v>
      </c>
      <c r="D1341" s="47">
        <f t="shared" si="393"/>
        <v>3.6087492386858355E-3</v>
      </c>
      <c r="F1341" s="89">
        <f t="shared" si="381"/>
        <v>2021.284068335377</v>
      </c>
      <c r="G1341" s="41">
        <v>269</v>
      </c>
      <c r="H1341" s="37">
        <v>1330</v>
      </c>
      <c r="I1341" s="57">
        <f t="shared" si="385"/>
        <v>2420.2297590804537</v>
      </c>
      <c r="J1341" s="57">
        <f t="shared" si="386"/>
        <v>2908.7806969745593</v>
      </c>
      <c r="K1341" s="57">
        <f t="shared" si="387"/>
        <v>3146.472515176818</v>
      </c>
      <c r="L1341" s="57">
        <f t="shared" si="388"/>
        <v>1861.612347950055</v>
      </c>
      <c r="M1341" s="60">
        <f t="shared" si="389"/>
        <v>4090.6402590986499</v>
      </c>
      <c r="N1341" s="57">
        <f t="shared" si="390"/>
        <v>1431.9303863765574</v>
      </c>
      <c r="P1341" s="49"/>
      <c r="Q1341" s="41">
        <v>269</v>
      </c>
      <c r="R1341" s="103">
        <f t="shared" si="382"/>
        <v>2021.284068335377</v>
      </c>
      <c r="S1341" s="60">
        <f t="shared" si="391"/>
        <v>2420.2297590804537</v>
      </c>
      <c r="T1341" s="57">
        <f t="shared" si="394"/>
        <v>2377.9353701717291</v>
      </c>
      <c r="U1341" s="57">
        <f t="shared" si="395"/>
        <v>2572.2490158485803</v>
      </c>
      <c r="V1341" s="57">
        <f t="shared" si="379"/>
        <v>1521.8726706840469</v>
      </c>
      <c r="W1341" s="57">
        <f t="shared" si="380"/>
        <v>3344.1084674676672</v>
      </c>
      <c r="X1341" s="60">
        <f t="shared" si="392"/>
        <v>1431.9303863765574</v>
      </c>
      <c r="Y1341" s="17"/>
      <c r="AA1341" s="22"/>
      <c r="AB1341" s="22"/>
      <c r="AC1341" s="22"/>
      <c r="AD1341" s="22"/>
      <c r="AE1341" s="22"/>
      <c r="AF1341" s="22"/>
      <c r="AG1341" s="22"/>
      <c r="AH1341" s="33"/>
      <c r="AI1341" s="6"/>
      <c r="AJ1341" s="32"/>
      <c r="AK1341" s="27"/>
      <c r="AL1341" s="27"/>
      <c r="AM1341" s="27"/>
      <c r="AN1341" s="27"/>
      <c r="AO1341" s="27"/>
      <c r="AP1341" s="27"/>
      <c r="AR1341" s="2"/>
      <c r="AS1341" s="8"/>
      <c r="AT1341" s="8"/>
      <c r="AU1341" s="8"/>
      <c r="AW1341" s="44"/>
      <c r="AX1341" s="31"/>
      <c r="AY1341" s="29"/>
      <c r="AZ1341" s="31"/>
      <c r="BA1341" s="17"/>
      <c r="BC1341" s="22"/>
      <c r="BD1341" s="22"/>
      <c r="BE1341" s="22"/>
      <c r="BF1341" s="22"/>
      <c r="BG1341" s="22"/>
      <c r="BH1341" s="22"/>
      <c r="BI1341" s="22"/>
      <c r="BJ1341" s="33"/>
      <c r="BK1341" s="6"/>
      <c r="BL1341" s="32"/>
      <c r="BM1341" s="27"/>
      <c r="BN1341" s="27"/>
      <c r="BO1341" s="27"/>
      <c r="BP1341" s="27"/>
      <c r="BQ1341" s="27"/>
      <c r="BR1341" s="27"/>
      <c r="BT1341" s="2"/>
      <c r="BU1341" s="8"/>
      <c r="BV1341" s="8"/>
      <c r="BW1341" s="8"/>
      <c r="BY1341" s="44"/>
      <c r="BZ1341" s="31"/>
      <c r="CA1341" s="29"/>
      <c r="CB1341" s="31"/>
      <c r="CC1341" s="17"/>
      <c r="CE1341" s="22"/>
      <c r="CF1341" s="22"/>
      <c r="CG1341" s="22"/>
      <c r="CH1341" s="22"/>
      <c r="CI1341" s="22"/>
      <c r="CJ1341" s="22"/>
      <c r="CK1341" s="22"/>
      <c r="CL1341" s="33"/>
      <c r="CM1341" s="6"/>
      <c r="CN1341" s="32"/>
      <c r="CO1341" s="27"/>
      <c r="CP1341" s="27"/>
      <c r="CQ1341" s="27"/>
      <c r="CR1341" s="27"/>
      <c r="CS1341" s="27"/>
      <c r="CT1341" s="27"/>
    </row>
    <row r="1342" spans="2:98">
      <c r="B1342" s="86">
        <v>44305</v>
      </c>
      <c r="C1342" s="53">
        <v>4163.26</v>
      </c>
      <c r="D1342" s="47">
        <f t="shared" ref="D1342:D1345" si="396">(C1342-C1341)/C1341</f>
        <v>-5.3064530387268421E-3</v>
      </c>
      <c r="F1342" s="89">
        <f t="shared" si="381"/>
        <v>2021.2880413190878</v>
      </c>
      <c r="G1342" s="41">
        <v>270</v>
      </c>
      <c r="H1342" s="37">
        <v>1331</v>
      </c>
      <c r="I1342" s="57">
        <f t="shared" si="385"/>
        <v>2420.9365693593841</v>
      </c>
      <c r="J1342" s="57">
        <f t="shared" si="386"/>
        <v>2910.1985381752779</v>
      </c>
      <c r="K1342" s="57">
        <f t="shared" si="387"/>
        <v>3148.9255676967691</v>
      </c>
      <c r="L1342" s="57">
        <f t="shared" si="388"/>
        <v>1861.2487805319795</v>
      </c>
      <c r="M1342" s="60">
        <f t="shared" si="389"/>
        <v>4095.8248788477226</v>
      </c>
      <c r="N1342" s="57">
        <f t="shared" si="390"/>
        <v>1430.9532380472376</v>
      </c>
      <c r="P1342" s="49"/>
      <c r="Q1342" s="96">
        <v>270</v>
      </c>
      <c r="R1342" s="103">
        <f t="shared" si="382"/>
        <v>2021.2880413190878</v>
      </c>
      <c r="S1342" s="60">
        <f t="shared" si="391"/>
        <v>2420.9365693593841</v>
      </c>
      <c r="T1342" s="57">
        <f t="shared" si="394"/>
        <v>2379.0944588386687</v>
      </c>
      <c r="U1342" s="57">
        <f t="shared" si="395"/>
        <v>2574.2543923137596</v>
      </c>
      <c r="V1342" s="57">
        <f t="shared" si="379"/>
        <v>1521.575453426045</v>
      </c>
      <c r="W1342" s="57">
        <f t="shared" si="380"/>
        <v>3348.34690685742</v>
      </c>
      <c r="X1342" s="60">
        <f t="shared" si="392"/>
        <v>1430.9532380472376</v>
      </c>
      <c r="Y1342" s="17"/>
      <c r="AA1342" s="22"/>
      <c r="AB1342" s="22"/>
      <c r="AC1342" s="22"/>
      <c r="AD1342" s="22"/>
      <c r="AE1342" s="22"/>
      <c r="AF1342" s="22"/>
      <c r="AG1342" s="22"/>
      <c r="AH1342" s="33"/>
      <c r="AI1342" s="6"/>
      <c r="AJ1342" s="32"/>
      <c r="AK1342" s="27"/>
      <c r="AL1342" s="27"/>
      <c r="AM1342" s="27"/>
      <c r="AN1342" s="27"/>
      <c r="AO1342" s="27"/>
      <c r="AP1342" s="27"/>
      <c r="AR1342" s="2"/>
      <c r="AS1342" s="8"/>
      <c r="AT1342" s="8"/>
      <c r="AU1342" s="8"/>
      <c r="AW1342" s="44"/>
      <c r="AX1342" s="31"/>
      <c r="AY1342" s="29"/>
      <c r="AZ1342" s="31"/>
      <c r="BA1342" s="17"/>
      <c r="BC1342" s="22"/>
      <c r="BD1342" s="22"/>
      <c r="BE1342" s="22"/>
      <c r="BF1342" s="22"/>
      <c r="BG1342" s="22"/>
      <c r="BH1342" s="22"/>
      <c r="BI1342" s="22"/>
      <c r="BJ1342" s="33"/>
      <c r="BK1342" s="6"/>
      <c r="BL1342" s="32"/>
      <c r="BM1342" s="27"/>
      <c r="BN1342" s="27"/>
      <c r="BO1342" s="27"/>
      <c r="BP1342" s="27"/>
      <c r="BQ1342" s="27"/>
      <c r="BR1342" s="27"/>
      <c r="BT1342" s="2"/>
      <c r="BU1342" s="8"/>
      <c r="BV1342" s="8"/>
      <c r="BW1342" s="8"/>
      <c r="BY1342" s="44"/>
      <c r="BZ1342" s="31"/>
      <c r="CA1342" s="29"/>
      <c r="CB1342" s="31"/>
      <c r="CC1342" s="17"/>
      <c r="CE1342" s="22"/>
      <c r="CF1342" s="22"/>
      <c r="CG1342" s="22"/>
      <c r="CH1342" s="22"/>
      <c r="CI1342" s="22"/>
      <c r="CJ1342" s="22"/>
      <c r="CK1342" s="22"/>
      <c r="CL1342" s="33"/>
      <c r="CM1342" s="6"/>
      <c r="CN1342" s="32"/>
      <c r="CO1342" s="27"/>
      <c r="CP1342" s="27"/>
      <c r="CQ1342" s="27"/>
      <c r="CR1342" s="27"/>
      <c r="CS1342" s="27"/>
      <c r="CT1342" s="27"/>
    </row>
    <row r="1343" spans="2:98">
      <c r="B1343" s="86">
        <v>44306</v>
      </c>
      <c r="C1343" s="53">
        <v>4134.96</v>
      </c>
      <c r="D1343" s="47">
        <f t="shared" si="396"/>
        <v>-6.7975576831617963E-3</v>
      </c>
      <c r="F1343" s="89">
        <f t="shared" si="381"/>
        <v>2021.2920143027986</v>
      </c>
      <c r="G1343" s="41">
        <v>271</v>
      </c>
      <c r="H1343" s="37">
        <v>1332</v>
      </c>
      <c r="I1343" s="57">
        <f t="shared" si="385"/>
        <v>2421.6435860570509</v>
      </c>
      <c r="J1343" s="57">
        <f t="shared" si="386"/>
        <v>2911.6144453545749</v>
      </c>
      <c r="K1343" s="57">
        <f t="shared" si="387"/>
        <v>3151.3776913667489</v>
      </c>
      <c r="L1343" s="57">
        <f t="shared" si="388"/>
        <v>1860.8869619013801</v>
      </c>
      <c r="M1343" s="60">
        <f t="shared" si="389"/>
        <v>4101.0086747794649</v>
      </c>
      <c r="N1343" s="57">
        <f t="shared" si="390"/>
        <v>1429.9793350733682</v>
      </c>
      <c r="P1343" s="49"/>
      <c r="Q1343" s="41">
        <v>271</v>
      </c>
      <c r="R1343" s="103">
        <f t="shared" si="382"/>
        <v>2021.2920143027986</v>
      </c>
      <c r="S1343" s="60">
        <f t="shared" si="391"/>
        <v>2421.6435860570509</v>
      </c>
      <c r="T1343" s="57">
        <f t="shared" si="394"/>
        <v>2380.2519664383417</v>
      </c>
      <c r="U1343" s="57">
        <f t="shared" si="395"/>
        <v>2576.2590094418042</v>
      </c>
      <c r="V1343" s="57">
        <f t="shared" si="379"/>
        <v>1521.2796658061036</v>
      </c>
      <c r="W1343" s="57">
        <f t="shared" si="380"/>
        <v>3352.5846727744806</v>
      </c>
      <c r="X1343" s="60">
        <f t="shared" si="392"/>
        <v>1429.9793350733682</v>
      </c>
      <c r="Y1343" s="17"/>
      <c r="AA1343" s="22"/>
      <c r="AB1343" s="22"/>
      <c r="AC1343" s="22"/>
      <c r="AD1343" s="22"/>
      <c r="AE1343" s="22"/>
      <c r="AF1343" s="22"/>
      <c r="AG1343" s="22"/>
      <c r="AH1343" s="33"/>
      <c r="AI1343" s="6"/>
      <c r="AJ1343" s="32"/>
      <c r="AK1343" s="27"/>
      <c r="AL1343" s="27"/>
      <c r="AM1343" s="27"/>
      <c r="AN1343" s="27"/>
      <c r="AO1343" s="27"/>
      <c r="AP1343" s="27"/>
      <c r="AR1343" s="2"/>
      <c r="AS1343" s="8"/>
      <c r="AT1343" s="8"/>
      <c r="AU1343" s="8"/>
      <c r="AW1343" s="44"/>
      <c r="AX1343" s="31"/>
      <c r="AY1343" s="29"/>
      <c r="AZ1343" s="31"/>
      <c r="BA1343" s="17"/>
      <c r="BC1343" s="22"/>
      <c r="BD1343" s="22"/>
      <c r="BE1343" s="22"/>
      <c r="BF1343" s="22"/>
      <c r="BG1343" s="22"/>
      <c r="BH1343" s="22"/>
      <c r="BI1343" s="22"/>
      <c r="BJ1343" s="33"/>
      <c r="BK1343" s="6"/>
      <c r="BL1343" s="32"/>
      <c r="BM1343" s="27"/>
      <c r="BN1343" s="27"/>
      <c r="BO1343" s="27"/>
      <c r="BP1343" s="27"/>
      <c r="BQ1343" s="27"/>
      <c r="BR1343" s="27"/>
      <c r="BT1343" s="2"/>
      <c r="BU1343" s="8"/>
      <c r="BV1343" s="8"/>
      <c r="BW1343" s="8"/>
      <c r="BY1343" s="44"/>
      <c r="BZ1343" s="31"/>
      <c r="CA1343" s="29"/>
      <c r="CB1343" s="31"/>
      <c r="CC1343" s="17"/>
      <c r="CE1343" s="22"/>
      <c r="CF1343" s="22"/>
      <c r="CG1343" s="22"/>
      <c r="CH1343" s="22"/>
      <c r="CI1343" s="22"/>
      <c r="CJ1343" s="22"/>
      <c r="CK1343" s="22"/>
      <c r="CL1343" s="33"/>
      <c r="CM1343" s="6"/>
      <c r="CN1343" s="32"/>
      <c r="CO1343" s="27"/>
      <c r="CP1343" s="27"/>
      <c r="CQ1343" s="27"/>
      <c r="CR1343" s="27"/>
      <c r="CS1343" s="27"/>
      <c r="CT1343" s="27"/>
    </row>
    <row r="1344" spans="2:98">
      <c r="B1344" s="86">
        <v>44307</v>
      </c>
      <c r="C1344" s="53">
        <v>4173.42</v>
      </c>
      <c r="D1344" s="47">
        <f t="shared" si="396"/>
        <v>9.3011782459806232E-3</v>
      </c>
      <c r="F1344" s="89">
        <f t="shared" si="381"/>
        <v>2021.2959872865094</v>
      </c>
      <c r="G1344" s="41">
        <v>272</v>
      </c>
      <c r="H1344" s="37">
        <v>1333</v>
      </c>
      <c r="I1344" s="57">
        <f t="shared" si="385"/>
        <v>2422.3508092337388</v>
      </c>
      <c r="J1344" s="57">
        <f t="shared" si="386"/>
        <v>2913.0284295416213</v>
      </c>
      <c r="K1344" s="57">
        <f t="shared" si="387"/>
        <v>3153.8288967645631</v>
      </c>
      <c r="L1344" s="57">
        <f t="shared" si="388"/>
        <v>1860.5268817896128</v>
      </c>
      <c r="M1344" s="60">
        <f t="shared" si="389"/>
        <v>4106.1916680902214</v>
      </c>
      <c r="N1344" s="57">
        <f t="shared" si="390"/>
        <v>1429.0086574854015</v>
      </c>
      <c r="P1344" s="49"/>
      <c r="Q1344" s="96">
        <v>272</v>
      </c>
      <c r="R1344" s="103">
        <f t="shared" si="382"/>
        <v>2021.2959872865094</v>
      </c>
      <c r="S1344" s="60">
        <f t="shared" si="391"/>
        <v>2422.3508092337388</v>
      </c>
      <c r="T1344" s="57">
        <f t="shared" si="394"/>
        <v>2381.4079019871228</v>
      </c>
      <c r="U1344" s="57">
        <f t="shared" si="395"/>
        <v>2578.2628758800956</v>
      </c>
      <c r="V1344" s="57">
        <f t="shared" ref="V1344:V1384" si="397">$C$38*EXP($J$4*Q1344-$J$3*SQRT(Q1344))</f>
        <v>1520.9852994295811</v>
      </c>
      <c r="W1344" s="57">
        <f t="shared" ref="W1344:W1384" si="398">$C$38*EXP($J$4*Q1344+2*$J$3*SQRT(Q1344))</f>
        <v>3356.8217825469119</v>
      </c>
      <c r="X1344" s="60">
        <f t="shared" si="392"/>
        <v>1429.0086574854015</v>
      </c>
      <c r="Y1344" s="17"/>
      <c r="AA1344" s="22"/>
      <c r="AB1344" s="22"/>
      <c r="AC1344" s="22"/>
      <c r="AD1344" s="22"/>
      <c r="AE1344" s="22"/>
      <c r="AF1344" s="22"/>
      <c r="AG1344" s="22"/>
      <c r="AH1344" s="33"/>
      <c r="AI1344" s="6"/>
      <c r="AJ1344" s="32"/>
      <c r="AK1344" s="27"/>
      <c r="AL1344" s="27"/>
      <c r="AM1344" s="27"/>
      <c r="AN1344" s="27"/>
      <c r="AO1344" s="27"/>
      <c r="AP1344" s="27"/>
      <c r="AR1344" s="2"/>
      <c r="AS1344" s="8"/>
      <c r="AT1344" s="8"/>
      <c r="AU1344" s="8"/>
      <c r="AW1344" s="44"/>
      <c r="AX1344" s="31"/>
      <c r="AY1344" s="29"/>
      <c r="AZ1344" s="31"/>
      <c r="BA1344" s="17"/>
      <c r="BC1344" s="22"/>
      <c r="BD1344" s="22"/>
      <c r="BE1344" s="22"/>
      <c r="BF1344" s="22"/>
      <c r="BG1344" s="22"/>
      <c r="BH1344" s="22"/>
      <c r="BI1344" s="22"/>
      <c r="BJ1344" s="33"/>
      <c r="BK1344" s="6"/>
      <c r="BL1344" s="32"/>
      <c r="BM1344" s="27"/>
      <c r="BN1344" s="27"/>
      <c r="BO1344" s="27"/>
      <c r="BP1344" s="27"/>
      <c r="BQ1344" s="27"/>
      <c r="BR1344" s="27"/>
      <c r="BT1344" s="2"/>
      <c r="BU1344" s="8"/>
      <c r="BV1344" s="8"/>
      <c r="BW1344" s="8"/>
      <c r="BY1344" s="44"/>
      <c r="BZ1344" s="31"/>
      <c r="CA1344" s="29"/>
      <c r="CB1344" s="31"/>
      <c r="CC1344" s="17"/>
      <c r="CE1344" s="22"/>
      <c r="CF1344" s="22"/>
      <c r="CG1344" s="22"/>
      <c r="CH1344" s="22"/>
      <c r="CI1344" s="22"/>
      <c r="CJ1344" s="22"/>
      <c r="CK1344" s="22"/>
      <c r="CL1344" s="33"/>
      <c r="CM1344" s="6"/>
      <c r="CN1344" s="32"/>
      <c r="CO1344" s="27"/>
      <c r="CP1344" s="27"/>
      <c r="CQ1344" s="27"/>
      <c r="CR1344" s="27"/>
      <c r="CS1344" s="27"/>
      <c r="CT1344" s="27"/>
    </row>
    <row r="1345" spans="2:98">
      <c r="B1345" s="86">
        <v>44308</v>
      </c>
      <c r="C1345" s="53">
        <v>4134.95</v>
      </c>
      <c r="D1345" s="47">
        <f t="shared" si="396"/>
        <v>-9.2178596930096307E-3</v>
      </c>
      <c r="F1345" s="89">
        <f t="shared" si="381"/>
        <v>2021.2999602702203</v>
      </c>
      <c r="G1345" s="41">
        <v>273</v>
      </c>
      <c r="H1345" s="37">
        <v>1334</v>
      </c>
      <c r="I1345" s="57">
        <f t="shared" si="385"/>
        <v>2423.0582389497467</v>
      </c>
      <c r="J1345" s="57">
        <f t="shared" si="386"/>
        <v>2914.4405016638611</v>
      </c>
      <c r="K1345" s="57">
        <f t="shared" si="387"/>
        <v>3156.2791943708999</v>
      </c>
      <c r="L1345" s="57">
        <f t="shared" si="388"/>
        <v>1860.1685300252659</v>
      </c>
      <c r="M1345" s="60">
        <f t="shared" si="389"/>
        <v>4111.3738797861506</v>
      </c>
      <c r="N1345" s="57">
        <f t="shared" si="390"/>
        <v>1428.0411855045481</v>
      </c>
      <c r="P1345" s="49"/>
      <c r="Q1345" s="41">
        <v>273</v>
      </c>
      <c r="R1345" s="103">
        <f t="shared" si="382"/>
        <v>2021.2999602702203</v>
      </c>
      <c r="S1345" s="60">
        <f t="shared" si="391"/>
        <v>2423.0582389497467</v>
      </c>
      <c r="T1345" s="57">
        <f t="shared" si="394"/>
        <v>2382.5622744182242</v>
      </c>
      <c r="U1345" s="57">
        <f t="shared" si="395"/>
        <v>2580.2660001966233</v>
      </c>
      <c r="V1345" s="57">
        <f t="shared" si="397"/>
        <v>1520.6923459813236</v>
      </c>
      <c r="W1345" s="57">
        <f t="shared" si="398"/>
        <v>3361.0582533473012</v>
      </c>
      <c r="X1345" s="60">
        <f t="shared" si="392"/>
        <v>1428.0411855045481</v>
      </c>
      <c r="Y1345" s="17"/>
      <c r="AA1345" s="22"/>
      <c r="AB1345" s="22"/>
      <c r="AC1345" s="22"/>
      <c r="AD1345" s="22"/>
      <c r="AE1345" s="22"/>
      <c r="AF1345" s="22"/>
      <c r="AG1345" s="22"/>
      <c r="AH1345" s="33"/>
      <c r="AI1345" s="6"/>
      <c r="AJ1345" s="32"/>
      <c r="AK1345" s="27"/>
      <c r="AL1345" s="27"/>
      <c r="AM1345" s="27"/>
      <c r="AN1345" s="27"/>
      <c r="AO1345" s="27"/>
      <c r="AP1345" s="27"/>
      <c r="AR1345" s="2"/>
      <c r="AS1345" s="8"/>
      <c r="AT1345" s="8"/>
      <c r="AU1345" s="8"/>
      <c r="AW1345" s="44"/>
      <c r="AX1345" s="31"/>
      <c r="AY1345" s="29"/>
      <c r="AZ1345" s="31"/>
      <c r="BA1345" s="17"/>
      <c r="BC1345" s="22"/>
      <c r="BD1345" s="22"/>
      <c r="BE1345" s="22"/>
      <c r="BF1345" s="22"/>
      <c r="BG1345" s="22"/>
      <c r="BH1345" s="22"/>
      <c r="BI1345" s="22"/>
      <c r="BJ1345" s="33"/>
      <c r="BK1345" s="6"/>
      <c r="BL1345" s="32"/>
      <c r="BM1345" s="27"/>
      <c r="BN1345" s="27"/>
      <c r="BO1345" s="27"/>
      <c r="BP1345" s="27"/>
      <c r="BQ1345" s="27"/>
      <c r="BR1345" s="27"/>
      <c r="BT1345" s="2"/>
      <c r="BU1345" s="8"/>
      <c r="BV1345" s="8"/>
      <c r="BW1345" s="8"/>
      <c r="BY1345" s="44"/>
      <c r="BZ1345" s="31"/>
      <c r="CA1345" s="29"/>
      <c r="CB1345" s="31"/>
      <c r="CC1345" s="17"/>
      <c r="CE1345" s="22"/>
      <c r="CF1345" s="22"/>
      <c r="CG1345" s="22"/>
      <c r="CH1345" s="22"/>
      <c r="CI1345" s="22"/>
      <c r="CJ1345" s="22"/>
      <c r="CK1345" s="22"/>
      <c r="CL1345" s="33"/>
      <c r="CM1345" s="6"/>
      <c r="CN1345" s="32"/>
      <c r="CO1345" s="27"/>
      <c r="CP1345" s="27"/>
      <c r="CQ1345" s="27"/>
      <c r="CR1345" s="27"/>
      <c r="CS1345" s="27"/>
      <c r="CT1345" s="27"/>
    </row>
    <row r="1346" spans="2:98">
      <c r="B1346" s="86">
        <v>44309</v>
      </c>
      <c r="C1346" s="53">
        <v>4180.17</v>
      </c>
      <c r="D1346" s="47">
        <f t="shared" ref="D1346:D1347" si="399">(C1346-C1345)/C1345</f>
        <v>1.0936045175878852E-2</v>
      </c>
      <c r="F1346" s="89">
        <f t="shared" si="381"/>
        <v>2021.3039332539311</v>
      </c>
      <c r="G1346" s="41">
        <v>274</v>
      </c>
      <c r="H1346" s="37">
        <v>1335</v>
      </c>
      <c r="I1346" s="57">
        <f t="shared" si="385"/>
        <v>2423.7658752653942</v>
      </c>
      <c r="J1346" s="57">
        <f t="shared" si="386"/>
        <v>2915.8506725483103</v>
      </c>
      <c r="K1346" s="57">
        <f t="shared" si="387"/>
        <v>3158.7285945705926</v>
      </c>
      <c r="L1346" s="57">
        <f t="shared" si="388"/>
        <v>1859.8118965328958</v>
      </c>
      <c r="M1346" s="60">
        <f t="shared" si="389"/>
        <v>4116.5553306857246</v>
      </c>
      <c r="N1346" s="57">
        <f t="shared" si="390"/>
        <v>1427.0768995402864</v>
      </c>
      <c r="P1346" s="49"/>
      <c r="Q1346" s="96">
        <v>274</v>
      </c>
      <c r="R1346" s="103">
        <f t="shared" si="382"/>
        <v>2021.3039332539311</v>
      </c>
      <c r="S1346" s="60">
        <f t="shared" si="391"/>
        <v>2423.7658752653942</v>
      </c>
      <c r="T1346" s="57">
        <f t="shared" si="394"/>
        <v>2383.7150925827582</v>
      </c>
      <c r="U1346" s="57">
        <f t="shared" si="395"/>
        <v>2582.2683908810131</v>
      </c>
      <c r="V1346" s="57">
        <f t="shared" si="397"/>
        <v>1520.4007972246309</v>
      </c>
      <c r="W1346" s="57">
        <f t="shared" si="398"/>
        <v>3365.2941021947995</v>
      </c>
      <c r="X1346" s="60">
        <f t="shared" si="392"/>
        <v>1427.0768995402864</v>
      </c>
      <c r="Y1346" s="17"/>
      <c r="AA1346" s="22"/>
      <c r="AB1346" s="22"/>
      <c r="AC1346" s="22"/>
      <c r="AD1346" s="22"/>
      <c r="AE1346" s="22"/>
      <c r="AF1346" s="22"/>
      <c r="AG1346" s="22"/>
      <c r="AH1346" s="33"/>
      <c r="AI1346" s="6"/>
      <c r="AJ1346" s="32"/>
      <c r="AK1346" s="27"/>
      <c r="AL1346" s="27"/>
      <c r="AM1346" s="27"/>
      <c r="AN1346" s="27"/>
      <c r="AO1346" s="27"/>
      <c r="AP1346" s="27"/>
      <c r="AR1346" s="2"/>
      <c r="AS1346" s="8"/>
      <c r="AT1346" s="8"/>
      <c r="AU1346" s="8"/>
      <c r="AW1346" s="44"/>
      <c r="AX1346" s="31"/>
      <c r="AY1346" s="29"/>
      <c r="AZ1346" s="31"/>
      <c r="BA1346" s="17"/>
      <c r="BC1346" s="22"/>
      <c r="BD1346" s="22"/>
      <c r="BE1346" s="22"/>
      <c r="BF1346" s="22"/>
      <c r="BG1346" s="22"/>
      <c r="BH1346" s="22"/>
      <c r="BI1346" s="22"/>
      <c r="BJ1346" s="33"/>
      <c r="BK1346" s="6"/>
      <c r="BL1346" s="32"/>
      <c r="BM1346" s="27"/>
      <c r="BN1346" s="27"/>
      <c r="BO1346" s="27"/>
      <c r="BP1346" s="27"/>
      <c r="BQ1346" s="27"/>
      <c r="BR1346" s="27"/>
      <c r="BT1346" s="2"/>
      <c r="BU1346" s="8"/>
      <c r="BV1346" s="8"/>
      <c r="BW1346" s="8"/>
      <c r="BY1346" s="44"/>
      <c r="BZ1346" s="31"/>
      <c r="CA1346" s="29"/>
      <c r="CB1346" s="31"/>
      <c r="CC1346" s="17"/>
      <c r="CE1346" s="22"/>
      <c r="CF1346" s="22"/>
      <c r="CG1346" s="22"/>
      <c r="CH1346" s="22"/>
      <c r="CI1346" s="22"/>
      <c r="CJ1346" s="22"/>
      <c r="CK1346" s="22"/>
      <c r="CL1346" s="33"/>
      <c r="CM1346" s="6"/>
      <c r="CN1346" s="32"/>
      <c r="CO1346" s="27"/>
      <c r="CP1346" s="27"/>
      <c r="CQ1346" s="27"/>
      <c r="CR1346" s="27"/>
      <c r="CS1346" s="27"/>
      <c r="CT1346" s="27"/>
    </row>
    <row r="1347" spans="2:98">
      <c r="B1347" s="86">
        <v>44312</v>
      </c>
      <c r="C1347" s="53">
        <v>4187.62</v>
      </c>
      <c r="D1347" s="47">
        <f t="shared" si="399"/>
        <v>1.7822241679165724E-3</v>
      </c>
      <c r="F1347" s="89">
        <f t="shared" si="381"/>
        <v>2021.3079062376419</v>
      </c>
      <c r="G1347" s="41">
        <v>275</v>
      </c>
      <c r="H1347" s="37">
        <v>1336</v>
      </c>
      <c r="I1347" s="57">
        <f t="shared" si="385"/>
        <v>2424.4737182410167</v>
      </c>
      <c r="J1347" s="57">
        <f t="shared" si="386"/>
        <v>2917.2589529228444</v>
      </c>
      <c r="K1347" s="57">
        <f t="shared" si="387"/>
        <v>3161.1771076538594</v>
      </c>
      <c r="L1347" s="57">
        <f t="shared" si="388"/>
        <v>1859.4569713317865</v>
      </c>
      <c r="M1347" s="60">
        <f t="shared" si="389"/>
        <v>4121.7360414221694</v>
      </c>
      <c r="N1347" s="57">
        <f t="shared" si="390"/>
        <v>1426.1157801879137</v>
      </c>
      <c r="P1347" s="49"/>
      <c r="Q1347" s="41">
        <v>275</v>
      </c>
      <c r="R1347" s="103">
        <f t="shared" si="382"/>
        <v>2021.3079062376419</v>
      </c>
      <c r="S1347" s="60">
        <f t="shared" si="391"/>
        <v>2424.4737182410167</v>
      </c>
      <c r="T1347" s="57">
        <f t="shared" si="394"/>
        <v>2384.8663652507894</v>
      </c>
      <c r="U1347" s="57">
        <f t="shared" si="395"/>
        <v>2584.2700563455442</v>
      </c>
      <c r="V1347" s="57">
        <f t="shared" si="397"/>
        <v>1520.110645000243</v>
      </c>
      <c r="W1347" s="57">
        <f t="shared" si="398"/>
        <v>3369.5293459571203</v>
      </c>
      <c r="X1347" s="60">
        <f t="shared" si="392"/>
        <v>1426.1157801879137</v>
      </c>
      <c r="Y1347" s="17"/>
      <c r="AA1347" s="22"/>
      <c r="AB1347" s="22"/>
      <c r="AC1347" s="22"/>
      <c r="AD1347" s="22"/>
      <c r="AE1347" s="22"/>
      <c r="AF1347" s="22"/>
      <c r="AG1347" s="22"/>
      <c r="AH1347" s="33"/>
      <c r="AI1347" s="6"/>
      <c r="AJ1347" s="32"/>
      <c r="AK1347" s="27"/>
      <c r="AL1347" s="27"/>
      <c r="AM1347" s="27"/>
      <c r="AN1347" s="27"/>
      <c r="AO1347" s="27"/>
      <c r="AP1347" s="27"/>
      <c r="AR1347" s="2"/>
      <c r="AS1347" s="8"/>
      <c r="AT1347" s="8"/>
      <c r="AU1347" s="8"/>
      <c r="AW1347" s="44"/>
      <c r="AX1347" s="31"/>
      <c r="AY1347" s="29"/>
      <c r="AZ1347" s="31"/>
      <c r="BA1347" s="17"/>
      <c r="BC1347" s="22"/>
      <c r="BD1347" s="22"/>
      <c r="BE1347" s="22"/>
      <c r="BF1347" s="22"/>
      <c r="BG1347" s="22"/>
      <c r="BH1347" s="22"/>
      <c r="BI1347" s="22"/>
      <c r="BJ1347" s="33"/>
      <c r="BK1347" s="6"/>
      <c r="BL1347" s="32"/>
      <c r="BM1347" s="27"/>
      <c r="BN1347" s="27"/>
      <c r="BO1347" s="27"/>
      <c r="BP1347" s="27"/>
      <c r="BQ1347" s="27"/>
      <c r="BR1347" s="27"/>
      <c r="BT1347" s="2"/>
      <c r="BU1347" s="8"/>
      <c r="BV1347" s="8"/>
      <c r="BW1347" s="8"/>
      <c r="BY1347" s="44"/>
      <c r="BZ1347" s="31"/>
      <c r="CA1347" s="29"/>
      <c r="CB1347" s="31"/>
      <c r="CC1347" s="17"/>
      <c r="CE1347" s="22"/>
      <c r="CF1347" s="22"/>
      <c r="CG1347" s="22"/>
      <c r="CH1347" s="22"/>
      <c r="CI1347" s="22"/>
      <c r="CJ1347" s="22"/>
      <c r="CK1347" s="22"/>
      <c r="CL1347" s="33"/>
      <c r="CM1347" s="6"/>
      <c r="CN1347" s="32"/>
      <c r="CO1347" s="27"/>
      <c r="CP1347" s="27"/>
      <c r="CQ1347" s="27"/>
      <c r="CR1347" s="27"/>
      <c r="CS1347" s="27"/>
      <c r="CT1347" s="27"/>
    </row>
    <row r="1348" spans="2:98">
      <c r="B1348" s="86">
        <v>44313</v>
      </c>
      <c r="C1348" s="53">
        <v>4186.72</v>
      </c>
      <c r="D1348" s="47">
        <f t="shared" ref="D1348:D1354" si="400">(C1348-C1347)/C1347</f>
        <v>-2.1491921425526581E-4</v>
      </c>
      <c r="F1348" s="89">
        <f t="shared" si="381"/>
        <v>2021.3118792213527</v>
      </c>
      <c r="G1348" s="41">
        <v>276</v>
      </c>
      <c r="H1348" s="37">
        <v>1337</v>
      </c>
      <c r="I1348" s="57">
        <f t="shared" si="385"/>
        <v>2425.1817679369678</v>
      </c>
      <c r="J1348" s="57">
        <f t="shared" si="386"/>
        <v>2918.6653534174625</v>
      </c>
      <c r="K1348" s="57">
        <f t="shared" si="387"/>
        <v>3163.6247438175274</v>
      </c>
      <c r="L1348" s="57">
        <f t="shared" si="388"/>
        <v>1859.1037445347254</v>
      </c>
      <c r="M1348" s="60">
        <f t="shared" si="389"/>
        <v>4126.9160324458799</v>
      </c>
      <c r="N1348" s="57">
        <f t="shared" si="390"/>
        <v>1425.1578082261374</v>
      </c>
      <c r="P1348" s="49"/>
      <c r="Q1348" s="96">
        <v>276</v>
      </c>
      <c r="R1348" s="103">
        <f t="shared" si="382"/>
        <v>2021.3118792213527</v>
      </c>
      <c r="S1348" s="60">
        <f t="shared" si="391"/>
        <v>2425.1817679369678</v>
      </c>
      <c r="T1348" s="57">
        <f t="shared" si="394"/>
        <v>2386.0161011123678</v>
      </c>
      <c r="U1348" s="57">
        <f t="shared" si="395"/>
        <v>2586.2710049261477</v>
      </c>
      <c r="V1348" s="57">
        <f t="shared" si="397"/>
        <v>1519.8218812253397</v>
      </c>
      <c r="W1348" s="57">
        <f t="shared" si="398"/>
        <v>3373.7640013525111</v>
      </c>
      <c r="X1348" s="60">
        <f t="shared" si="392"/>
        <v>1425.1578082261374</v>
      </c>
      <c r="Y1348" s="17"/>
      <c r="AA1348" s="22"/>
      <c r="AB1348" s="22"/>
      <c r="AC1348" s="22"/>
      <c r="AD1348" s="22"/>
      <c r="AE1348" s="22"/>
      <c r="AF1348" s="22"/>
      <c r="AG1348" s="22"/>
      <c r="AH1348" s="33"/>
      <c r="AI1348" s="6"/>
      <c r="AJ1348" s="32"/>
      <c r="AK1348" s="27"/>
      <c r="AL1348" s="27"/>
      <c r="AM1348" s="27"/>
      <c r="AN1348" s="27"/>
      <c r="AO1348" s="27"/>
      <c r="AP1348" s="27"/>
      <c r="AR1348" s="2"/>
      <c r="AS1348" s="8"/>
      <c r="AT1348" s="8"/>
      <c r="AU1348" s="8"/>
      <c r="AW1348" s="44"/>
      <c r="AX1348" s="31"/>
      <c r="AY1348" s="29"/>
      <c r="AZ1348" s="31"/>
      <c r="BA1348" s="17"/>
      <c r="BC1348" s="22"/>
      <c r="BD1348" s="22"/>
      <c r="BE1348" s="22"/>
      <c r="BF1348" s="22"/>
      <c r="BG1348" s="22"/>
      <c r="BH1348" s="22"/>
      <c r="BI1348" s="22"/>
      <c r="BJ1348" s="33"/>
      <c r="BK1348" s="6"/>
      <c r="BL1348" s="32"/>
      <c r="BM1348" s="27"/>
      <c r="BN1348" s="27"/>
      <c r="BO1348" s="27"/>
      <c r="BP1348" s="27"/>
      <c r="BQ1348" s="27"/>
      <c r="BR1348" s="27"/>
      <c r="BT1348" s="2"/>
      <c r="BU1348" s="8"/>
      <c r="BV1348" s="8"/>
      <c r="BW1348" s="8"/>
      <c r="BY1348" s="44"/>
      <c r="BZ1348" s="31"/>
      <c r="CA1348" s="29"/>
      <c r="CB1348" s="31"/>
      <c r="CC1348" s="17"/>
      <c r="CE1348" s="22"/>
      <c r="CF1348" s="22"/>
      <c r="CG1348" s="22"/>
      <c r="CH1348" s="22"/>
      <c r="CI1348" s="22"/>
      <c r="CJ1348" s="22"/>
      <c r="CK1348" s="22"/>
      <c r="CL1348" s="33"/>
      <c r="CM1348" s="6"/>
      <c r="CN1348" s="32"/>
      <c r="CO1348" s="27"/>
      <c r="CP1348" s="27"/>
      <c r="CQ1348" s="27"/>
      <c r="CR1348" s="27"/>
      <c r="CS1348" s="27"/>
      <c r="CT1348" s="27"/>
    </row>
    <row r="1349" spans="2:98">
      <c r="B1349" s="86">
        <v>44314</v>
      </c>
      <c r="C1349" s="53">
        <v>4183.18</v>
      </c>
      <c r="D1349" s="47">
        <f t="shared" si="400"/>
        <v>-8.455306301830462E-4</v>
      </c>
      <c r="F1349" s="89">
        <f t="shared" si="381"/>
        <v>2021.3158522050635</v>
      </c>
      <c r="G1349" s="41">
        <v>277</v>
      </c>
      <c r="H1349" s="37">
        <v>1338</v>
      </c>
      <c r="I1349" s="57">
        <f t="shared" si="385"/>
        <v>2425.8900244136184</v>
      </c>
      <c r="J1349" s="57">
        <f t="shared" si="386"/>
        <v>2920.069884565527</v>
      </c>
      <c r="K1349" s="57">
        <f t="shared" si="387"/>
        <v>3166.0715131662369</v>
      </c>
      <c r="L1349" s="57">
        <f t="shared" si="388"/>
        <v>1858.7522063468041</v>
      </c>
      <c r="M1349" s="60">
        <f t="shared" si="389"/>
        <v>4132.0953240267872</v>
      </c>
      <c r="N1349" s="57">
        <f t="shared" si="390"/>
        <v>1424.2029646147039</v>
      </c>
      <c r="P1349" s="49"/>
      <c r="Q1349" s="41">
        <v>277</v>
      </c>
      <c r="R1349" s="103">
        <f t="shared" si="382"/>
        <v>2021.3158522050635</v>
      </c>
      <c r="S1349" s="60">
        <f t="shared" si="391"/>
        <v>2425.8900244136184</v>
      </c>
      <c r="T1349" s="57">
        <f t="shared" si="394"/>
        <v>2387.1643087785437</v>
      </c>
      <c r="U1349" s="57">
        <f t="shared" si="395"/>
        <v>2588.2712448833913</v>
      </c>
      <c r="V1349" s="57">
        <f t="shared" si="397"/>
        <v>1519.5344978925593</v>
      </c>
      <c r="W1349" s="57">
        <f t="shared" si="398"/>
        <v>3377.9980849516919</v>
      </c>
      <c r="X1349" s="60">
        <f t="shared" si="392"/>
        <v>1424.2029646147039</v>
      </c>
      <c r="Y1349" s="17"/>
      <c r="AA1349" s="22"/>
      <c r="AB1349" s="22"/>
      <c r="AC1349" s="22"/>
      <c r="AD1349" s="22"/>
      <c r="AE1349" s="22"/>
      <c r="AF1349" s="22"/>
      <c r="AG1349" s="22"/>
      <c r="AH1349" s="33"/>
      <c r="AI1349" s="6"/>
      <c r="AJ1349" s="32"/>
      <c r="AK1349" s="27"/>
      <c r="AL1349" s="27"/>
      <c r="AM1349" s="27"/>
      <c r="AN1349" s="27"/>
      <c r="AO1349" s="27"/>
      <c r="AP1349" s="27"/>
      <c r="AR1349" s="2"/>
      <c r="AS1349" s="8"/>
      <c r="AT1349" s="8"/>
      <c r="AU1349" s="8"/>
      <c r="AW1349" s="44"/>
      <c r="AX1349" s="31"/>
      <c r="AY1349" s="29"/>
      <c r="AZ1349" s="31"/>
      <c r="BA1349" s="17"/>
      <c r="BC1349" s="22"/>
      <c r="BD1349" s="22"/>
      <c r="BE1349" s="22"/>
      <c r="BF1349" s="22"/>
      <c r="BG1349" s="22"/>
      <c r="BH1349" s="22"/>
      <c r="BI1349" s="22"/>
      <c r="BJ1349" s="33"/>
      <c r="BK1349" s="6"/>
      <c r="BL1349" s="32"/>
      <c r="BM1349" s="27"/>
      <c r="BN1349" s="27"/>
      <c r="BO1349" s="27"/>
      <c r="BP1349" s="27"/>
      <c r="BQ1349" s="27"/>
      <c r="BR1349" s="27"/>
      <c r="BT1349" s="2"/>
      <c r="BU1349" s="8"/>
      <c r="BV1349" s="8"/>
      <c r="BW1349" s="8"/>
      <c r="BY1349" s="44"/>
      <c r="BZ1349" s="31"/>
      <c r="CA1349" s="29"/>
      <c r="CB1349" s="31"/>
      <c r="CC1349" s="17"/>
      <c r="CE1349" s="22"/>
      <c r="CF1349" s="22"/>
      <c r="CG1349" s="22"/>
      <c r="CH1349" s="22"/>
      <c r="CI1349" s="22"/>
      <c r="CJ1349" s="22"/>
      <c r="CK1349" s="22"/>
      <c r="CL1349" s="33"/>
      <c r="CM1349" s="6"/>
      <c r="CN1349" s="32"/>
      <c r="CO1349" s="27"/>
      <c r="CP1349" s="27"/>
      <c r="CQ1349" s="27"/>
      <c r="CR1349" s="27"/>
      <c r="CS1349" s="27"/>
      <c r="CT1349" s="27"/>
    </row>
    <row r="1350" spans="2:98">
      <c r="B1350" s="86">
        <v>44315</v>
      </c>
      <c r="C1350" s="53">
        <v>4211.47</v>
      </c>
      <c r="D1350" s="47">
        <f t="shared" si="400"/>
        <v>6.7627976802336889E-3</v>
      </c>
      <c r="F1350" s="89">
        <f t="shared" si="381"/>
        <v>2021.3198251887743</v>
      </c>
      <c r="G1350" s="41">
        <v>278</v>
      </c>
      <c r="H1350" s="37">
        <v>1339</v>
      </c>
      <c r="I1350" s="57">
        <f t="shared" si="385"/>
        <v>2426.5984877313581</v>
      </c>
      <c r="J1350" s="57">
        <f t="shared" si="386"/>
        <v>2921.4725568049885</v>
      </c>
      <c r="K1350" s="57">
        <f t="shared" si="387"/>
        <v>3168.5174257136177</v>
      </c>
      <c r="L1350" s="57">
        <f t="shared" si="388"/>
        <v>1858.4023470642344</v>
      </c>
      <c r="M1350" s="60">
        <f t="shared" si="389"/>
        <v>4137.2739362566917</v>
      </c>
      <c r="N1350" s="57">
        <f t="shared" si="390"/>
        <v>1423.2512304920715</v>
      </c>
      <c r="P1350" s="49"/>
      <c r="Q1350" s="96">
        <v>278</v>
      </c>
      <c r="R1350" s="103">
        <f t="shared" si="382"/>
        <v>2021.3198251887743</v>
      </c>
      <c r="S1350" s="60">
        <f t="shared" si="391"/>
        <v>2426.5984877313581</v>
      </c>
      <c r="T1350" s="57">
        <f t="shared" si="394"/>
        <v>2388.3109967823671</v>
      </c>
      <c r="U1350" s="57">
        <f t="shared" si="395"/>
        <v>2590.270784403443</v>
      </c>
      <c r="V1350" s="57">
        <f t="shared" si="397"/>
        <v>1519.2484870690309</v>
      </c>
      <c r="W1350" s="57">
        <f t="shared" si="398"/>
        <v>3382.2316131797575</v>
      </c>
      <c r="X1350" s="60">
        <f t="shared" si="392"/>
        <v>1423.2512304920715</v>
      </c>
      <c r="Y1350" s="17"/>
      <c r="AA1350" s="22"/>
      <c r="AB1350" s="22"/>
      <c r="AC1350" s="22"/>
      <c r="AD1350" s="22"/>
      <c r="AE1350" s="22"/>
      <c r="AF1350" s="22"/>
      <c r="AG1350" s="22"/>
      <c r="AH1350" s="33"/>
      <c r="AI1350" s="6"/>
      <c r="AJ1350" s="32"/>
      <c r="AK1350" s="27"/>
      <c r="AL1350" s="27"/>
      <c r="AM1350" s="27"/>
      <c r="AN1350" s="27"/>
      <c r="AO1350" s="27"/>
      <c r="AP1350" s="27"/>
      <c r="AR1350" s="2"/>
      <c r="AS1350" s="8"/>
      <c r="AT1350" s="8"/>
      <c r="AU1350" s="8"/>
      <c r="AW1350" s="44"/>
      <c r="AX1350" s="31"/>
      <c r="AY1350" s="29"/>
      <c r="AZ1350" s="31"/>
      <c r="BA1350" s="17"/>
      <c r="BC1350" s="22"/>
      <c r="BD1350" s="22"/>
      <c r="BE1350" s="22"/>
      <c r="BF1350" s="22"/>
      <c r="BG1350" s="22"/>
      <c r="BH1350" s="22"/>
      <c r="BI1350" s="22"/>
      <c r="BJ1350" s="33"/>
      <c r="BK1350" s="6"/>
      <c r="BL1350" s="32"/>
      <c r="BM1350" s="27"/>
      <c r="BN1350" s="27"/>
      <c r="BO1350" s="27"/>
      <c r="BP1350" s="27"/>
      <c r="BQ1350" s="27"/>
      <c r="BR1350" s="27"/>
      <c r="BT1350" s="2"/>
      <c r="BU1350" s="8"/>
      <c r="BV1350" s="8"/>
      <c r="BW1350" s="8"/>
      <c r="BY1350" s="44"/>
      <c r="BZ1350" s="31"/>
      <c r="CA1350" s="29"/>
      <c r="CB1350" s="31"/>
      <c r="CC1350" s="17"/>
      <c r="CE1350" s="22"/>
      <c r="CF1350" s="22"/>
      <c r="CG1350" s="22"/>
      <c r="CH1350" s="22"/>
      <c r="CI1350" s="22"/>
      <c r="CJ1350" s="22"/>
      <c r="CK1350" s="22"/>
      <c r="CL1350" s="33"/>
      <c r="CM1350" s="6"/>
      <c r="CN1350" s="32"/>
      <c r="CO1350" s="27"/>
      <c r="CP1350" s="27"/>
      <c r="CQ1350" s="27"/>
      <c r="CR1350" s="27"/>
      <c r="CS1350" s="27"/>
      <c r="CT1350" s="27"/>
    </row>
    <row r="1351" spans="2:98">
      <c r="B1351" s="86">
        <v>44316</v>
      </c>
      <c r="C1351" s="53">
        <v>4181.17</v>
      </c>
      <c r="D1351" s="47">
        <f t="shared" si="400"/>
        <v>-7.1946375018699365E-3</v>
      </c>
      <c r="F1351" s="89">
        <f t="shared" si="381"/>
        <v>2021.3237981724851</v>
      </c>
      <c r="G1351" s="41">
        <v>279</v>
      </c>
      <c r="H1351" s="37">
        <v>1340</v>
      </c>
      <c r="I1351" s="57">
        <f t="shared" si="385"/>
        <v>2427.3071579505922</v>
      </c>
      <c r="J1351" s="57">
        <f t="shared" si="386"/>
        <v>2922.8733804795875</v>
      </c>
      <c r="K1351" s="57">
        <f t="shared" si="387"/>
        <v>3170.9624913834573</v>
      </c>
      <c r="L1351" s="57">
        <f t="shared" si="388"/>
        <v>1858.0541570731866</v>
      </c>
      <c r="M1351" s="60">
        <f t="shared" si="389"/>
        <v>4142.4518890515501</v>
      </c>
      <c r="N1351" s="57">
        <f t="shared" si="390"/>
        <v>1422.3025871731156</v>
      </c>
      <c r="P1351" s="49"/>
      <c r="Q1351" s="41">
        <v>279</v>
      </c>
      <c r="R1351" s="103">
        <f t="shared" si="382"/>
        <v>2021.3237981724851</v>
      </c>
      <c r="S1351" s="60">
        <f t="shared" si="391"/>
        <v>2427.3071579505922</v>
      </c>
      <c r="T1351" s="57">
        <f t="shared" si="394"/>
        <v>2389.4561735798711</v>
      </c>
      <c r="U1351" s="57">
        <f t="shared" si="395"/>
        <v>2592.2696315990229</v>
      </c>
      <c r="V1351" s="57">
        <f t="shared" si="397"/>
        <v>1518.9638408954249</v>
      </c>
      <c r="W1351" s="57">
        <f t="shared" si="398"/>
        <v>3386.4646023180517</v>
      </c>
      <c r="X1351" s="60">
        <f t="shared" si="392"/>
        <v>1422.3025871731156</v>
      </c>
      <c r="Y1351" s="17"/>
      <c r="AA1351" s="22"/>
      <c r="AB1351" s="22"/>
      <c r="AC1351" s="22"/>
      <c r="AD1351" s="22"/>
      <c r="AE1351" s="22"/>
      <c r="AF1351" s="22"/>
      <c r="AG1351" s="22"/>
      <c r="AH1351" s="33"/>
      <c r="AI1351" s="6"/>
      <c r="AJ1351" s="32"/>
      <c r="AK1351" s="27"/>
      <c r="AL1351" s="27"/>
      <c r="AM1351" s="27"/>
      <c r="AN1351" s="27"/>
      <c r="AO1351" s="27"/>
      <c r="AP1351" s="27"/>
      <c r="AR1351" s="2"/>
      <c r="AS1351" s="8"/>
      <c r="AT1351" s="8"/>
      <c r="AU1351" s="8"/>
      <c r="AW1351" s="44"/>
      <c r="AX1351" s="31"/>
      <c r="AY1351" s="29"/>
      <c r="AZ1351" s="31"/>
      <c r="BA1351" s="17"/>
      <c r="BC1351" s="22"/>
      <c r="BD1351" s="22"/>
      <c r="BE1351" s="22"/>
      <c r="BF1351" s="22"/>
      <c r="BG1351" s="22"/>
      <c r="BH1351" s="22"/>
      <c r="BI1351" s="22"/>
      <c r="BJ1351" s="33"/>
      <c r="BK1351" s="6"/>
      <c r="BL1351" s="32"/>
      <c r="BM1351" s="27"/>
      <c r="BN1351" s="27"/>
      <c r="BO1351" s="27"/>
      <c r="BP1351" s="27"/>
      <c r="BQ1351" s="27"/>
      <c r="BR1351" s="27"/>
      <c r="BT1351" s="2"/>
      <c r="BU1351" s="8"/>
      <c r="BV1351" s="8"/>
      <c r="BW1351" s="8"/>
      <c r="BY1351" s="44"/>
      <c r="BZ1351" s="31"/>
      <c r="CA1351" s="29"/>
      <c r="CB1351" s="31"/>
      <c r="CC1351" s="17"/>
      <c r="CE1351" s="22"/>
      <c r="CF1351" s="22"/>
      <c r="CG1351" s="22"/>
      <c r="CH1351" s="22"/>
      <c r="CI1351" s="22"/>
      <c r="CJ1351" s="22"/>
      <c r="CK1351" s="22"/>
      <c r="CL1351" s="33"/>
      <c r="CM1351" s="6"/>
      <c r="CN1351" s="32"/>
      <c r="CO1351" s="27"/>
      <c r="CP1351" s="27"/>
      <c r="CQ1351" s="27"/>
      <c r="CR1351" s="27"/>
      <c r="CS1351" s="27"/>
      <c r="CT1351" s="27"/>
    </row>
    <row r="1352" spans="2:98">
      <c r="B1352" s="86">
        <v>44319</v>
      </c>
      <c r="C1352" s="53">
        <v>4192.66</v>
      </c>
      <c r="D1352" s="47">
        <f t="shared" si="400"/>
        <v>2.7480346410214801E-3</v>
      </c>
      <c r="F1352" s="89">
        <f t="shared" si="381"/>
        <v>2021.3277711561959</v>
      </c>
      <c r="G1352" s="41">
        <v>280</v>
      </c>
      <c r="H1352" s="37">
        <v>1341</v>
      </c>
      <c r="I1352" s="57">
        <f t="shared" si="385"/>
        <v>2428.0160351317454</v>
      </c>
      <c r="J1352" s="57">
        <f t="shared" si="386"/>
        <v>2924.2723658400364</v>
      </c>
      <c r="K1352" s="57">
        <f t="shared" si="387"/>
        <v>3173.4067200108398</v>
      </c>
      <c r="L1352" s="57">
        <f t="shared" si="388"/>
        <v>1857.7076268486453</v>
      </c>
      <c r="M1352" s="60">
        <f t="shared" si="389"/>
        <v>4147.6292021537365</v>
      </c>
      <c r="N1352" s="57">
        <f t="shared" si="390"/>
        <v>1421.3570161468756</v>
      </c>
      <c r="P1352" s="49"/>
      <c r="Q1352" s="96">
        <v>280</v>
      </c>
      <c r="R1352" s="103">
        <f t="shared" si="382"/>
        <v>2021.3277711561959</v>
      </c>
      <c r="S1352" s="60">
        <f t="shared" si="391"/>
        <v>2428.0160351317454</v>
      </c>
      <c r="T1352" s="57">
        <f t="shared" si="394"/>
        <v>2390.5998475510387</v>
      </c>
      <c r="U1352" s="57">
        <f t="shared" si="395"/>
        <v>2594.2677945103364</v>
      </c>
      <c r="V1352" s="57">
        <f t="shared" si="397"/>
        <v>1518.6805515850183</v>
      </c>
      <c r="W1352" s="57">
        <f t="shared" si="398"/>
        <v>3390.6970685060137</v>
      </c>
      <c r="X1352" s="60">
        <f t="shared" si="392"/>
        <v>1421.3570161468756</v>
      </c>
      <c r="Y1352" s="17"/>
      <c r="AA1352" s="22"/>
      <c r="AB1352" s="22"/>
      <c r="AC1352" s="22"/>
      <c r="AD1352" s="22"/>
      <c r="AE1352" s="22"/>
      <c r="AF1352" s="22"/>
      <c r="AG1352" s="22"/>
      <c r="AH1352" s="33"/>
      <c r="AI1352" s="6"/>
      <c r="AJ1352" s="32"/>
      <c r="AK1352" s="27"/>
      <c r="AL1352" s="27"/>
      <c r="AM1352" s="27"/>
      <c r="AN1352" s="27"/>
      <c r="AO1352" s="27"/>
      <c r="AP1352" s="27"/>
      <c r="AR1352" s="2"/>
      <c r="AS1352" s="8"/>
      <c r="AT1352" s="8"/>
      <c r="AU1352" s="8"/>
      <c r="AW1352" s="44"/>
      <c r="AX1352" s="31"/>
      <c r="AY1352" s="29"/>
      <c r="AZ1352" s="31"/>
      <c r="BA1352" s="17"/>
      <c r="BC1352" s="22"/>
      <c r="BD1352" s="22"/>
      <c r="BE1352" s="22"/>
      <c r="BF1352" s="22"/>
      <c r="BG1352" s="22"/>
      <c r="BH1352" s="22"/>
      <c r="BI1352" s="22"/>
      <c r="BJ1352" s="33"/>
      <c r="BK1352" s="6"/>
      <c r="BL1352" s="32"/>
      <c r="BM1352" s="27"/>
      <c r="BN1352" s="27"/>
      <c r="BO1352" s="27"/>
      <c r="BP1352" s="27"/>
      <c r="BQ1352" s="27"/>
      <c r="BR1352" s="27"/>
      <c r="BT1352" s="2"/>
      <c r="BU1352" s="8"/>
      <c r="BV1352" s="8"/>
      <c r="BW1352" s="8"/>
      <c r="BY1352" s="44"/>
      <c r="BZ1352" s="31"/>
      <c r="CA1352" s="29"/>
      <c r="CB1352" s="31"/>
      <c r="CC1352" s="17"/>
      <c r="CE1352" s="22"/>
      <c r="CF1352" s="22"/>
      <c r="CG1352" s="22"/>
      <c r="CH1352" s="22"/>
      <c r="CI1352" s="22"/>
      <c r="CJ1352" s="22"/>
      <c r="CK1352" s="22"/>
      <c r="CL1352" s="33"/>
      <c r="CM1352" s="6"/>
      <c r="CN1352" s="32"/>
      <c r="CO1352" s="27"/>
      <c r="CP1352" s="27"/>
      <c r="CQ1352" s="27"/>
      <c r="CR1352" s="27"/>
      <c r="CS1352" s="27"/>
      <c r="CT1352" s="27"/>
    </row>
    <row r="1353" spans="2:98">
      <c r="B1353" s="86">
        <v>44320</v>
      </c>
      <c r="C1353" s="53">
        <v>4164.66</v>
      </c>
      <c r="D1353" s="47">
        <f t="shared" si="400"/>
        <v>-6.6783378571121915E-3</v>
      </c>
      <c r="F1353" s="89">
        <f t="shared" si="381"/>
        <v>2021.3317441399067</v>
      </c>
      <c r="G1353" s="41">
        <v>281</v>
      </c>
      <c r="H1353" s="37">
        <v>1342</v>
      </c>
      <c r="I1353" s="57">
        <f t="shared" si="385"/>
        <v>2428.7251193352595</v>
      </c>
      <c r="J1353" s="57">
        <f t="shared" si="386"/>
        <v>2925.6695230451855</v>
      </c>
      <c r="K1353" s="57">
        <f t="shared" si="387"/>
        <v>3175.8501213432774</v>
      </c>
      <c r="L1353" s="57">
        <f t="shared" si="388"/>
        <v>1857.3627469532835</v>
      </c>
      <c r="M1353" s="60">
        <f t="shared" si="389"/>
        <v>4152.8058951342546</v>
      </c>
      <c r="N1353" s="57">
        <f t="shared" si="390"/>
        <v>1420.4144990743353</v>
      </c>
      <c r="P1353" s="49"/>
      <c r="Q1353" s="41">
        <v>281</v>
      </c>
      <c r="R1353" s="103">
        <f t="shared" si="382"/>
        <v>2021.3317441399067</v>
      </c>
      <c r="S1353" s="60">
        <f t="shared" si="391"/>
        <v>2428.7251193352595</v>
      </c>
      <c r="T1353" s="57">
        <f t="shared" si="394"/>
        <v>2391.7420270007542</v>
      </c>
      <c r="U1353" s="57">
        <f t="shared" si="395"/>
        <v>2596.2652811059988</v>
      </c>
      <c r="V1353" s="57">
        <f t="shared" si="397"/>
        <v>1518.3986114227725</v>
      </c>
      <c r="W1353" s="57">
        <f t="shared" si="398"/>
        <v>3394.9290277429882</v>
      </c>
      <c r="X1353" s="60">
        <f t="shared" si="392"/>
        <v>1420.4144990743353</v>
      </c>
      <c r="Y1353" s="17"/>
      <c r="AA1353" s="22"/>
      <c r="AB1353" s="22"/>
      <c r="AC1353" s="22"/>
      <c r="AD1353" s="22"/>
      <c r="AE1353" s="22"/>
      <c r="AF1353" s="22"/>
      <c r="AG1353" s="22"/>
      <c r="AH1353" s="33"/>
      <c r="AI1353" s="6"/>
      <c r="AJ1353" s="32"/>
      <c r="AK1353" s="27"/>
      <c r="AL1353" s="27"/>
      <c r="AM1353" s="27"/>
      <c r="AN1353" s="27"/>
      <c r="AO1353" s="27"/>
      <c r="AP1353" s="27"/>
      <c r="AR1353" s="2"/>
      <c r="AS1353" s="8"/>
      <c r="AT1353" s="8"/>
      <c r="AU1353" s="8"/>
      <c r="AW1353" s="44"/>
      <c r="AX1353" s="31"/>
      <c r="AY1353" s="29"/>
      <c r="AZ1353" s="31"/>
      <c r="BA1353" s="17"/>
      <c r="BC1353" s="22"/>
      <c r="BD1353" s="22"/>
      <c r="BE1353" s="22"/>
      <c r="BF1353" s="22"/>
      <c r="BG1353" s="22"/>
      <c r="BH1353" s="22"/>
      <c r="BI1353" s="22"/>
      <c r="BJ1353" s="33"/>
      <c r="BK1353" s="6"/>
      <c r="BL1353" s="32"/>
      <c r="BM1353" s="27"/>
      <c r="BN1353" s="27"/>
      <c r="BO1353" s="27"/>
      <c r="BP1353" s="27"/>
      <c r="BQ1353" s="27"/>
      <c r="BR1353" s="27"/>
      <c r="BT1353" s="2"/>
      <c r="BU1353" s="8"/>
      <c r="BV1353" s="8"/>
      <c r="BW1353" s="8"/>
      <c r="BY1353" s="44"/>
      <c r="BZ1353" s="31"/>
      <c r="CA1353" s="29"/>
      <c r="CB1353" s="31"/>
      <c r="CC1353" s="17"/>
      <c r="CE1353" s="22"/>
      <c r="CF1353" s="22"/>
      <c r="CG1353" s="22"/>
      <c r="CH1353" s="22"/>
      <c r="CI1353" s="22"/>
      <c r="CJ1353" s="22"/>
      <c r="CK1353" s="22"/>
      <c r="CL1353" s="33"/>
      <c r="CM1353" s="6"/>
      <c r="CN1353" s="32"/>
      <c r="CO1353" s="27"/>
      <c r="CP1353" s="27"/>
      <c r="CQ1353" s="27"/>
      <c r="CR1353" s="27"/>
      <c r="CS1353" s="27"/>
      <c r="CT1353" s="27"/>
    </row>
    <row r="1354" spans="2:98">
      <c r="B1354" s="86">
        <v>44321</v>
      </c>
      <c r="C1354" s="53">
        <v>4167.59</v>
      </c>
      <c r="D1354" s="47">
        <f t="shared" si="400"/>
        <v>7.0353882429785174E-4</v>
      </c>
      <c r="F1354" s="89">
        <f t="shared" si="381"/>
        <v>2021.3357171236175</v>
      </c>
      <c r="G1354" s="41">
        <v>282</v>
      </c>
      <c r="H1354" s="37">
        <v>1343</v>
      </c>
      <c r="I1354" s="57">
        <f t="shared" si="385"/>
        <v>2429.4344106215931</v>
      </c>
      <c r="J1354" s="57">
        <f t="shared" si="386"/>
        <v>2927.0648621631681</v>
      </c>
      <c r="K1354" s="57">
        <f t="shared" si="387"/>
        <v>3178.2927050418125</v>
      </c>
      <c r="L1354" s="57">
        <f t="shared" si="388"/>
        <v>1857.0195080363567</v>
      </c>
      <c r="M1354" s="60">
        <f t="shared" si="389"/>
        <v>4157.9819873949291</v>
      </c>
      <c r="N1354" s="57">
        <f t="shared" si="390"/>
        <v>1419.4750177862411</v>
      </c>
      <c r="P1354" s="49"/>
      <c r="Q1354" s="96">
        <v>282</v>
      </c>
      <c r="R1354" s="103">
        <f t="shared" si="382"/>
        <v>2021.3357171236175</v>
      </c>
      <c r="S1354" s="60">
        <f t="shared" si="391"/>
        <v>2429.4344106215931</v>
      </c>
      <c r="T1354" s="57">
        <f t="shared" si="394"/>
        <v>2392.8827201597423</v>
      </c>
      <c r="U1354" s="57">
        <f t="shared" si="395"/>
        <v>2598.2620992839356</v>
      </c>
      <c r="V1354" s="57">
        <f t="shared" si="397"/>
        <v>1518.1180127644316</v>
      </c>
      <c r="W1354" s="57">
        <f t="shared" si="398"/>
        <v>3399.1604958900139</v>
      </c>
      <c r="X1354" s="60">
        <f t="shared" si="392"/>
        <v>1419.4750177862411</v>
      </c>
      <c r="Y1354" s="17"/>
      <c r="AA1354" s="22"/>
      <c r="AB1354" s="22"/>
      <c r="AC1354" s="22"/>
      <c r="AD1354" s="22"/>
      <c r="AE1354" s="22"/>
      <c r="AF1354" s="22"/>
      <c r="AG1354" s="22"/>
      <c r="AH1354" s="33"/>
      <c r="AI1354" s="6"/>
      <c r="AJ1354" s="32"/>
      <c r="AK1354" s="27"/>
      <c r="AL1354" s="27"/>
      <c r="AM1354" s="27"/>
      <c r="AN1354" s="27"/>
      <c r="AO1354" s="27"/>
      <c r="AP1354" s="27"/>
      <c r="AR1354" s="2"/>
      <c r="AS1354" s="8"/>
      <c r="AT1354" s="8"/>
      <c r="AU1354" s="8"/>
      <c r="AW1354" s="44"/>
      <c r="AX1354" s="31"/>
      <c r="AY1354" s="29"/>
      <c r="AZ1354" s="31"/>
      <c r="BA1354" s="17"/>
      <c r="BC1354" s="22"/>
      <c r="BD1354" s="22"/>
      <c r="BE1354" s="22"/>
      <c r="BF1354" s="22"/>
      <c r="BG1354" s="22"/>
      <c r="BH1354" s="22"/>
      <c r="BI1354" s="22"/>
      <c r="BJ1354" s="33"/>
      <c r="BK1354" s="6"/>
      <c r="BL1354" s="32"/>
      <c r="BM1354" s="27"/>
      <c r="BN1354" s="27"/>
      <c r="BO1354" s="27"/>
      <c r="BP1354" s="27"/>
      <c r="BQ1354" s="27"/>
      <c r="BR1354" s="27"/>
      <c r="BT1354" s="2"/>
      <c r="BU1354" s="8"/>
      <c r="BV1354" s="8"/>
      <c r="BW1354" s="8"/>
      <c r="BY1354" s="44"/>
      <c r="BZ1354" s="31"/>
      <c r="CA1354" s="29"/>
      <c r="CB1354" s="31"/>
      <c r="CC1354" s="17"/>
      <c r="CE1354" s="22"/>
      <c r="CF1354" s="22"/>
      <c r="CG1354" s="22"/>
      <c r="CH1354" s="22"/>
      <c r="CI1354" s="22"/>
      <c r="CJ1354" s="22"/>
      <c r="CK1354" s="22"/>
      <c r="CL1354" s="33"/>
      <c r="CM1354" s="6"/>
      <c r="CN1354" s="32"/>
      <c r="CO1354" s="27"/>
      <c r="CP1354" s="27"/>
      <c r="CQ1354" s="27"/>
      <c r="CR1354" s="27"/>
      <c r="CS1354" s="27"/>
      <c r="CT1354" s="27"/>
    </row>
    <row r="1355" spans="2:98">
      <c r="B1355" s="86">
        <v>44322</v>
      </c>
      <c r="C1355" s="53">
        <v>4201.62</v>
      </c>
      <c r="D1355" s="47">
        <f t="shared" ref="D1355:D1363" si="401">(C1355-C1354)/C1354</f>
        <v>8.1653905494541799E-3</v>
      </c>
      <c r="F1355" s="89">
        <f t="shared" si="381"/>
        <v>2021.3396901073284</v>
      </c>
      <c r="G1355" s="41">
        <v>283</v>
      </c>
      <c r="H1355" s="37">
        <v>1344</v>
      </c>
      <c r="I1355" s="57">
        <f t="shared" si="385"/>
        <v>2430.143909051224</v>
      </c>
      <c r="J1355" s="57">
        <f t="shared" si="386"/>
        <v>2928.4583931725265</v>
      </c>
      <c r="K1355" s="57">
        <f t="shared" si="387"/>
        <v>3180.7344806821088</v>
      </c>
      <c r="L1355" s="57">
        <f t="shared" si="388"/>
        <v>1856.6779008326116</v>
      </c>
      <c r="M1355" s="60">
        <f t="shared" si="389"/>
        <v>4163.1574981705453</v>
      </c>
      <c r="N1355" s="57">
        <f t="shared" si="390"/>
        <v>1418.5385542809556</v>
      </c>
      <c r="P1355" s="49"/>
      <c r="Q1355" s="41">
        <v>283</v>
      </c>
      <c r="R1355" s="103">
        <f t="shared" si="382"/>
        <v>2021.3396901073284</v>
      </c>
      <c r="S1355" s="60">
        <f t="shared" si="391"/>
        <v>2430.143909051224</v>
      </c>
      <c r="T1355" s="57">
        <f t="shared" si="394"/>
        <v>2394.0219351854848</v>
      </c>
      <c r="U1355" s="57">
        <f t="shared" si="395"/>
        <v>2600.2582568722764</v>
      </c>
      <c r="V1355" s="57">
        <f t="shared" si="397"/>
        <v>1517.8387480356275</v>
      </c>
      <c r="W1355" s="57">
        <f t="shared" si="398"/>
        <v>3403.3914886715743</v>
      </c>
      <c r="X1355" s="60">
        <f t="shared" si="392"/>
        <v>1418.5385542809556</v>
      </c>
      <c r="Y1355" s="17"/>
      <c r="AA1355" s="22"/>
      <c r="AB1355" s="22"/>
      <c r="AC1355" s="22"/>
      <c r="AD1355" s="22"/>
      <c r="AE1355" s="22"/>
      <c r="AF1355" s="22"/>
      <c r="AG1355" s="22"/>
      <c r="AH1355" s="33"/>
      <c r="AI1355" s="6"/>
      <c r="AJ1355" s="32"/>
      <c r="AK1355" s="27"/>
      <c r="AL1355" s="27"/>
      <c r="AM1355" s="27"/>
      <c r="AN1355" s="27"/>
      <c r="AO1355" s="27"/>
      <c r="AP1355" s="27"/>
      <c r="AR1355" s="2"/>
      <c r="AS1355" s="8"/>
      <c r="AT1355" s="8"/>
      <c r="AU1355" s="8"/>
      <c r="AW1355" s="44"/>
      <c r="AX1355" s="31"/>
      <c r="AY1355" s="29"/>
      <c r="AZ1355" s="31"/>
      <c r="BA1355" s="17"/>
      <c r="BC1355" s="22"/>
      <c r="BD1355" s="22"/>
      <c r="BE1355" s="22"/>
      <c r="BF1355" s="22"/>
      <c r="BG1355" s="22"/>
      <c r="BH1355" s="22"/>
      <c r="BI1355" s="22"/>
      <c r="BJ1355" s="33"/>
      <c r="BK1355" s="6"/>
      <c r="BL1355" s="32"/>
      <c r="BM1355" s="27"/>
      <c r="BN1355" s="27"/>
      <c r="BO1355" s="27"/>
      <c r="BP1355" s="27"/>
      <c r="BQ1355" s="27"/>
      <c r="BR1355" s="27"/>
      <c r="BT1355" s="2"/>
      <c r="BU1355" s="8"/>
      <c r="BV1355" s="8"/>
      <c r="BW1355" s="8"/>
      <c r="BY1355" s="44"/>
      <c r="BZ1355" s="31"/>
      <c r="CA1355" s="29"/>
      <c r="CB1355" s="31"/>
      <c r="CC1355" s="17"/>
      <c r="CE1355" s="22"/>
      <c r="CF1355" s="22"/>
      <c r="CG1355" s="22"/>
      <c r="CH1355" s="22"/>
      <c r="CI1355" s="22"/>
      <c r="CJ1355" s="22"/>
      <c r="CK1355" s="22"/>
      <c r="CL1355" s="33"/>
      <c r="CM1355" s="6"/>
      <c r="CN1355" s="32"/>
      <c r="CO1355" s="27"/>
      <c r="CP1355" s="27"/>
      <c r="CQ1355" s="27"/>
      <c r="CR1355" s="27"/>
      <c r="CS1355" s="27"/>
      <c r="CT1355" s="27"/>
    </row>
    <row r="1356" spans="2:98">
      <c r="B1356" s="86">
        <v>44323</v>
      </c>
      <c r="C1356" s="53">
        <v>4232.6000000000004</v>
      </c>
      <c r="D1356" s="47">
        <f t="shared" si="401"/>
        <v>7.3733464711231555E-3</v>
      </c>
      <c r="F1356" s="89">
        <f t="shared" ref="F1356:F1384" si="402">F1355+1/$F$10</f>
        <v>2021.3436630910392</v>
      </c>
      <c r="G1356" s="41">
        <v>284</v>
      </c>
      <c r="H1356" s="37">
        <v>1345</v>
      </c>
      <c r="I1356" s="57">
        <f t="shared" si="385"/>
        <v>2430.8536146846473</v>
      </c>
      <c r="J1356" s="57">
        <f t="shared" si="386"/>
        <v>2929.8501259633217</v>
      </c>
      <c r="K1356" s="57">
        <f t="shared" si="387"/>
        <v>3183.1754577555239</v>
      </c>
      <c r="L1356" s="57">
        <f t="shared" si="388"/>
        <v>1856.3379161612158</v>
      </c>
      <c r="M1356" s="60">
        <f t="shared" si="389"/>
        <v>4168.3324465309624</v>
      </c>
      <c r="N1356" s="57">
        <f t="shared" si="390"/>
        <v>1417.6050907223437</v>
      </c>
      <c r="P1356" s="49"/>
      <c r="Q1356" s="96">
        <v>284</v>
      </c>
      <c r="R1356" s="103">
        <f t="shared" ref="R1356:R1384" si="403">R1355+1/$F$10</f>
        <v>2021.3436630910392</v>
      </c>
      <c r="S1356" s="60">
        <f t="shared" si="391"/>
        <v>2430.8536146846473</v>
      </c>
      <c r="T1356" s="57">
        <f t="shared" si="394"/>
        <v>2395.1596801631322</v>
      </c>
      <c r="U1356" s="57">
        <f t="shared" si="395"/>
        <v>2602.2537616302284</v>
      </c>
      <c r="V1356" s="57">
        <f t="shared" si="397"/>
        <v>1517.5608097310076</v>
      </c>
      <c r="W1356" s="57">
        <f t="shared" si="398"/>
        <v>3407.6220216773277</v>
      </c>
      <c r="X1356" s="60">
        <f t="shared" si="392"/>
        <v>1417.6050907223437</v>
      </c>
      <c r="Y1356" s="17"/>
      <c r="AA1356" s="22"/>
      <c r="AB1356" s="22"/>
      <c r="AC1356" s="22"/>
      <c r="AD1356" s="22"/>
      <c r="AE1356" s="22"/>
      <c r="AF1356" s="22"/>
      <c r="AG1356" s="22"/>
      <c r="AH1356" s="33"/>
      <c r="AI1356" s="6"/>
      <c r="AJ1356" s="32"/>
      <c r="AK1356" s="27"/>
      <c r="AL1356" s="27"/>
      <c r="AM1356" s="27"/>
      <c r="AN1356" s="27"/>
      <c r="AO1356" s="27"/>
      <c r="AP1356" s="27"/>
      <c r="AR1356" s="2"/>
      <c r="AS1356" s="8"/>
      <c r="AT1356" s="8"/>
      <c r="AU1356" s="8"/>
      <c r="AW1356" s="44"/>
      <c r="AX1356" s="31"/>
      <c r="AY1356" s="29"/>
      <c r="AZ1356" s="31"/>
      <c r="BA1356" s="17"/>
      <c r="BC1356" s="22"/>
      <c r="BD1356" s="22"/>
      <c r="BE1356" s="22"/>
      <c r="BF1356" s="22"/>
      <c r="BG1356" s="22"/>
      <c r="BH1356" s="22"/>
      <c r="BI1356" s="22"/>
      <c r="BJ1356" s="33"/>
      <c r="BK1356" s="6"/>
      <c r="BL1356" s="32"/>
      <c r="BM1356" s="27"/>
      <c r="BN1356" s="27"/>
      <c r="BO1356" s="27"/>
      <c r="BP1356" s="27"/>
      <c r="BQ1356" s="27"/>
      <c r="BR1356" s="27"/>
      <c r="BT1356" s="2"/>
      <c r="BU1356" s="8"/>
      <c r="BV1356" s="8"/>
      <c r="BW1356" s="8"/>
      <c r="BY1356" s="44"/>
      <c r="BZ1356" s="31"/>
      <c r="CA1356" s="29"/>
      <c r="CB1356" s="31"/>
      <c r="CC1356" s="17"/>
      <c r="CE1356" s="22"/>
      <c r="CF1356" s="22"/>
      <c r="CG1356" s="22"/>
      <c r="CH1356" s="22"/>
      <c r="CI1356" s="22"/>
      <c r="CJ1356" s="22"/>
      <c r="CK1356" s="22"/>
      <c r="CL1356" s="33"/>
      <c r="CM1356" s="6"/>
      <c r="CN1356" s="32"/>
      <c r="CO1356" s="27"/>
      <c r="CP1356" s="27"/>
      <c r="CQ1356" s="27"/>
      <c r="CR1356" s="27"/>
      <c r="CS1356" s="27"/>
      <c r="CT1356" s="27"/>
    </row>
    <row r="1357" spans="2:98">
      <c r="B1357" s="86">
        <v>44326</v>
      </c>
      <c r="C1357" s="53">
        <v>4188.43</v>
      </c>
      <c r="D1357" s="47">
        <f t="shared" si="401"/>
        <v>-1.0435666020885524E-2</v>
      </c>
      <c r="F1357" s="89">
        <f t="shared" si="402"/>
        <v>2021.34763607475</v>
      </c>
      <c r="G1357" s="41">
        <v>285</v>
      </c>
      <c r="H1357" s="37">
        <v>1346</v>
      </c>
      <c r="I1357" s="57">
        <f t="shared" si="385"/>
        <v>2431.5635275823738</v>
      </c>
      <c r="J1357" s="57">
        <f t="shared" si="386"/>
        <v>2931.2400703382273</v>
      </c>
      <c r="K1357" s="57">
        <f t="shared" si="387"/>
        <v>3185.6156456701642</v>
      </c>
      <c r="L1357" s="57">
        <f t="shared" si="388"/>
        <v>1855.9995449247024</v>
      </c>
      <c r="M1357" s="60">
        <f t="shared" si="389"/>
        <v>4173.5068513831984</v>
      </c>
      <c r="N1357" s="57">
        <f t="shared" si="390"/>
        <v>1416.6746094376949</v>
      </c>
      <c r="P1357" s="49"/>
      <c r="Q1357" s="41">
        <v>285</v>
      </c>
      <c r="R1357" s="103">
        <f t="shared" si="403"/>
        <v>2021.34763607475</v>
      </c>
      <c r="S1357" s="60">
        <f t="shared" si="391"/>
        <v>2431.5635275823738</v>
      </c>
      <c r="T1357" s="57">
        <f t="shared" si="394"/>
        <v>2396.2959631063932</v>
      </c>
      <c r="U1357" s="57">
        <f t="shared" si="395"/>
        <v>2604.2486212489425</v>
      </c>
      <c r="V1357" s="57">
        <f t="shared" si="397"/>
        <v>1517.2841904133702</v>
      </c>
      <c r="W1357" s="57">
        <f t="shared" si="398"/>
        <v>3411.8521103638063</v>
      </c>
      <c r="X1357" s="60">
        <f t="shared" si="392"/>
        <v>1416.6746094376949</v>
      </c>
      <c r="Y1357" s="17"/>
      <c r="AA1357" s="22"/>
      <c r="AB1357" s="22"/>
      <c r="AC1357" s="22"/>
      <c r="AD1357" s="22"/>
      <c r="AE1357" s="22"/>
      <c r="AF1357" s="22"/>
      <c r="AG1357" s="22"/>
      <c r="AH1357" s="33"/>
      <c r="AI1357" s="6"/>
      <c r="AJ1357" s="32"/>
      <c r="AK1357" s="27"/>
      <c r="AL1357" s="27"/>
      <c r="AM1357" s="27"/>
      <c r="AN1357" s="27"/>
      <c r="AO1357" s="27"/>
      <c r="AP1357" s="27"/>
      <c r="AR1357" s="2"/>
      <c r="AS1357" s="8"/>
      <c r="AT1357" s="8"/>
      <c r="AU1357" s="8"/>
      <c r="AW1357" s="44"/>
      <c r="AX1357" s="31"/>
      <c r="AY1357" s="29"/>
      <c r="AZ1357" s="31"/>
      <c r="BA1357" s="17"/>
      <c r="BC1357" s="22"/>
      <c r="BD1357" s="22"/>
      <c r="BE1357" s="22"/>
      <c r="BF1357" s="22"/>
      <c r="BG1357" s="22"/>
      <c r="BH1357" s="22"/>
      <c r="BI1357" s="22"/>
      <c r="BJ1357" s="33"/>
      <c r="BK1357" s="6"/>
      <c r="BL1357" s="32"/>
      <c r="BM1357" s="27"/>
      <c r="BN1357" s="27"/>
      <c r="BO1357" s="27"/>
      <c r="BP1357" s="27"/>
      <c r="BQ1357" s="27"/>
      <c r="BR1357" s="27"/>
      <c r="BT1357" s="2"/>
      <c r="BU1357" s="8"/>
      <c r="BV1357" s="8"/>
      <c r="BW1357" s="8"/>
      <c r="BY1357" s="44"/>
      <c r="BZ1357" s="31"/>
      <c r="CA1357" s="29"/>
      <c r="CB1357" s="31"/>
      <c r="CC1357" s="17"/>
      <c r="CE1357" s="22"/>
      <c r="CF1357" s="22"/>
      <c r="CG1357" s="22"/>
      <c r="CH1357" s="22"/>
      <c r="CI1357" s="22"/>
      <c r="CJ1357" s="22"/>
      <c r="CK1357" s="22"/>
      <c r="CL1357" s="33"/>
      <c r="CM1357" s="6"/>
      <c r="CN1357" s="32"/>
      <c r="CO1357" s="27"/>
      <c r="CP1357" s="27"/>
      <c r="CQ1357" s="27"/>
      <c r="CR1357" s="27"/>
      <c r="CS1357" s="27"/>
      <c r="CT1357" s="27"/>
    </row>
    <row r="1358" spans="2:98">
      <c r="B1358" s="86">
        <v>44327</v>
      </c>
      <c r="C1358" s="53">
        <v>4152.1000000000004</v>
      </c>
      <c r="D1358" s="47">
        <f t="shared" si="401"/>
        <v>-8.6738945141735507E-3</v>
      </c>
      <c r="F1358" s="89">
        <f t="shared" si="402"/>
        <v>2021.3516090584608</v>
      </c>
      <c r="G1358" s="41">
        <v>286</v>
      </c>
      <c r="H1358" s="37">
        <v>1347</v>
      </c>
      <c r="I1358" s="57">
        <f t="shared" si="385"/>
        <v>2432.2736478049346</v>
      </c>
      <c r="J1358" s="57">
        <f t="shared" si="386"/>
        <v>2932.6282360136001</v>
      </c>
      <c r="K1358" s="57">
        <f t="shared" si="387"/>
        <v>3188.0550537519216</v>
      </c>
      <c r="L1358" s="57">
        <f t="shared" si="388"/>
        <v>1855.6627781079319</v>
      </c>
      <c r="M1358" s="60">
        <f t="shared" si="389"/>
        <v>4178.6807314734697</v>
      </c>
      <c r="N1358" s="57">
        <f t="shared" si="390"/>
        <v>1415.747092915678</v>
      </c>
      <c r="P1358" s="49"/>
      <c r="Q1358" s="96">
        <v>286</v>
      </c>
      <c r="R1358" s="103">
        <f t="shared" si="403"/>
        <v>2021.3516090584608</v>
      </c>
      <c r="S1358" s="60">
        <f t="shared" si="391"/>
        <v>2432.2736478049346</v>
      </c>
      <c r="T1358" s="57">
        <f t="shared" si="394"/>
        <v>2397.4307919584139</v>
      </c>
      <c r="U1358" s="57">
        <f t="shared" si="395"/>
        <v>2606.2428433523573</v>
      </c>
      <c r="V1358" s="57">
        <f t="shared" si="397"/>
        <v>1517.0088827128166</v>
      </c>
      <c r="W1358" s="57">
        <f t="shared" si="398"/>
        <v>3416.0817700560888</v>
      </c>
      <c r="X1358" s="60">
        <f t="shared" si="392"/>
        <v>1415.747092915678</v>
      </c>
      <c r="Y1358" s="17"/>
      <c r="AA1358" s="22"/>
      <c r="AB1358" s="22"/>
      <c r="AC1358" s="22"/>
      <c r="AD1358" s="22"/>
      <c r="AE1358" s="22"/>
      <c r="AF1358" s="22"/>
      <c r="AG1358" s="22"/>
      <c r="AH1358" s="33"/>
      <c r="AI1358" s="6"/>
      <c r="AJ1358" s="32"/>
      <c r="AK1358" s="27"/>
      <c r="AL1358" s="27"/>
      <c r="AM1358" s="27"/>
      <c r="AN1358" s="27"/>
      <c r="AO1358" s="27"/>
      <c r="AP1358" s="27"/>
      <c r="AR1358" s="2"/>
      <c r="AS1358" s="8"/>
      <c r="AT1358" s="8"/>
      <c r="AU1358" s="8"/>
      <c r="AW1358" s="44"/>
      <c r="AX1358" s="31"/>
      <c r="AY1358" s="29"/>
      <c r="AZ1358" s="31"/>
      <c r="BA1358" s="17"/>
      <c r="BC1358" s="22"/>
      <c r="BD1358" s="22"/>
      <c r="BE1358" s="22"/>
      <c r="BF1358" s="22"/>
      <c r="BG1358" s="22"/>
      <c r="BH1358" s="22"/>
      <c r="BI1358" s="22"/>
      <c r="BJ1358" s="33"/>
      <c r="BK1358" s="6"/>
      <c r="BL1358" s="32"/>
      <c r="BM1358" s="27"/>
      <c r="BN1358" s="27"/>
      <c r="BO1358" s="27"/>
      <c r="BP1358" s="27"/>
      <c r="BQ1358" s="27"/>
      <c r="BR1358" s="27"/>
      <c r="BT1358" s="2"/>
      <c r="BU1358" s="8"/>
      <c r="BV1358" s="8"/>
      <c r="BW1358" s="8"/>
      <c r="BY1358" s="44"/>
      <c r="BZ1358" s="31"/>
      <c r="CA1358" s="29"/>
      <c r="CB1358" s="31"/>
      <c r="CC1358" s="17"/>
      <c r="CE1358" s="22"/>
      <c r="CF1358" s="22"/>
      <c r="CG1358" s="22"/>
      <c r="CH1358" s="22"/>
      <c r="CI1358" s="22"/>
      <c r="CJ1358" s="22"/>
      <c r="CK1358" s="22"/>
      <c r="CL1358" s="33"/>
      <c r="CM1358" s="6"/>
      <c r="CN1358" s="32"/>
      <c r="CO1358" s="27"/>
      <c r="CP1358" s="27"/>
      <c r="CQ1358" s="27"/>
      <c r="CR1358" s="27"/>
      <c r="CS1358" s="27"/>
      <c r="CT1358" s="27"/>
    </row>
    <row r="1359" spans="2:98">
      <c r="B1359" s="86">
        <v>44328</v>
      </c>
      <c r="C1359" s="53">
        <v>4063.04</v>
      </c>
      <c r="D1359" s="47">
        <f t="shared" si="401"/>
        <v>-2.1449387057151898E-2</v>
      </c>
      <c r="F1359" s="89">
        <f t="shared" si="402"/>
        <v>2021.3555820421716</v>
      </c>
      <c r="G1359" s="41">
        <v>287</v>
      </c>
      <c r="H1359" s="37">
        <v>1348</v>
      </c>
      <c r="I1359" s="57">
        <f t="shared" si="385"/>
        <v>2432.9839754128775</v>
      </c>
      <c r="J1359" s="57">
        <f t="shared" si="386"/>
        <v>2934.0146326205413</v>
      </c>
      <c r="K1359" s="57">
        <f t="shared" si="387"/>
        <v>3190.4936912454973</v>
      </c>
      <c r="L1359" s="57">
        <f t="shared" si="388"/>
        <v>1855.3276067770696</v>
      </c>
      <c r="M1359" s="60">
        <f t="shared" si="389"/>
        <v>4183.8541053892068</v>
      </c>
      <c r="N1359" s="57">
        <f t="shared" si="390"/>
        <v>1414.8225238043258</v>
      </c>
      <c r="P1359" s="49"/>
      <c r="Q1359" s="41">
        <v>287</v>
      </c>
      <c r="R1359" s="103">
        <f t="shared" si="403"/>
        <v>2021.3555820421716</v>
      </c>
      <c r="S1359" s="60">
        <f t="shared" si="391"/>
        <v>2432.9839754128775</v>
      </c>
      <c r="T1359" s="57">
        <f t="shared" si="394"/>
        <v>2398.5641745926428</v>
      </c>
      <c r="U1359" s="57">
        <f t="shared" si="395"/>
        <v>2608.2364354980396</v>
      </c>
      <c r="V1359" s="57">
        <f t="shared" si="397"/>
        <v>1516.734879325915</v>
      </c>
      <c r="W1359" s="57">
        <f t="shared" si="398"/>
        <v>3420.3110159494458</v>
      </c>
      <c r="X1359" s="60">
        <f t="shared" si="392"/>
        <v>1414.8225238043258</v>
      </c>
      <c r="Y1359" s="17"/>
      <c r="AA1359" s="22"/>
      <c r="AB1359" s="22"/>
      <c r="AC1359" s="22"/>
      <c r="AD1359" s="22"/>
      <c r="AE1359" s="22"/>
      <c r="AF1359" s="22"/>
      <c r="AG1359" s="22"/>
      <c r="AH1359" s="33"/>
      <c r="AI1359" s="6"/>
      <c r="AJ1359" s="32"/>
      <c r="AK1359" s="27"/>
      <c r="AL1359" s="27"/>
      <c r="AM1359" s="27"/>
      <c r="AN1359" s="27"/>
      <c r="AO1359" s="27"/>
      <c r="AP1359" s="27"/>
      <c r="AR1359" s="2"/>
      <c r="AS1359" s="8"/>
      <c r="AT1359" s="8"/>
      <c r="AU1359" s="8"/>
      <c r="AW1359" s="44"/>
      <c r="AX1359" s="31"/>
      <c r="AY1359" s="29"/>
      <c r="AZ1359" s="31"/>
      <c r="BA1359" s="17"/>
      <c r="BC1359" s="22"/>
      <c r="BD1359" s="22"/>
      <c r="BE1359" s="22"/>
      <c r="BF1359" s="22"/>
      <c r="BG1359" s="22"/>
      <c r="BH1359" s="22"/>
      <c r="BI1359" s="22"/>
      <c r="BJ1359" s="33"/>
      <c r="BK1359" s="6"/>
      <c r="BL1359" s="32"/>
      <c r="BM1359" s="27"/>
      <c r="BN1359" s="27"/>
      <c r="BO1359" s="27"/>
      <c r="BP1359" s="27"/>
      <c r="BQ1359" s="27"/>
      <c r="BR1359" s="27"/>
      <c r="BT1359" s="2"/>
      <c r="BU1359" s="8"/>
      <c r="BV1359" s="8"/>
      <c r="BW1359" s="8"/>
      <c r="BY1359" s="44"/>
      <c r="BZ1359" s="31"/>
      <c r="CA1359" s="29"/>
      <c r="CB1359" s="31"/>
      <c r="CC1359" s="17"/>
      <c r="CE1359" s="22"/>
      <c r="CF1359" s="22"/>
      <c r="CG1359" s="22"/>
      <c r="CH1359" s="22"/>
      <c r="CI1359" s="22"/>
      <c r="CJ1359" s="22"/>
      <c r="CK1359" s="22"/>
      <c r="CL1359" s="33"/>
      <c r="CM1359" s="6"/>
      <c r="CN1359" s="32"/>
      <c r="CO1359" s="27"/>
      <c r="CP1359" s="27"/>
      <c r="CQ1359" s="27"/>
      <c r="CR1359" s="27"/>
      <c r="CS1359" s="27"/>
      <c r="CT1359" s="27"/>
    </row>
    <row r="1360" spans="2:98">
      <c r="B1360" s="86">
        <v>44329</v>
      </c>
      <c r="C1360" s="53">
        <v>4112.5</v>
      </c>
      <c r="D1360" s="47">
        <f t="shared" si="401"/>
        <v>1.2173151138064119E-2</v>
      </c>
      <c r="F1360" s="89">
        <f t="shared" si="402"/>
        <v>2021.3595550258824</v>
      </c>
      <c r="G1360" s="41">
        <v>288</v>
      </c>
      <c r="H1360" s="37">
        <v>1349</v>
      </c>
      <c r="I1360" s="57">
        <f t="shared" si="385"/>
        <v>2433.694510466767</v>
      </c>
      <c r="J1360" s="57">
        <f t="shared" si="386"/>
        <v>2935.3992697059348</v>
      </c>
      <c r="K1360" s="57">
        <f t="shared" si="387"/>
        <v>3192.931567315406</v>
      </c>
      <c r="L1360" s="57">
        <f t="shared" si="388"/>
        <v>1854.9940220785825</v>
      </c>
      <c r="M1360" s="60">
        <f t="shared" si="389"/>
        <v>4189.0269915610397</v>
      </c>
      <c r="N1360" s="57">
        <f t="shared" si="390"/>
        <v>1413.9008849090567</v>
      </c>
      <c r="P1360" s="49"/>
      <c r="Q1360" s="96">
        <v>288</v>
      </c>
      <c r="R1360" s="103">
        <f t="shared" si="403"/>
        <v>2021.3595550258824</v>
      </c>
      <c r="S1360" s="60">
        <f t="shared" si="391"/>
        <v>2433.694510466767</v>
      </c>
      <c r="T1360" s="57">
        <f t="shared" si="394"/>
        <v>2399.6961188136811</v>
      </c>
      <c r="U1360" s="57">
        <f t="shared" si="395"/>
        <v>2610.2294051780023</v>
      </c>
      <c r="V1360" s="57">
        <f t="shared" si="397"/>
        <v>1516.4621730148804</v>
      </c>
      <c r="W1360" s="57">
        <f t="shared" si="398"/>
        <v>3424.5398631109615</v>
      </c>
      <c r="X1360" s="60">
        <f t="shared" si="392"/>
        <v>1413.9008849090567</v>
      </c>
      <c r="Y1360" s="17"/>
      <c r="AA1360" s="22"/>
      <c r="AB1360" s="22"/>
      <c r="AC1360" s="22"/>
      <c r="AD1360" s="22"/>
      <c r="AE1360" s="22"/>
      <c r="AF1360" s="22"/>
      <c r="AG1360" s="22"/>
      <c r="AH1360" s="33"/>
      <c r="AI1360" s="6"/>
      <c r="AJ1360" s="32"/>
      <c r="AK1360" s="27"/>
      <c r="AL1360" s="27"/>
      <c r="AM1360" s="27"/>
      <c r="AN1360" s="27"/>
      <c r="AO1360" s="27"/>
      <c r="AP1360" s="27"/>
      <c r="AR1360" s="2"/>
      <c r="AS1360" s="8"/>
      <c r="AT1360" s="8"/>
      <c r="AU1360" s="8"/>
      <c r="AW1360" s="44"/>
      <c r="AX1360" s="31"/>
      <c r="AY1360" s="29"/>
      <c r="AZ1360" s="31"/>
      <c r="BA1360" s="17"/>
      <c r="BC1360" s="22"/>
      <c r="BD1360" s="22"/>
      <c r="BE1360" s="22"/>
      <c r="BF1360" s="22"/>
      <c r="BG1360" s="22"/>
      <c r="BH1360" s="22"/>
      <c r="BI1360" s="22"/>
      <c r="BJ1360" s="33"/>
      <c r="BK1360" s="6"/>
      <c r="BL1360" s="32"/>
      <c r="BM1360" s="27"/>
      <c r="BN1360" s="27"/>
      <c r="BO1360" s="27"/>
      <c r="BP1360" s="27"/>
      <c r="BQ1360" s="27"/>
      <c r="BR1360" s="27"/>
      <c r="BT1360" s="2"/>
      <c r="BU1360" s="8"/>
      <c r="BV1360" s="8"/>
      <c r="BW1360" s="8"/>
      <c r="BY1360" s="44"/>
      <c r="BZ1360" s="31"/>
      <c r="CA1360" s="29"/>
      <c r="CB1360" s="31"/>
      <c r="CC1360" s="17"/>
      <c r="CE1360" s="22"/>
      <c r="CF1360" s="22"/>
      <c r="CG1360" s="22"/>
      <c r="CH1360" s="22"/>
      <c r="CI1360" s="22"/>
      <c r="CJ1360" s="22"/>
      <c r="CK1360" s="22"/>
      <c r="CL1360" s="33"/>
      <c r="CM1360" s="6"/>
      <c r="CN1360" s="32"/>
      <c r="CO1360" s="27"/>
      <c r="CP1360" s="27"/>
      <c r="CQ1360" s="27"/>
      <c r="CR1360" s="27"/>
      <c r="CS1360" s="27"/>
      <c r="CT1360" s="27"/>
    </row>
    <row r="1361" spans="2:98">
      <c r="B1361" s="86">
        <v>44330</v>
      </c>
      <c r="C1361" s="53">
        <v>4173.8500000000004</v>
      </c>
      <c r="D1361" s="47">
        <f t="shared" si="401"/>
        <v>1.4917933130699177E-2</v>
      </c>
      <c r="F1361" s="89">
        <f t="shared" si="402"/>
        <v>2021.3635280095932</v>
      </c>
      <c r="G1361" s="41">
        <v>289</v>
      </c>
      <c r="H1361" s="37">
        <v>1350</v>
      </c>
      <c r="I1361" s="57">
        <f t="shared" si="385"/>
        <v>2434.405253027187</v>
      </c>
      <c r="J1361" s="57">
        <f t="shared" si="386"/>
        <v>2936.7821567334736</v>
      </c>
      <c r="K1361" s="57">
        <f t="shared" si="387"/>
        <v>3195.3686910469655</v>
      </c>
      <c r="L1361" s="57">
        <f t="shared" si="388"/>
        <v>1854.6620152382466</v>
      </c>
      <c r="M1361" s="60">
        <f t="shared" si="389"/>
        <v>4194.1994082647379</v>
      </c>
      <c r="N1361" s="57">
        <f t="shared" si="390"/>
        <v>1412.9821591907235</v>
      </c>
      <c r="P1361" s="49"/>
      <c r="Q1361" s="41">
        <v>289</v>
      </c>
      <c r="R1361" s="103">
        <f t="shared" si="403"/>
        <v>2021.3635280095932</v>
      </c>
      <c r="S1361" s="60">
        <f t="shared" si="391"/>
        <v>2434.405253027187</v>
      </c>
      <c r="T1361" s="57">
        <f t="shared" si="394"/>
        <v>2400.826632358122</v>
      </c>
      <c r="U1361" s="57">
        <f t="shared" si="395"/>
        <v>2612.2217598195152</v>
      </c>
      <c r="V1361" s="57">
        <f t="shared" si="397"/>
        <v>1516.1907566067632</v>
      </c>
      <c r="W1361" s="57">
        <f t="shared" si="398"/>
        <v>3428.7683264811235</v>
      </c>
      <c r="X1361" s="60">
        <f t="shared" si="392"/>
        <v>1412.9821591907235</v>
      </c>
      <c r="Y1361" s="17"/>
      <c r="AA1361" s="22"/>
      <c r="AB1361" s="22"/>
      <c r="AC1361" s="22"/>
      <c r="AD1361" s="22"/>
      <c r="AE1361" s="22"/>
      <c r="AF1361" s="22"/>
      <c r="AG1361" s="22"/>
      <c r="AH1361" s="33"/>
      <c r="AI1361" s="6"/>
      <c r="AJ1361" s="32"/>
      <c r="AK1361" s="27"/>
      <c r="AL1361" s="27"/>
      <c r="AM1361" s="27"/>
      <c r="AN1361" s="27"/>
      <c r="AO1361" s="27"/>
      <c r="AP1361" s="27"/>
      <c r="AR1361" s="2"/>
      <c r="AS1361" s="8"/>
      <c r="AT1361" s="8"/>
      <c r="AU1361" s="8"/>
      <c r="AW1361" s="44"/>
      <c r="AX1361" s="31"/>
      <c r="AY1361" s="29"/>
      <c r="AZ1361" s="31"/>
      <c r="BA1361" s="17"/>
      <c r="BC1361" s="22"/>
      <c r="BD1361" s="22"/>
      <c r="BE1361" s="22"/>
      <c r="BF1361" s="22"/>
      <c r="BG1361" s="22"/>
      <c r="BH1361" s="22"/>
      <c r="BI1361" s="22"/>
      <c r="BJ1361" s="33"/>
      <c r="BK1361" s="6"/>
      <c r="BL1361" s="32"/>
      <c r="BM1361" s="27"/>
      <c r="BN1361" s="27"/>
      <c r="BO1361" s="27"/>
      <c r="BP1361" s="27"/>
      <c r="BQ1361" s="27"/>
      <c r="BR1361" s="27"/>
      <c r="BT1361" s="2"/>
      <c r="BU1361" s="8"/>
      <c r="BV1361" s="8"/>
      <c r="BW1361" s="8"/>
      <c r="BY1361" s="44"/>
      <c r="BZ1361" s="31"/>
      <c r="CA1361" s="29"/>
      <c r="CB1361" s="31"/>
      <c r="CC1361" s="17"/>
      <c r="CE1361" s="22"/>
      <c r="CF1361" s="22"/>
      <c r="CG1361" s="22"/>
      <c r="CH1361" s="22"/>
      <c r="CI1361" s="22"/>
      <c r="CJ1361" s="22"/>
      <c r="CK1361" s="22"/>
      <c r="CL1361" s="33"/>
      <c r="CM1361" s="6"/>
      <c r="CN1361" s="32"/>
      <c r="CO1361" s="27"/>
      <c r="CP1361" s="27"/>
      <c r="CQ1361" s="27"/>
      <c r="CR1361" s="27"/>
      <c r="CS1361" s="27"/>
      <c r="CT1361" s="27"/>
    </row>
    <row r="1362" spans="2:98">
      <c r="B1362" s="86">
        <v>44333</v>
      </c>
      <c r="C1362" s="53">
        <v>4163.29</v>
      </c>
      <c r="D1362" s="47">
        <f t="shared" si="401"/>
        <v>-2.5300382141189549E-3</v>
      </c>
      <c r="F1362" s="89">
        <f t="shared" si="402"/>
        <v>2021.367500993304</v>
      </c>
      <c r="G1362" s="41">
        <v>290</v>
      </c>
      <c r="H1362" s="37">
        <v>1351</v>
      </c>
      <c r="I1362" s="57">
        <f t="shared" si="385"/>
        <v>2435.1162031547383</v>
      </c>
      <c r="J1362" s="57">
        <f t="shared" si="386"/>
        <v>2938.1633030846683</v>
      </c>
      <c r="K1362" s="57">
        <f t="shared" si="387"/>
        <v>3197.8050714472702</v>
      </c>
      <c r="L1362" s="57">
        <f t="shared" si="388"/>
        <v>1854.3315775601764</v>
      </c>
      <c r="M1362" s="60">
        <f t="shared" si="389"/>
        <v>4199.3713736231402</v>
      </c>
      <c r="N1362" s="57">
        <f t="shared" si="390"/>
        <v>1412.0663297636936</v>
      </c>
      <c r="P1362" s="49"/>
      <c r="Q1362" s="96">
        <v>290</v>
      </c>
      <c r="R1362" s="103">
        <f t="shared" si="403"/>
        <v>2021.367500993304</v>
      </c>
      <c r="S1362" s="60">
        <f t="shared" si="391"/>
        <v>2435.1162031547383</v>
      </c>
      <c r="T1362" s="57">
        <f t="shared" si="394"/>
        <v>2401.9557228953718</v>
      </c>
      <c r="U1362" s="57">
        <f t="shared" si="395"/>
        <v>2614.2135067858999</v>
      </c>
      <c r="V1362" s="57">
        <f t="shared" si="397"/>
        <v>1515.9206229926554</v>
      </c>
      <c r="W1362" s="57">
        <f t="shared" si="398"/>
        <v>3432.9964208753968</v>
      </c>
      <c r="X1362" s="60">
        <f t="shared" si="392"/>
        <v>1412.0663297636936</v>
      </c>
      <c r="Y1362" s="17"/>
      <c r="AA1362" s="22"/>
      <c r="AB1362" s="22"/>
      <c r="AC1362" s="22"/>
      <c r="AD1362" s="22"/>
      <c r="AE1362" s="22"/>
      <c r="AF1362" s="22"/>
      <c r="AG1362" s="22"/>
      <c r="AH1362" s="33"/>
      <c r="AI1362" s="6"/>
      <c r="AJ1362" s="32"/>
      <c r="AK1362" s="27"/>
      <c r="AL1362" s="27"/>
      <c r="AM1362" s="27"/>
      <c r="AN1362" s="27"/>
      <c r="AO1362" s="27"/>
      <c r="AP1362" s="27"/>
      <c r="AR1362" s="2"/>
      <c r="AS1362" s="8"/>
      <c r="AT1362" s="8"/>
      <c r="AU1362" s="8"/>
      <c r="AW1362" s="44"/>
      <c r="AX1362" s="31"/>
      <c r="AY1362" s="29"/>
      <c r="AZ1362" s="31"/>
      <c r="BA1362" s="17"/>
      <c r="BC1362" s="22"/>
      <c r="BD1362" s="22"/>
      <c r="BE1362" s="22"/>
      <c r="BF1362" s="22"/>
      <c r="BG1362" s="22"/>
      <c r="BH1362" s="22"/>
      <c r="BI1362" s="22"/>
      <c r="BJ1362" s="33"/>
      <c r="BK1362" s="6"/>
      <c r="BL1362" s="32"/>
      <c r="BM1362" s="27"/>
      <c r="BN1362" s="27"/>
      <c r="BO1362" s="27"/>
      <c r="BP1362" s="27"/>
      <c r="BQ1362" s="27"/>
      <c r="BR1362" s="27"/>
      <c r="BT1362" s="2"/>
      <c r="BU1362" s="8"/>
      <c r="BV1362" s="8"/>
      <c r="BW1362" s="8"/>
      <c r="BY1362" s="44"/>
      <c r="BZ1362" s="31"/>
      <c r="CA1362" s="29"/>
      <c r="CB1362" s="31"/>
      <c r="CC1362" s="17"/>
      <c r="CE1362" s="22"/>
      <c r="CF1362" s="22"/>
      <c r="CG1362" s="22"/>
      <c r="CH1362" s="22"/>
      <c r="CI1362" s="22"/>
      <c r="CJ1362" s="22"/>
      <c r="CK1362" s="22"/>
      <c r="CL1362" s="33"/>
      <c r="CM1362" s="6"/>
      <c r="CN1362" s="32"/>
      <c r="CO1362" s="27"/>
      <c r="CP1362" s="27"/>
      <c r="CQ1362" s="27"/>
      <c r="CR1362" s="27"/>
      <c r="CS1362" s="27"/>
      <c r="CT1362" s="27"/>
    </row>
    <row r="1363" spans="2:98">
      <c r="B1363" s="86">
        <v>44334</v>
      </c>
      <c r="C1363" s="53">
        <v>4127.83</v>
      </c>
      <c r="D1363" s="47">
        <f t="shared" si="401"/>
        <v>-8.5173024218827033E-3</v>
      </c>
      <c r="F1363" s="89">
        <f t="shared" si="402"/>
        <v>2021.3714739770148</v>
      </c>
      <c r="G1363" s="41">
        <v>291</v>
      </c>
      <c r="H1363" s="37">
        <v>1352</v>
      </c>
      <c r="I1363" s="57">
        <f t="shared" si="385"/>
        <v>2435.8273609100388</v>
      </c>
      <c r="J1363" s="57">
        <f t="shared" si="386"/>
        <v>2939.542718059839</v>
      </c>
      <c r="K1363" s="57">
        <f t="shared" si="387"/>
        <v>3200.2407174461514</v>
      </c>
      <c r="L1363" s="57">
        <f t="shared" si="388"/>
        <v>1854.0027004258623</v>
      </c>
      <c r="M1363" s="60">
        <f t="shared" si="389"/>
        <v>4204.5429056080402</v>
      </c>
      <c r="N1363" s="57">
        <f t="shared" si="390"/>
        <v>1411.1533798939615</v>
      </c>
      <c r="P1363" s="49"/>
      <c r="Q1363" s="41">
        <v>291</v>
      </c>
      <c r="R1363" s="103">
        <f t="shared" si="403"/>
        <v>2021.3714739770148</v>
      </c>
      <c r="S1363" s="60">
        <f t="shared" si="391"/>
        <v>2435.8273609100388</v>
      </c>
      <c r="T1363" s="57">
        <f t="shared" si="394"/>
        <v>2403.083398028466</v>
      </c>
      <c r="U1363" s="57">
        <f t="shared" si="395"/>
        <v>2616.2046533773155</v>
      </c>
      <c r="V1363" s="57">
        <f t="shared" si="397"/>
        <v>1515.6517651269044</v>
      </c>
      <c r="W1363" s="57">
        <f t="shared" si="398"/>
        <v>3437.2241609857665</v>
      </c>
      <c r="X1363" s="60">
        <f t="shared" si="392"/>
        <v>1411.1533798939615</v>
      </c>
      <c r="Y1363" s="17"/>
      <c r="AA1363" s="22"/>
      <c r="AB1363" s="22"/>
      <c r="AC1363" s="22"/>
      <c r="AD1363" s="22"/>
      <c r="AE1363" s="22"/>
      <c r="AF1363" s="22"/>
      <c r="AG1363" s="22"/>
      <c r="AH1363" s="33"/>
      <c r="AI1363" s="6"/>
      <c r="AJ1363" s="32"/>
      <c r="AK1363" s="27"/>
      <c r="AL1363" s="27"/>
      <c r="AM1363" s="27"/>
      <c r="AN1363" s="27"/>
      <c r="AO1363" s="27"/>
      <c r="AP1363" s="27"/>
      <c r="AR1363" s="2"/>
      <c r="AS1363" s="8"/>
      <c r="AT1363" s="8"/>
      <c r="AU1363" s="8"/>
      <c r="AW1363" s="44"/>
      <c r="AX1363" s="31"/>
      <c r="AY1363" s="29"/>
      <c r="AZ1363" s="31"/>
      <c r="BA1363" s="17"/>
      <c r="BC1363" s="22"/>
      <c r="BD1363" s="22"/>
      <c r="BE1363" s="22"/>
      <c r="BF1363" s="22"/>
      <c r="BG1363" s="22"/>
      <c r="BH1363" s="22"/>
      <c r="BI1363" s="22"/>
      <c r="BJ1363" s="33"/>
      <c r="BK1363" s="6"/>
      <c r="BL1363" s="32"/>
      <c r="BM1363" s="27"/>
      <c r="BN1363" s="27"/>
      <c r="BO1363" s="27"/>
      <c r="BP1363" s="27"/>
      <c r="BQ1363" s="27"/>
      <c r="BR1363" s="27"/>
      <c r="BT1363" s="2"/>
      <c r="BU1363" s="8"/>
      <c r="BV1363" s="8"/>
      <c r="BW1363" s="8"/>
      <c r="BY1363" s="44"/>
      <c r="BZ1363" s="31"/>
      <c r="CA1363" s="29"/>
      <c r="CB1363" s="31"/>
      <c r="CC1363" s="17"/>
      <c r="CE1363" s="22"/>
      <c r="CF1363" s="22"/>
      <c r="CG1363" s="22"/>
      <c r="CH1363" s="22"/>
      <c r="CI1363" s="22"/>
      <c r="CJ1363" s="22"/>
      <c r="CK1363" s="22"/>
      <c r="CL1363" s="33"/>
      <c r="CM1363" s="6"/>
      <c r="CN1363" s="32"/>
      <c r="CO1363" s="27"/>
      <c r="CP1363" s="27"/>
      <c r="CQ1363" s="27"/>
      <c r="CR1363" s="27"/>
      <c r="CS1363" s="27"/>
      <c r="CT1363" s="27"/>
    </row>
    <row r="1364" spans="2:98">
      <c r="B1364" s="86">
        <v>44335</v>
      </c>
      <c r="C1364" s="53">
        <v>4115.68</v>
      </c>
      <c r="D1364" s="47">
        <f t="shared" ref="D1364:D1384" si="404">(C1364-C1363)/C1363</f>
        <v>-2.9434351705374582E-3</v>
      </c>
      <c r="F1364" s="89">
        <f t="shared" si="402"/>
        <v>2021.3754469607256</v>
      </c>
      <c r="G1364" s="41">
        <v>292</v>
      </c>
      <c r="H1364" s="37">
        <v>1353</v>
      </c>
      <c r="I1364" s="57">
        <f t="shared" si="385"/>
        <v>2436.5387263537245</v>
      </c>
      <c r="J1364" s="57">
        <f t="shared" si="386"/>
        <v>2940.9204108790946</v>
      </c>
      <c r="K1364" s="57">
        <f t="shared" si="387"/>
        <v>3202.6756378971222</v>
      </c>
      <c r="L1364" s="57">
        <f t="shared" si="388"/>
        <v>1853.6753752932293</v>
      </c>
      <c r="M1364" s="60">
        <f t="shared" si="389"/>
        <v>4209.7140220420442</v>
      </c>
      <c r="N1364" s="57">
        <f t="shared" si="390"/>
        <v>1410.2432929972881</v>
      </c>
      <c r="P1364" s="49"/>
      <c r="Q1364" s="96">
        <v>292</v>
      </c>
      <c r="R1364" s="103">
        <f t="shared" si="403"/>
        <v>2021.3754469607256</v>
      </c>
      <c r="S1364" s="60">
        <f t="shared" si="391"/>
        <v>2436.5387263537245</v>
      </c>
      <c r="T1364" s="57">
        <f t="shared" si="394"/>
        <v>2404.2096652948662</v>
      </c>
      <c r="U1364" s="57">
        <f t="shared" si="395"/>
        <v>2618.1952068315309</v>
      </c>
      <c r="V1364" s="57">
        <f t="shared" si="397"/>
        <v>1515.3841760263429</v>
      </c>
      <c r="W1364" s="57">
        <f t="shared" si="398"/>
        <v>3441.4515613822573</v>
      </c>
      <c r="X1364" s="60">
        <f t="shared" si="392"/>
        <v>1410.2432929972881</v>
      </c>
      <c r="Y1364" s="17"/>
      <c r="AA1364" s="22"/>
      <c r="AB1364" s="22"/>
      <c r="AC1364" s="22"/>
      <c r="AD1364" s="22"/>
      <c r="AE1364" s="22"/>
      <c r="AF1364" s="22"/>
      <c r="AG1364" s="22"/>
      <c r="AH1364" s="33"/>
      <c r="AI1364" s="6"/>
      <c r="AJ1364" s="32"/>
      <c r="AK1364" s="27"/>
      <c r="AL1364" s="27"/>
      <c r="AM1364" s="27"/>
      <c r="AN1364" s="27"/>
      <c r="AO1364" s="27"/>
      <c r="AP1364" s="27"/>
      <c r="AR1364" s="2"/>
      <c r="AS1364" s="8"/>
      <c r="AT1364" s="8"/>
      <c r="AU1364" s="8"/>
      <c r="AW1364" s="44"/>
      <c r="AX1364" s="31"/>
      <c r="AY1364" s="29"/>
      <c r="AZ1364" s="31"/>
      <c r="BA1364" s="17"/>
      <c r="BC1364" s="22"/>
      <c r="BD1364" s="22"/>
      <c r="BE1364" s="22"/>
      <c r="BF1364" s="22"/>
      <c r="BG1364" s="22"/>
      <c r="BH1364" s="22"/>
      <c r="BI1364" s="22"/>
      <c r="BJ1364" s="33"/>
      <c r="BK1364" s="6"/>
      <c r="BL1364" s="32"/>
      <c r="BM1364" s="27"/>
      <c r="BN1364" s="27"/>
      <c r="BO1364" s="27"/>
      <c r="BP1364" s="27"/>
      <c r="BQ1364" s="27"/>
      <c r="BR1364" s="27"/>
      <c r="BT1364" s="2"/>
      <c r="BU1364" s="8"/>
      <c r="BV1364" s="8"/>
      <c r="BW1364" s="8"/>
      <c r="BY1364" s="44"/>
      <c r="BZ1364" s="31"/>
      <c r="CA1364" s="29"/>
      <c r="CB1364" s="31"/>
      <c r="CC1364" s="17"/>
      <c r="CE1364" s="22"/>
      <c r="CF1364" s="22"/>
      <c r="CG1364" s="22"/>
      <c r="CH1364" s="22"/>
      <c r="CI1364" s="22"/>
      <c r="CJ1364" s="22"/>
      <c r="CK1364" s="22"/>
      <c r="CL1364" s="33"/>
      <c r="CM1364" s="6"/>
      <c r="CN1364" s="32"/>
      <c r="CO1364" s="27"/>
      <c r="CP1364" s="27"/>
      <c r="CQ1364" s="27"/>
      <c r="CR1364" s="27"/>
      <c r="CS1364" s="27"/>
      <c r="CT1364" s="27"/>
    </row>
    <row r="1365" spans="2:98">
      <c r="B1365" s="86">
        <v>44336</v>
      </c>
      <c r="C1365" s="53">
        <v>4159.12</v>
      </c>
      <c r="D1365" s="47">
        <f t="shared" si="404"/>
        <v>1.0554756443649555E-2</v>
      </c>
      <c r="F1365" s="89">
        <f t="shared" si="402"/>
        <v>2021.3794199444364</v>
      </c>
      <c r="G1365" s="41">
        <v>293</v>
      </c>
      <c r="H1365" s="37">
        <v>1354</v>
      </c>
      <c r="I1365" s="57">
        <f t="shared" si="385"/>
        <v>2437.2502995464502</v>
      </c>
      <c r="J1365" s="57">
        <f t="shared" si="386"/>
        <v>2942.2963906832933</v>
      </c>
      <c r="K1365" s="57">
        <f t="shared" si="387"/>
        <v>3205.1098415783035</v>
      </c>
      <c r="L1365" s="57">
        <f t="shared" si="388"/>
        <v>1853.349593695707</v>
      </c>
      <c r="M1365" s="60">
        <f t="shared" si="389"/>
        <v>4214.8847406004043</v>
      </c>
      <c r="N1365" s="57">
        <f t="shared" si="390"/>
        <v>1409.3360526373704</v>
      </c>
      <c r="P1365" s="49"/>
      <c r="Q1365" s="41">
        <v>293</v>
      </c>
      <c r="R1365" s="103">
        <f t="shared" si="403"/>
        <v>2021.3794199444364</v>
      </c>
      <c r="S1365" s="60">
        <f t="shared" si="391"/>
        <v>2437.2502995464502</v>
      </c>
      <c r="T1365" s="57">
        <f t="shared" si="394"/>
        <v>2405.3345321672468</v>
      </c>
      <c r="U1365" s="57">
        <f t="shared" si="395"/>
        <v>2620.1851743246816</v>
      </c>
      <c r="V1365" s="57">
        <f t="shared" si="397"/>
        <v>1515.1178487695286</v>
      </c>
      <c r="W1365" s="57">
        <f t="shared" si="398"/>
        <v>3445.6786365144303</v>
      </c>
      <c r="X1365" s="60">
        <f t="shared" si="392"/>
        <v>1409.3360526373704</v>
      </c>
      <c r="Y1365" s="17"/>
      <c r="AA1365" s="22"/>
      <c r="AB1365" s="22"/>
      <c r="AC1365" s="22"/>
      <c r="AD1365" s="22"/>
      <c r="AE1365" s="22"/>
      <c r="AF1365" s="22"/>
      <c r="AG1365" s="22"/>
      <c r="AH1365" s="33"/>
      <c r="AI1365" s="6"/>
      <c r="AJ1365" s="32"/>
      <c r="AK1365" s="27"/>
      <c r="AL1365" s="27"/>
      <c r="AM1365" s="27"/>
      <c r="AN1365" s="27"/>
      <c r="AO1365" s="27"/>
      <c r="AP1365" s="27"/>
      <c r="AR1365" s="2"/>
      <c r="AS1365" s="8"/>
      <c r="AT1365" s="8"/>
      <c r="AU1365" s="8"/>
      <c r="AW1365" s="44"/>
      <c r="AX1365" s="31"/>
      <c r="AY1365" s="29"/>
      <c r="AZ1365" s="31"/>
      <c r="BA1365" s="17"/>
      <c r="BC1365" s="22"/>
      <c r="BD1365" s="22"/>
      <c r="BE1365" s="22"/>
      <c r="BF1365" s="22"/>
      <c r="BG1365" s="22"/>
      <c r="BH1365" s="22"/>
      <c r="BI1365" s="22"/>
      <c r="BJ1365" s="33"/>
      <c r="BK1365" s="6"/>
      <c r="BL1365" s="32"/>
      <c r="BM1365" s="27"/>
      <c r="BN1365" s="27"/>
      <c r="BO1365" s="27"/>
      <c r="BP1365" s="27"/>
      <c r="BQ1365" s="27"/>
      <c r="BR1365" s="27"/>
      <c r="BT1365" s="2"/>
      <c r="BU1365" s="8"/>
      <c r="BV1365" s="8"/>
      <c r="BW1365" s="8"/>
      <c r="BY1365" s="44"/>
      <c r="BZ1365" s="31"/>
      <c r="CA1365" s="29"/>
      <c r="CB1365" s="31"/>
      <c r="CC1365" s="17"/>
      <c r="CE1365" s="22"/>
      <c r="CF1365" s="22"/>
      <c r="CG1365" s="22"/>
      <c r="CH1365" s="22"/>
      <c r="CI1365" s="22"/>
      <c r="CJ1365" s="22"/>
      <c r="CK1365" s="22"/>
      <c r="CL1365" s="33"/>
      <c r="CM1365" s="6"/>
      <c r="CN1365" s="32"/>
      <c r="CO1365" s="27"/>
      <c r="CP1365" s="27"/>
      <c r="CQ1365" s="27"/>
      <c r="CR1365" s="27"/>
      <c r="CS1365" s="27"/>
      <c r="CT1365" s="27"/>
    </row>
    <row r="1366" spans="2:98">
      <c r="B1366" s="86">
        <v>44337</v>
      </c>
      <c r="C1366" s="53">
        <v>4155.8599999999997</v>
      </c>
      <c r="D1366" s="47">
        <f t="shared" si="404"/>
        <v>-7.8381965415766277E-4</v>
      </c>
      <c r="F1366" s="89">
        <f t="shared" si="402"/>
        <v>2021.3833929281473</v>
      </c>
      <c r="G1366" s="41">
        <v>294</v>
      </c>
      <c r="H1366" s="37">
        <v>1355</v>
      </c>
      <c r="I1366" s="57">
        <f t="shared" si="385"/>
        <v>2437.9620805488867</v>
      </c>
      <c r="J1366" s="57">
        <f t="shared" si="386"/>
        <v>2943.6706665349943</v>
      </c>
      <c r="K1366" s="57">
        <f t="shared" si="387"/>
        <v>3207.5433371933418</v>
      </c>
      <c r="L1366" s="57">
        <f t="shared" si="388"/>
        <v>1853.0253472413142</v>
      </c>
      <c r="M1366" s="60">
        <f t="shared" si="389"/>
        <v>4220.0550788128203</v>
      </c>
      <c r="N1366" s="57">
        <f t="shared" si="390"/>
        <v>1408.4316425240395</v>
      </c>
      <c r="P1366" s="49"/>
      <c r="Q1366" s="96">
        <v>294</v>
      </c>
      <c r="R1366" s="103">
        <f t="shared" si="403"/>
        <v>2021.3833929281473</v>
      </c>
      <c r="S1366" s="60">
        <f t="shared" si="391"/>
        <v>2437.9620805488867</v>
      </c>
      <c r="T1366" s="57">
        <f t="shared" si="394"/>
        <v>2406.4580060542717</v>
      </c>
      <c r="U1366" s="57">
        <f t="shared" si="395"/>
        <v>2622.1745629720199</v>
      </c>
      <c r="V1366" s="57">
        <f t="shared" si="397"/>
        <v>1514.8527764959965</v>
      </c>
      <c r="W1366" s="57">
        <f t="shared" si="398"/>
        <v>3449.9054007128602</v>
      </c>
      <c r="X1366" s="60">
        <f t="shared" si="392"/>
        <v>1408.4316425240395</v>
      </c>
      <c r="Y1366" s="17"/>
      <c r="AA1366" s="22"/>
      <c r="AB1366" s="22"/>
      <c r="AC1366" s="22"/>
      <c r="AD1366" s="22"/>
      <c r="AE1366" s="22"/>
      <c r="AF1366" s="22"/>
      <c r="AG1366" s="22"/>
      <c r="AH1366" s="33"/>
      <c r="AI1366" s="6"/>
      <c r="AJ1366" s="32"/>
      <c r="AK1366" s="27"/>
      <c r="AL1366" s="27"/>
      <c r="AM1366" s="27"/>
      <c r="AN1366" s="27"/>
      <c r="AO1366" s="27"/>
      <c r="AP1366" s="27"/>
      <c r="AR1366" s="2"/>
      <c r="AS1366" s="8"/>
      <c r="AT1366" s="8"/>
      <c r="AU1366" s="8"/>
      <c r="AW1366" s="44"/>
      <c r="AX1366" s="31"/>
      <c r="AY1366" s="29"/>
      <c r="AZ1366" s="31"/>
      <c r="BA1366" s="17"/>
      <c r="BC1366" s="22"/>
      <c r="BD1366" s="22"/>
      <c r="BE1366" s="22"/>
      <c r="BF1366" s="22"/>
      <c r="BG1366" s="22"/>
      <c r="BH1366" s="22"/>
      <c r="BI1366" s="22"/>
      <c r="BJ1366" s="33"/>
      <c r="BK1366" s="6"/>
      <c r="BL1366" s="32"/>
      <c r="BM1366" s="27"/>
      <c r="BN1366" s="27"/>
      <c r="BO1366" s="27"/>
      <c r="BP1366" s="27"/>
      <c r="BQ1366" s="27"/>
      <c r="BR1366" s="27"/>
      <c r="BT1366" s="2"/>
      <c r="BU1366" s="8"/>
      <c r="BV1366" s="8"/>
      <c r="BW1366" s="8"/>
      <c r="BY1366" s="44"/>
      <c r="BZ1366" s="31"/>
      <c r="CA1366" s="29"/>
      <c r="CB1366" s="31"/>
      <c r="CC1366" s="17"/>
      <c r="CE1366" s="22"/>
      <c r="CF1366" s="22"/>
      <c r="CG1366" s="22"/>
      <c r="CH1366" s="22"/>
      <c r="CI1366" s="22"/>
      <c r="CJ1366" s="22"/>
      <c r="CK1366" s="22"/>
      <c r="CL1366" s="33"/>
      <c r="CM1366" s="6"/>
      <c r="CN1366" s="32"/>
      <c r="CO1366" s="27"/>
      <c r="CP1366" s="27"/>
      <c r="CQ1366" s="27"/>
      <c r="CR1366" s="27"/>
      <c r="CS1366" s="27"/>
      <c r="CT1366" s="27"/>
    </row>
    <row r="1367" spans="2:98">
      <c r="B1367" s="86">
        <v>44340</v>
      </c>
      <c r="C1367" s="53">
        <v>4197.05</v>
      </c>
      <c r="D1367" s="47">
        <f t="shared" si="404"/>
        <v>9.9113059631461397E-3</v>
      </c>
      <c r="F1367" s="89">
        <f t="shared" si="402"/>
        <v>2021.3873659118581</v>
      </c>
      <c r="G1367" s="41">
        <v>295</v>
      </c>
      <c r="H1367" s="37">
        <v>1356</v>
      </c>
      <c r="I1367" s="57">
        <f t="shared" si="385"/>
        <v>2438.6740694217237</v>
      </c>
      <c r="J1367" s="57">
        <f t="shared" si="386"/>
        <v>2945.0432474193863</v>
      </c>
      <c r="K1367" s="57">
        <f t="shared" si="387"/>
        <v>3209.9761333723081</v>
      </c>
      <c r="L1367" s="57">
        <f t="shared" si="388"/>
        <v>1852.7026276117585</v>
      </c>
      <c r="M1367" s="60">
        <f t="shared" si="389"/>
        <v>4225.225054065213</v>
      </c>
      <c r="N1367" s="57">
        <f t="shared" si="390"/>
        <v>1407.5300465114865</v>
      </c>
      <c r="P1367" s="49"/>
      <c r="Q1367" s="41">
        <v>295</v>
      </c>
      <c r="R1367" s="103">
        <f t="shared" si="403"/>
        <v>2021.3873659118581</v>
      </c>
      <c r="S1367" s="60">
        <f t="shared" si="391"/>
        <v>2438.6740694217237</v>
      </c>
      <c r="T1367" s="57">
        <f t="shared" si="394"/>
        <v>2407.5800943013546</v>
      </c>
      <c r="U1367" s="57">
        <f t="shared" si="395"/>
        <v>2624.1633798286498</v>
      </c>
      <c r="V1367" s="57">
        <f t="shared" si="397"/>
        <v>1514.5889524055222</v>
      </c>
      <c r="W1367" s="57">
        <f t="shared" si="398"/>
        <v>3454.1318681905782</v>
      </c>
      <c r="X1367" s="60">
        <f t="shared" si="392"/>
        <v>1407.5300465114865</v>
      </c>
      <c r="Y1367" s="17"/>
      <c r="AA1367" s="22"/>
      <c r="AB1367" s="22"/>
      <c r="AC1367" s="22"/>
      <c r="AD1367" s="22"/>
      <c r="AE1367" s="22"/>
      <c r="AF1367" s="22"/>
      <c r="AG1367" s="22"/>
      <c r="AH1367" s="33"/>
      <c r="AI1367" s="6"/>
      <c r="AJ1367" s="32"/>
      <c r="AK1367" s="27"/>
      <c r="AL1367" s="27"/>
      <c r="AM1367" s="27"/>
      <c r="AN1367" s="27"/>
      <c r="AO1367" s="27"/>
      <c r="AP1367" s="27"/>
      <c r="AR1367" s="2"/>
      <c r="AS1367" s="8"/>
      <c r="AT1367" s="8"/>
      <c r="AU1367" s="8"/>
      <c r="AW1367" s="44"/>
      <c r="AX1367" s="31"/>
      <c r="AY1367" s="29"/>
      <c r="AZ1367" s="31"/>
      <c r="BA1367" s="17"/>
      <c r="BC1367" s="22"/>
      <c r="BD1367" s="22"/>
      <c r="BE1367" s="22"/>
      <c r="BF1367" s="22"/>
      <c r="BG1367" s="22"/>
      <c r="BH1367" s="22"/>
      <c r="BI1367" s="22"/>
      <c r="BJ1367" s="33"/>
      <c r="BK1367" s="6"/>
      <c r="BL1367" s="32"/>
      <c r="BM1367" s="27"/>
      <c r="BN1367" s="27"/>
      <c r="BO1367" s="27"/>
      <c r="BP1367" s="27"/>
      <c r="BQ1367" s="27"/>
      <c r="BR1367" s="27"/>
      <c r="BT1367" s="2"/>
      <c r="BU1367" s="8"/>
      <c r="BV1367" s="8"/>
      <c r="BW1367" s="8"/>
      <c r="BY1367" s="44"/>
      <c r="BZ1367" s="31"/>
      <c r="CA1367" s="29"/>
      <c r="CB1367" s="31"/>
      <c r="CC1367" s="17"/>
      <c r="CE1367" s="22"/>
      <c r="CF1367" s="22"/>
      <c r="CG1367" s="22"/>
      <c r="CH1367" s="22"/>
      <c r="CI1367" s="22"/>
      <c r="CJ1367" s="22"/>
      <c r="CK1367" s="22"/>
      <c r="CL1367" s="33"/>
      <c r="CM1367" s="6"/>
      <c r="CN1367" s="32"/>
      <c r="CO1367" s="27"/>
      <c r="CP1367" s="27"/>
      <c r="CQ1367" s="27"/>
      <c r="CR1367" s="27"/>
      <c r="CS1367" s="27"/>
      <c r="CT1367" s="27"/>
    </row>
    <row r="1368" spans="2:98">
      <c r="B1368" s="86">
        <v>44341</v>
      </c>
      <c r="C1368" s="53">
        <v>4188.13</v>
      </c>
      <c r="D1368" s="47">
        <f t="shared" si="404"/>
        <v>-2.1253022956600641E-3</v>
      </c>
      <c r="F1368" s="89">
        <f t="shared" si="402"/>
        <v>2021.3913388955689</v>
      </c>
      <c r="G1368" s="41">
        <v>296</v>
      </c>
      <c r="H1368" s="37">
        <v>1357</v>
      </c>
      <c r="I1368" s="57">
        <f t="shared" si="385"/>
        <v>2439.3862662256674</v>
      </c>
      <c r="J1368" s="57">
        <f t="shared" si="386"/>
        <v>2946.4141422452108</v>
      </c>
      <c r="K1368" s="57">
        <f t="shared" si="387"/>
        <v>3212.4082386725877</v>
      </c>
      <c r="L1368" s="57">
        <f t="shared" si="388"/>
        <v>1852.3814265615499</v>
      </c>
      <c r="M1368" s="60">
        <f t="shared" si="389"/>
        <v>4230.3946836014748</v>
      </c>
      <c r="N1368" s="57">
        <f t="shared" si="390"/>
        <v>1406.6312485965154</v>
      </c>
      <c r="P1368" s="49"/>
      <c r="Q1368" s="96">
        <v>296</v>
      </c>
      <c r="R1368" s="103">
        <f t="shared" si="403"/>
        <v>2021.3913388955689</v>
      </c>
      <c r="S1368" s="60">
        <f t="shared" si="391"/>
        <v>2439.3862662256674</v>
      </c>
      <c r="T1368" s="57">
        <f t="shared" si="394"/>
        <v>2408.7008041914141</v>
      </c>
      <c r="U1368" s="57">
        <f t="shared" si="395"/>
        <v>2626.151631890255</v>
      </c>
      <c r="V1368" s="57">
        <f t="shared" si="397"/>
        <v>1514.3263697573968</v>
      </c>
      <c r="W1368" s="57">
        <f t="shared" si="398"/>
        <v>3458.3580530445092</v>
      </c>
      <c r="X1368" s="60">
        <f t="shared" si="392"/>
        <v>1406.6312485965154</v>
      </c>
      <c r="Y1368" s="17"/>
      <c r="AA1368" s="22"/>
      <c r="AB1368" s="22"/>
      <c r="AC1368" s="22"/>
      <c r="AD1368" s="22"/>
      <c r="AE1368" s="22"/>
      <c r="AF1368" s="22"/>
      <c r="AG1368" s="22"/>
      <c r="AH1368" s="33"/>
      <c r="AI1368" s="6"/>
      <c r="AJ1368" s="32"/>
      <c r="AK1368" s="27"/>
      <c r="AL1368" s="27"/>
      <c r="AM1368" s="27"/>
      <c r="AN1368" s="27"/>
      <c r="AO1368" s="27"/>
      <c r="AP1368" s="27"/>
      <c r="AR1368" s="2"/>
      <c r="AS1368" s="8"/>
      <c r="AT1368" s="8"/>
      <c r="AU1368" s="8"/>
      <c r="AW1368" s="44"/>
      <c r="AX1368" s="31"/>
      <c r="AY1368" s="29"/>
      <c r="AZ1368" s="31"/>
      <c r="BA1368" s="17"/>
      <c r="BC1368" s="22"/>
      <c r="BD1368" s="22"/>
      <c r="BE1368" s="22"/>
      <c r="BF1368" s="22"/>
      <c r="BG1368" s="22"/>
      <c r="BH1368" s="22"/>
      <c r="BI1368" s="22"/>
      <c r="BJ1368" s="33"/>
      <c r="BK1368" s="6"/>
      <c r="BL1368" s="32"/>
      <c r="BM1368" s="27"/>
      <c r="BN1368" s="27"/>
      <c r="BO1368" s="27"/>
      <c r="BP1368" s="27"/>
      <c r="BQ1368" s="27"/>
      <c r="BR1368" s="27"/>
      <c r="BT1368" s="2"/>
      <c r="BU1368" s="8"/>
      <c r="BV1368" s="8"/>
      <c r="BW1368" s="8"/>
      <c r="BY1368" s="44"/>
      <c r="BZ1368" s="31"/>
      <c r="CA1368" s="29"/>
      <c r="CB1368" s="31"/>
      <c r="CC1368" s="17"/>
      <c r="CE1368" s="22"/>
      <c r="CF1368" s="22"/>
      <c r="CG1368" s="22"/>
      <c r="CH1368" s="22"/>
      <c r="CI1368" s="22"/>
      <c r="CJ1368" s="22"/>
      <c r="CK1368" s="22"/>
      <c r="CL1368" s="33"/>
      <c r="CM1368" s="6"/>
      <c r="CN1368" s="32"/>
      <c r="CO1368" s="27"/>
      <c r="CP1368" s="27"/>
      <c r="CQ1368" s="27"/>
      <c r="CR1368" s="27"/>
      <c r="CS1368" s="27"/>
      <c r="CT1368" s="27"/>
    </row>
    <row r="1369" spans="2:98">
      <c r="B1369" s="86">
        <v>44342</v>
      </c>
      <c r="C1369" s="53">
        <v>4195.99</v>
      </c>
      <c r="D1369" s="47">
        <f t="shared" si="404"/>
        <v>1.8767325751587636E-3</v>
      </c>
      <c r="F1369" s="89">
        <f t="shared" si="402"/>
        <v>2021.3953118792797</v>
      </c>
      <c r="G1369" s="41">
        <v>297</v>
      </c>
      <c r="H1369" s="37">
        <v>1358</v>
      </c>
      <c r="I1369" s="57">
        <f t="shared" si="385"/>
        <v>2440.0986710214438</v>
      </c>
      <c r="J1369" s="57">
        <f t="shared" si="386"/>
        <v>2947.7833598456637</v>
      </c>
      <c r="K1369" s="57">
        <f t="shared" si="387"/>
        <v>3214.8396615797487</v>
      </c>
      <c r="L1369" s="57">
        <f t="shared" si="388"/>
        <v>1852.061735917126</v>
      </c>
      <c r="M1369" s="60">
        <f t="shared" si="389"/>
        <v>4235.5639845251844</v>
      </c>
      <c r="N1369" s="57">
        <f t="shared" si="390"/>
        <v>1405.7352329168227</v>
      </c>
      <c r="P1369" s="49"/>
      <c r="Q1369" s="41">
        <v>297</v>
      </c>
      <c r="R1369" s="103">
        <f t="shared" si="403"/>
        <v>2021.3953118792797</v>
      </c>
      <c r="S1369" s="60">
        <f t="shared" si="391"/>
        <v>2440.0986710214438</v>
      </c>
      <c r="T1369" s="57">
        <f t="shared" si="394"/>
        <v>2409.8201429456094</v>
      </c>
      <c r="U1369" s="57">
        <f t="shared" si="395"/>
        <v>2628.1393260938084</v>
      </c>
      <c r="V1369" s="57">
        <f t="shared" si="397"/>
        <v>1514.0650218697135</v>
      </c>
      <c r="W1369" s="57">
        <f t="shared" si="398"/>
        <v>3462.5839692568711</v>
      </c>
      <c r="X1369" s="60">
        <f t="shared" si="392"/>
        <v>1405.7352329168227</v>
      </c>
      <c r="Y1369" s="17"/>
      <c r="AA1369" s="22"/>
      <c r="AB1369" s="22"/>
      <c r="AC1369" s="22"/>
      <c r="AD1369" s="22"/>
      <c r="AE1369" s="22"/>
      <c r="AF1369" s="22"/>
      <c r="AG1369" s="22"/>
      <c r="AH1369" s="33"/>
      <c r="AI1369" s="6"/>
      <c r="AJ1369" s="32"/>
      <c r="AK1369" s="27"/>
      <c r="AL1369" s="27"/>
      <c r="AM1369" s="27"/>
      <c r="AN1369" s="27"/>
      <c r="AO1369" s="27"/>
      <c r="AP1369" s="27"/>
      <c r="AR1369" s="2"/>
      <c r="AS1369" s="8"/>
      <c r="AT1369" s="8"/>
      <c r="AU1369" s="8"/>
      <c r="AW1369" s="44"/>
      <c r="AX1369" s="31"/>
      <c r="AY1369" s="29"/>
      <c r="AZ1369" s="31"/>
      <c r="BA1369" s="17"/>
      <c r="BC1369" s="22"/>
      <c r="BD1369" s="22"/>
      <c r="BE1369" s="22"/>
      <c r="BF1369" s="22"/>
      <c r="BG1369" s="22"/>
      <c r="BH1369" s="22"/>
      <c r="BI1369" s="22"/>
      <c r="BJ1369" s="33"/>
      <c r="BK1369" s="6"/>
      <c r="BL1369" s="32"/>
      <c r="BM1369" s="27"/>
      <c r="BN1369" s="27"/>
      <c r="BO1369" s="27"/>
      <c r="BP1369" s="27"/>
      <c r="BQ1369" s="27"/>
      <c r="BR1369" s="27"/>
      <c r="BT1369" s="2"/>
      <c r="BU1369" s="8"/>
      <c r="BV1369" s="8"/>
      <c r="BW1369" s="8"/>
      <c r="BY1369" s="44"/>
      <c r="BZ1369" s="31"/>
      <c r="CA1369" s="29"/>
      <c r="CB1369" s="31"/>
      <c r="CC1369" s="17"/>
      <c r="CE1369" s="22"/>
      <c r="CF1369" s="22"/>
      <c r="CG1369" s="22"/>
      <c r="CH1369" s="22"/>
      <c r="CI1369" s="22"/>
      <c r="CJ1369" s="22"/>
      <c r="CK1369" s="22"/>
      <c r="CL1369" s="33"/>
      <c r="CM1369" s="6"/>
      <c r="CN1369" s="32"/>
      <c r="CO1369" s="27"/>
      <c r="CP1369" s="27"/>
      <c r="CQ1369" s="27"/>
      <c r="CR1369" s="27"/>
      <c r="CS1369" s="27"/>
      <c r="CT1369" s="27"/>
    </row>
    <row r="1370" spans="2:98">
      <c r="B1370" s="86">
        <v>44343</v>
      </c>
      <c r="C1370" s="53">
        <v>4200.88</v>
      </c>
      <c r="D1370" s="47">
        <f t="shared" si="404"/>
        <v>1.1653983922746069E-3</v>
      </c>
      <c r="F1370" s="89">
        <f t="shared" si="402"/>
        <v>2021.3992848629905</v>
      </c>
      <c r="G1370" s="41">
        <v>298</v>
      </c>
      <c r="H1370" s="37">
        <v>1359</v>
      </c>
      <c r="I1370" s="57">
        <f t="shared" si="385"/>
        <v>2440.8112838697944</v>
      </c>
      <c r="J1370" s="57">
        <f t="shared" si="386"/>
        <v>2949.1509089792903</v>
      </c>
      <c r="K1370" s="57">
        <f t="shared" si="387"/>
        <v>3217.2704105084081</v>
      </c>
      <c r="L1370" s="57">
        <f t="shared" si="388"/>
        <v>1851.7435475759942</v>
      </c>
      <c r="M1370" s="60">
        <f t="shared" si="389"/>
        <v>4240.7329738013068</v>
      </c>
      <c r="N1370" s="57">
        <f t="shared" si="390"/>
        <v>1404.8419837493043</v>
      </c>
      <c r="P1370" s="49"/>
      <c r="Q1370" s="96">
        <v>298</v>
      </c>
      <c r="R1370" s="103">
        <f t="shared" si="403"/>
        <v>2021.3992848629905</v>
      </c>
      <c r="S1370" s="60">
        <f t="shared" si="391"/>
        <v>2440.8112838697944</v>
      </c>
      <c r="T1370" s="57">
        <f t="shared" si="394"/>
        <v>2410.9381177240725</v>
      </c>
      <c r="U1370" s="57">
        <f t="shared" si="395"/>
        <v>2630.1264693182793</v>
      </c>
      <c r="V1370" s="57">
        <f t="shared" si="397"/>
        <v>1513.8049021186641</v>
      </c>
      <c r="W1370" s="57">
        <f t="shared" si="398"/>
        <v>3466.8096306965645</v>
      </c>
      <c r="X1370" s="60">
        <f t="shared" si="392"/>
        <v>1404.8419837493043</v>
      </c>
      <c r="Y1370" s="17"/>
      <c r="AA1370" s="22"/>
      <c r="AB1370" s="22"/>
      <c r="AC1370" s="22"/>
      <c r="AD1370" s="22"/>
      <c r="AE1370" s="22"/>
      <c r="AF1370" s="22"/>
      <c r="AG1370" s="22"/>
      <c r="AH1370" s="33"/>
      <c r="AI1370" s="6"/>
      <c r="AJ1370" s="32"/>
      <c r="AK1370" s="27"/>
      <c r="AL1370" s="27"/>
      <c r="AM1370" s="27"/>
      <c r="AN1370" s="27"/>
      <c r="AO1370" s="27"/>
      <c r="AP1370" s="27"/>
      <c r="AR1370" s="2"/>
      <c r="AS1370" s="8"/>
      <c r="AT1370" s="8"/>
      <c r="AU1370" s="8"/>
      <c r="AW1370" s="44"/>
      <c r="AX1370" s="31"/>
      <c r="AY1370" s="29"/>
      <c r="AZ1370" s="31"/>
      <c r="BA1370" s="17"/>
      <c r="BC1370" s="22"/>
      <c r="BD1370" s="22"/>
      <c r="BE1370" s="22"/>
      <c r="BF1370" s="22"/>
      <c r="BG1370" s="22"/>
      <c r="BH1370" s="22"/>
      <c r="BI1370" s="22"/>
      <c r="BJ1370" s="33"/>
      <c r="BK1370" s="6"/>
      <c r="BL1370" s="32"/>
      <c r="BM1370" s="27"/>
      <c r="BN1370" s="27"/>
      <c r="BO1370" s="27"/>
      <c r="BP1370" s="27"/>
      <c r="BQ1370" s="27"/>
      <c r="BR1370" s="27"/>
      <c r="BT1370" s="2"/>
      <c r="BU1370" s="8"/>
      <c r="BV1370" s="8"/>
      <c r="BW1370" s="8"/>
      <c r="BY1370" s="44"/>
      <c r="BZ1370" s="31"/>
      <c r="CA1370" s="29"/>
      <c r="CB1370" s="31"/>
      <c r="CC1370" s="17"/>
      <c r="CE1370" s="22"/>
      <c r="CF1370" s="22"/>
      <c r="CG1370" s="22"/>
      <c r="CH1370" s="22"/>
      <c r="CI1370" s="22"/>
      <c r="CJ1370" s="22"/>
      <c r="CK1370" s="22"/>
      <c r="CL1370" s="33"/>
      <c r="CM1370" s="6"/>
      <c r="CN1370" s="32"/>
      <c r="CO1370" s="27"/>
      <c r="CP1370" s="27"/>
      <c r="CQ1370" s="27"/>
      <c r="CR1370" s="27"/>
      <c r="CS1370" s="27"/>
      <c r="CT1370" s="27"/>
    </row>
    <row r="1371" spans="2:98">
      <c r="B1371" s="86">
        <v>44344</v>
      </c>
      <c r="C1371" s="53">
        <v>4204.1099999999997</v>
      </c>
      <c r="D1371" s="47">
        <f t="shared" si="404"/>
        <v>7.6888651901495957E-4</v>
      </c>
      <c r="F1371" s="89">
        <f t="shared" si="402"/>
        <v>2021.4032578467013</v>
      </c>
      <c r="G1371" s="41">
        <v>299</v>
      </c>
      <c r="H1371" s="37">
        <v>1360</v>
      </c>
      <c r="I1371" s="57">
        <f t="shared" si="385"/>
        <v>2441.5241048314797</v>
      </c>
      <c r="J1371" s="57">
        <f t="shared" si="386"/>
        <v>2950.5167983308588</v>
      </c>
      <c r="K1371" s="57">
        <f t="shared" si="387"/>
        <v>3219.7004938030727</v>
      </c>
      <c r="L1371" s="57">
        <f t="shared" si="388"/>
        <v>1851.4268535058827</v>
      </c>
      <c r="M1371" s="60">
        <f t="shared" si="389"/>
        <v>4245.9016682578558</v>
      </c>
      <c r="N1371" s="57">
        <f t="shared" si="390"/>
        <v>1403.951485508388</v>
      </c>
      <c r="P1371" s="49"/>
      <c r="Q1371" s="41">
        <v>299</v>
      </c>
      <c r="R1371" s="103">
        <f t="shared" si="403"/>
        <v>2021.4032578467013</v>
      </c>
      <c r="S1371" s="60">
        <f t="shared" si="391"/>
        <v>2441.5241048314797</v>
      </c>
      <c r="T1371" s="57">
        <f t="shared" si="394"/>
        <v>2412.0547356266234</v>
      </c>
      <c r="U1371" s="57">
        <f t="shared" si="395"/>
        <v>2632.1130683853239</v>
      </c>
      <c r="V1371" s="57">
        <f t="shared" si="397"/>
        <v>1513.5460039378474</v>
      </c>
      <c r="W1371" s="57">
        <f t="shared" si="398"/>
        <v>3471.035051120532</v>
      </c>
      <c r="X1371" s="60">
        <f t="shared" si="392"/>
        <v>1403.951485508388</v>
      </c>
      <c r="Y1371" s="17"/>
      <c r="AA1371" s="22"/>
      <c r="AB1371" s="22"/>
      <c r="AC1371" s="22"/>
      <c r="AD1371" s="22"/>
      <c r="AE1371" s="22"/>
      <c r="AF1371" s="22"/>
      <c r="AG1371" s="22"/>
      <c r="AH1371" s="33"/>
      <c r="AI1371" s="6"/>
      <c r="AJ1371" s="32"/>
      <c r="AK1371" s="27"/>
      <c r="AL1371" s="27"/>
      <c r="AM1371" s="27"/>
      <c r="AN1371" s="27"/>
      <c r="AO1371" s="27"/>
      <c r="AP1371" s="27"/>
      <c r="AR1371" s="2"/>
      <c r="AS1371" s="8"/>
      <c r="AT1371" s="8"/>
      <c r="AU1371" s="8"/>
      <c r="AW1371" s="44"/>
      <c r="AX1371" s="31"/>
      <c r="AY1371" s="29"/>
      <c r="AZ1371" s="31"/>
      <c r="BA1371" s="17"/>
      <c r="BC1371" s="22"/>
      <c r="BD1371" s="22"/>
      <c r="BE1371" s="22"/>
      <c r="BF1371" s="22"/>
      <c r="BG1371" s="22"/>
      <c r="BH1371" s="22"/>
      <c r="BI1371" s="22"/>
      <c r="BJ1371" s="33"/>
      <c r="BK1371" s="6"/>
      <c r="BL1371" s="32"/>
      <c r="BM1371" s="27"/>
      <c r="BN1371" s="27"/>
      <c r="BO1371" s="27"/>
      <c r="BP1371" s="27"/>
      <c r="BQ1371" s="27"/>
      <c r="BR1371" s="27"/>
      <c r="BT1371" s="2"/>
      <c r="BU1371" s="8"/>
      <c r="BV1371" s="8"/>
      <c r="BW1371" s="8"/>
      <c r="BY1371" s="44"/>
      <c r="BZ1371" s="31"/>
      <c r="CA1371" s="29"/>
      <c r="CB1371" s="31"/>
      <c r="CC1371" s="17"/>
      <c r="CE1371" s="22"/>
      <c r="CF1371" s="22"/>
      <c r="CG1371" s="22"/>
      <c r="CH1371" s="22"/>
      <c r="CI1371" s="22"/>
      <c r="CJ1371" s="22"/>
      <c r="CK1371" s="22"/>
      <c r="CL1371" s="33"/>
      <c r="CM1371" s="6"/>
      <c r="CN1371" s="32"/>
      <c r="CO1371" s="27"/>
      <c r="CP1371" s="27"/>
      <c r="CQ1371" s="27"/>
      <c r="CR1371" s="27"/>
      <c r="CS1371" s="27"/>
      <c r="CT1371" s="27"/>
    </row>
    <row r="1372" spans="2:98">
      <c r="B1372" s="86">
        <v>44348</v>
      </c>
      <c r="C1372" s="53">
        <v>4202.04</v>
      </c>
      <c r="D1372" s="47">
        <f t="shared" si="404"/>
        <v>-4.9237531843831605E-4</v>
      </c>
      <c r="F1372" s="89">
        <f t="shared" si="402"/>
        <v>2021.4072308304121</v>
      </c>
      <c r="G1372" s="41">
        <v>300</v>
      </c>
      <c r="H1372" s="37">
        <v>1361</v>
      </c>
      <c r="I1372" s="57">
        <f t="shared" si="385"/>
        <v>2442.2371339672782</v>
      </c>
      <c r="J1372" s="57">
        <f t="shared" si="386"/>
        <v>2951.8810365122313</v>
      </c>
      <c r="K1372" s="57">
        <f t="shared" si="387"/>
        <v>3222.1299197389785</v>
      </c>
      <c r="L1372" s="57">
        <f t="shared" si="388"/>
        <v>1851.1116457439077</v>
      </c>
      <c r="M1372" s="60">
        <f t="shared" si="389"/>
        <v>4251.0700845875426</v>
      </c>
      <c r="N1372" s="57">
        <f t="shared" si="390"/>
        <v>1403.0637227443901</v>
      </c>
      <c r="P1372" s="49"/>
      <c r="Q1372" s="96">
        <v>300</v>
      </c>
      <c r="R1372" s="103">
        <f t="shared" si="403"/>
        <v>2021.4072308304121</v>
      </c>
      <c r="S1372" s="60">
        <f t="shared" si="391"/>
        <v>2442.2371339672782</v>
      </c>
      <c r="T1372" s="57">
        <f t="shared" si="394"/>
        <v>2413.1700036934799</v>
      </c>
      <c r="U1372" s="57">
        <f t="shared" si="395"/>
        <v>2634.0991300599667</v>
      </c>
      <c r="V1372" s="57">
        <f t="shared" si="397"/>
        <v>1513.2883208175858</v>
      </c>
      <c r="W1372" s="57">
        <f t="shared" si="398"/>
        <v>3475.2602441751055</v>
      </c>
      <c r="X1372" s="60">
        <f t="shared" si="392"/>
        <v>1403.0637227443901</v>
      </c>
      <c r="Y1372" s="17"/>
      <c r="AA1372" s="22"/>
      <c r="AB1372" s="22"/>
      <c r="AC1372" s="22"/>
      <c r="AD1372" s="22"/>
      <c r="AE1372" s="22"/>
      <c r="AF1372" s="22"/>
      <c r="AG1372" s="22"/>
      <c r="AH1372" s="33"/>
      <c r="AI1372" s="6"/>
      <c r="AJ1372" s="32"/>
      <c r="AK1372" s="27"/>
      <c r="AL1372" s="27"/>
      <c r="AM1372" s="27"/>
      <c r="AN1372" s="27"/>
      <c r="AO1372" s="27"/>
      <c r="AP1372" s="27"/>
      <c r="AR1372" s="2"/>
      <c r="AS1372" s="8"/>
      <c r="AT1372" s="8"/>
      <c r="AU1372" s="8"/>
      <c r="AW1372" s="44"/>
      <c r="AX1372" s="31"/>
      <c r="AY1372" s="29"/>
      <c r="AZ1372" s="31"/>
      <c r="BA1372" s="17"/>
      <c r="BC1372" s="22"/>
      <c r="BD1372" s="22"/>
      <c r="BE1372" s="22"/>
      <c r="BF1372" s="22"/>
      <c r="BG1372" s="22"/>
      <c r="BH1372" s="22"/>
      <c r="BI1372" s="22"/>
      <c r="BJ1372" s="33"/>
      <c r="BK1372" s="6"/>
      <c r="BL1372" s="32"/>
      <c r="BM1372" s="27"/>
      <c r="BN1372" s="27"/>
      <c r="BO1372" s="27"/>
      <c r="BP1372" s="27"/>
      <c r="BQ1372" s="27"/>
      <c r="BR1372" s="27"/>
      <c r="BT1372" s="2"/>
      <c r="BU1372" s="8"/>
      <c r="BV1372" s="8"/>
      <c r="BW1372" s="8"/>
      <c r="BY1372" s="44"/>
      <c r="BZ1372" s="31"/>
      <c r="CA1372" s="29"/>
      <c r="CB1372" s="31"/>
      <c r="CC1372" s="17"/>
      <c r="CE1372" s="22"/>
      <c r="CF1372" s="22"/>
      <c r="CG1372" s="22"/>
      <c r="CH1372" s="22"/>
      <c r="CI1372" s="22"/>
      <c r="CJ1372" s="22"/>
      <c r="CK1372" s="22"/>
      <c r="CL1372" s="33"/>
      <c r="CM1372" s="6"/>
      <c r="CN1372" s="32"/>
      <c r="CO1372" s="27"/>
      <c r="CP1372" s="27"/>
      <c r="CQ1372" s="27"/>
      <c r="CR1372" s="27"/>
      <c r="CS1372" s="27"/>
      <c r="CT1372" s="27"/>
    </row>
    <row r="1373" spans="2:98">
      <c r="B1373" s="86">
        <v>44349</v>
      </c>
      <c r="C1373" s="53">
        <v>4208.2</v>
      </c>
      <c r="D1373" s="47">
        <f t="shared" si="404"/>
        <v>1.4659546315598743E-3</v>
      </c>
      <c r="F1373" s="89">
        <f t="shared" si="402"/>
        <v>2021.4112038141229</v>
      </c>
      <c r="G1373" s="41">
        <v>301</v>
      </c>
      <c r="H1373" s="37">
        <v>1362</v>
      </c>
      <c r="I1373" s="57">
        <f t="shared" si="385"/>
        <v>2442.950371337985</v>
      </c>
      <c r="J1373" s="57">
        <f t="shared" si="386"/>
        <v>2953.2436320632078</v>
      </c>
      <c r="K1373" s="57">
        <f t="shared" si="387"/>
        <v>3224.5586965229077</v>
      </c>
      <c r="L1373" s="57">
        <f t="shared" si="388"/>
        <v>1850.7979163957521</v>
      </c>
      <c r="M1373" s="60">
        <f t="shared" si="389"/>
        <v>4256.2382393493845</v>
      </c>
      <c r="N1373" s="57">
        <f t="shared" si="390"/>
        <v>1402.1786801418987</v>
      </c>
      <c r="P1373" s="49"/>
      <c r="Q1373" s="41">
        <v>301</v>
      </c>
      <c r="R1373" s="103">
        <f t="shared" si="403"/>
        <v>2021.4112038141229</v>
      </c>
      <c r="S1373" s="60">
        <f t="shared" si="391"/>
        <v>2442.950371337985</v>
      </c>
      <c r="T1373" s="57">
        <f t="shared" si="394"/>
        <v>2414.2839289059498</v>
      </c>
      <c r="U1373" s="57">
        <f t="shared" si="395"/>
        <v>2636.0846610512735</v>
      </c>
      <c r="V1373" s="57">
        <f t="shared" si="397"/>
        <v>1513.0318463042559</v>
      </c>
      <c r="W1373" s="57">
        <f t="shared" si="398"/>
        <v>3479.4852233973238</v>
      </c>
      <c r="X1373" s="60">
        <f t="shared" si="392"/>
        <v>1402.1786801418987</v>
      </c>
      <c r="Y1373" s="17"/>
      <c r="AA1373" s="22"/>
      <c r="AB1373" s="22"/>
      <c r="AC1373" s="22"/>
      <c r="AD1373" s="22"/>
      <c r="AE1373" s="22"/>
      <c r="AF1373" s="22"/>
      <c r="AG1373" s="22"/>
      <c r="AH1373" s="33"/>
      <c r="AI1373" s="6"/>
      <c r="AJ1373" s="32"/>
      <c r="AK1373" s="27"/>
      <c r="AL1373" s="27"/>
      <c r="AM1373" s="27"/>
      <c r="AN1373" s="27"/>
      <c r="AO1373" s="27"/>
      <c r="AP1373" s="27"/>
      <c r="AR1373" s="2"/>
      <c r="AS1373" s="8"/>
      <c r="AT1373" s="8"/>
      <c r="AU1373" s="8"/>
      <c r="AW1373" s="44"/>
      <c r="AX1373" s="31"/>
      <c r="AY1373" s="29"/>
      <c r="AZ1373" s="31"/>
      <c r="BA1373" s="17"/>
      <c r="BC1373" s="22"/>
      <c r="BD1373" s="22"/>
      <c r="BE1373" s="22"/>
      <c r="BF1373" s="22"/>
      <c r="BG1373" s="22"/>
      <c r="BH1373" s="22"/>
      <c r="BI1373" s="22"/>
      <c r="BJ1373" s="33"/>
      <c r="BK1373" s="6"/>
      <c r="BL1373" s="32"/>
      <c r="BM1373" s="27"/>
      <c r="BN1373" s="27"/>
      <c r="BO1373" s="27"/>
      <c r="BP1373" s="27"/>
      <c r="BQ1373" s="27"/>
      <c r="BR1373" s="27"/>
      <c r="BT1373" s="2"/>
      <c r="BU1373" s="8"/>
      <c r="BV1373" s="8"/>
      <c r="BW1373" s="8"/>
      <c r="BY1373" s="44"/>
      <c r="BZ1373" s="31"/>
      <c r="CA1373" s="29"/>
      <c r="CB1373" s="31"/>
      <c r="CC1373" s="17"/>
      <c r="CE1373" s="22"/>
      <c r="CF1373" s="22"/>
      <c r="CG1373" s="22"/>
      <c r="CH1373" s="22"/>
      <c r="CI1373" s="22"/>
      <c r="CJ1373" s="22"/>
      <c r="CK1373" s="22"/>
      <c r="CL1373" s="33"/>
      <c r="CM1373" s="6"/>
      <c r="CN1373" s="32"/>
      <c r="CO1373" s="27"/>
      <c r="CP1373" s="27"/>
      <c r="CQ1373" s="27"/>
      <c r="CR1373" s="27"/>
      <c r="CS1373" s="27"/>
      <c r="CT1373" s="27"/>
    </row>
    <row r="1374" spans="2:98">
      <c r="B1374" s="86">
        <v>44350</v>
      </c>
      <c r="C1374" s="53">
        <v>4192.8500000000004</v>
      </c>
      <c r="D1374" s="47">
        <f t="shared" si="404"/>
        <v>-3.6476403212773764E-3</v>
      </c>
      <c r="F1374" s="89">
        <f t="shared" si="402"/>
        <v>2021.4151767978337</v>
      </c>
      <c r="G1374" s="41">
        <v>302</v>
      </c>
      <c r="H1374" s="37">
        <v>1363</v>
      </c>
      <c r="I1374" s="57">
        <f t="shared" si="385"/>
        <v>2443.6638170044139</v>
      </c>
      <c r="J1374" s="57">
        <f t="shared" si="386"/>
        <v>2954.6045934523731</v>
      </c>
      <c r="K1374" s="57">
        <f t="shared" si="387"/>
        <v>3226.9868322940019</v>
      </c>
      <c r="L1374" s="57">
        <f t="shared" si="388"/>
        <v>1850.4856576348543</v>
      </c>
      <c r="M1374" s="60">
        <f t="shared" si="389"/>
        <v>4261.4061489703136</v>
      </c>
      <c r="N1374" s="57">
        <f t="shared" si="390"/>
        <v>1401.2963425181797</v>
      </c>
      <c r="P1374" s="49"/>
      <c r="Q1374" s="96">
        <v>302</v>
      </c>
      <c r="R1374" s="103">
        <f t="shared" si="403"/>
        <v>2021.4151767978337</v>
      </c>
      <c r="S1374" s="60">
        <f t="shared" si="391"/>
        <v>2443.6638170044139</v>
      </c>
      <c r="T1374" s="57">
        <f t="shared" si="394"/>
        <v>2415.3965181871217</v>
      </c>
      <c r="U1374" s="57">
        <f t="shared" si="395"/>
        <v>2638.0696680130118</v>
      </c>
      <c r="V1374" s="57">
        <f t="shared" si="397"/>
        <v>1512.7765739996241</v>
      </c>
      <c r="W1374" s="57">
        <f t="shared" si="398"/>
        <v>3483.7100022162422</v>
      </c>
      <c r="X1374" s="60">
        <f t="shared" si="392"/>
        <v>1401.2963425181797</v>
      </c>
      <c r="Y1374" s="17"/>
      <c r="AA1374" s="22"/>
      <c r="AB1374" s="22"/>
      <c r="AC1374" s="22"/>
      <c r="AD1374" s="22"/>
      <c r="AE1374" s="22"/>
      <c r="AF1374" s="22"/>
      <c r="AG1374" s="22"/>
      <c r="AH1374" s="33"/>
      <c r="AI1374" s="6"/>
      <c r="AJ1374" s="32"/>
      <c r="AK1374" s="27"/>
      <c r="AL1374" s="27"/>
      <c r="AM1374" s="27"/>
      <c r="AN1374" s="27"/>
      <c r="AO1374" s="27"/>
      <c r="AP1374" s="27"/>
      <c r="AR1374" s="2"/>
      <c r="AS1374" s="8"/>
      <c r="AT1374" s="8"/>
      <c r="AU1374" s="8"/>
      <c r="AW1374" s="44"/>
      <c r="AX1374" s="31"/>
      <c r="AY1374" s="29"/>
      <c r="AZ1374" s="31"/>
      <c r="BA1374" s="17"/>
      <c r="BC1374" s="22"/>
      <c r="BD1374" s="22"/>
      <c r="BE1374" s="22"/>
      <c r="BF1374" s="22"/>
      <c r="BG1374" s="22"/>
      <c r="BH1374" s="22"/>
      <c r="BI1374" s="22"/>
      <c r="BJ1374" s="33"/>
      <c r="BK1374" s="6"/>
      <c r="BL1374" s="32"/>
      <c r="BM1374" s="27"/>
      <c r="BN1374" s="27"/>
      <c r="BO1374" s="27"/>
      <c r="BP1374" s="27"/>
      <c r="BQ1374" s="27"/>
      <c r="BR1374" s="27"/>
      <c r="BT1374" s="2"/>
      <c r="BU1374" s="8"/>
      <c r="BV1374" s="8"/>
      <c r="BW1374" s="8"/>
      <c r="BY1374" s="44"/>
      <c r="BZ1374" s="31"/>
      <c r="CA1374" s="29"/>
      <c r="CB1374" s="31"/>
      <c r="CC1374" s="17"/>
      <c r="CE1374" s="22"/>
      <c r="CF1374" s="22"/>
      <c r="CG1374" s="22"/>
      <c r="CH1374" s="22"/>
      <c r="CI1374" s="22"/>
      <c r="CJ1374" s="22"/>
      <c r="CK1374" s="22"/>
      <c r="CL1374" s="33"/>
      <c r="CM1374" s="6"/>
      <c r="CN1374" s="32"/>
      <c r="CO1374" s="27"/>
      <c r="CP1374" s="27"/>
      <c r="CQ1374" s="27"/>
      <c r="CR1374" s="27"/>
      <c r="CS1374" s="27"/>
      <c r="CT1374" s="27"/>
    </row>
    <row r="1375" spans="2:98">
      <c r="B1375" s="86">
        <v>44351</v>
      </c>
      <c r="C1375" s="53">
        <v>4229.8900000000003</v>
      </c>
      <c r="D1375" s="47">
        <f t="shared" si="404"/>
        <v>8.8340865998068046E-3</v>
      </c>
      <c r="F1375" s="89">
        <f t="shared" si="402"/>
        <v>2021.4191497815445</v>
      </c>
      <c r="G1375" s="41">
        <v>303</v>
      </c>
      <c r="H1375" s="37">
        <v>1364</v>
      </c>
      <c r="I1375" s="57">
        <f t="shared" si="385"/>
        <v>2444.3774710273956</v>
      </c>
      <c r="J1375" s="57">
        <f t="shared" si="386"/>
        <v>2955.963929077916</v>
      </c>
      <c r="K1375" s="57">
        <f t="shared" si="387"/>
        <v>3229.4143351245552</v>
      </c>
      <c r="L1375" s="57">
        <f t="shared" si="388"/>
        <v>1850.1748617016149</v>
      </c>
      <c r="M1375" s="60">
        <f t="shared" si="389"/>
        <v>4266.5738297467269</v>
      </c>
      <c r="N1375" s="57">
        <f t="shared" si="390"/>
        <v>1400.4166948216093</v>
      </c>
      <c r="P1375" s="49"/>
      <c r="Q1375" s="41">
        <v>303</v>
      </c>
      <c r="R1375" s="103">
        <f t="shared" si="403"/>
        <v>2021.4191497815445</v>
      </c>
      <c r="S1375" s="60">
        <f t="shared" si="391"/>
        <v>2444.3774710273956</v>
      </c>
      <c r="T1375" s="57">
        <f t="shared" si="394"/>
        <v>2416.5077784025361</v>
      </c>
      <c r="U1375" s="57">
        <f t="shared" si="395"/>
        <v>2640.0541575443021</v>
      </c>
      <c r="V1375" s="57">
        <f t="shared" si="397"/>
        <v>1512.5224975601991</v>
      </c>
      <c r="W1375" s="57">
        <f t="shared" si="398"/>
        <v>3487.9345939542068</v>
      </c>
      <c r="X1375" s="60">
        <f t="shared" si="392"/>
        <v>1400.4166948216093</v>
      </c>
      <c r="Y1375" s="17"/>
      <c r="AA1375" s="22"/>
      <c r="AB1375" s="22"/>
      <c r="AC1375" s="22"/>
      <c r="AD1375" s="22"/>
      <c r="AE1375" s="22"/>
      <c r="AF1375" s="22"/>
      <c r="AG1375" s="22"/>
      <c r="AH1375" s="33"/>
      <c r="AI1375" s="6"/>
      <c r="AJ1375" s="32"/>
      <c r="AK1375" s="27"/>
      <c r="AL1375" s="27"/>
      <c r="AM1375" s="27"/>
      <c r="AN1375" s="27"/>
      <c r="AO1375" s="27"/>
      <c r="AP1375" s="27"/>
      <c r="AR1375" s="2"/>
      <c r="AS1375" s="8"/>
      <c r="AT1375" s="8"/>
      <c r="AU1375" s="8"/>
      <c r="AW1375" s="44"/>
      <c r="AX1375" s="31"/>
      <c r="AY1375" s="29"/>
      <c r="AZ1375" s="31"/>
      <c r="BA1375" s="17"/>
      <c r="BC1375" s="22"/>
      <c r="BD1375" s="22"/>
      <c r="BE1375" s="22"/>
      <c r="BF1375" s="22"/>
      <c r="BG1375" s="22"/>
      <c r="BH1375" s="22"/>
      <c r="BI1375" s="22"/>
      <c r="BJ1375" s="33"/>
      <c r="BK1375" s="6"/>
      <c r="BL1375" s="32"/>
      <c r="BM1375" s="27"/>
      <c r="BN1375" s="27"/>
      <c r="BO1375" s="27"/>
      <c r="BP1375" s="27"/>
      <c r="BQ1375" s="27"/>
      <c r="BR1375" s="27"/>
      <c r="BT1375" s="2"/>
      <c r="BU1375" s="8"/>
      <c r="BV1375" s="8"/>
      <c r="BW1375" s="8"/>
      <c r="BY1375" s="44"/>
      <c r="BZ1375" s="31"/>
      <c r="CA1375" s="29"/>
      <c r="CB1375" s="31"/>
      <c r="CC1375" s="17"/>
      <c r="CE1375" s="22"/>
      <c r="CF1375" s="22"/>
      <c r="CG1375" s="22"/>
      <c r="CH1375" s="22"/>
      <c r="CI1375" s="22"/>
      <c r="CJ1375" s="22"/>
      <c r="CK1375" s="22"/>
      <c r="CL1375" s="33"/>
      <c r="CM1375" s="6"/>
      <c r="CN1375" s="32"/>
      <c r="CO1375" s="27"/>
      <c r="CP1375" s="27"/>
      <c r="CQ1375" s="27"/>
      <c r="CR1375" s="27"/>
      <c r="CS1375" s="27"/>
      <c r="CT1375" s="27"/>
    </row>
    <row r="1376" spans="2:98">
      <c r="B1376" s="86">
        <v>44354</v>
      </c>
      <c r="C1376" s="53">
        <v>4226.5200000000004</v>
      </c>
      <c r="D1376" s="47">
        <f t="shared" si="404"/>
        <v>-7.9671102558219963E-4</v>
      </c>
      <c r="F1376" s="89">
        <f t="shared" si="402"/>
        <v>2021.4231227652554</v>
      </c>
      <c r="G1376" s="41">
        <v>304</v>
      </c>
      <c r="H1376" s="37">
        <v>1365</v>
      </c>
      <c r="I1376" s="57">
        <f t="shared" si="385"/>
        <v>2445.0913334677798</v>
      </c>
      <c r="J1376" s="57">
        <f t="shared" si="386"/>
        <v>2957.3216472684494</v>
      </c>
      <c r="K1376" s="57">
        <f t="shared" si="387"/>
        <v>3231.8412130208026</v>
      </c>
      <c r="L1376" s="57">
        <f t="shared" si="388"/>
        <v>1849.8655209026088</v>
      </c>
      <c r="M1376" s="60">
        <f t="shared" si="389"/>
        <v>4271.7412978460461</v>
      </c>
      <c r="N1376" s="57">
        <f t="shared" si="390"/>
        <v>1399.5397221301275</v>
      </c>
      <c r="P1376" s="49"/>
      <c r="Q1376" s="96">
        <v>304</v>
      </c>
      <c r="R1376" s="103">
        <f t="shared" si="403"/>
        <v>2021.4231227652554</v>
      </c>
      <c r="S1376" s="60">
        <f t="shared" si="391"/>
        <v>2445.0913334677798</v>
      </c>
      <c r="T1376" s="57">
        <f t="shared" si="394"/>
        <v>2417.617716360854</v>
      </c>
      <c r="U1376" s="57">
        <f t="shared" si="395"/>
        <v>2642.0381361902605</v>
      </c>
      <c r="V1376" s="57">
        <f t="shared" si="397"/>
        <v>1512.2696106965868</v>
      </c>
      <c r="W1376" s="57">
        <f t="shared" si="398"/>
        <v>3492.1590118281242</v>
      </c>
      <c r="X1376" s="60">
        <f t="shared" si="392"/>
        <v>1399.5397221301275</v>
      </c>
      <c r="Y1376" s="17"/>
      <c r="AA1376" s="22"/>
      <c r="AB1376" s="22"/>
      <c r="AC1376" s="22"/>
      <c r="AD1376" s="22"/>
      <c r="AE1376" s="22"/>
      <c r="AF1376" s="22"/>
      <c r="AG1376" s="22"/>
      <c r="AH1376" s="33"/>
      <c r="AI1376" s="6"/>
      <c r="AJ1376" s="32"/>
      <c r="AK1376" s="27"/>
      <c r="AL1376" s="27"/>
      <c r="AM1376" s="27"/>
      <c r="AN1376" s="27"/>
      <c r="AO1376" s="27"/>
      <c r="AP1376" s="27"/>
      <c r="AR1376" s="2"/>
      <c r="AS1376" s="8"/>
      <c r="AT1376" s="8"/>
      <c r="AU1376" s="8"/>
      <c r="AW1376" s="44"/>
      <c r="AX1376" s="31"/>
      <c r="AY1376" s="29"/>
      <c r="AZ1376" s="31"/>
      <c r="BA1376" s="17"/>
      <c r="BC1376" s="22"/>
      <c r="BD1376" s="22"/>
      <c r="BE1376" s="22"/>
      <c r="BF1376" s="22"/>
      <c r="BG1376" s="22"/>
      <c r="BH1376" s="22"/>
      <c r="BI1376" s="22"/>
      <c r="BJ1376" s="33"/>
      <c r="BK1376" s="6"/>
      <c r="BL1376" s="32"/>
      <c r="BM1376" s="27"/>
      <c r="BN1376" s="27"/>
      <c r="BO1376" s="27"/>
      <c r="BP1376" s="27"/>
      <c r="BQ1376" s="27"/>
      <c r="BR1376" s="27"/>
      <c r="BT1376" s="2"/>
      <c r="BU1376" s="8"/>
      <c r="BV1376" s="8"/>
      <c r="BW1376" s="8"/>
      <c r="BY1376" s="44"/>
      <c r="BZ1376" s="31"/>
      <c r="CA1376" s="29"/>
      <c r="CB1376" s="31"/>
      <c r="CC1376" s="17"/>
      <c r="CE1376" s="22"/>
      <c r="CF1376" s="22"/>
      <c r="CG1376" s="22"/>
      <c r="CH1376" s="22"/>
      <c r="CI1376" s="22"/>
      <c r="CJ1376" s="22"/>
      <c r="CK1376" s="22"/>
      <c r="CL1376" s="33"/>
      <c r="CM1376" s="6"/>
      <c r="CN1376" s="32"/>
      <c r="CO1376" s="27"/>
      <c r="CP1376" s="27"/>
      <c r="CQ1376" s="27"/>
      <c r="CR1376" s="27"/>
      <c r="CS1376" s="27"/>
      <c r="CT1376" s="27"/>
    </row>
    <row r="1377" spans="2:102">
      <c r="B1377" s="86">
        <v>44355</v>
      </c>
      <c r="C1377" s="53">
        <v>4227.26</v>
      </c>
      <c r="D1377" s="47">
        <f t="shared" si="404"/>
        <v>1.750849398559055E-4</v>
      </c>
      <c r="F1377" s="89">
        <f t="shared" si="402"/>
        <v>2021.4270957489662</v>
      </c>
      <c r="G1377" s="41">
        <v>305</v>
      </c>
      <c r="H1377" s="37">
        <v>1366</v>
      </c>
      <c r="I1377" s="57">
        <f t="shared" si="385"/>
        <v>2445.8054043864327</v>
      </c>
      <c r="J1377" s="57">
        <f t="shared" si="386"/>
        <v>2958.6777562838088</v>
      </c>
      <c r="K1377" s="57">
        <f t="shared" si="387"/>
        <v>3234.26747392369</v>
      </c>
      <c r="L1377" s="57">
        <f t="shared" si="388"/>
        <v>1849.5576276098127</v>
      </c>
      <c r="M1377" s="60">
        <f t="shared" si="389"/>
        <v>4276.9085693082352</v>
      </c>
      <c r="N1377" s="57">
        <f t="shared" si="390"/>
        <v>1398.6654096497159</v>
      </c>
      <c r="P1377" s="49"/>
      <c r="Q1377" s="41">
        <v>305</v>
      </c>
      <c r="R1377" s="103">
        <f t="shared" si="403"/>
        <v>2021.4270957489662</v>
      </c>
      <c r="S1377" s="60">
        <f t="shared" si="391"/>
        <v>2445.8054043864327</v>
      </c>
      <c r="T1377" s="57">
        <f t="shared" si="394"/>
        <v>2418.7263388145116</v>
      </c>
      <c r="U1377" s="57">
        <f t="shared" si="395"/>
        <v>2644.0216104426308</v>
      </c>
      <c r="V1377" s="57">
        <f t="shared" si="397"/>
        <v>1512.0179071728596</v>
      </c>
      <c r="W1377" s="57">
        <f t="shared" si="398"/>
        <v>3496.3832689507044</v>
      </c>
      <c r="X1377" s="60">
        <f t="shared" si="392"/>
        <v>1398.6654096497159</v>
      </c>
      <c r="Y1377" s="17"/>
      <c r="AA1377" s="22"/>
      <c r="AB1377" s="22"/>
      <c r="AC1377" s="22"/>
      <c r="AD1377" s="22"/>
      <c r="AE1377" s="22"/>
      <c r="AF1377" s="22"/>
      <c r="AG1377" s="22"/>
      <c r="AH1377" s="33"/>
      <c r="AI1377" s="6"/>
      <c r="AJ1377" s="32"/>
      <c r="AK1377" s="27"/>
      <c r="AL1377" s="27"/>
      <c r="AM1377" s="27"/>
      <c r="AN1377" s="27"/>
      <c r="AO1377" s="27"/>
      <c r="AP1377" s="27"/>
      <c r="AR1377" s="2"/>
      <c r="AS1377" s="8"/>
      <c r="AT1377" s="8"/>
      <c r="AU1377" s="8"/>
      <c r="AW1377" s="44"/>
      <c r="AX1377" s="31"/>
      <c r="AY1377" s="29"/>
      <c r="AZ1377" s="31"/>
      <c r="BA1377" s="17"/>
      <c r="BC1377" s="22"/>
      <c r="BD1377" s="22"/>
      <c r="BE1377" s="22"/>
      <c r="BF1377" s="22"/>
      <c r="BG1377" s="22"/>
      <c r="BH1377" s="22"/>
      <c r="BI1377" s="22"/>
      <c r="BJ1377" s="33"/>
      <c r="BK1377" s="6"/>
      <c r="BL1377" s="32"/>
      <c r="BM1377" s="27"/>
      <c r="BN1377" s="27"/>
      <c r="BO1377" s="27"/>
      <c r="BP1377" s="27"/>
      <c r="BQ1377" s="27"/>
      <c r="BR1377" s="27"/>
      <c r="BT1377" s="2"/>
      <c r="BU1377" s="8"/>
      <c r="BV1377" s="8"/>
      <c r="BW1377" s="8"/>
      <c r="BY1377" s="44"/>
      <c r="BZ1377" s="31"/>
      <c r="CA1377" s="29"/>
      <c r="CB1377" s="31"/>
      <c r="CC1377" s="17"/>
      <c r="CE1377" s="22"/>
      <c r="CF1377" s="22"/>
      <c r="CG1377" s="22"/>
      <c r="CH1377" s="22"/>
      <c r="CI1377" s="22"/>
      <c r="CJ1377" s="22"/>
      <c r="CK1377" s="22"/>
      <c r="CL1377" s="33"/>
      <c r="CM1377" s="6"/>
      <c r="CN1377" s="32"/>
      <c r="CO1377" s="27"/>
      <c r="CP1377" s="27"/>
      <c r="CQ1377" s="27"/>
      <c r="CR1377" s="27"/>
      <c r="CS1377" s="27"/>
      <c r="CT1377" s="27"/>
    </row>
    <row r="1378" spans="2:102">
      <c r="B1378" s="86">
        <v>44356</v>
      </c>
      <c r="C1378" s="53">
        <v>4219.55</v>
      </c>
      <c r="D1378" s="47">
        <f t="shared" si="404"/>
        <v>-1.8238764589828958E-3</v>
      </c>
      <c r="F1378" s="89">
        <f t="shared" si="402"/>
        <v>2021.431068732677</v>
      </c>
      <c r="G1378" s="41">
        <v>306</v>
      </c>
      <c r="H1378" s="37">
        <v>1367</v>
      </c>
      <c r="I1378" s="57">
        <f t="shared" si="385"/>
        <v>2446.5196838442394</v>
      </c>
      <c r="J1378" s="57">
        <f t="shared" si="386"/>
        <v>2960.0322643158447</v>
      </c>
      <c r="K1378" s="57">
        <f t="shared" si="387"/>
        <v>3236.6931257096398</v>
      </c>
      <c r="L1378" s="57">
        <f t="shared" si="388"/>
        <v>1849.2511742598442</v>
      </c>
      <c r="M1378" s="60">
        <f t="shared" si="389"/>
        <v>4282.0756600473014</v>
      </c>
      <c r="N1378" s="57">
        <f t="shared" si="390"/>
        <v>1397.7937427128968</v>
      </c>
      <c r="P1378" s="49"/>
      <c r="Q1378" s="96">
        <v>306</v>
      </c>
      <c r="R1378" s="103">
        <f t="shared" si="403"/>
        <v>2021.431068732677</v>
      </c>
      <c r="S1378" s="60">
        <f t="shared" si="391"/>
        <v>2446.5196838442394</v>
      </c>
      <c r="T1378" s="57">
        <f t="shared" si="394"/>
        <v>2419.8336524603669</v>
      </c>
      <c r="U1378" s="57">
        <f t="shared" si="395"/>
        <v>2646.0045867404074</v>
      </c>
      <c r="V1378" s="57">
        <f t="shared" si="397"/>
        <v>1511.7673808059335</v>
      </c>
      <c r="W1378" s="57">
        <f t="shared" si="398"/>
        <v>3500.6073783316874</v>
      </c>
      <c r="X1378" s="60">
        <f t="shared" si="392"/>
        <v>1397.7937427128968</v>
      </c>
      <c r="Y1378" s="17"/>
      <c r="AA1378" s="22"/>
      <c r="AB1378" s="22"/>
      <c r="AC1378" s="22"/>
      <c r="AD1378" s="22"/>
      <c r="AE1378" s="22"/>
      <c r="AF1378" s="22"/>
      <c r="AG1378" s="22"/>
      <c r="AH1378" s="33"/>
      <c r="AI1378" s="6"/>
      <c r="AJ1378" s="32"/>
      <c r="AK1378" s="27"/>
      <c r="AL1378" s="27"/>
      <c r="AM1378" s="27"/>
      <c r="AN1378" s="27"/>
      <c r="AO1378" s="27"/>
      <c r="AP1378" s="27"/>
      <c r="AR1378" s="2"/>
      <c r="AS1378" s="8"/>
      <c r="AT1378" s="8"/>
      <c r="AU1378" s="8"/>
      <c r="AW1378" s="44"/>
      <c r="AX1378" s="31"/>
      <c r="AY1378" s="29"/>
      <c r="AZ1378" s="31"/>
      <c r="BA1378" s="17"/>
      <c r="BC1378" s="22"/>
      <c r="BD1378" s="22"/>
      <c r="BE1378" s="22"/>
      <c r="BF1378" s="22"/>
      <c r="BG1378" s="22"/>
      <c r="BH1378" s="22"/>
      <c r="BI1378" s="22"/>
      <c r="BJ1378" s="33"/>
      <c r="BK1378" s="6"/>
      <c r="BL1378" s="32"/>
      <c r="BM1378" s="27"/>
      <c r="BN1378" s="27"/>
      <c r="BO1378" s="27"/>
      <c r="BP1378" s="27"/>
      <c r="BQ1378" s="27"/>
      <c r="BR1378" s="27"/>
      <c r="BT1378" s="2"/>
      <c r="BU1378" s="8"/>
      <c r="BV1378" s="8"/>
      <c r="BW1378" s="8"/>
      <c r="BY1378" s="44"/>
      <c r="BZ1378" s="31"/>
      <c r="CA1378" s="29"/>
      <c r="CB1378" s="31"/>
      <c r="CC1378" s="17"/>
      <c r="CE1378" s="22"/>
      <c r="CF1378" s="22"/>
      <c r="CG1378" s="22"/>
      <c r="CH1378" s="22"/>
      <c r="CI1378" s="22"/>
      <c r="CJ1378" s="22"/>
      <c r="CK1378" s="22"/>
      <c r="CL1378" s="33"/>
      <c r="CM1378" s="6"/>
      <c r="CN1378" s="32"/>
      <c r="CO1378" s="27"/>
      <c r="CP1378" s="27"/>
      <c r="CQ1378" s="27"/>
      <c r="CR1378" s="27"/>
      <c r="CS1378" s="27"/>
      <c r="CT1378" s="27"/>
    </row>
    <row r="1379" spans="2:102">
      <c r="B1379" s="86">
        <v>44357</v>
      </c>
      <c r="C1379" s="53">
        <v>4239.18</v>
      </c>
      <c r="D1379" s="47">
        <f t="shared" si="404"/>
        <v>4.6521548506357566E-3</v>
      </c>
      <c r="F1379" s="89">
        <f t="shared" si="402"/>
        <v>2021.4350417163878</v>
      </c>
      <c r="G1379" s="41">
        <v>307</v>
      </c>
      <c r="H1379" s="37">
        <v>1368</v>
      </c>
      <c r="I1379" s="57">
        <f t="shared" si="385"/>
        <v>2447.2341719021015</v>
      </c>
      <c r="J1379" s="57">
        <f t="shared" si="386"/>
        <v>2961.3851794891993</v>
      </c>
      <c r="K1379" s="57">
        <f t="shared" si="387"/>
        <v>3239.1181761912972</v>
      </c>
      <c r="L1379" s="57">
        <f t="shared" si="388"/>
        <v>1848.9461533532105</v>
      </c>
      <c r="M1379" s="60">
        <f t="shared" si="389"/>
        <v>4287.2425858527713</v>
      </c>
      <c r="N1379" s="57">
        <f t="shared" si="390"/>
        <v>1396.9247067772599</v>
      </c>
      <c r="P1379" s="49"/>
      <c r="Q1379" s="41">
        <v>307</v>
      </c>
      <c r="R1379" s="103">
        <f t="shared" si="403"/>
        <v>2021.4350417163878</v>
      </c>
      <c r="S1379" s="60">
        <f t="shared" si="391"/>
        <v>2447.2341719021015</v>
      </c>
      <c r="T1379" s="57">
        <f t="shared" si="394"/>
        <v>2420.9396639403344</v>
      </c>
      <c r="U1379" s="57">
        <f t="shared" si="395"/>
        <v>2647.9870714704466</v>
      </c>
      <c r="V1379" s="57">
        <f t="shared" si="397"/>
        <v>1511.5180254649549</v>
      </c>
      <c r="W1379" s="57">
        <f t="shared" si="398"/>
        <v>3504.8313528790504</v>
      </c>
      <c r="X1379" s="60">
        <f t="shared" si="392"/>
        <v>1396.9247067772599</v>
      </c>
      <c r="Y1379" s="17"/>
      <c r="AA1379" s="22"/>
      <c r="AB1379" s="22"/>
      <c r="AC1379" s="22"/>
      <c r="AD1379" s="22"/>
      <c r="AE1379" s="22"/>
      <c r="AF1379" s="22"/>
      <c r="AG1379" s="22"/>
      <c r="AH1379" s="33"/>
      <c r="AI1379" s="6"/>
      <c r="AJ1379" s="32"/>
      <c r="AK1379" s="27"/>
      <c r="AL1379" s="27"/>
      <c r="AM1379" s="27"/>
      <c r="AN1379" s="27"/>
      <c r="AO1379" s="27"/>
      <c r="AP1379" s="27"/>
      <c r="AR1379" s="2"/>
      <c r="AS1379" s="8"/>
      <c r="AT1379" s="8"/>
      <c r="AU1379" s="8"/>
      <c r="AW1379" s="44"/>
      <c r="AX1379" s="31"/>
      <c r="AY1379" s="29"/>
      <c r="AZ1379" s="31"/>
      <c r="BA1379" s="17"/>
      <c r="BC1379" s="22"/>
      <c r="BD1379" s="22"/>
      <c r="BE1379" s="22"/>
      <c r="BF1379" s="22"/>
      <c r="BG1379" s="22"/>
      <c r="BH1379" s="22"/>
      <c r="BI1379" s="22"/>
      <c r="BJ1379" s="33"/>
      <c r="BK1379" s="6"/>
      <c r="BL1379" s="32"/>
      <c r="BM1379" s="27"/>
      <c r="BN1379" s="27"/>
      <c r="BO1379" s="27"/>
      <c r="BP1379" s="27"/>
      <c r="BQ1379" s="27"/>
      <c r="BR1379" s="27"/>
      <c r="BT1379" s="2"/>
      <c r="BU1379" s="8"/>
      <c r="BV1379" s="8"/>
      <c r="BW1379" s="8"/>
      <c r="BY1379" s="44"/>
      <c r="BZ1379" s="31"/>
      <c r="CA1379" s="29"/>
      <c r="CB1379" s="31"/>
      <c r="CC1379" s="17"/>
      <c r="CE1379" s="22"/>
      <c r="CF1379" s="22"/>
      <c r="CG1379" s="22"/>
      <c r="CH1379" s="22"/>
      <c r="CI1379" s="22"/>
      <c r="CJ1379" s="22"/>
      <c r="CK1379" s="22"/>
      <c r="CL1379" s="33"/>
      <c r="CM1379" s="6"/>
      <c r="CN1379" s="32"/>
      <c r="CO1379" s="27"/>
      <c r="CP1379" s="27"/>
      <c r="CQ1379" s="27"/>
      <c r="CR1379" s="27"/>
      <c r="CS1379" s="27"/>
      <c r="CT1379" s="27"/>
    </row>
    <row r="1380" spans="2:102">
      <c r="B1380" s="86">
        <v>44358</v>
      </c>
      <c r="C1380" s="53">
        <v>4247.4399999999996</v>
      </c>
      <c r="D1380" s="47">
        <f t="shared" si="404"/>
        <v>1.9484900381675956E-3</v>
      </c>
      <c r="F1380" s="89">
        <f t="shared" si="402"/>
        <v>2021.4390147000986</v>
      </c>
      <c r="G1380" s="41">
        <v>308</v>
      </c>
      <c r="H1380" s="37">
        <v>1369</v>
      </c>
      <c r="I1380" s="57">
        <f t="shared" si="385"/>
        <v>2447.9488686209397</v>
      </c>
      <c r="J1380" s="57">
        <f t="shared" si="386"/>
        <v>2962.7365098620771</v>
      </c>
      <c r="K1380" s="57">
        <f t="shared" si="387"/>
        <v>3241.5426331182725</v>
      </c>
      <c r="L1380" s="57">
        <f t="shared" si="388"/>
        <v>1848.642557453569</v>
      </c>
      <c r="M1380" s="60">
        <f t="shared" si="389"/>
        <v>4292.4093623911485</v>
      </c>
      <c r="N1380" s="57">
        <f t="shared" si="390"/>
        <v>1396.0582874240017</v>
      </c>
      <c r="P1380" s="49"/>
      <c r="Q1380" s="96">
        <v>308</v>
      </c>
      <c r="R1380" s="103">
        <f t="shared" si="403"/>
        <v>2021.4390147000986</v>
      </c>
      <c r="S1380" s="60">
        <f t="shared" si="391"/>
        <v>2447.9488686209397</v>
      </c>
      <c r="T1380" s="57">
        <f t="shared" si="394"/>
        <v>2422.0443798420165</v>
      </c>
      <c r="U1380" s="57">
        <f t="shared" si="395"/>
        <v>2649.9690709680744</v>
      </c>
      <c r="V1380" s="57">
        <f t="shared" si="397"/>
        <v>1511.2698350706953</v>
      </c>
      <c r="W1380" s="57">
        <f t="shared" si="398"/>
        <v>3509.0552054001973</v>
      </c>
      <c r="X1380" s="60">
        <f t="shared" si="392"/>
        <v>1396.0582874240017</v>
      </c>
      <c r="Y1380" s="17"/>
      <c r="AA1380" s="22"/>
      <c r="AB1380" s="22"/>
      <c r="AC1380" s="22"/>
      <c r="AD1380" s="22"/>
      <c r="AE1380" s="22"/>
      <c r="AF1380" s="22"/>
      <c r="AG1380" s="22"/>
      <c r="AH1380" s="33"/>
      <c r="AI1380" s="6"/>
      <c r="AJ1380" s="32"/>
      <c r="AK1380" s="27"/>
      <c r="AL1380" s="27"/>
      <c r="AM1380" s="27"/>
      <c r="AN1380" s="27"/>
      <c r="AO1380" s="27"/>
      <c r="AP1380" s="27"/>
      <c r="AR1380" s="2"/>
      <c r="AS1380" s="8"/>
      <c r="AT1380" s="8"/>
      <c r="AU1380" s="8"/>
      <c r="AW1380" s="44"/>
      <c r="AX1380" s="31"/>
      <c r="AY1380" s="29"/>
      <c r="AZ1380" s="31"/>
      <c r="BA1380" s="17"/>
      <c r="BC1380" s="22"/>
      <c r="BD1380" s="22"/>
      <c r="BE1380" s="22"/>
      <c r="BF1380" s="22"/>
      <c r="BG1380" s="22"/>
      <c r="BH1380" s="22"/>
      <c r="BI1380" s="22"/>
      <c r="BJ1380" s="33"/>
      <c r="BK1380" s="6"/>
      <c r="BL1380" s="32"/>
      <c r="BM1380" s="27"/>
      <c r="BN1380" s="27"/>
      <c r="BO1380" s="27"/>
      <c r="BP1380" s="27"/>
      <c r="BQ1380" s="27"/>
      <c r="BR1380" s="27"/>
      <c r="BT1380" s="2"/>
      <c r="BU1380" s="8"/>
      <c r="BV1380" s="8"/>
      <c r="BW1380" s="8"/>
      <c r="BY1380" s="44"/>
      <c r="BZ1380" s="31"/>
      <c r="CA1380" s="29"/>
      <c r="CB1380" s="31"/>
      <c r="CC1380" s="17"/>
      <c r="CE1380" s="22"/>
      <c r="CF1380" s="22"/>
      <c r="CG1380" s="22"/>
      <c r="CH1380" s="22"/>
      <c r="CI1380" s="22"/>
      <c r="CJ1380" s="22"/>
      <c r="CK1380" s="22"/>
      <c r="CL1380" s="33"/>
      <c r="CM1380" s="6"/>
      <c r="CN1380" s="32"/>
      <c r="CO1380" s="27"/>
      <c r="CP1380" s="27"/>
      <c r="CQ1380" s="27"/>
      <c r="CR1380" s="27"/>
      <c r="CS1380" s="27"/>
      <c r="CT1380" s="27"/>
    </row>
    <row r="1381" spans="2:102">
      <c r="B1381" s="86">
        <v>44361</v>
      </c>
      <c r="C1381" s="53">
        <v>4255.1499999999996</v>
      </c>
      <c r="D1381" s="47">
        <f t="shared" si="404"/>
        <v>1.8152110447705058E-3</v>
      </c>
      <c r="F1381" s="89">
        <f t="shared" si="402"/>
        <v>2021.4429876838094</v>
      </c>
      <c r="G1381" s="41">
        <v>309</v>
      </c>
      <c r="H1381" s="37">
        <v>1370</v>
      </c>
      <c r="I1381" s="57">
        <f t="shared" si="385"/>
        <v>2448.6637740616916</v>
      </c>
      <c r="J1381" s="57">
        <f t="shared" si="386"/>
        <v>2964.0862634269956</v>
      </c>
      <c r="K1381" s="57">
        <f t="shared" si="387"/>
        <v>3243.9665041778694</v>
      </c>
      <c r="L1381" s="57">
        <f t="shared" si="388"/>
        <v>1848.3403791869996</v>
      </c>
      <c r="M1381" s="60">
        <f t="shared" si="389"/>
        <v>4297.5760052073447</v>
      </c>
      <c r="N1381" s="57">
        <f t="shared" si="390"/>
        <v>1395.1944703564964</v>
      </c>
      <c r="P1381" s="49"/>
      <c r="Q1381" s="41">
        <v>309</v>
      </c>
      <c r="R1381" s="103">
        <f t="shared" si="403"/>
        <v>2021.4429876838094</v>
      </c>
      <c r="S1381" s="60">
        <f t="shared" si="391"/>
        <v>2448.6637740616916</v>
      </c>
      <c r="T1381" s="57">
        <f t="shared" si="394"/>
        <v>2423.1478066993154</v>
      </c>
      <c r="U1381" s="57">
        <f t="shared" si="395"/>
        <v>2651.9505915176796</v>
      </c>
      <c r="V1381" s="57">
        <f t="shared" si="397"/>
        <v>1511.0228035949572</v>
      </c>
      <c r="W1381" s="57">
        <f t="shared" si="398"/>
        <v>3513.2789486031324</v>
      </c>
      <c r="X1381" s="60">
        <f t="shared" si="392"/>
        <v>1395.1944703564964</v>
      </c>
      <c r="Y1381" s="17"/>
      <c r="AA1381" s="22"/>
      <c r="AB1381" s="22"/>
      <c r="AC1381" s="22"/>
      <c r="AD1381" s="22"/>
      <c r="AE1381" s="22"/>
      <c r="AF1381" s="22"/>
      <c r="AG1381" s="22"/>
      <c r="AH1381" s="33"/>
      <c r="AI1381" s="6"/>
      <c r="AJ1381" s="32"/>
      <c r="AK1381" s="27"/>
      <c r="AL1381" s="27"/>
      <c r="AM1381" s="27"/>
      <c r="AN1381" s="27"/>
      <c r="AO1381" s="27"/>
      <c r="AP1381" s="27"/>
      <c r="AR1381" s="2"/>
      <c r="AS1381" s="8"/>
      <c r="AT1381" s="8"/>
      <c r="AU1381" s="8"/>
      <c r="AW1381" s="44"/>
      <c r="AX1381" s="31"/>
      <c r="AY1381" s="29"/>
      <c r="AZ1381" s="31"/>
      <c r="BA1381" s="17"/>
      <c r="BC1381" s="22"/>
      <c r="BD1381" s="22"/>
      <c r="BE1381" s="22"/>
      <c r="BF1381" s="22"/>
      <c r="BG1381" s="22"/>
      <c r="BH1381" s="22"/>
      <c r="BI1381" s="22"/>
      <c r="BJ1381" s="33"/>
      <c r="BK1381" s="6"/>
      <c r="BL1381" s="32"/>
      <c r="BM1381" s="27"/>
      <c r="BN1381" s="27"/>
      <c r="BO1381" s="27"/>
      <c r="BP1381" s="27"/>
      <c r="BQ1381" s="27"/>
      <c r="BR1381" s="27"/>
      <c r="BT1381" s="2"/>
      <c r="BU1381" s="8"/>
      <c r="BV1381" s="8"/>
      <c r="BW1381" s="8"/>
      <c r="BY1381" s="44"/>
      <c r="BZ1381" s="31"/>
      <c r="CA1381" s="29"/>
      <c r="CB1381" s="31"/>
      <c r="CC1381" s="17"/>
      <c r="CE1381" s="22"/>
      <c r="CF1381" s="22"/>
      <c r="CG1381" s="22"/>
      <c r="CH1381" s="22"/>
      <c r="CI1381" s="22"/>
      <c r="CJ1381" s="22"/>
      <c r="CK1381" s="22"/>
      <c r="CL1381" s="33"/>
      <c r="CM1381" s="6"/>
      <c r="CN1381" s="32"/>
      <c r="CO1381" s="27"/>
      <c r="CP1381" s="27"/>
      <c r="CQ1381" s="27"/>
      <c r="CR1381" s="27"/>
      <c r="CS1381" s="27"/>
      <c r="CT1381" s="27"/>
    </row>
    <row r="1382" spans="2:102">
      <c r="B1382" s="86">
        <v>44362</v>
      </c>
      <c r="C1382" s="53">
        <v>4246.82</v>
      </c>
      <c r="D1382" s="47">
        <f t="shared" si="404"/>
        <v>-1.9576278157056575E-3</v>
      </c>
      <c r="F1382" s="89">
        <f t="shared" si="402"/>
        <v>2021.4469606675202</v>
      </c>
      <c r="G1382" s="41">
        <v>310</v>
      </c>
      <c r="H1382" s="37">
        <v>1371</v>
      </c>
      <c r="I1382" s="57">
        <f t="shared" si="385"/>
        <v>2449.3788882853132</v>
      </c>
      <c r="J1382" s="57">
        <f t="shared" si="386"/>
        <v>2965.4344481115363</v>
      </c>
      <c r="K1382" s="57">
        <f t="shared" si="387"/>
        <v>3246.3897969958011</v>
      </c>
      <c r="L1382" s="57">
        <f t="shared" si="388"/>
        <v>1848.0396112412859</v>
      </c>
      <c r="M1382" s="60">
        <f t="shared" si="389"/>
        <v>4302.7425297260952</v>
      </c>
      <c r="N1382" s="57">
        <f t="shared" si="390"/>
        <v>1394.3332413988787</v>
      </c>
      <c r="P1382" s="49"/>
      <c r="Q1382" s="96">
        <v>310</v>
      </c>
      <c r="R1382" s="103">
        <f t="shared" si="403"/>
        <v>2021.4469606675202</v>
      </c>
      <c r="S1382" s="60">
        <f t="shared" si="391"/>
        <v>2449.3788882853132</v>
      </c>
      <c r="T1382" s="57">
        <f t="shared" si="394"/>
        <v>2424.2499509930494</v>
      </c>
      <c r="U1382" s="57">
        <f t="shared" si="395"/>
        <v>2653.9316393533027</v>
      </c>
      <c r="V1382" s="57">
        <f t="shared" si="397"/>
        <v>1510.7769250599852</v>
      </c>
      <c r="W1382" s="57">
        <f t="shared" si="398"/>
        <v>3517.5025950976155</v>
      </c>
      <c r="X1382" s="60">
        <f t="shared" si="392"/>
        <v>1394.3332413988787</v>
      </c>
      <c r="Y1382" s="17"/>
      <c r="AA1382" s="22"/>
      <c r="AB1382" s="22"/>
      <c r="AC1382" s="22"/>
      <c r="AD1382" s="22"/>
      <c r="AE1382" s="22"/>
      <c r="AF1382" s="22"/>
      <c r="AG1382" s="22"/>
      <c r="AH1382" s="33"/>
      <c r="AI1382" s="6"/>
      <c r="AJ1382" s="32"/>
      <c r="AK1382" s="27"/>
      <c r="AL1382" s="27"/>
      <c r="AM1382" s="27"/>
      <c r="AN1382" s="27"/>
      <c r="AO1382" s="27"/>
      <c r="AP1382" s="27"/>
      <c r="AR1382" s="2"/>
      <c r="AS1382" s="8"/>
      <c r="AT1382" s="8"/>
      <c r="AU1382" s="8"/>
      <c r="AW1382" s="44"/>
      <c r="AX1382" s="31"/>
      <c r="AY1382" s="29"/>
      <c r="AZ1382" s="31"/>
      <c r="BA1382" s="17"/>
      <c r="BC1382" s="22"/>
      <c r="BD1382" s="22"/>
      <c r="BE1382" s="22"/>
      <c r="BF1382" s="22"/>
      <c r="BG1382" s="22"/>
      <c r="BH1382" s="22"/>
      <c r="BI1382" s="22"/>
      <c r="BJ1382" s="33"/>
      <c r="BK1382" s="6"/>
      <c r="BL1382" s="32"/>
      <c r="BM1382" s="27"/>
      <c r="BN1382" s="27"/>
      <c r="BO1382" s="27"/>
      <c r="BP1382" s="27"/>
      <c r="BQ1382" s="27"/>
      <c r="BR1382" s="27"/>
      <c r="BT1382" s="2"/>
      <c r="BU1382" s="8"/>
      <c r="BV1382" s="8"/>
      <c r="BW1382" s="8"/>
      <c r="BY1382" s="44"/>
      <c r="BZ1382" s="31"/>
      <c r="CA1382" s="29"/>
      <c r="CB1382" s="31"/>
      <c r="CC1382" s="17"/>
      <c r="CE1382" s="22"/>
      <c r="CF1382" s="22"/>
      <c r="CG1382" s="22"/>
      <c r="CH1382" s="22"/>
      <c r="CI1382" s="22"/>
      <c r="CJ1382" s="22"/>
      <c r="CK1382" s="22"/>
      <c r="CL1382" s="33"/>
      <c r="CM1382" s="6"/>
      <c r="CN1382" s="32"/>
      <c r="CO1382" s="27"/>
      <c r="CP1382" s="27"/>
      <c r="CQ1382" s="27"/>
      <c r="CR1382" s="27"/>
      <c r="CS1382" s="27"/>
      <c r="CT1382" s="27"/>
    </row>
    <row r="1383" spans="2:102">
      <c r="B1383" s="86">
        <v>44363</v>
      </c>
      <c r="C1383" s="53">
        <v>4223.7</v>
      </c>
      <c r="D1383" s="47">
        <f t="shared" si="404"/>
        <v>-5.4440734478974602E-3</v>
      </c>
      <c r="F1383" s="89">
        <f t="shared" si="402"/>
        <v>2021.450933651231</v>
      </c>
      <c r="G1383" s="41">
        <v>311</v>
      </c>
      <c r="H1383" s="37">
        <v>1372</v>
      </c>
      <c r="I1383" s="57">
        <f t="shared" si="385"/>
        <v>2450.0942113527781</v>
      </c>
      <c r="J1383" s="57">
        <f t="shared" si="386"/>
        <v>2966.7810717790749</v>
      </c>
      <c r="K1383" s="57">
        <f t="shared" si="387"/>
        <v>3248.8125191369008</v>
      </c>
      <c r="L1383" s="57">
        <f t="shared" si="388"/>
        <v>1847.7402463652086</v>
      </c>
      <c r="M1383" s="60">
        <f t="shared" si="389"/>
        <v>4307.9089512533519</v>
      </c>
      <c r="N1383" s="57">
        <f t="shared" si="390"/>
        <v>1393.4745864946556</v>
      </c>
      <c r="P1383" s="49"/>
      <c r="Q1383" s="41">
        <v>311</v>
      </c>
      <c r="R1383" s="103">
        <f t="shared" si="403"/>
        <v>2021.450933651231</v>
      </c>
      <c r="S1383" s="60">
        <f t="shared" si="391"/>
        <v>2450.0942113527781</v>
      </c>
      <c r="T1383" s="57">
        <f t="shared" si="394"/>
        <v>2425.3508191515461</v>
      </c>
      <c r="U1383" s="57">
        <f t="shared" si="395"/>
        <v>2655.9122206592124</v>
      </c>
      <c r="V1383" s="57">
        <f t="shared" si="397"/>
        <v>1510.5321935378902</v>
      </c>
      <c r="W1383" s="57">
        <f t="shared" si="398"/>
        <v>3521.7261573962996</v>
      </c>
      <c r="X1383" s="60">
        <f t="shared" si="392"/>
        <v>1393.4745864946556</v>
      </c>
      <c r="Y1383" s="17"/>
      <c r="AA1383" s="22"/>
      <c r="AB1383" s="22"/>
      <c r="AC1383" s="22"/>
      <c r="AD1383" s="22"/>
      <c r="AE1383" s="22"/>
      <c r="AF1383" s="22"/>
      <c r="AG1383" s="22"/>
      <c r="AH1383" s="33"/>
      <c r="AI1383" s="6"/>
      <c r="AJ1383" s="32"/>
      <c r="AK1383" s="27"/>
      <c r="AL1383" s="27"/>
      <c r="AM1383" s="27"/>
      <c r="AN1383" s="27"/>
      <c r="AO1383" s="27"/>
      <c r="AP1383" s="27"/>
      <c r="AR1383" s="2"/>
      <c r="AS1383" s="8"/>
      <c r="AT1383" s="8"/>
      <c r="AU1383" s="8"/>
      <c r="AW1383" s="44"/>
      <c r="AX1383" s="31"/>
      <c r="AY1383" s="29"/>
      <c r="AZ1383" s="31"/>
      <c r="BA1383" s="17"/>
      <c r="BC1383" s="22"/>
      <c r="BD1383" s="22"/>
      <c r="BE1383" s="22"/>
      <c r="BF1383" s="22"/>
      <c r="BG1383" s="22"/>
      <c r="BH1383" s="22"/>
      <c r="BI1383" s="22"/>
      <c r="BJ1383" s="33"/>
      <c r="BK1383" s="6"/>
      <c r="BL1383" s="32"/>
      <c r="BM1383" s="27"/>
      <c r="BN1383" s="27"/>
      <c r="BO1383" s="27"/>
      <c r="BP1383" s="27"/>
      <c r="BQ1383" s="27"/>
      <c r="BR1383" s="27"/>
      <c r="BT1383" s="2"/>
      <c r="BU1383" s="8"/>
      <c r="BV1383" s="8"/>
      <c r="BW1383" s="8"/>
      <c r="BY1383" s="44"/>
      <c r="BZ1383" s="31"/>
      <c r="CA1383" s="29"/>
      <c r="CB1383" s="31"/>
      <c r="CC1383" s="17"/>
      <c r="CE1383" s="22"/>
      <c r="CF1383" s="22"/>
      <c r="CG1383" s="22"/>
      <c r="CH1383" s="22"/>
      <c r="CI1383" s="22"/>
      <c r="CJ1383" s="22"/>
      <c r="CK1383" s="22"/>
      <c r="CL1383" s="33"/>
      <c r="CM1383" s="6"/>
      <c r="CN1383" s="32"/>
      <c r="CO1383" s="27"/>
      <c r="CP1383" s="27"/>
      <c r="CQ1383" s="27"/>
      <c r="CR1383" s="27"/>
      <c r="CS1383" s="27"/>
      <c r="CT1383" s="27"/>
    </row>
    <row r="1384" spans="2:102">
      <c r="B1384" s="86">
        <v>44364</v>
      </c>
      <c r="C1384" s="110">
        <v>4221.8599999999997</v>
      </c>
      <c r="D1384" s="111">
        <f t="shared" si="404"/>
        <v>-4.3563700073398812E-4</v>
      </c>
      <c r="F1384" s="93">
        <f t="shared" si="402"/>
        <v>2021.4549066349418</v>
      </c>
      <c r="G1384" s="81">
        <v>312</v>
      </c>
      <c r="H1384" s="40">
        <v>1373</v>
      </c>
      <c r="I1384" s="57">
        <f t="shared" si="385"/>
        <v>2450.8097433250764</v>
      </c>
      <c r="J1384" s="57">
        <f t="shared" si="386"/>
        <v>2968.1261422295065</v>
      </c>
      <c r="K1384" s="57">
        <f t="shared" si="387"/>
        <v>3251.2346781058136</v>
      </c>
      <c r="L1384" s="57">
        <f t="shared" si="388"/>
        <v>1847.4422773678486</v>
      </c>
      <c r="M1384" s="60">
        <f t="shared" si="389"/>
        <v>4313.0752849776536</v>
      </c>
      <c r="N1384" s="57">
        <f t="shared" si="390"/>
        <v>1392.6184917053331</v>
      </c>
      <c r="P1384" s="50"/>
      <c r="Q1384" s="106">
        <v>312</v>
      </c>
      <c r="R1384" s="107">
        <f t="shared" si="403"/>
        <v>2021.4549066349418</v>
      </c>
      <c r="S1384" s="60">
        <f t="shared" si="391"/>
        <v>2450.8097433250764</v>
      </c>
      <c r="T1384" s="57">
        <f t="shared" si="394"/>
        <v>2426.4504175512407</v>
      </c>
      <c r="U1384" s="57">
        <f t="shared" si="395"/>
        <v>2657.8923415704753</v>
      </c>
      <c r="V1384" s="57">
        <f t="shared" si="397"/>
        <v>1510.288603150078</v>
      </c>
      <c r="W1384" s="57">
        <f t="shared" si="398"/>
        <v>3525.9496479158511</v>
      </c>
      <c r="X1384" s="60">
        <f t="shared" si="392"/>
        <v>1392.6184917053331</v>
      </c>
      <c r="Y1384" s="17"/>
      <c r="AA1384" s="22"/>
      <c r="AB1384" s="22"/>
      <c r="AC1384" s="22"/>
      <c r="AD1384" s="22"/>
      <c r="AE1384" s="22"/>
      <c r="AF1384" s="22"/>
      <c r="AG1384" s="22"/>
      <c r="AH1384" s="33"/>
      <c r="AI1384" s="6"/>
      <c r="AJ1384" s="32"/>
      <c r="AK1384" s="27"/>
      <c r="AL1384" s="27"/>
      <c r="AM1384" s="27"/>
      <c r="AN1384" s="27"/>
      <c r="AO1384" s="27"/>
      <c r="AP1384" s="27"/>
      <c r="AR1384" s="2"/>
      <c r="AS1384" s="8"/>
      <c r="AT1384" s="8"/>
      <c r="AU1384" s="8"/>
      <c r="AW1384" s="44"/>
      <c r="AX1384" s="31"/>
      <c r="AY1384" s="29"/>
      <c r="AZ1384" s="31"/>
      <c r="BA1384" s="17"/>
      <c r="BC1384" s="22"/>
      <c r="BD1384" s="22"/>
      <c r="BE1384" s="22"/>
      <c r="BF1384" s="22"/>
      <c r="BG1384" s="22"/>
      <c r="BH1384" s="22"/>
      <c r="BI1384" s="22"/>
      <c r="BJ1384" s="33"/>
      <c r="BK1384" s="6"/>
      <c r="BL1384" s="32"/>
      <c r="BM1384" s="27"/>
      <c r="BN1384" s="27"/>
      <c r="BO1384" s="27"/>
      <c r="BP1384" s="27"/>
      <c r="BQ1384" s="27"/>
      <c r="BR1384" s="27"/>
      <c r="BT1384" s="2"/>
      <c r="BU1384" s="8"/>
      <c r="BV1384" s="8"/>
      <c r="BW1384" s="8"/>
      <c r="BY1384" s="44"/>
      <c r="BZ1384" s="31"/>
      <c r="CA1384" s="29"/>
      <c r="CB1384" s="31"/>
      <c r="CC1384" s="17"/>
      <c r="CE1384" s="22"/>
      <c r="CF1384" s="22"/>
      <c r="CG1384" s="22"/>
      <c r="CH1384" s="22"/>
      <c r="CI1384" s="22"/>
      <c r="CJ1384" s="22"/>
      <c r="CK1384" s="22"/>
      <c r="CL1384" s="33"/>
      <c r="CM1384" s="6"/>
      <c r="CN1384" s="32"/>
      <c r="CO1384" s="27"/>
      <c r="CP1384" s="27"/>
      <c r="CQ1384" s="27"/>
      <c r="CR1384" s="27"/>
      <c r="CS1384" s="27"/>
      <c r="CT1384" s="27"/>
    </row>
    <row r="1385" spans="2:102">
      <c r="B1385" s="38" t="s">
        <v>1</v>
      </c>
      <c r="C1385" s="25">
        <f>AVERAGE(C11:C1384)</f>
        <v>2795.7095065502222</v>
      </c>
      <c r="D1385" s="71" t="e">
        <f>AVERAGE(#REF!)</f>
        <v>#REF!</v>
      </c>
      <c r="H1385" s="11"/>
      <c r="I1385" s="5" t="s">
        <v>15</v>
      </c>
      <c r="J1385" s="23" t="s">
        <v>9</v>
      </c>
      <c r="K1385" s="5" t="s">
        <v>11</v>
      </c>
      <c r="L1385" s="5" t="s">
        <v>12</v>
      </c>
      <c r="M1385" s="5" t="s">
        <v>18</v>
      </c>
      <c r="N1385" s="5" t="s">
        <v>19</v>
      </c>
      <c r="S1385" s="5" t="s">
        <v>15</v>
      </c>
      <c r="T1385" s="23" t="s">
        <v>9</v>
      </c>
      <c r="U1385" s="5" t="s">
        <v>11</v>
      </c>
      <c r="V1385" s="5" t="s">
        <v>12</v>
      </c>
      <c r="W1385" s="5" t="s">
        <v>13</v>
      </c>
      <c r="X1385" s="5" t="s">
        <v>14</v>
      </c>
      <c r="AX1385" s="1"/>
      <c r="AY1385" s="7"/>
      <c r="BZ1385" s="1"/>
      <c r="CA1385" s="7"/>
    </row>
    <row r="1386" spans="2:102">
      <c r="B1386" s="39" t="s">
        <v>0</v>
      </c>
      <c r="C1386" s="26">
        <f>STDEV(C11:C1384)</f>
        <v>549.81720942363791</v>
      </c>
      <c r="D1386" s="71" t="e">
        <f>STDEV(#REF!)</f>
        <v>#REF!</v>
      </c>
      <c r="V1386" s="1"/>
      <c r="W1386" s="7"/>
      <c r="AX1386" s="1"/>
      <c r="AY1386" s="7"/>
      <c r="BI1386" s="116"/>
      <c r="BJ1386" s="116"/>
      <c r="BK1386" s="116"/>
      <c r="BZ1386" s="1"/>
      <c r="CA1386" s="7"/>
    </row>
    <row r="1387" spans="2:102" s="28" customFormat="1">
      <c r="D1387" s="48"/>
      <c r="F1387" s="114"/>
      <c r="G1387" s="34"/>
      <c r="H1387" s="34"/>
      <c r="K1387" s="1"/>
      <c r="L1387" s="1"/>
      <c r="M1387" s="3"/>
      <c r="N1387" s="35"/>
      <c r="P1387" s="34"/>
      <c r="Q1387" s="34"/>
      <c r="T1387" s="3"/>
      <c r="BY1387" s="3"/>
      <c r="BZ1387" s="3"/>
      <c r="CA1387" s="3"/>
      <c r="CB1387" s="3"/>
      <c r="CC1387" s="3"/>
      <c r="CD1387" s="3"/>
      <c r="CN1387" s="3"/>
      <c r="CO1387" s="3"/>
      <c r="CP1387" s="3"/>
      <c r="CQ1387" s="3"/>
      <c r="CS1387" s="9"/>
      <c r="CT1387" s="36"/>
      <c r="CU1387" s="36"/>
      <c r="CW1387" s="36"/>
      <c r="CX1387" s="36"/>
    </row>
    <row r="1388" spans="2:102" s="28" customFormat="1">
      <c r="D1388" s="48"/>
      <c r="F1388" s="114"/>
      <c r="G1388" s="34"/>
      <c r="H1388" s="34"/>
      <c r="K1388" s="1"/>
      <c r="L1388" s="1"/>
      <c r="M1388" s="3"/>
      <c r="N1388" s="35"/>
      <c r="P1388" s="34"/>
      <c r="Q1388" s="34"/>
      <c r="T1388" s="3"/>
      <c r="BY1388" s="3"/>
      <c r="BZ1388" s="3"/>
      <c r="CA1388" s="3"/>
      <c r="CB1388" s="3"/>
      <c r="CC1388" s="3"/>
      <c r="CD1388" s="3"/>
      <c r="CN1388" s="3"/>
      <c r="CO1388" s="3"/>
      <c r="CP1388" s="3"/>
      <c r="CQ1388" s="3"/>
      <c r="CS1388" s="9"/>
      <c r="CT1388" s="36"/>
      <c r="CU1388" s="36"/>
      <c r="CW1388" s="36"/>
      <c r="CX1388" s="36"/>
    </row>
    <row r="1389" spans="2:102" s="28" customFormat="1">
      <c r="D1389" s="48"/>
      <c r="F1389" s="114"/>
      <c r="G1389" s="34"/>
      <c r="H1389" s="34"/>
      <c r="K1389" s="1"/>
      <c r="L1389" s="1"/>
      <c r="M1389" s="3"/>
      <c r="N1389" s="35"/>
      <c r="P1389" s="34"/>
      <c r="Q1389" s="34"/>
      <c r="T1389" s="3"/>
      <c r="BY1389" s="3"/>
      <c r="BZ1389" s="3"/>
      <c r="CA1389" s="3"/>
      <c r="CB1389" s="3"/>
      <c r="CC1389" s="3"/>
      <c r="CD1389" s="3"/>
      <c r="CN1389" s="3"/>
      <c r="CO1389" s="3"/>
      <c r="CP1389" s="3"/>
      <c r="CQ1389" s="3"/>
      <c r="CS1389" s="9"/>
      <c r="CT1389" s="36"/>
      <c r="CU1389" s="36"/>
      <c r="CW1389" s="36"/>
      <c r="CX1389" s="36"/>
    </row>
    <row r="1390" spans="2:102" s="28" customFormat="1">
      <c r="D1390" s="48"/>
      <c r="F1390" s="114"/>
      <c r="G1390" s="34"/>
      <c r="H1390" s="34"/>
      <c r="K1390" s="1"/>
      <c r="L1390" s="1"/>
      <c r="M1390" s="3"/>
      <c r="N1390" s="35"/>
      <c r="P1390" s="34"/>
      <c r="Q1390" s="34"/>
      <c r="T1390" s="3"/>
      <c r="BY1390" s="3"/>
      <c r="BZ1390" s="3"/>
      <c r="CA1390" s="3"/>
      <c r="CB1390" s="3"/>
      <c r="CC1390" s="3"/>
      <c r="CD1390" s="3"/>
      <c r="CN1390" s="3"/>
      <c r="CO1390" s="3"/>
      <c r="CP1390" s="3"/>
      <c r="CQ1390" s="3"/>
      <c r="CS1390" s="9"/>
      <c r="CT1390" s="36"/>
      <c r="CU1390" s="36"/>
      <c r="CW1390" s="36"/>
      <c r="CX1390" s="36"/>
    </row>
    <row r="1391" spans="2:102" s="28" customFormat="1">
      <c r="D1391" s="48"/>
      <c r="F1391" s="114"/>
      <c r="G1391" s="34"/>
      <c r="H1391" s="34"/>
      <c r="K1391" s="1"/>
      <c r="L1391" s="1"/>
      <c r="M1391" s="3"/>
      <c r="N1391" s="35"/>
      <c r="P1391" s="34"/>
      <c r="Q1391" s="34"/>
      <c r="T1391" s="3"/>
      <c r="BY1391" s="3"/>
      <c r="BZ1391" s="3"/>
      <c r="CA1391" s="3"/>
      <c r="CB1391" s="3"/>
      <c r="CC1391" s="3"/>
      <c r="CD1391" s="3"/>
      <c r="CN1391" s="3"/>
      <c r="CO1391" s="3"/>
      <c r="CP1391" s="3"/>
      <c r="CQ1391" s="3"/>
      <c r="CS1391" s="9"/>
      <c r="CT1391" s="36"/>
      <c r="CU1391" s="36"/>
      <c r="CW1391" s="36"/>
      <c r="CX1391" s="36"/>
    </row>
    <row r="1392" spans="2:102" s="28" customFormat="1">
      <c r="D1392" s="48"/>
      <c r="F1392" s="114"/>
      <c r="G1392" s="34"/>
      <c r="H1392" s="34"/>
      <c r="K1392" s="1"/>
      <c r="L1392" s="1"/>
      <c r="M1392" s="3"/>
      <c r="N1392" s="35"/>
      <c r="P1392" s="34"/>
      <c r="Q1392" s="34"/>
      <c r="T1392" s="3"/>
      <c r="BY1392" s="3"/>
      <c r="BZ1392" s="3"/>
      <c r="CA1392" s="3"/>
      <c r="CB1392" s="3"/>
      <c r="CC1392" s="3"/>
      <c r="CD1392" s="3"/>
      <c r="CN1392" s="3"/>
      <c r="CO1392" s="3"/>
      <c r="CP1392" s="3"/>
      <c r="CQ1392" s="3"/>
      <c r="CS1392" s="9"/>
      <c r="CT1392" s="36"/>
      <c r="CU1392" s="36"/>
      <c r="CW1392" s="36"/>
      <c r="CX1392" s="36"/>
    </row>
    <row r="1393" spans="4:102" s="28" customFormat="1">
      <c r="D1393" s="48"/>
      <c r="F1393" s="114"/>
      <c r="G1393" s="34"/>
      <c r="H1393" s="34"/>
      <c r="K1393" s="1"/>
      <c r="L1393" s="1"/>
      <c r="M1393" s="3"/>
      <c r="N1393" s="35"/>
      <c r="P1393" s="34"/>
      <c r="Q1393" s="34"/>
      <c r="T1393" s="3"/>
      <c r="BY1393" s="3"/>
      <c r="BZ1393" s="3"/>
      <c r="CA1393" s="3"/>
      <c r="CB1393" s="3"/>
      <c r="CC1393" s="3"/>
      <c r="CD1393" s="3"/>
      <c r="CN1393" s="3"/>
      <c r="CO1393" s="3"/>
      <c r="CP1393" s="3"/>
      <c r="CQ1393" s="3"/>
      <c r="CS1393" s="9"/>
      <c r="CT1393" s="36"/>
      <c r="CU1393" s="36"/>
      <c r="CW1393" s="36"/>
      <c r="CX1393" s="36"/>
    </row>
    <row r="1394" spans="4:102" s="28" customFormat="1">
      <c r="D1394" s="48"/>
      <c r="F1394" s="114"/>
      <c r="G1394" s="34"/>
      <c r="H1394" s="34"/>
      <c r="K1394" s="1"/>
      <c r="L1394" s="1"/>
      <c r="M1394" s="3"/>
      <c r="N1394" s="35"/>
      <c r="P1394" s="34"/>
      <c r="Q1394" s="34"/>
      <c r="T1394" s="3"/>
      <c r="BY1394" s="3"/>
      <c r="BZ1394" s="3"/>
      <c r="CA1394" s="3"/>
      <c r="CB1394" s="3"/>
      <c r="CC1394" s="3"/>
      <c r="CD1394" s="3"/>
      <c r="CN1394" s="3"/>
      <c r="CO1394" s="3"/>
      <c r="CP1394" s="3"/>
      <c r="CQ1394" s="3"/>
      <c r="CS1394" s="9"/>
      <c r="CT1394" s="36"/>
      <c r="CU1394" s="36"/>
      <c r="CW1394" s="36"/>
      <c r="CX1394" s="36"/>
    </row>
    <row r="1395" spans="4:102" s="28" customFormat="1">
      <c r="D1395" s="48"/>
      <c r="F1395" s="114"/>
      <c r="G1395" s="34"/>
      <c r="H1395" s="34"/>
      <c r="K1395" s="1"/>
      <c r="L1395" s="1"/>
      <c r="M1395" s="3"/>
      <c r="N1395" s="35"/>
      <c r="P1395" s="34"/>
      <c r="Q1395" s="34"/>
      <c r="T1395" s="3"/>
      <c r="BY1395" s="3"/>
      <c r="BZ1395" s="3"/>
      <c r="CA1395" s="3"/>
      <c r="CB1395" s="3"/>
      <c r="CC1395" s="3"/>
      <c r="CD1395" s="3"/>
      <c r="CN1395" s="3"/>
      <c r="CO1395" s="3"/>
      <c r="CP1395" s="3"/>
      <c r="CQ1395" s="3"/>
      <c r="CS1395" s="9"/>
      <c r="CT1395" s="36"/>
      <c r="CU1395" s="36"/>
      <c r="CW1395" s="36"/>
      <c r="CX1395" s="36"/>
    </row>
    <row r="1396" spans="4:102" s="28" customFormat="1">
      <c r="D1396" s="48"/>
      <c r="F1396" s="114"/>
      <c r="G1396" s="34"/>
      <c r="H1396" s="34"/>
      <c r="K1396" s="1"/>
      <c r="L1396" s="1"/>
      <c r="M1396" s="3"/>
      <c r="N1396" s="35"/>
      <c r="P1396" s="34"/>
      <c r="Q1396" s="34"/>
      <c r="T1396" s="3"/>
      <c r="BY1396" s="3"/>
      <c r="BZ1396" s="3"/>
      <c r="CA1396" s="3"/>
      <c r="CB1396" s="3"/>
      <c r="CC1396" s="3"/>
      <c r="CD1396" s="3"/>
      <c r="CN1396" s="3"/>
      <c r="CO1396" s="3"/>
      <c r="CP1396" s="3"/>
      <c r="CQ1396" s="3"/>
      <c r="CS1396" s="9"/>
      <c r="CT1396" s="36"/>
      <c r="CU1396" s="36"/>
      <c r="CW1396" s="36"/>
      <c r="CX1396" s="36"/>
    </row>
    <row r="1397" spans="4:102" s="28" customFormat="1">
      <c r="D1397" s="48"/>
      <c r="F1397" s="114"/>
      <c r="G1397" s="34"/>
      <c r="H1397" s="34"/>
      <c r="K1397" s="1"/>
      <c r="L1397" s="1"/>
      <c r="M1397" s="3"/>
      <c r="N1397" s="35"/>
      <c r="P1397" s="34"/>
      <c r="Q1397" s="34"/>
      <c r="T1397" s="3"/>
      <c r="BM1397" s="3"/>
      <c r="BN1397" s="3"/>
      <c r="BO1397" s="3"/>
      <c r="BP1397" s="3"/>
      <c r="BQ1397" s="3"/>
      <c r="BR1397" s="3"/>
      <c r="BS1397" s="3"/>
      <c r="BT1397" s="3"/>
      <c r="CN1397" s="3"/>
      <c r="CO1397" s="3"/>
      <c r="CP1397" s="3"/>
      <c r="CQ1397" s="3"/>
      <c r="CS1397" s="9"/>
      <c r="CT1397" s="36"/>
      <c r="CU1397" s="36"/>
      <c r="CW1397" s="36"/>
      <c r="CX1397" s="36"/>
    </row>
    <row r="1398" spans="4:102" s="28" customFormat="1">
      <c r="D1398" s="48"/>
      <c r="F1398" s="114"/>
      <c r="G1398" s="34"/>
      <c r="H1398" s="34"/>
      <c r="K1398" s="1"/>
      <c r="L1398" s="1"/>
      <c r="M1398" s="3"/>
      <c r="N1398" s="35"/>
      <c r="P1398" s="34"/>
      <c r="Q1398" s="34"/>
      <c r="T1398" s="3"/>
      <c r="BM1398" s="3"/>
      <c r="BN1398" s="3"/>
      <c r="BO1398" s="3"/>
      <c r="BP1398" s="3"/>
      <c r="BQ1398" s="3"/>
      <c r="BR1398" s="3"/>
      <c r="BS1398" s="3"/>
      <c r="BT1398" s="3"/>
      <c r="CN1398" s="3"/>
      <c r="CO1398" s="3"/>
      <c r="CP1398" s="3"/>
      <c r="CQ1398" s="3"/>
      <c r="CS1398" s="9"/>
      <c r="CT1398" s="36"/>
      <c r="CU1398" s="36"/>
      <c r="CW1398" s="36"/>
      <c r="CX1398" s="36"/>
    </row>
    <row r="1399" spans="4:102" s="28" customFormat="1">
      <c r="D1399" s="48"/>
      <c r="F1399" s="114"/>
      <c r="G1399" s="34"/>
      <c r="H1399" s="34"/>
      <c r="K1399" s="1"/>
      <c r="L1399" s="1"/>
      <c r="M1399" s="3"/>
      <c r="N1399" s="35"/>
      <c r="P1399" s="34"/>
      <c r="Q1399" s="34"/>
      <c r="T1399" s="3"/>
      <c r="BM1399" s="3"/>
      <c r="BN1399" s="3"/>
      <c r="BO1399" s="3"/>
      <c r="BP1399" s="3"/>
      <c r="BQ1399" s="3"/>
      <c r="BR1399" s="3"/>
      <c r="BS1399" s="3"/>
      <c r="BT1399" s="3"/>
      <c r="CN1399" s="3"/>
      <c r="CO1399" s="3"/>
      <c r="CP1399" s="3"/>
      <c r="CQ1399" s="3"/>
      <c r="CS1399" s="9"/>
      <c r="CT1399" s="36"/>
      <c r="CU1399" s="36"/>
      <c r="CW1399" s="36"/>
      <c r="CX1399" s="36"/>
    </row>
    <row r="1400" spans="4:102" s="28" customFormat="1">
      <c r="D1400" s="48"/>
      <c r="F1400" s="114"/>
      <c r="G1400" s="34"/>
      <c r="H1400" s="34"/>
      <c r="K1400" s="1"/>
      <c r="L1400" s="1"/>
      <c r="M1400" s="3"/>
      <c r="N1400" s="35"/>
      <c r="P1400" s="34"/>
      <c r="Q1400" s="34"/>
      <c r="T1400" s="3"/>
      <c r="BM1400" s="3"/>
      <c r="BN1400" s="3"/>
      <c r="BO1400" s="3"/>
      <c r="BP1400" s="3"/>
      <c r="BQ1400" s="3"/>
      <c r="BR1400" s="3"/>
      <c r="BS1400" s="3"/>
      <c r="BT1400" s="3"/>
      <c r="CN1400" s="3"/>
      <c r="CO1400" s="3"/>
      <c r="CP1400" s="3"/>
      <c r="CQ1400" s="3"/>
      <c r="CS1400" s="9"/>
      <c r="CT1400" s="36"/>
      <c r="CU1400" s="36"/>
      <c r="CW1400" s="36"/>
      <c r="CX1400" s="36"/>
    </row>
    <row r="1401" spans="4:102" s="28" customFormat="1">
      <c r="D1401" s="48"/>
      <c r="F1401" s="114"/>
      <c r="G1401" s="34"/>
      <c r="H1401" s="34"/>
      <c r="K1401" s="1"/>
      <c r="L1401" s="1"/>
      <c r="M1401" s="3"/>
      <c r="N1401" s="35"/>
      <c r="P1401" s="34"/>
      <c r="Q1401" s="34"/>
      <c r="T1401" s="3"/>
      <c r="BM1401" s="3"/>
      <c r="BN1401" s="3"/>
      <c r="BO1401" s="3"/>
      <c r="BP1401" s="3"/>
      <c r="BQ1401" s="3"/>
      <c r="BR1401" s="3"/>
      <c r="BS1401" s="3"/>
      <c r="BT1401" s="3"/>
      <c r="CN1401" s="3"/>
      <c r="CO1401" s="3"/>
      <c r="CP1401" s="3"/>
      <c r="CQ1401" s="3"/>
      <c r="CS1401" s="9"/>
      <c r="CT1401" s="36"/>
      <c r="CU1401" s="36"/>
      <c r="CW1401" s="36"/>
      <c r="CX1401" s="36"/>
    </row>
    <row r="1402" spans="4:102" s="28" customFormat="1" ht="14.6" customHeight="1">
      <c r="D1402" s="48"/>
      <c r="F1402" s="114"/>
      <c r="G1402" s="34"/>
      <c r="H1402" s="34"/>
      <c r="K1402" s="1"/>
      <c r="L1402" s="1"/>
      <c r="M1402" s="3"/>
      <c r="N1402" s="35"/>
      <c r="P1402" s="34"/>
      <c r="Q1402" s="34"/>
      <c r="T1402" s="3"/>
      <c r="BM1402" s="3"/>
      <c r="BN1402" s="3"/>
      <c r="BO1402" s="3"/>
      <c r="BP1402" s="3"/>
      <c r="BQ1402" s="3"/>
      <c r="BR1402" s="3"/>
      <c r="BS1402" s="3"/>
      <c r="BT1402" s="3"/>
      <c r="CN1402" s="3"/>
      <c r="CO1402" s="3"/>
      <c r="CP1402" s="3"/>
      <c r="CQ1402" s="3"/>
      <c r="CS1402" s="9"/>
      <c r="CT1402" s="36"/>
      <c r="CU1402" s="36"/>
      <c r="CW1402" s="36"/>
      <c r="CX1402" s="36"/>
    </row>
    <row r="1403" spans="4:102" s="28" customFormat="1">
      <c r="D1403" s="48"/>
      <c r="F1403" s="114"/>
      <c r="G1403" s="34"/>
      <c r="H1403" s="34"/>
      <c r="K1403" s="1"/>
      <c r="L1403" s="1"/>
      <c r="M1403" s="3"/>
      <c r="N1403" s="35"/>
      <c r="P1403" s="34"/>
      <c r="Q1403" s="34"/>
      <c r="T1403" s="3"/>
      <c r="BM1403" s="3"/>
      <c r="BN1403" s="3"/>
      <c r="BO1403" s="3"/>
      <c r="BP1403" s="3"/>
      <c r="BQ1403" s="3"/>
      <c r="BR1403" s="3"/>
      <c r="BS1403" s="3"/>
      <c r="BT1403" s="3"/>
      <c r="CN1403" s="3"/>
      <c r="CO1403" s="3"/>
      <c r="CP1403" s="3"/>
      <c r="CQ1403" s="3"/>
      <c r="CS1403" s="9"/>
      <c r="CT1403" s="36"/>
      <c r="CU1403" s="36"/>
      <c r="CW1403" s="36"/>
      <c r="CX1403" s="36"/>
    </row>
    <row r="1404" spans="4:102" s="28" customFormat="1">
      <c r="D1404" s="48"/>
      <c r="F1404" s="114"/>
      <c r="G1404" s="34"/>
      <c r="H1404" s="34"/>
      <c r="K1404" s="1"/>
      <c r="L1404" s="1"/>
      <c r="M1404" s="3"/>
      <c r="N1404" s="35"/>
      <c r="P1404" s="34"/>
      <c r="Q1404" s="34"/>
      <c r="T1404" s="3"/>
      <c r="BM1404" s="3"/>
      <c r="BN1404" s="3"/>
      <c r="BO1404" s="3"/>
      <c r="BP1404" s="3"/>
      <c r="BQ1404" s="3"/>
      <c r="BR1404" s="3"/>
      <c r="BS1404" s="3"/>
      <c r="BT1404" s="3"/>
      <c r="CN1404" s="3"/>
      <c r="CO1404" s="3"/>
      <c r="CP1404" s="3"/>
      <c r="CQ1404" s="3"/>
      <c r="CS1404" s="9"/>
      <c r="CT1404" s="36"/>
      <c r="CU1404" s="36"/>
      <c r="CW1404" s="36"/>
      <c r="CX1404" s="36"/>
    </row>
    <row r="1405" spans="4:102" s="28" customFormat="1">
      <c r="D1405" s="48"/>
      <c r="F1405" s="114"/>
      <c r="G1405" s="34"/>
      <c r="H1405" s="34"/>
      <c r="K1405" s="1"/>
      <c r="L1405" s="1"/>
      <c r="M1405" s="3"/>
      <c r="N1405" s="35"/>
      <c r="P1405" s="34"/>
      <c r="Q1405" s="34"/>
      <c r="T1405" s="3"/>
      <c r="BM1405" s="3"/>
      <c r="BN1405" s="3"/>
      <c r="BO1405" s="3"/>
      <c r="BP1405" s="3"/>
      <c r="BQ1405" s="3"/>
      <c r="BR1405" s="3"/>
      <c r="BS1405" s="3"/>
      <c r="BT1405" s="3"/>
      <c r="CN1405" s="3"/>
      <c r="CO1405" s="3"/>
      <c r="CP1405" s="3"/>
      <c r="CQ1405" s="3"/>
      <c r="CS1405" s="9"/>
      <c r="CT1405" s="36"/>
      <c r="CU1405" s="36"/>
      <c r="CW1405" s="36"/>
      <c r="CX1405" s="36"/>
    </row>
    <row r="1406" spans="4:102" s="28" customFormat="1">
      <c r="D1406" s="48"/>
      <c r="F1406" s="114"/>
      <c r="G1406" s="34"/>
      <c r="H1406" s="34"/>
      <c r="K1406" s="1"/>
      <c r="L1406" s="1"/>
      <c r="M1406" s="3"/>
      <c r="N1406" s="35"/>
      <c r="P1406" s="34"/>
      <c r="Q1406" s="34"/>
      <c r="T1406" s="3"/>
      <c r="BM1406" s="3"/>
      <c r="BN1406" s="3"/>
      <c r="BO1406" s="3"/>
      <c r="BP1406" s="3"/>
      <c r="BQ1406" s="3"/>
      <c r="BR1406" s="3"/>
      <c r="BS1406" s="3"/>
      <c r="BT1406" s="3"/>
      <c r="CN1406" s="3"/>
      <c r="CO1406" s="3"/>
      <c r="CP1406" s="3"/>
      <c r="CQ1406" s="3"/>
      <c r="CS1406" s="9"/>
      <c r="CT1406" s="36"/>
      <c r="CU1406" s="36"/>
      <c r="CW1406" s="36"/>
      <c r="CX1406" s="36"/>
    </row>
    <row r="1407" spans="4:102" s="28" customFormat="1">
      <c r="D1407" s="48"/>
      <c r="F1407" s="114"/>
      <c r="G1407" s="34"/>
      <c r="H1407" s="34"/>
      <c r="K1407" s="1"/>
      <c r="L1407" s="1"/>
      <c r="M1407" s="3"/>
      <c r="N1407" s="35"/>
      <c r="P1407" s="34"/>
      <c r="Q1407" s="34"/>
      <c r="T1407" s="3"/>
      <c r="BM1407" s="3"/>
      <c r="BN1407" s="3"/>
      <c r="BO1407" s="3"/>
      <c r="BP1407" s="3"/>
      <c r="BQ1407" s="3"/>
      <c r="BR1407" s="3"/>
      <c r="BS1407" s="3"/>
      <c r="BT1407" s="3"/>
      <c r="CN1407" s="3"/>
      <c r="CO1407" s="3"/>
      <c r="CP1407" s="3"/>
      <c r="CQ1407" s="3"/>
      <c r="CS1407" s="9"/>
      <c r="CT1407" s="36"/>
      <c r="CU1407" s="36"/>
      <c r="CW1407" s="36"/>
      <c r="CX1407" s="36"/>
    </row>
    <row r="1408" spans="4:102" s="28" customFormat="1">
      <c r="D1408" s="48"/>
      <c r="F1408" s="114"/>
      <c r="G1408" s="34"/>
      <c r="H1408" s="34"/>
      <c r="K1408" s="1"/>
      <c r="L1408" s="1"/>
      <c r="M1408" s="3"/>
      <c r="N1408" s="35"/>
      <c r="P1408" s="34"/>
      <c r="Q1408" s="34"/>
      <c r="T1408" s="3"/>
      <c r="BM1408" s="3"/>
      <c r="BN1408" s="3"/>
      <c r="BO1408" s="3"/>
      <c r="BP1408" s="3"/>
      <c r="BQ1408" s="3"/>
      <c r="BR1408" s="3"/>
      <c r="BS1408" s="3"/>
      <c r="BT1408" s="3"/>
      <c r="CN1408" s="3"/>
      <c r="CO1408" s="3"/>
      <c r="CP1408" s="3"/>
      <c r="CQ1408" s="3"/>
      <c r="CS1408" s="9"/>
      <c r="CT1408" s="36"/>
      <c r="CU1408" s="36"/>
      <c r="CW1408" s="36"/>
      <c r="CX1408" s="36"/>
    </row>
    <row r="1409" spans="4:102" s="28" customFormat="1">
      <c r="D1409" s="48"/>
      <c r="F1409" s="114"/>
      <c r="G1409" s="34"/>
      <c r="H1409" s="34"/>
      <c r="K1409" s="1"/>
      <c r="L1409" s="1"/>
      <c r="M1409" s="3"/>
      <c r="N1409" s="35"/>
      <c r="P1409" s="34"/>
      <c r="Q1409" s="34"/>
      <c r="BM1409" s="3"/>
      <c r="BN1409" s="3"/>
      <c r="BO1409" s="3"/>
      <c r="BP1409" s="3"/>
      <c r="BQ1409" s="3"/>
      <c r="BR1409" s="3"/>
      <c r="BS1409" s="3"/>
      <c r="BT1409" s="3"/>
      <c r="CN1409" s="3"/>
      <c r="CO1409" s="3"/>
      <c r="CP1409" s="3"/>
      <c r="CQ1409" s="3"/>
      <c r="CS1409" s="9"/>
      <c r="CT1409" s="36"/>
      <c r="CU1409" s="36"/>
      <c r="CW1409" s="36"/>
      <c r="CX1409" s="36"/>
    </row>
    <row r="1410" spans="4:102" s="28" customFormat="1">
      <c r="D1410" s="48"/>
      <c r="F1410" s="114"/>
      <c r="G1410" s="34"/>
      <c r="H1410" s="34"/>
      <c r="K1410" s="1"/>
      <c r="L1410" s="1"/>
      <c r="M1410" s="3"/>
      <c r="N1410" s="35"/>
      <c r="P1410" s="34"/>
      <c r="Q1410" s="34"/>
      <c r="BM1410" s="3"/>
      <c r="BN1410" s="3"/>
      <c r="BO1410" s="3"/>
      <c r="BP1410" s="3"/>
      <c r="BQ1410" s="3"/>
      <c r="BR1410" s="3"/>
      <c r="BS1410" s="3"/>
      <c r="BT1410" s="3"/>
      <c r="CN1410" s="3"/>
      <c r="CO1410" s="3"/>
      <c r="CP1410" s="3"/>
      <c r="CQ1410" s="3"/>
      <c r="CS1410" s="9"/>
      <c r="CT1410" s="36"/>
      <c r="CU1410" s="36"/>
      <c r="CW1410" s="36"/>
      <c r="CX1410" s="36"/>
    </row>
    <row r="1411" spans="4:102" s="28" customFormat="1">
      <c r="D1411" s="48"/>
      <c r="F1411" s="114"/>
      <c r="G1411" s="34"/>
      <c r="H1411" s="34"/>
      <c r="K1411" s="1"/>
      <c r="L1411" s="1"/>
      <c r="M1411" s="3"/>
      <c r="N1411" s="35"/>
      <c r="P1411" s="34"/>
      <c r="Q1411" s="34"/>
      <c r="BM1411" s="3"/>
      <c r="BN1411" s="3"/>
      <c r="BO1411" s="3"/>
      <c r="BP1411" s="3"/>
      <c r="BQ1411" s="3"/>
      <c r="BR1411" s="3"/>
      <c r="BS1411" s="3"/>
      <c r="BT1411" s="3"/>
      <c r="CN1411" s="3"/>
      <c r="CO1411" s="3"/>
      <c r="CP1411" s="3"/>
      <c r="CQ1411" s="3"/>
      <c r="CS1411" s="9"/>
      <c r="CT1411" s="36"/>
      <c r="CU1411" s="36"/>
      <c r="CW1411" s="36"/>
      <c r="CX1411" s="36"/>
    </row>
    <row r="1412" spans="4:102" s="28" customFormat="1">
      <c r="D1412" s="48"/>
      <c r="F1412" s="114"/>
      <c r="G1412" s="34"/>
      <c r="H1412" s="34"/>
      <c r="K1412" s="1"/>
      <c r="L1412" s="1"/>
      <c r="M1412" s="3"/>
      <c r="N1412" s="35"/>
      <c r="P1412" s="34"/>
      <c r="Q1412" s="34"/>
      <c r="BM1412" s="3"/>
      <c r="BN1412" s="3"/>
      <c r="BO1412" s="3"/>
      <c r="BP1412" s="3"/>
      <c r="BQ1412" s="3"/>
      <c r="BR1412" s="3"/>
      <c r="BS1412" s="3"/>
      <c r="BT1412" s="3"/>
      <c r="CN1412" s="3"/>
      <c r="CO1412" s="3"/>
      <c r="CP1412" s="3"/>
      <c r="CQ1412" s="3"/>
      <c r="CS1412" s="9"/>
      <c r="CT1412" s="36"/>
      <c r="CU1412" s="36"/>
      <c r="CW1412" s="36"/>
      <c r="CX1412" s="36"/>
    </row>
    <row r="1413" spans="4:102" s="28" customFormat="1">
      <c r="D1413" s="48"/>
      <c r="F1413" s="114"/>
      <c r="G1413" s="34"/>
      <c r="H1413" s="34"/>
      <c r="K1413" s="1"/>
      <c r="L1413" s="1"/>
      <c r="M1413" s="3"/>
      <c r="N1413" s="35"/>
      <c r="P1413" s="34"/>
      <c r="Q1413" s="34"/>
      <c r="CN1413" s="3"/>
      <c r="CO1413" s="3"/>
      <c r="CP1413" s="3"/>
      <c r="CQ1413" s="3"/>
      <c r="CS1413" s="9"/>
      <c r="CT1413" s="36"/>
      <c r="CU1413" s="36"/>
      <c r="CW1413" s="36"/>
      <c r="CX1413" s="36"/>
    </row>
    <row r="1414" spans="4:102" s="28" customFormat="1">
      <c r="D1414" s="48"/>
      <c r="F1414" s="114"/>
      <c r="G1414" s="34"/>
      <c r="H1414" s="34"/>
      <c r="K1414" s="1"/>
      <c r="L1414" s="1"/>
      <c r="M1414" s="3"/>
      <c r="N1414" s="35"/>
      <c r="P1414" s="34"/>
      <c r="Q1414" s="34"/>
      <c r="CN1414" s="3"/>
      <c r="CO1414" s="3"/>
      <c r="CP1414" s="3"/>
      <c r="CQ1414" s="3"/>
      <c r="CS1414" s="9"/>
      <c r="CT1414" s="36"/>
      <c r="CU1414" s="36"/>
      <c r="CW1414" s="36"/>
      <c r="CX1414" s="36"/>
    </row>
    <row r="1415" spans="4:102" s="28" customFormat="1">
      <c r="D1415" s="48"/>
      <c r="F1415" s="114"/>
      <c r="G1415" s="34"/>
      <c r="H1415" s="34"/>
      <c r="K1415" s="1"/>
      <c r="L1415" s="1"/>
      <c r="M1415" s="3"/>
      <c r="N1415" s="35"/>
      <c r="P1415" s="34"/>
      <c r="Q1415" s="34"/>
      <c r="CN1415" s="3"/>
      <c r="CO1415" s="3"/>
      <c r="CP1415" s="3"/>
      <c r="CQ1415" s="3"/>
      <c r="CS1415" s="9"/>
      <c r="CT1415" s="36"/>
      <c r="CU1415" s="36"/>
      <c r="CW1415" s="36"/>
      <c r="CX1415" s="36"/>
    </row>
    <row r="1416" spans="4:102" s="28" customFormat="1">
      <c r="D1416" s="48"/>
      <c r="F1416" s="114"/>
      <c r="G1416" s="34"/>
      <c r="H1416" s="34"/>
      <c r="K1416" s="1"/>
      <c r="L1416" s="1"/>
      <c r="M1416" s="3"/>
      <c r="N1416" s="35"/>
      <c r="P1416" s="34"/>
      <c r="Q1416" s="34"/>
      <c r="CN1416" s="3"/>
      <c r="CO1416" s="3"/>
      <c r="CP1416" s="3"/>
      <c r="CQ1416" s="3"/>
      <c r="CS1416" s="9"/>
      <c r="CT1416" s="36"/>
      <c r="CU1416" s="36"/>
      <c r="CW1416" s="36"/>
      <c r="CX1416" s="36"/>
    </row>
    <row r="1417" spans="4:102" s="28" customFormat="1">
      <c r="D1417" s="48"/>
      <c r="F1417" s="114"/>
      <c r="G1417" s="34"/>
      <c r="H1417" s="34"/>
      <c r="K1417" s="1"/>
      <c r="L1417" s="1"/>
      <c r="M1417" s="3"/>
      <c r="N1417" s="35"/>
      <c r="P1417" s="34"/>
      <c r="Q1417" s="34"/>
      <c r="CN1417" s="3"/>
      <c r="CO1417" s="3"/>
      <c r="CP1417" s="3"/>
      <c r="CQ1417" s="3"/>
      <c r="CS1417" s="9"/>
      <c r="CT1417" s="36"/>
      <c r="CU1417" s="36"/>
      <c r="CW1417" s="36"/>
      <c r="CX1417" s="36"/>
    </row>
    <row r="1418" spans="4:102" s="28" customFormat="1">
      <c r="D1418" s="48"/>
      <c r="F1418" s="114"/>
      <c r="G1418" s="34"/>
      <c r="H1418" s="34"/>
      <c r="K1418" s="1"/>
      <c r="L1418" s="1"/>
      <c r="M1418" s="3"/>
      <c r="N1418" s="35"/>
      <c r="P1418" s="34"/>
      <c r="Q1418" s="34"/>
      <c r="CN1418" s="3"/>
      <c r="CO1418" s="3"/>
      <c r="CP1418" s="3"/>
      <c r="CQ1418" s="3"/>
      <c r="CS1418" s="9"/>
      <c r="CT1418" s="36"/>
      <c r="CU1418" s="36"/>
      <c r="CW1418" s="36"/>
      <c r="CX1418" s="36"/>
    </row>
    <row r="1419" spans="4:102" s="28" customFormat="1">
      <c r="D1419" s="48"/>
      <c r="F1419" s="114"/>
      <c r="G1419" s="34"/>
      <c r="H1419" s="34"/>
      <c r="K1419" s="1"/>
      <c r="L1419" s="1"/>
      <c r="M1419" s="3"/>
      <c r="N1419" s="35"/>
      <c r="P1419" s="34"/>
      <c r="Q1419" s="34"/>
      <c r="CN1419" s="3"/>
      <c r="CO1419" s="3"/>
      <c r="CP1419" s="3"/>
      <c r="CQ1419" s="3"/>
      <c r="CS1419" s="9"/>
      <c r="CT1419" s="36"/>
      <c r="CU1419" s="36"/>
      <c r="CW1419" s="36"/>
      <c r="CX1419" s="36"/>
    </row>
    <row r="1420" spans="4:102" s="28" customFormat="1">
      <c r="D1420" s="48"/>
      <c r="F1420" s="114"/>
      <c r="G1420" s="34"/>
      <c r="H1420" s="34"/>
      <c r="K1420" s="1"/>
      <c r="L1420" s="1"/>
      <c r="M1420" s="3"/>
      <c r="N1420" s="35"/>
      <c r="P1420" s="34"/>
      <c r="Q1420" s="34"/>
      <c r="CN1420" s="3"/>
      <c r="CO1420" s="3"/>
      <c r="CP1420" s="3"/>
      <c r="CQ1420" s="3"/>
      <c r="CS1420" s="9"/>
      <c r="CT1420" s="36"/>
      <c r="CU1420" s="36"/>
      <c r="CW1420" s="36"/>
      <c r="CX1420" s="36"/>
    </row>
    <row r="1421" spans="4:102" s="28" customFormat="1">
      <c r="D1421" s="48"/>
      <c r="F1421" s="114"/>
      <c r="G1421" s="34"/>
      <c r="H1421" s="34"/>
      <c r="K1421" s="1"/>
      <c r="L1421" s="1"/>
      <c r="M1421" s="3"/>
      <c r="N1421" s="35"/>
      <c r="P1421" s="34"/>
      <c r="Q1421" s="34"/>
      <c r="CN1421" s="3"/>
      <c r="CO1421" s="3"/>
      <c r="CP1421" s="3"/>
      <c r="CQ1421" s="3"/>
      <c r="CS1421" s="9"/>
      <c r="CT1421" s="36"/>
      <c r="CU1421" s="36"/>
      <c r="CW1421" s="36"/>
      <c r="CX1421" s="36"/>
    </row>
    <row r="1422" spans="4:102" s="28" customFormat="1">
      <c r="D1422" s="48"/>
      <c r="F1422" s="114"/>
      <c r="G1422" s="34"/>
      <c r="H1422" s="34"/>
      <c r="K1422" s="1"/>
      <c r="L1422" s="1"/>
      <c r="M1422" s="3"/>
      <c r="N1422" s="35"/>
      <c r="P1422" s="34"/>
      <c r="Q1422" s="34"/>
      <c r="CN1422" s="3"/>
      <c r="CO1422" s="3"/>
      <c r="CP1422" s="3"/>
      <c r="CQ1422" s="3"/>
      <c r="CS1422" s="9"/>
      <c r="CT1422" s="36"/>
      <c r="CU1422" s="36"/>
      <c r="CW1422" s="36"/>
      <c r="CX1422" s="36"/>
    </row>
    <row r="1423" spans="4:102" s="28" customFormat="1">
      <c r="D1423" s="48"/>
      <c r="F1423" s="114"/>
      <c r="G1423" s="34"/>
      <c r="H1423" s="34"/>
      <c r="K1423" s="1"/>
      <c r="L1423" s="1"/>
      <c r="M1423" s="3"/>
      <c r="N1423" s="35"/>
      <c r="P1423" s="34"/>
      <c r="Q1423" s="34"/>
      <c r="CN1423" s="3"/>
      <c r="CO1423" s="3"/>
      <c r="CP1423" s="3"/>
      <c r="CQ1423" s="3"/>
      <c r="CS1423" s="9"/>
      <c r="CT1423" s="36"/>
      <c r="CU1423" s="36"/>
      <c r="CW1423" s="36"/>
      <c r="CX1423" s="36"/>
    </row>
    <row r="1424" spans="4:102" s="28" customFormat="1">
      <c r="D1424" s="48"/>
      <c r="F1424" s="114"/>
      <c r="G1424" s="34"/>
      <c r="H1424" s="34"/>
      <c r="K1424" s="1"/>
      <c r="L1424" s="1"/>
      <c r="M1424" s="3"/>
      <c r="N1424" s="35"/>
      <c r="P1424" s="34"/>
      <c r="Q1424" s="34"/>
      <c r="CN1424" s="3"/>
      <c r="CO1424" s="3"/>
      <c r="CP1424" s="3"/>
      <c r="CQ1424" s="3"/>
      <c r="CS1424" s="9"/>
      <c r="CT1424" s="36"/>
      <c r="CU1424" s="36"/>
      <c r="CW1424" s="36"/>
      <c r="CX1424" s="36"/>
    </row>
    <row r="1425" spans="4:102" s="28" customFormat="1">
      <c r="D1425" s="48"/>
      <c r="F1425" s="114"/>
      <c r="G1425" s="34"/>
      <c r="H1425" s="34"/>
      <c r="K1425" s="1"/>
      <c r="L1425" s="1"/>
      <c r="M1425" s="3"/>
      <c r="N1425" s="35"/>
      <c r="P1425" s="34"/>
      <c r="Q1425" s="34"/>
      <c r="CN1425" s="3"/>
      <c r="CO1425" s="3"/>
      <c r="CP1425" s="3"/>
      <c r="CQ1425" s="3"/>
      <c r="CS1425" s="9"/>
      <c r="CT1425" s="36"/>
      <c r="CU1425" s="36"/>
      <c r="CW1425" s="36"/>
      <c r="CX1425" s="36"/>
    </row>
    <row r="1426" spans="4:102" s="28" customFormat="1">
      <c r="D1426" s="48"/>
      <c r="F1426" s="114"/>
      <c r="G1426" s="34"/>
      <c r="H1426" s="34"/>
      <c r="K1426" s="1"/>
      <c r="L1426" s="1"/>
      <c r="M1426" s="3"/>
      <c r="N1426" s="35"/>
      <c r="P1426" s="34"/>
      <c r="Q1426" s="34"/>
      <c r="CN1426" s="3"/>
      <c r="CO1426" s="3"/>
      <c r="CP1426" s="3"/>
      <c r="CQ1426" s="3"/>
      <c r="CS1426" s="9"/>
      <c r="CT1426" s="36"/>
      <c r="CU1426" s="36"/>
      <c r="CW1426" s="36"/>
      <c r="CX1426" s="36"/>
    </row>
    <row r="1427" spans="4:102" s="28" customFormat="1">
      <c r="D1427" s="48"/>
      <c r="F1427" s="114"/>
      <c r="G1427" s="34"/>
      <c r="H1427" s="34"/>
      <c r="K1427" s="1"/>
      <c r="L1427" s="1"/>
      <c r="M1427" s="3"/>
      <c r="N1427" s="35"/>
      <c r="P1427" s="34"/>
      <c r="Q1427" s="34"/>
      <c r="CN1427" s="3"/>
      <c r="CO1427" s="3"/>
      <c r="CP1427" s="3"/>
      <c r="CQ1427" s="3"/>
      <c r="CS1427" s="9"/>
      <c r="CT1427" s="36"/>
      <c r="CU1427" s="36"/>
      <c r="CW1427" s="36"/>
      <c r="CX1427" s="36"/>
    </row>
    <row r="1428" spans="4:102" s="28" customFormat="1">
      <c r="D1428" s="48"/>
      <c r="F1428" s="114"/>
      <c r="G1428" s="34"/>
      <c r="H1428" s="34"/>
      <c r="K1428" s="1"/>
      <c r="L1428" s="1"/>
      <c r="M1428" s="3"/>
      <c r="N1428" s="35"/>
      <c r="P1428" s="34"/>
      <c r="Q1428" s="34"/>
      <c r="CN1428" s="3"/>
      <c r="CO1428" s="3"/>
      <c r="CP1428" s="3"/>
      <c r="CQ1428" s="3"/>
      <c r="CS1428" s="9"/>
      <c r="CT1428" s="36"/>
      <c r="CU1428" s="36"/>
      <c r="CW1428" s="36"/>
      <c r="CX1428" s="36"/>
    </row>
    <row r="1429" spans="4:102" s="28" customFormat="1">
      <c r="D1429" s="48"/>
      <c r="F1429" s="114"/>
      <c r="G1429" s="34"/>
      <c r="H1429" s="34"/>
      <c r="K1429" s="1"/>
      <c r="L1429" s="1"/>
      <c r="M1429" s="3"/>
      <c r="N1429" s="35"/>
      <c r="P1429" s="34"/>
      <c r="Q1429" s="34"/>
      <c r="CN1429" s="3"/>
      <c r="CO1429" s="3"/>
      <c r="CP1429" s="3"/>
      <c r="CQ1429" s="3"/>
      <c r="CS1429" s="9"/>
      <c r="CT1429" s="36"/>
      <c r="CU1429" s="36"/>
      <c r="CW1429" s="36"/>
      <c r="CX1429" s="36"/>
    </row>
    <row r="1430" spans="4:102" s="28" customFormat="1">
      <c r="D1430" s="48"/>
      <c r="F1430" s="114"/>
      <c r="G1430" s="34"/>
      <c r="H1430" s="34"/>
      <c r="K1430" s="1"/>
      <c r="L1430" s="1"/>
      <c r="M1430" s="3"/>
      <c r="N1430" s="35"/>
      <c r="P1430" s="34"/>
      <c r="Q1430" s="34"/>
      <c r="CN1430" s="3"/>
      <c r="CO1430" s="3"/>
      <c r="CP1430" s="3"/>
      <c r="CQ1430" s="3"/>
      <c r="CS1430" s="9"/>
      <c r="CT1430" s="36"/>
      <c r="CU1430" s="36"/>
      <c r="CW1430" s="36"/>
      <c r="CX1430" s="36"/>
    </row>
    <row r="1431" spans="4:102" s="28" customFormat="1">
      <c r="D1431" s="48"/>
      <c r="F1431" s="114"/>
      <c r="G1431" s="34"/>
      <c r="H1431" s="34"/>
      <c r="K1431" s="1"/>
      <c r="L1431" s="1"/>
      <c r="M1431" s="3"/>
      <c r="N1431" s="35"/>
      <c r="P1431" s="34"/>
      <c r="Q1431" s="34"/>
      <c r="CN1431" s="3"/>
      <c r="CO1431" s="3"/>
      <c r="CP1431" s="3"/>
      <c r="CQ1431" s="3"/>
      <c r="CS1431" s="9"/>
      <c r="CT1431" s="36"/>
      <c r="CU1431" s="36"/>
      <c r="CW1431" s="36"/>
      <c r="CX1431" s="36"/>
    </row>
    <row r="1432" spans="4:102" s="28" customFormat="1">
      <c r="D1432" s="48"/>
      <c r="F1432" s="114"/>
      <c r="G1432" s="34"/>
      <c r="H1432" s="34"/>
      <c r="K1432" s="1"/>
      <c r="L1432" s="1"/>
      <c r="M1432" s="3"/>
      <c r="N1432" s="35"/>
      <c r="P1432" s="34"/>
      <c r="Q1432" s="34"/>
      <c r="CN1432" s="3"/>
      <c r="CO1432" s="3"/>
      <c r="CP1432" s="3"/>
      <c r="CQ1432" s="3"/>
      <c r="CS1432" s="9"/>
      <c r="CT1432" s="36"/>
      <c r="CU1432" s="36"/>
      <c r="CW1432" s="36"/>
      <c r="CX1432" s="36"/>
    </row>
    <row r="1433" spans="4:102" s="28" customFormat="1">
      <c r="D1433" s="48"/>
      <c r="F1433" s="114"/>
      <c r="G1433" s="34"/>
      <c r="H1433" s="34"/>
      <c r="K1433" s="1"/>
      <c r="L1433" s="1"/>
      <c r="M1433" s="3"/>
      <c r="N1433" s="35"/>
      <c r="P1433" s="34"/>
      <c r="Q1433" s="34"/>
      <c r="CN1433" s="3"/>
      <c r="CO1433" s="3"/>
      <c r="CP1433" s="3"/>
      <c r="CQ1433" s="3"/>
      <c r="CS1433" s="9"/>
      <c r="CT1433" s="36"/>
      <c r="CU1433" s="36"/>
      <c r="CW1433" s="36"/>
      <c r="CX1433" s="36"/>
    </row>
    <row r="1434" spans="4:102" s="28" customFormat="1">
      <c r="D1434" s="48"/>
      <c r="F1434" s="114"/>
      <c r="G1434" s="34"/>
      <c r="H1434" s="34"/>
      <c r="K1434" s="1"/>
      <c r="L1434" s="1"/>
      <c r="M1434" s="3"/>
      <c r="N1434" s="35"/>
      <c r="P1434" s="34"/>
      <c r="Q1434" s="34"/>
      <c r="CN1434" s="3"/>
      <c r="CO1434" s="3"/>
      <c r="CP1434" s="3"/>
      <c r="CQ1434" s="3"/>
      <c r="CS1434" s="9"/>
      <c r="CT1434" s="36"/>
      <c r="CU1434" s="36"/>
      <c r="CW1434" s="36"/>
      <c r="CX1434" s="36"/>
    </row>
    <row r="1435" spans="4:102" s="28" customFormat="1">
      <c r="D1435" s="48"/>
      <c r="F1435" s="114"/>
      <c r="G1435" s="34"/>
      <c r="H1435" s="34"/>
      <c r="K1435" s="1"/>
      <c r="L1435" s="1"/>
      <c r="M1435" s="3"/>
      <c r="N1435" s="35"/>
      <c r="P1435" s="34"/>
      <c r="Q1435" s="34"/>
      <c r="CN1435" s="3"/>
      <c r="CO1435" s="3"/>
      <c r="CP1435" s="3"/>
      <c r="CQ1435" s="3"/>
      <c r="CS1435" s="9"/>
      <c r="CT1435" s="36"/>
      <c r="CU1435" s="36"/>
      <c r="CW1435" s="36"/>
      <c r="CX1435" s="36"/>
    </row>
    <row r="1436" spans="4:102" s="28" customFormat="1">
      <c r="D1436" s="48"/>
      <c r="F1436" s="114"/>
      <c r="G1436" s="34"/>
      <c r="H1436" s="34"/>
      <c r="K1436" s="1"/>
      <c r="L1436" s="1"/>
      <c r="M1436" s="3"/>
      <c r="N1436" s="35"/>
      <c r="P1436" s="34"/>
      <c r="Q1436" s="34"/>
      <c r="CN1436" s="3"/>
      <c r="CO1436" s="3"/>
      <c r="CP1436" s="3"/>
      <c r="CQ1436" s="3"/>
      <c r="CS1436" s="9"/>
      <c r="CT1436" s="36"/>
      <c r="CU1436" s="36"/>
      <c r="CW1436" s="36"/>
      <c r="CX1436" s="36"/>
    </row>
    <row r="1437" spans="4:102" s="28" customFormat="1">
      <c r="D1437" s="48"/>
      <c r="F1437" s="114"/>
      <c r="G1437" s="34"/>
      <c r="H1437" s="34"/>
      <c r="K1437" s="1"/>
      <c r="L1437" s="1"/>
      <c r="M1437" s="3"/>
      <c r="N1437" s="35"/>
      <c r="P1437" s="34"/>
      <c r="Q1437" s="34"/>
      <c r="CN1437" s="3"/>
      <c r="CO1437" s="3"/>
      <c r="CP1437" s="3"/>
      <c r="CQ1437" s="3"/>
      <c r="CS1437" s="9"/>
      <c r="CT1437" s="36"/>
      <c r="CU1437" s="36"/>
      <c r="CW1437" s="36"/>
      <c r="CX1437" s="36"/>
    </row>
    <row r="1438" spans="4:102" s="28" customFormat="1">
      <c r="D1438" s="48"/>
      <c r="F1438" s="114"/>
      <c r="G1438" s="34"/>
      <c r="H1438" s="34"/>
      <c r="K1438" s="1"/>
      <c r="L1438" s="1"/>
      <c r="M1438" s="3"/>
      <c r="N1438" s="35"/>
      <c r="P1438" s="34"/>
      <c r="Q1438" s="34"/>
      <c r="CN1438" s="3"/>
      <c r="CO1438" s="3"/>
      <c r="CP1438" s="3"/>
      <c r="CQ1438" s="3"/>
      <c r="CS1438" s="9"/>
      <c r="CT1438" s="36"/>
      <c r="CU1438" s="36"/>
      <c r="CW1438" s="36"/>
      <c r="CX1438" s="36"/>
    </row>
    <row r="1439" spans="4:102" s="28" customFormat="1">
      <c r="D1439" s="48"/>
      <c r="F1439" s="114"/>
      <c r="G1439" s="34"/>
      <c r="H1439" s="34"/>
      <c r="K1439" s="1"/>
      <c r="L1439" s="1"/>
      <c r="M1439" s="3"/>
      <c r="N1439" s="35"/>
      <c r="P1439" s="34"/>
      <c r="Q1439" s="34"/>
      <c r="CN1439" s="3"/>
      <c r="CO1439" s="3"/>
      <c r="CP1439" s="3"/>
      <c r="CQ1439" s="3"/>
      <c r="CS1439" s="9"/>
      <c r="CT1439" s="36"/>
      <c r="CU1439" s="36"/>
      <c r="CW1439" s="36"/>
      <c r="CX1439" s="36"/>
    </row>
    <row r="1440" spans="4:102" s="28" customFormat="1">
      <c r="D1440" s="48"/>
      <c r="F1440" s="114"/>
      <c r="G1440" s="34"/>
      <c r="H1440" s="34"/>
      <c r="K1440" s="1"/>
      <c r="L1440" s="1"/>
      <c r="M1440" s="3"/>
      <c r="N1440" s="35"/>
      <c r="P1440" s="34"/>
      <c r="Q1440" s="34"/>
      <c r="CN1440" s="3"/>
      <c r="CO1440" s="3"/>
      <c r="CP1440" s="3"/>
      <c r="CQ1440" s="3"/>
      <c r="CS1440" s="9"/>
      <c r="CT1440" s="36"/>
      <c r="CU1440" s="36"/>
      <c r="CW1440" s="36"/>
      <c r="CX1440" s="36"/>
    </row>
    <row r="1441" spans="4:102" s="28" customFormat="1">
      <c r="D1441" s="48"/>
      <c r="F1441" s="114"/>
      <c r="G1441" s="34"/>
      <c r="H1441" s="34"/>
      <c r="K1441" s="1"/>
      <c r="L1441" s="1"/>
      <c r="M1441" s="3"/>
      <c r="N1441" s="35"/>
      <c r="P1441" s="34"/>
      <c r="Q1441" s="34"/>
      <c r="CN1441" s="3"/>
      <c r="CO1441" s="3"/>
      <c r="CP1441" s="3"/>
      <c r="CQ1441" s="3"/>
      <c r="CS1441" s="9"/>
      <c r="CT1441" s="36"/>
      <c r="CU1441" s="36"/>
      <c r="CW1441" s="36"/>
      <c r="CX1441" s="36"/>
    </row>
    <row r="1442" spans="4:102" s="28" customFormat="1">
      <c r="D1442" s="48"/>
      <c r="F1442" s="114"/>
      <c r="G1442" s="34"/>
      <c r="H1442" s="34"/>
      <c r="K1442" s="1"/>
      <c r="L1442" s="1"/>
      <c r="M1442" s="3"/>
      <c r="N1442" s="35"/>
      <c r="P1442" s="34"/>
      <c r="Q1442" s="34"/>
      <c r="CN1442" s="3"/>
      <c r="CO1442" s="3"/>
      <c r="CP1442" s="3"/>
      <c r="CQ1442" s="3"/>
      <c r="CS1442" s="9"/>
      <c r="CT1442" s="36"/>
      <c r="CU1442" s="36"/>
      <c r="CW1442" s="36"/>
      <c r="CX1442" s="36"/>
    </row>
    <row r="1443" spans="4:102" s="28" customFormat="1">
      <c r="D1443" s="48"/>
      <c r="F1443" s="114"/>
      <c r="G1443" s="34"/>
      <c r="H1443" s="34"/>
      <c r="K1443" s="1"/>
      <c r="L1443" s="1"/>
      <c r="M1443" s="3"/>
      <c r="N1443" s="35"/>
      <c r="P1443" s="34"/>
      <c r="Q1443" s="34"/>
      <c r="CN1443" s="3"/>
      <c r="CO1443" s="3"/>
      <c r="CP1443" s="3"/>
      <c r="CQ1443" s="3"/>
      <c r="CS1443" s="9"/>
      <c r="CT1443" s="36"/>
      <c r="CU1443" s="36"/>
      <c r="CW1443" s="36"/>
      <c r="CX1443" s="36"/>
    </row>
    <row r="1444" spans="4:102" s="28" customFormat="1">
      <c r="D1444" s="48"/>
      <c r="F1444" s="114"/>
      <c r="G1444" s="34"/>
      <c r="H1444" s="34"/>
      <c r="K1444" s="1"/>
      <c r="L1444" s="1"/>
      <c r="M1444" s="3"/>
      <c r="N1444" s="35"/>
      <c r="P1444" s="34"/>
      <c r="Q1444" s="34"/>
      <c r="CN1444" s="3"/>
      <c r="CO1444" s="3"/>
      <c r="CP1444" s="3"/>
      <c r="CQ1444" s="3"/>
      <c r="CS1444" s="9"/>
      <c r="CT1444" s="36"/>
      <c r="CU1444" s="36"/>
      <c r="CW1444" s="36"/>
      <c r="CX1444" s="36"/>
    </row>
    <row r="1445" spans="4:102" s="28" customFormat="1">
      <c r="D1445" s="48"/>
      <c r="F1445" s="114"/>
      <c r="G1445" s="34"/>
      <c r="H1445" s="34"/>
      <c r="K1445" s="1"/>
      <c r="L1445" s="1"/>
      <c r="M1445" s="3"/>
      <c r="N1445" s="35"/>
      <c r="P1445" s="34"/>
      <c r="Q1445" s="34"/>
      <c r="CN1445" s="3"/>
      <c r="CO1445" s="3"/>
      <c r="CP1445" s="3"/>
      <c r="CQ1445" s="3"/>
      <c r="CS1445" s="9"/>
      <c r="CT1445" s="36"/>
      <c r="CU1445" s="36"/>
      <c r="CW1445" s="36"/>
      <c r="CX1445" s="36"/>
    </row>
    <row r="1446" spans="4:102" s="28" customFormat="1">
      <c r="D1446" s="48"/>
      <c r="F1446" s="114"/>
      <c r="G1446" s="34"/>
      <c r="H1446" s="34"/>
      <c r="K1446" s="1"/>
      <c r="L1446" s="1"/>
      <c r="M1446" s="3"/>
      <c r="N1446" s="35"/>
      <c r="P1446" s="34"/>
      <c r="Q1446" s="34"/>
      <c r="CN1446" s="3"/>
      <c r="CO1446" s="3"/>
      <c r="CP1446" s="3"/>
      <c r="CQ1446" s="3"/>
      <c r="CS1446" s="9"/>
      <c r="CT1446" s="36"/>
      <c r="CU1446" s="36"/>
      <c r="CW1446" s="36"/>
      <c r="CX1446" s="36"/>
    </row>
    <row r="1447" spans="4:102" s="28" customFormat="1">
      <c r="D1447" s="48"/>
      <c r="F1447" s="114"/>
      <c r="G1447" s="34"/>
      <c r="H1447" s="34"/>
      <c r="K1447" s="1"/>
      <c r="L1447" s="1"/>
      <c r="M1447" s="3"/>
      <c r="N1447" s="35"/>
      <c r="P1447" s="34"/>
      <c r="Q1447" s="34"/>
      <c r="CN1447" s="3"/>
      <c r="CO1447" s="3"/>
      <c r="CP1447" s="3"/>
      <c r="CQ1447" s="3"/>
      <c r="CS1447" s="9"/>
      <c r="CT1447" s="36"/>
      <c r="CU1447" s="36"/>
      <c r="CW1447" s="36"/>
      <c r="CX1447" s="36"/>
    </row>
    <row r="1448" spans="4:102" s="28" customFormat="1">
      <c r="D1448" s="48"/>
      <c r="F1448" s="114"/>
      <c r="G1448" s="34"/>
      <c r="H1448" s="34"/>
      <c r="K1448" s="1"/>
      <c r="L1448" s="1"/>
      <c r="M1448" s="3"/>
      <c r="N1448" s="35"/>
      <c r="P1448" s="34"/>
      <c r="Q1448" s="34"/>
      <c r="CN1448" s="3"/>
      <c r="CO1448" s="3"/>
      <c r="CP1448" s="3"/>
      <c r="CQ1448" s="3"/>
      <c r="CS1448" s="9"/>
      <c r="CT1448" s="36"/>
      <c r="CU1448" s="36"/>
      <c r="CW1448" s="36"/>
      <c r="CX1448" s="36"/>
    </row>
    <row r="1449" spans="4:102" s="28" customFormat="1">
      <c r="D1449" s="48"/>
      <c r="F1449" s="114"/>
      <c r="G1449" s="34"/>
      <c r="H1449" s="34"/>
      <c r="K1449" s="1"/>
      <c r="L1449" s="1"/>
      <c r="M1449" s="3"/>
      <c r="N1449" s="35"/>
      <c r="P1449" s="34"/>
      <c r="Q1449" s="34"/>
      <c r="CN1449" s="3"/>
      <c r="CO1449" s="3"/>
      <c r="CP1449" s="3"/>
      <c r="CQ1449" s="3"/>
      <c r="CS1449" s="9"/>
      <c r="CT1449" s="36"/>
      <c r="CU1449" s="36"/>
      <c r="CW1449" s="36"/>
      <c r="CX1449" s="36"/>
    </row>
    <row r="1450" spans="4:102" s="28" customFormat="1">
      <c r="D1450" s="48"/>
      <c r="F1450" s="114"/>
      <c r="G1450" s="34"/>
      <c r="H1450" s="34"/>
      <c r="K1450" s="1"/>
      <c r="L1450" s="1"/>
      <c r="M1450" s="3"/>
      <c r="N1450" s="35"/>
      <c r="P1450" s="34"/>
      <c r="Q1450" s="34"/>
      <c r="CN1450" s="3"/>
      <c r="CO1450" s="3"/>
      <c r="CP1450" s="3"/>
      <c r="CQ1450" s="3"/>
      <c r="CS1450" s="9"/>
      <c r="CT1450" s="36"/>
      <c r="CU1450" s="36"/>
      <c r="CW1450" s="36"/>
      <c r="CX1450" s="36"/>
    </row>
    <row r="1451" spans="4:102" s="28" customFormat="1">
      <c r="D1451" s="48"/>
      <c r="F1451" s="114"/>
      <c r="G1451" s="34"/>
      <c r="H1451" s="34"/>
      <c r="K1451" s="1"/>
      <c r="L1451" s="1"/>
      <c r="M1451" s="3"/>
      <c r="N1451" s="35"/>
      <c r="P1451" s="34"/>
      <c r="Q1451" s="34"/>
      <c r="CN1451" s="3"/>
      <c r="CO1451" s="3"/>
      <c r="CP1451" s="3"/>
      <c r="CQ1451" s="3"/>
      <c r="CS1451" s="9"/>
      <c r="CT1451" s="36"/>
      <c r="CU1451" s="36"/>
      <c r="CW1451" s="36"/>
      <c r="CX1451" s="36"/>
    </row>
    <row r="1452" spans="4:102" s="28" customFormat="1">
      <c r="D1452" s="48"/>
      <c r="F1452" s="114"/>
      <c r="G1452" s="34"/>
      <c r="H1452" s="34"/>
      <c r="K1452" s="1"/>
      <c r="L1452" s="1"/>
      <c r="M1452" s="3"/>
      <c r="N1452" s="35"/>
      <c r="P1452" s="34"/>
      <c r="Q1452" s="34"/>
      <c r="CN1452" s="3"/>
      <c r="CO1452" s="3"/>
      <c r="CP1452" s="3"/>
      <c r="CQ1452" s="3"/>
      <c r="CS1452" s="9"/>
      <c r="CT1452" s="36"/>
      <c r="CU1452" s="36"/>
      <c r="CW1452" s="36"/>
      <c r="CX1452" s="36"/>
    </row>
    <row r="1453" spans="4:102" s="28" customFormat="1">
      <c r="D1453" s="48"/>
      <c r="F1453" s="114"/>
      <c r="G1453" s="34"/>
      <c r="H1453" s="34"/>
      <c r="K1453" s="1"/>
      <c r="L1453" s="1"/>
      <c r="M1453" s="3"/>
      <c r="N1453" s="35"/>
      <c r="P1453" s="34"/>
      <c r="Q1453" s="34"/>
      <c r="CN1453" s="3"/>
      <c r="CO1453" s="3"/>
      <c r="CP1453" s="3"/>
      <c r="CQ1453" s="3"/>
      <c r="CS1453" s="9"/>
      <c r="CT1453" s="36"/>
      <c r="CU1453" s="36"/>
      <c r="CW1453" s="36"/>
      <c r="CX1453" s="36"/>
    </row>
    <row r="1454" spans="4:102" s="28" customFormat="1">
      <c r="D1454" s="48"/>
      <c r="F1454" s="114"/>
      <c r="G1454" s="34"/>
      <c r="H1454" s="34"/>
      <c r="K1454" s="1"/>
      <c r="L1454" s="1"/>
      <c r="M1454" s="3"/>
      <c r="N1454" s="35"/>
      <c r="P1454" s="34"/>
      <c r="Q1454" s="34"/>
      <c r="CN1454" s="3"/>
      <c r="CO1454" s="3"/>
      <c r="CP1454" s="3"/>
      <c r="CQ1454" s="3"/>
      <c r="CS1454" s="9"/>
      <c r="CT1454" s="36"/>
      <c r="CU1454" s="36"/>
      <c r="CW1454" s="36"/>
      <c r="CX1454" s="36"/>
    </row>
    <row r="1455" spans="4:102" s="28" customFormat="1">
      <c r="D1455" s="48"/>
      <c r="F1455" s="114"/>
      <c r="G1455" s="34"/>
      <c r="H1455" s="34"/>
      <c r="K1455" s="1"/>
      <c r="L1455" s="1"/>
      <c r="M1455" s="3"/>
      <c r="N1455" s="35"/>
      <c r="P1455" s="34"/>
      <c r="Q1455" s="34"/>
      <c r="CN1455" s="3"/>
      <c r="CO1455" s="3"/>
      <c r="CP1455" s="3"/>
      <c r="CQ1455" s="3"/>
      <c r="CS1455" s="9"/>
      <c r="CT1455" s="36"/>
      <c r="CU1455" s="36"/>
      <c r="CW1455" s="36"/>
      <c r="CX1455" s="36"/>
    </row>
    <row r="1456" spans="4:102" s="28" customFormat="1">
      <c r="D1456" s="48"/>
      <c r="F1456" s="114"/>
      <c r="G1456" s="34"/>
      <c r="H1456" s="34"/>
      <c r="K1456" s="1"/>
      <c r="L1456" s="1"/>
      <c r="M1456" s="3"/>
      <c r="N1456" s="35"/>
      <c r="P1456" s="34"/>
      <c r="Q1456" s="34"/>
      <c r="CN1456" s="3"/>
      <c r="CO1456" s="3"/>
      <c r="CP1456" s="3"/>
      <c r="CQ1456" s="3"/>
      <c r="CS1456" s="9"/>
      <c r="CT1456" s="36"/>
      <c r="CU1456" s="36"/>
      <c r="CW1456" s="36"/>
      <c r="CX1456" s="36"/>
    </row>
    <row r="1457" spans="4:102" s="28" customFormat="1">
      <c r="D1457" s="48"/>
      <c r="F1457" s="114"/>
      <c r="G1457" s="34"/>
      <c r="H1457" s="34"/>
      <c r="K1457" s="1"/>
      <c r="L1457" s="1"/>
      <c r="M1457" s="3"/>
      <c r="N1457" s="35"/>
      <c r="P1457" s="34"/>
      <c r="Q1457" s="34"/>
      <c r="CN1457" s="3"/>
      <c r="CO1457" s="3"/>
      <c r="CP1457" s="3"/>
      <c r="CQ1457" s="3"/>
      <c r="CS1457" s="9"/>
      <c r="CT1457" s="36"/>
      <c r="CU1457" s="36"/>
      <c r="CW1457" s="36"/>
      <c r="CX1457" s="36"/>
    </row>
    <row r="1458" spans="4:102" s="28" customFormat="1">
      <c r="D1458" s="48"/>
      <c r="F1458" s="114"/>
      <c r="G1458" s="34"/>
      <c r="H1458" s="34"/>
      <c r="K1458" s="1"/>
      <c r="L1458" s="1"/>
      <c r="M1458" s="3"/>
      <c r="N1458" s="35"/>
      <c r="P1458" s="34"/>
      <c r="Q1458" s="34"/>
      <c r="CN1458" s="3"/>
      <c r="CO1458" s="3"/>
      <c r="CP1458" s="3"/>
      <c r="CQ1458" s="3"/>
      <c r="CS1458" s="9"/>
      <c r="CT1458" s="36"/>
      <c r="CU1458" s="36"/>
      <c r="CW1458" s="36"/>
      <c r="CX1458" s="36"/>
    </row>
    <row r="1459" spans="4:102" s="28" customFormat="1">
      <c r="D1459" s="48"/>
      <c r="F1459" s="114"/>
      <c r="G1459" s="34"/>
      <c r="H1459" s="34"/>
      <c r="K1459" s="1"/>
      <c r="L1459" s="1"/>
      <c r="M1459" s="3"/>
      <c r="N1459" s="35"/>
      <c r="P1459" s="34"/>
      <c r="Q1459" s="34"/>
      <c r="CN1459" s="3"/>
      <c r="CO1459" s="3"/>
      <c r="CP1459" s="3"/>
      <c r="CQ1459" s="3"/>
      <c r="CS1459" s="9"/>
      <c r="CT1459" s="36"/>
      <c r="CU1459" s="36"/>
      <c r="CW1459" s="36"/>
      <c r="CX1459" s="36"/>
    </row>
    <row r="1460" spans="4:102" s="28" customFormat="1">
      <c r="D1460" s="48"/>
      <c r="F1460" s="114"/>
      <c r="G1460" s="34"/>
      <c r="H1460" s="34"/>
      <c r="K1460" s="1"/>
      <c r="L1460" s="1"/>
      <c r="M1460" s="3"/>
      <c r="N1460" s="35"/>
      <c r="P1460" s="34"/>
      <c r="Q1460" s="34"/>
      <c r="CN1460" s="3"/>
      <c r="CO1460" s="3"/>
      <c r="CP1460" s="3"/>
      <c r="CQ1460" s="3"/>
      <c r="CS1460" s="9"/>
      <c r="CT1460" s="36"/>
      <c r="CU1460" s="36"/>
      <c r="CW1460" s="36"/>
      <c r="CX1460" s="36"/>
    </row>
    <row r="1461" spans="4:102" s="28" customFormat="1">
      <c r="D1461" s="48"/>
      <c r="F1461" s="114"/>
      <c r="G1461" s="34"/>
      <c r="H1461" s="34"/>
      <c r="K1461" s="1"/>
      <c r="L1461" s="1"/>
      <c r="M1461" s="3"/>
      <c r="N1461" s="35"/>
      <c r="P1461" s="34"/>
      <c r="Q1461" s="34"/>
      <c r="CN1461" s="3"/>
      <c r="CO1461" s="3"/>
      <c r="CP1461" s="3"/>
      <c r="CQ1461" s="3"/>
      <c r="CS1461" s="9"/>
      <c r="CT1461" s="36"/>
      <c r="CU1461" s="36"/>
      <c r="CW1461" s="36"/>
      <c r="CX1461" s="36"/>
    </row>
    <row r="1462" spans="4:102" s="28" customFormat="1">
      <c r="D1462" s="48"/>
      <c r="F1462" s="114"/>
      <c r="G1462" s="34"/>
      <c r="H1462" s="34"/>
      <c r="K1462" s="1"/>
      <c r="L1462" s="1"/>
      <c r="M1462" s="3"/>
      <c r="N1462" s="35"/>
      <c r="P1462" s="34"/>
      <c r="Q1462" s="34"/>
      <c r="CN1462" s="3"/>
      <c r="CO1462" s="3"/>
      <c r="CP1462" s="3"/>
      <c r="CQ1462" s="3"/>
      <c r="CS1462" s="9"/>
      <c r="CT1462" s="36"/>
      <c r="CU1462" s="36"/>
      <c r="CW1462" s="36"/>
      <c r="CX1462" s="36"/>
    </row>
    <row r="1463" spans="4:102" s="28" customFormat="1">
      <c r="D1463" s="48"/>
      <c r="F1463" s="114"/>
      <c r="G1463" s="34"/>
      <c r="H1463" s="34"/>
      <c r="K1463" s="1"/>
      <c r="L1463" s="1"/>
      <c r="M1463" s="3"/>
      <c r="N1463" s="35"/>
      <c r="P1463" s="34"/>
      <c r="Q1463" s="34"/>
      <c r="CN1463" s="3"/>
      <c r="CO1463" s="3"/>
      <c r="CP1463" s="3"/>
      <c r="CQ1463" s="3"/>
      <c r="CS1463" s="9"/>
      <c r="CT1463" s="36"/>
      <c r="CU1463" s="36"/>
      <c r="CW1463" s="36"/>
      <c r="CX1463" s="36"/>
    </row>
    <row r="1464" spans="4:102" s="28" customFormat="1">
      <c r="D1464" s="48"/>
      <c r="F1464" s="114"/>
      <c r="G1464" s="34"/>
      <c r="H1464" s="34"/>
      <c r="K1464" s="1"/>
      <c r="L1464" s="1"/>
      <c r="M1464" s="3"/>
      <c r="N1464" s="35"/>
      <c r="P1464" s="34"/>
      <c r="Q1464" s="34"/>
      <c r="CN1464" s="3"/>
      <c r="CO1464" s="3"/>
      <c r="CP1464" s="3"/>
      <c r="CQ1464" s="3"/>
      <c r="CS1464" s="9"/>
      <c r="CT1464" s="36"/>
      <c r="CU1464" s="36"/>
      <c r="CW1464" s="36"/>
      <c r="CX1464" s="36"/>
    </row>
    <row r="1465" spans="4:102" s="28" customFormat="1">
      <c r="D1465" s="48"/>
      <c r="F1465" s="114"/>
      <c r="G1465" s="34"/>
      <c r="H1465" s="34"/>
      <c r="K1465" s="1"/>
      <c r="L1465" s="1"/>
      <c r="M1465" s="3"/>
      <c r="N1465" s="35"/>
      <c r="P1465" s="34"/>
      <c r="Q1465" s="34"/>
      <c r="CN1465" s="3"/>
      <c r="CO1465" s="3"/>
      <c r="CP1465" s="3"/>
      <c r="CQ1465" s="3"/>
      <c r="CS1465" s="9"/>
      <c r="CT1465" s="36"/>
      <c r="CU1465" s="36"/>
      <c r="CW1465" s="36"/>
      <c r="CX1465" s="36"/>
    </row>
    <row r="1466" spans="4:102" s="28" customFormat="1">
      <c r="D1466" s="48"/>
      <c r="F1466" s="114"/>
      <c r="G1466" s="34"/>
      <c r="H1466" s="34"/>
      <c r="K1466" s="1"/>
      <c r="L1466" s="1"/>
      <c r="M1466" s="3"/>
      <c r="N1466" s="35"/>
      <c r="P1466" s="34"/>
      <c r="Q1466" s="34"/>
      <c r="CN1466" s="3"/>
      <c r="CO1466" s="3"/>
      <c r="CP1466" s="3"/>
      <c r="CQ1466" s="3"/>
      <c r="CS1466" s="9"/>
      <c r="CT1466" s="36"/>
      <c r="CU1466" s="36"/>
      <c r="CW1466" s="36"/>
      <c r="CX1466" s="36"/>
    </row>
    <row r="1467" spans="4:102" s="28" customFormat="1">
      <c r="D1467" s="48"/>
      <c r="F1467" s="114"/>
      <c r="G1467" s="34"/>
      <c r="H1467" s="34"/>
      <c r="K1467" s="1"/>
      <c r="L1467" s="1"/>
      <c r="M1467" s="3"/>
      <c r="N1467" s="35"/>
      <c r="P1467" s="34"/>
      <c r="Q1467" s="34"/>
      <c r="CN1467" s="3"/>
      <c r="CO1467" s="3"/>
      <c r="CP1467" s="3"/>
      <c r="CQ1467" s="3"/>
      <c r="CS1467" s="9"/>
      <c r="CT1467" s="36"/>
      <c r="CU1467" s="36"/>
      <c r="CW1467" s="36"/>
      <c r="CX1467" s="36"/>
    </row>
    <row r="1468" spans="4:102" s="28" customFormat="1">
      <c r="D1468" s="48"/>
      <c r="F1468" s="114"/>
      <c r="G1468" s="34"/>
      <c r="H1468" s="34"/>
      <c r="K1468" s="1"/>
      <c r="L1468" s="1"/>
      <c r="M1468" s="3"/>
      <c r="N1468" s="35"/>
      <c r="P1468" s="34"/>
      <c r="Q1468" s="34"/>
      <c r="CN1468" s="3"/>
      <c r="CO1468" s="3"/>
      <c r="CP1468" s="3"/>
      <c r="CQ1468" s="3"/>
      <c r="CS1468" s="9"/>
      <c r="CT1468" s="36"/>
      <c r="CU1468" s="36"/>
      <c r="CW1468" s="36"/>
      <c r="CX1468" s="36"/>
    </row>
    <row r="1469" spans="4:102" s="28" customFormat="1">
      <c r="D1469" s="48"/>
      <c r="F1469" s="114"/>
      <c r="G1469" s="34"/>
      <c r="H1469" s="34"/>
      <c r="K1469" s="1"/>
      <c r="L1469" s="1"/>
      <c r="M1469" s="3"/>
      <c r="N1469" s="35"/>
      <c r="P1469" s="34"/>
      <c r="Q1469" s="34"/>
      <c r="CN1469" s="3"/>
      <c r="CO1469" s="3"/>
      <c r="CP1469" s="3"/>
      <c r="CQ1469" s="3"/>
      <c r="CS1469" s="9"/>
      <c r="CT1469" s="36"/>
      <c r="CU1469" s="36"/>
      <c r="CW1469" s="36"/>
      <c r="CX1469" s="36"/>
    </row>
    <row r="1470" spans="4:102" s="28" customFormat="1">
      <c r="D1470" s="48"/>
      <c r="F1470" s="114"/>
      <c r="G1470" s="34"/>
      <c r="H1470" s="34"/>
      <c r="K1470" s="1"/>
      <c r="L1470" s="1"/>
      <c r="M1470" s="3"/>
      <c r="N1470" s="35"/>
      <c r="P1470" s="34"/>
      <c r="Q1470" s="34"/>
      <c r="CN1470" s="3"/>
      <c r="CO1470" s="3"/>
      <c r="CP1470" s="3"/>
      <c r="CQ1470" s="3"/>
      <c r="CS1470" s="9"/>
      <c r="CT1470" s="36"/>
      <c r="CU1470" s="36"/>
      <c r="CW1470" s="36"/>
      <c r="CX1470" s="36"/>
    </row>
    <row r="1471" spans="4:102" s="28" customFormat="1">
      <c r="D1471" s="48"/>
      <c r="F1471" s="114"/>
      <c r="G1471" s="34"/>
      <c r="H1471" s="34"/>
      <c r="K1471" s="1"/>
      <c r="L1471" s="1"/>
      <c r="M1471" s="3"/>
      <c r="N1471" s="35"/>
      <c r="P1471" s="34"/>
      <c r="Q1471" s="34"/>
      <c r="CN1471" s="3"/>
      <c r="CO1471" s="3"/>
      <c r="CP1471" s="3"/>
      <c r="CQ1471" s="3"/>
      <c r="CS1471" s="9"/>
      <c r="CT1471" s="36"/>
      <c r="CU1471" s="36"/>
      <c r="CW1471" s="36"/>
      <c r="CX1471" s="36"/>
    </row>
    <row r="1472" spans="4:102" s="28" customFormat="1">
      <c r="D1472" s="48"/>
      <c r="F1472" s="114"/>
      <c r="G1472" s="34"/>
      <c r="H1472" s="34"/>
      <c r="K1472" s="1"/>
      <c r="L1472" s="1"/>
      <c r="M1472" s="3"/>
      <c r="N1472" s="35"/>
      <c r="P1472" s="34"/>
      <c r="Q1472" s="34"/>
      <c r="CN1472" s="3"/>
      <c r="CO1472" s="3"/>
      <c r="CP1472" s="3"/>
      <c r="CQ1472" s="3"/>
      <c r="CS1472" s="9"/>
      <c r="CT1472" s="36"/>
      <c r="CU1472" s="36"/>
      <c r="CW1472" s="36"/>
      <c r="CX1472" s="36"/>
    </row>
    <row r="1473" spans="4:102" s="28" customFormat="1">
      <c r="D1473" s="48"/>
      <c r="F1473" s="114"/>
      <c r="G1473" s="34"/>
      <c r="H1473" s="34"/>
      <c r="K1473" s="1"/>
      <c r="L1473" s="1"/>
      <c r="M1473" s="3"/>
      <c r="N1473" s="35"/>
      <c r="P1473" s="34"/>
      <c r="Q1473" s="34"/>
      <c r="CN1473" s="3"/>
      <c r="CO1473" s="3"/>
      <c r="CP1473" s="3"/>
      <c r="CQ1473" s="3"/>
      <c r="CS1473" s="9"/>
      <c r="CT1473" s="36"/>
      <c r="CU1473" s="36"/>
      <c r="CW1473" s="36"/>
      <c r="CX1473" s="36"/>
    </row>
    <row r="1474" spans="4:102" s="28" customFormat="1">
      <c r="D1474" s="48"/>
      <c r="F1474" s="114"/>
      <c r="G1474" s="34"/>
      <c r="H1474" s="34"/>
      <c r="K1474" s="1"/>
      <c r="L1474" s="1"/>
      <c r="M1474" s="3"/>
      <c r="N1474" s="35"/>
      <c r="P1474" s="34"/>
      <c r="Q1474" s="34"/>
      <c r="CN1474" s="3"/>
      <c r="CO1474" s="3"/>
      <c r="CP1474" s="3"/>
      <c r="CQ1474" s="3"/>
      <c r="CS1474" s="9"/>
      <c r="CT1474" s="36"/>
      <c r="CU1474" s="36"/>
      <c r="CW1474" s="36"/>
      <c r="CX1474" s="36"/>
    </row>
    <row r="1475" spans="4:102" s="28" customFormat="1">
      <c r="D1475" s="48"/>
      <c r="F1475" s="114"/>
      <c r="G1475" s="34"/>
      <c r="H1475" s="34"/>
      <c r="K1475" s="1"/>
      <c r="L1475" s="1"/>
      <c r="M1475" s="3"/>
      <c r="N1475" s="35"/>
      <c r="P1475" s="34"/>
      <c r="Q1475" s="34"/>
      <c r="CN1475" s="3"/>
      <c r="CO1475" s="3"/>
      <c r="CP1475" s="3"/>
      <c r="CQ1475" s="3"/>
      <c r="CS1475" s="9"/>
      <c r="CT1475" s="36"/>
      <c r="CU1475" s="36"/>
      <c r="CW1475" s="36"/>
      <c r="CX1475" s="36"/>
    </row>
    <row r="1476" spans="4:102" s="28" customFormat="1">
      <c r="D1476" s="48"/>
      <c r="F1476" s="114"/>
      <c r="G1476" s="34"/>
      <c r="H1476" s="34"/>
      <c r="K1476" s="1"/>
      <c r="L1476" s="1"/>
      <c r="M1476" s="3"/>
      <c r="N1476" s="35"/>
      <c r="P1476" s="34"/>
      <c r="Q1476" s="34"/>
      <c r="CN1476" s="3"/>
      <c r="CO1476" s="3"/>
      <c r="CP1476" s="3"/>
      <c r="CQ1476" s="3"/>
      <c r="CS1476" s="9"/>
      <c r="CT1476" s="36"/>
      <c r="CU1476" s="36"/>
      <c r="CW1476" s="36"/>
      <c r="CX1476" s="36"/>
    </row>
    <row r="1477" spans="4:102" s="28" customFormat="1">
      <c r="D1477" s="48"/>
      <c r="F1477" s="114"/>
      <c r="G1477" s="34"/>
      <c r="H1477" s="34"/>
      <c r="K1477" s="1"/>
      <c r="L1477" s="1"/>
      <c r="M1477" s="3"/>
      <c r="N1477" s="35"/>
      <c r="P1477" s="34"/>
      <c r="Q1477" s="34"/>
      <c r="CN1477" s="3"/>
      <c r="CO1477" s="3"/>
      <c r="CP1477" s="3"/>
      <c r="CQ1477" s="3"/>
      <c r="CS1477" s="9"/>
      <c r="CT1477" s="36"/>
      <c r="CU1477" s="36"/>
      <c r="CW1477" s="36"/>
      <c r="CX1477" s="36"/>
    </row>
    <row r="1478" spans="4:102" s="28" customFormat="1">
      <c r="D1478" s="48"/>
      <c r="F1478" s="114"/>
      <c r="G1478" s="34"/>
      <c r="H1478" s="34"/>
      <c r="K1478" s="1"/>
      <c r="L1478" s="1"/>
      <c r="M1478" s="3"/>
      <c r="N1478" s="35"/>
      <c r="P1478" s="34"/>
      <c r="Q1478" s="34"/>
      <c r="CN1478" s="3"/>
      <c r="CO1478" s="3"/>
      <c r="CP1478" s="3"/>
      <c r="CQ1478" s="3"/>
      <c r="CS1478" s="9"/>
      <c r="CT1478" s="36"/>
      <c r="CU1478" s="36"/>
      <c r="CW1478" s="36"/>
      <c r="CX1478" s="36"/>
    </row>
    <row r="1479" spans="4:102" s="28" customFormat="1">
      <c r="D1479" s="48"/>
      <c r="F1479" s="114"/>
      <c r="G1479" s="34"/>
      <c r="H1479" s="34"/>
      <c r="K1479" s="1"/>
      <c r="L1479" s="1"/>
      <c r="M1479" s="3"/>
      <c r="N1479" s="35"/>
      <c r="P1479" s="34"/>
      <c r="Q1479" s="34"/>
      <c r="CN1479" s="3"/>
      <c r="CO1479" s="3"/>
      <c r="CP1479" s="3"/>
      <c r="CQ1479" s="3"/>
      <c r="CS1479" s="9"/>
      <c r="CT1479" s="36"/>
      <c r="CU1479" s="36"/>
      <c r="CW1479" s="36"/>
      <c r="CX1479" s="36"/>
    </row>
    <row r="1480" spans="4:102" s="28" customFormat="1">
      <c r="D1480" s="48"/>
      <c r="F1480" s="114"/>
      <c r="G1480" s="34"/>
      <c r="H1480" s="34"/>
      <c r="K1480" s="1"/>
      <c r="L1480" s="1"/>
      <c r="M1480" s="3"/>
      <c r="N1480" s="35"/>
      <c r="P1480" s="34"/>
      <c r="Q1480" s="34"/>
      <c r="CS1480" s="9"/>
      <c r="CT1480" s="36"/>
      <c r="CU1480" s="36"/>
      <c r="CW1480" s="36"/>
      <c r="CX1480" s="36"/>
    </row>
    <row r="1481" spans="4:102" s="28" customFormat="1">
      <c r="D1481" s="48"/>
      <c r="F1481" s="114"/>
      <c r="G1481" s="34"/>
      <c r="H1481" s="34"/>
      <c r="K1481" s="1"/>
      <c r="L1481" s="1"/>
      <c r="M1481" s="3"/>
      <c r="N1481" s="35"/>
      <c r="P1481" s="34"/>
      <c r="Q1481" s="34"/>
      <c r="CS1481" s="9"/>
      <c r="CT1481" s="36"/>
      <c r="CU1481" s="36"/>
      <c r="CW1481" s="36"/>
      <c r="CX1481" s="36"/>
    </row>
    <row r="1482" spans="4:102" s="28" customFormat="1">
      <c r="D1482" s="48"/>
      <c r="F1482" s="114"/>
      <c r="G1482" s="34"/>
      <c r="H1482" s="34"/>
      <c r="K1482" s="1"/>
      <c r="L1482" s="1"/>
      <c r="M1482" s="3"/>
      <c r="N1482" s="35"/>
      <c r="P1482" s="34"/>
      <c r="Q1482" s="34"/>
      <c r="CS1482" s="9"/>
      <c r="CT1482" s="36"/>
      <c r="CU1482" s="36"/>
      <c r="CW1482" s="36"/>
      <c r="CX1482" s="36"/>
    </row>
    <row r="1483" spans="4:102" s="28" customFormat="1">
      <c r="D1483" s="48"/>
      <c r="F1483" s="114"/>
      <c r="G1483" s="34"/>
      <c r="H1483" s="34"/>
      <c r="K1483" s="1"/>
      <c r="L1483" s="1"/>
      <c r="M1483" s="3"/>
      <c r="N1483" s="35"/>
      <c r="P1483" s="34"/>
      <c r="Q1483" s="34"/>
      <c r="CS1483" s="9"/>
      <c r="CT1483" s="36"/>
      <c r="CU1483" s="36"/>
      <c r="CW1483" s="36"/>
      <c r="CX1483" s="36"/>
    </row>
    <row r="1484" spans="4:102" s="28" customFormat="1">
      <c r="D1484" s="48"/>
      <c r="F1484" s="114"/>
      <c r="G1484" s="34"/>
      <c r="H1484" s="34"/>
      <c r="K1484" s="1"/>
      <c r="L1484" s="1"/>
      <c r="M1484" s="3"/>
      <c r="N1484" s="35"/>
      <c r="P1484" s="34"/>
      <c r="Q1484" s="34"/>
      <c r="CS1484" s="9"/>
      <c r="CT1484" s="36"/>
      <c r="CU1484" s="36"/>
      <c r="CW1484" s="36"/>
      <c r="CX1484" s="36"/>
    </row>
    <row r="1485" spans="4:102" s="28" customFormat="1">
      <c r="D1485" s="48"/>
      <c r="F1485" s="114"/>
      <c r="G1485" s="34"/>
      <c r="H1485" s="34"/>
      <c r="K1485" s="1"/>
      <c r="L1485" s="1"/>
      <c r="M1485" s="3"/>
      <c r="N1485" s="35"/>
      <c r="P1485" s="34"/>
      <c r="Q1485" s="34"/>
      <c r="CS1485" s="9"/>
      <c r="CT1485" s="36"/>
      <c r="CU1485" s="36"/>
      <c r="CW1485" s="36"/>
      <c r="CX1485" s="36"/>
    </row>
    <row r="1486" spans="4:102" s="28" customFormat="1">
      <c r="D1486" s="48"/>
      <c r="F1486" s="114"/>
      <c r="G1486" s="34"/>
      <c r="H1486" s="34"/>
      <c r="K1486" s="1"/>
      <c r="L1486" s="1"/>
      <c r="M1486" s="3"/>
      <c r="N1486" s="35"/>
      <c r="P1486" s="34"/>
      <c r="Q1486" s="34"/>
      <c r="CS1486" s="9"/>
      <c r="CT1486" s="36"/>
      <c r="CU1486" s="36"/>
      <c r="CW1486" s="36"/>
      <c r="CX1486" s="36"/>
    </row>
    <row r="1487" spans="4:102" s="28" customFormat="1">
      <c r="D1487" s="48"/>
      <c r="F1487" s="114"/>
      <c r="G1487" s="34"/>
      <c r="H1487" s="34"/>
      <c r="K1487" s="1"/>
      <c r="L1487" s="1"/>
      <c r="M1487" s="3"/>
      <c r="N1487" s="35"/>
      <c r="P1487" s="34"/>
      <c r="Q1487" s="34"/>
      <c r="CS1487" s="9"/>
      <c r="CT1487" s="36"/>
      <c r="CU1487" s="36"/>
      <c r="CW1487" s="36"/>
      <c r="CX1487" s="36"/>
    </row>
    <row r="1488" spans="4:102" s="28" customFormat="1">
      <c r="D1488" s="48"/>
      <c r="F1488" s="114"/>
      <c r="G1488" s="34"/>
      <c r="H1488" s="34"/>
      <c r="K1488" s="1"/>
      <c r="L1488" s="1"/>
      <c r="M1488" s="3"/>
      <c r="N1488" s="35"/>
      <c r="P1488" s="34"/>
      <c r="Q1488" s="34"/>
      <c r="CS1488" s="9"/>
      <c r="CT1488" s="36"/>
      <c r="CU1488" s="36"/>
      <c r="CW1488" s="36"/>
      <c r="CX1488" s="36"/>
    </row>
    <row r="1489" spans="4:102" s="28" customFormat="1">
      <c r="D1489" s="48"/>
      <c r="F1489" s="114"/>
      <c r="G1489" s="34"/>
      <c r="H1489" s="34"/>
      <c r="K1489" s="1"/>
      <c r="L1489" s="1"/>
      <c r="M1489" s="3"/>
      <c r="N1489" s="35"/>
      <c r="P1489" s="34"/>
      <c r="Q1489" s="34"/>
      <c r="CS1489" s="9"/>
      <c r="CT1489" s="36"/>
      <c r="CU1489" s="36"/>
      <c r="CW1489" s="36"/>
      <c r="CX1489" s="36"/>
    </row>
    <row r="1490" spans="4:102" s="28" customFormat="1">
      <c r="D1490" s="48"/>
      <c r="F1490" s="114"/>
      <c r="G1490" s="34"/>
      <c r="H1490" s="34"/>
      <c r="K1490" s="1"/>
      <c r="L1490" s="1"/>
      <c r="M1490" s="3"/>
      <c r="N1490" s="35"/>
      <c r="P1490" s="34"/>
      <c r="Q1490" s="34"/>
      <c r="CS1490" s="9"/>
      <c r="CT1490" s="36"/>
      <c r="CU1490" s="36"/>
      <c r="CW1490" s="36"/>
      <c r="CX1490" s="36"/>
    </row>
    <row r="1491" spans="4:102" s="28" customFormat="1">
      <c r="D1491" s="48"/>
      <c r="F1491" s="114"/>
      <c r="G1491" s="34"/>
      <c r="H1491" s="34"/>
      <c r="K1491" s="1"/>
      <c r="L1491" s="1"/>
      <c r="M1491" s="3"/>
      <c r="N1491" s="35"/>
      <c r="P1491" s="34"/>
      <c r="Q1491" s="34"/>
      <c r="CS1491" s="9"/>
      <c r="CT1491" s="36"/>
      <c r="CU1491" s="36"/>
      <c r="CW1491" s="36"/>
      <c r="CX1491" s="36"/>
    </row>
    <row r="1492" spans="4:102" s="28" customFormat="1">
      <c r="D1492" s="48"/>
      <c r="F1492" s="114"/>
      <c r="G1492" s="34"/>
      <c r="H1492" s="34"/>
      <c r="K1492" s="1"/>
      <c r="L1492" s="1"/>
      <c r="M1492" s="3"/>
      <c r="N1492" s="35"/>
      <c r="P1492" s="34"/>
      <c r="Q1492" s="34"/>
      <c r="CS1492" s="9"/>
      <c r="CT1492" s="36"/>
      <c r="CU1492" s="36"/>
      <c r="CW1492" s="36"/>
      <c r="CX1492" s="36"/>
    </row>
    <row r="1493" spans="4:102" s="28" customFormat="1">
      <c r="D1493" s="48"/>
      <c r="F1493" s="114"/>
      <c r="G1493" s="34"/>
      <c r="H1493" s="34"/>
      <c r="K1493" s="1"/>
      <c r="L1493" s="1"/>
      <c r="M1493" s="3"/>
      <c r="N1493" s="35"/>
      <c r="P1493" s="34"/>
      <c r="Q1493" s="34"/>
      <c r="CS1493" s="9"/>
      <c r="CT1493" s="36"/>
      <c r="CU1493" s="36"/>
      <c r="CW1493" s="36"/>
      <c r="CX1493" s="36"/>
    </row>
    <row r="1494" spans="4:102" s="28" customFormat="1">
      <c r="D1494" s="48"/>
      <c r="F1494" s="114"/>
      <c r="G1494" s="34"/>
      <c r="H1494" s="34"/>
      <c r="K1494" s="1"/>
      <c r="L1494" s="1"/>
      <c r="M1494" s="3"/>
      <c r="N1494" s="35"/>
      <c r="P1494" s="34"/>
      <c r="Q1494" s="34"/>
      <c r="CS1494" s="9"/>
      <c r="CT1494" s="36"/>
      <c r="CU1494" s="36"/>
      <c r="CW1494" s="36"/>
      <c r="CX1494" s="36"/>
    </row>
    <row r="1495" spans="4:102" s="28" customFormat="1">
      <c r="D1495" s="48"/>
      <c r="F1495" s="114"/>
      <c r="G1495" s="34"/>
      <c r="H1495" s="34"/>
      <c r="K1495" s="1"/>
      <c r="L1495" s="1"/>
      <c r="M1495" s="3"/>
      <c r="N1495" s="35"/>
      <c r="P1495" s="34"/>
      <c r="Q1495" s="34"/>
      <c r="CS1495" s="9"/>
      <c r="CT1495" s="36"/>
      <c r="CU1495" s="36"/>
      <c r="CW1495" s="36"/>
      <c r="CX1495" s="36"/>
    </row>
    <row r="1496" spans="4:102" s="28" customFormat="1">
      <c r="D1496" s="48"/>
      <c r="F1496" s="114"/>
      <c r="G1496" s="34"/>
      <c r="H1496" s="34"/>
      <c r="K1496" s="1"/>
      <c r="L1496" s="1"/>
      <c r="M1496" s="3"/>
      <c r="N1496" s="35"/>
      <c r="P1496" s="34"/>
      <c r="Q1496" s="34"/>
      <c r="CS1496" s="9"/>
      <c r="CT1496" s="36"/>
      <c r="CU1496" s="36"/>
      <c r="CW1496" s="36"/>
      <c r="CX1496" s="36"/>
    </row>
    <row r="1497" spans="4:102" s="28" customFormat="1">
      <c r="D1497" s="48"/>
      <c r="F1497" s="114"/>
      <c r="G1497" s="34"/>
      <c r="H1497" s="34"/>
      <c r="K1497" s="1"/>
      <c r="L1497" s="1"/>
      <c r="M1497" s="3"/>
      <c r="N1497" s="35"/>
      <c r="P1497" s="34"/>
      <c r="Q1497" s="34"/>
      <c r="CS1497" s="9"/>
      <c r="CT1497" s="36"/>
      <c r="CU1497" s="36"/>
      <c r="CW1497" s="36"/>
      <c r="CX1497" s="36"/>
    </row>
    <row r="1498" spans="4:102" s="28" customFormat="1">
      <c r="D1498" s="48"/>
      <c r="F1498" s="114"/>
      <c r="G1498" s="34"/>
      <c r="H1498" s="34"/>
      <c r="K1498" s="1"/>
      <c r="L1498" s="1"/>
      <c r="M1498" s="3"/>
      <c r="N1498" s="35"/>
      <c r="P1498" s="34"/>
      <c r="Q1498" s="34"/>
      <c r="CS1498" s="9"/>
      <c r="CT1498" s="36"/>
      <c r="CU1498" s="36"/>
      <c r="CW1498" s="36"/>
      <c r="CX1498" s="36"/>
    </row>
    <row r="1499" spans="4:102" s="28" customFormat="1">
      <c r="D1499" s="48"/>
      <c r="F1499" s="114"/>
      <c r="G1499" s="34"/>
      <c r="H1499" s="34"/>
      <c r="K1499" s="1"/>
      <c r="L1499" s="1"/>
      <c r="M1499" s="3"/>
      <c r="N1499" s="35"/>
      <c r="P1499" s="34"/>
      <c r="Q1499" s="34"/>
      <c r="CS1499" s="9"/>
      <c r="CT1499" s="36"/>
      <c r="CU1499" s="36"/>
      <c r="CW1499" s="36"/>
      <c r="CX1499" s="36"/>
    </row>
    <row r="1500" spans="4:102" s="28" customFormat="1">
      <c r="D1500" s="48"/>
      <c r="F1500" s="114"/>
      <c r="G1500" s="34"/>
      <c r="H1500" s="34"/>
      <c r="K1500" s="1"/>
      <c r="L1500" s="1"/>
      <c r="M1500" s="3"/>
      <c r="N1500" s="35"/>
      <c r="P1500" s="34"/>
      <c r="Q1500" s="34"/>
      <c r="CS1500" s="9"/>
      <c r="CT1500" s="36"/>
      <c r="CU1500" s="36"/>
      <c r="CW1500" s="36"/>
      <c r="CX1500" s="36"/>
    </row>
    <row r="1501" spans="4:102" s="28" customFormat="1">
      <c r="D1501" s="48"/>
      <c r="F1501" s="114"/>
      <c r="G1501" s="34"/>
      <c r="H1501" s="34"/>
      <c r="K1501" s="1"/>
      <c r="L1501" s="1"/>
      <c r="M1501" s="3"/>
      <c r="N1501" s="35"/>
      <c r="P1501" s="34"/>
      <c r="Q1501" s="34"/>
      <c r="CS1501" s="9"/>
      <c r="CT1501" s="36"/>
      <c r="CU1501" s="36"/>
      <c r="CW1501" s="36"/>
      <c r="CX1501" s="36"/>
    </row>
    <row r="1502" spans="4:102" s="28" customFormat="1">
      <c r="D1502" s="48"/>
      <c r="F1502" s="114"/>
      <c r="G1502" s="34"/>
      <c r="H1502" s="34"/>
      <c r="K1502" s="1"/>
      <c r="L1502" s="1"/>
      <c r="M1502" s="3"/>
      <c r="N1502" s="35"/>
      <c r="P1502" s="34"/>
      <c r="Q1502" s="34"/>
      <c r="CS1502" s="9"/>
      <c r="CT1502" s="36"/>
      <c r="CU1502" s="36"/>
      <c r="CW1502" s="36"/>
      <c r="CX1502" s="36"/>
    </row>
    <row r="1503" spans="4:102" s="28" customFormat="1">
      <c r="D1503" s="48"/>
      <c r="F1503" s="114"/>
      <c r="G1503" s="34"/>
      <c r="H1503" s="34"/>
      <c r="K1503" s="1"/>
      <c r="L1503" s="1"/>
      <c r="M1503" s="3"/>
      <c r="N1503" s="35"/>
      <c r="P1503" s="34"/>
      <c r="Q1503" s="34"/>
      <c r="CS1503" s="9"/>
      <c r="CT1503" s="36"/>
      <c r="CU1503" s="36"/>
      <c r="CW1503" s="36"/>
      <c r="CX1503" s="36"/>
    </row>
    <row r="1504" spans="4:102" s="28" customFormat="1">
      <c r="D1504" s="48"/>
      <c r="F1504" s="114"/>
      <c r="G1504" s="34"/>
      <c r="H1504" s="34"/>
      <c r="K1504" s="1"/>
      <c r="L1504" s="1"/>
      <c r="M1504" s="3"/>
      <c r="N1504" s="35"/>
      <c r="P1504" s="34"/>
      <c r="Q1504" s="34"/>
      <c r="CS1504" s="9"/>
      <c r="CT1504" s="36"/>
      <c r="CU1504" s="36"/>
      <c r="CW1504" s="36"/>
      <c r="CX1504" s="36"/>
    </row>
    <row r="1505" spans="4:102" s="28" customFormat="1">
      <c r="D1505" s="48"/>
      <c r="F1505" s="114"/>
      <c r="G1505" s="34"/>
      <c r="H1505" s="34"/>
      <c r="K1505" s="1"/>
      <c r="L1505" s="1"/>
      <c r="M1505" s="3"/>
      <c r="N1505" s="35"/>
      <c r="P1505" s="34"/>
      <c r="Q1505" s="34"/>
      <c r="CS1505" s="9"/>
      <c r="CT1505" s="36"/>
      <c r="CU1505" s="36"/>
      <c r="CW1505" s="36"/>
      <c r="CX1505" s="36"/>
    </row>
    <row r="1506" spans="4:102" s="28" customFormat="1">
      <c r="D1506" s="48"/>
      <c r="F1506" s="114"/>
      <c r="G1506" s="34"/>
      <c r="H1506" s="34"/>
      <c r="K1506" s="1"/>
      <c r="L1506" s="1"/>
      <c r="M1506" s="3"/>
      <c r="N1506" s="35"/>
      <c r="P1506" s="34"/>
      <c r="Q1506" s="34"/>
      <c r="CS1506" s="9"/>
      <c r="CT1506" s="36"/>
      <c r="CU1506" s="36"/>
      <c r="CW1506" s="36"/>
      <c r="CX1506" s="36"/>
    </row>
    <row r="1507" spans="4:102" s="28" customFormat="1">
      <c r="D1507" s="48"/>
      <c r="F1507" s="114"/>
      <c r="G1507" s="34"/>
      <c r="H1507" s="34"/>
      <c r="K1507" s="1"/>
      <c r="L1507" s="1"/>
      <c r="M1507" s="3"/>
      <c r="N1507" s="35"/>
      <c r="P1507" s="34"/>
      <c r="Q1507" s="34"/>
      <c r="CS1507" s="9"/>
      <c r="CT1507" s="36"/>
      <c r="CU1507" s="36"/>
      <c r="CW1507" s="36"/>
      <c r="CX1507" s="36"/>
    </row>
    <row r="1508" spans="4:102" s="28" customFormat="1">
      <c r="D1508" s="48"/>
      <c r="F1508" s="114"/>
      <c r="G1508" s="34"/>
      <c r="H1508" s="34"/>
      <c r="K1508" s="1"/>
      <c r="L1508" s="1"/>
      <c r="M1508" s="3"/>
      <c r="N1508" s="35"/>
      <c r="P1508" s="34"/>
      <c r="Q1508" s="34"/>
      <c r="CS1508" s="9"/>
      <c r="CT1508" s="36"/>
      <c r="CU1508" s="36"/>
      <c r="CW1508" s="36"/>
      <c r="CX1508" s="36"/>
    </row>
    <row r="1509" spans="4:102" s="28" customFormat="1">
      <c r="D1509" s="48"/>
      <c r="F1509" s="114"/>
      <c r="G1509" s="34"/>
      <c r="H1509" s="34"/>
      <c r="K1509" s="1"/>
      <c r="L1509" s="1"/>
      <c r="M1509" s="3"/>
      <c r="N1509" s="35"/>
      <c r="P1509" s="34"/>
      <c r="Q1509" s="34"/>
      <c r="CS1509" s="9"/>
      <c r="CT1509" s="36"/>
      <c r="CU1509" s="36"/>
      <c r="CW1509" s="36"/>
      <c r="CX1509" s="36"/>
    </row>
    <row r="1510" spans="4:102" s="28" customFormat="1">
      <c r="D1510" s="48"/>
      <c r="F1510" s="114"/>
      <c r="G1510" s="34"/>
      <c r="H1510" s="34"/>
      <c r="K1510" s="1"/>
      <c r="L1510" s="1"/>
      <c r="M1510" s="3"/>
      <c r="N1510" s="35"/>
      <c r="P1510" s="34"/>
      <c r="Q1510" s="34"/>
      <c r="CS1510" s="9"/>
      <c r="CT1510" s="36"/>
      <c r="CU1510" s="36"/>
      <c r="CW1510" s="36"/>
      <c r="CX1510" s="36"/>
    </row>
    <row r="1511" spans="4:102" s="28" customFormat="1">
      <c r="D1511" s="48"/>
      <c r="F1511" s="114"/>
      <c r="G1511" s="34"/>
      <c r="H1511" s="34"/>
      <c r="K1511" s="1"/>
      <c r="L1511" s="1"/>
      <c r="M1511" s="3"/>
      <c r="N1511" s="35"/>
      <c r="P1511" s="34"/>
      <c r="Q1511" s="34"/>
      <c r="CS1511" s="9"/>
      <c r="CT1511" s="36"/>
      <c r="CU1511" s="36"/>
      <c r="CW1511" s="36"/>
      <c r="CX1511" s="36"/>
    </row>
    <row r="1512" spans="4:102" s="28" customFormat="1">
      <c r="D1512" s="48"/>
      <c r="F1512" s="114"/>
      <c r="G1512" s="34"/>
      <c r="H1512" s="34"/>
      <c r="K1512" s="1"/>
      <c r="L1512" s="1"/>
      <c r="M1512" s="3"/>
      <c r="N1512" s="35"/>
      <c r="P1512" s="34"/>
      <c r="Q1512" s="34"/>
      <c r="CS1512" s="9"/>
      <c r="CT1512" s="36"/>
      <c r="CU1512" s="36"/>
      <c r="CW1512" s="36"/>
      <c r="CX1512" s="36"/>
    </row>
    <row r="1513" spans="4:102" s="28" customFormat="1">
      <c r="D1513" s="48"/>
      <c r="F1513" s="114"/>
      <c r="G1513" s="34"/>
      <c r="H1513" s="34"/>
      <c r="K1513" s="1"/>
      <c r="L1513" s="1"/>
      <c r="M1513" s="3"/>
      <c r="N1513" s="35"/>
      <c r="P1513" s="34"/>
      <c r="Q1513" s="34"/>
      <c r="CS1513" s="9"/>
      <c r="CT1513" s="36"/>
      <c r="CU1513" s="36"/>
      <c r="CW1513" s="36"/>
      <c r="CX1513" s="36"/>
    </row>
    <row r="1514" spans="4:102" s="28" customFormat="1">
      <c r="D1514" s="48"/>
      <c r="F1514" s="114"/>
      <c r="G1514" s="34"/>
      <c r="H1514" s="34"/>
      <c r="K1514" s="1"/>
      <c r="L1514" s="1"/>
      <c r="M1514" s="3"/>
      <c r="N1514" s="35"/>
      <c r="P1514" s="34"/>
      <c r="Q1514" s="34"/>
      <c r="CS1514" s="9"/>
      <c r="CT1514" s="36"/>
      <c r="CU1514" s="36"/>
      <c r="CW1514" s="36"/>
      <c r="CX1514" s="36"/>
    </row>
    <row r="1515" spans="4:102" s="28" customFormat="1">
      <c r="D1515" s="48"/>
      <c r="F1515" s="114"/>
      <c r="G1515" s="34"/>
      <c r="H1515" s="34"/>
      <c r="K1515" s="1"/>
      <c r="L1515" s="1"/>
      <c r="M1515" s="3"/>
      <c r="N1515" s="35"/>
      <c r="P1515" s="34"/>
      <c r="Q1515" s="34"/>
    </row>
    <row r="1516" spans="4:102" s="28" customFormat="1">
      <c r="D1516" s="48"/>
      <c r="F1516" s="114"/>
      <c r="G1516" s="34"/>
      <c r="H1516" s="34"/>
      <c r="K1516" s="1"/>
      <c r="L1516" s="1"/>
      <c r="M1516" s="3"/>
      <c r="N1516" s="35"/>
      <c r="P1516" s="34"/>
      <c r="Q1516" s="34"/>
    </row>
    <row r="1517" spans="4:102" s="28" customFormat="1">
      <c r="D1517" s="48"/>
      <c r="F1517" s="114"/>
      <c r="G1517" s="34"/>
      <c r="H1517" s="34"/>
      <c r="K1517" s="1"/>
      <c r="L1517" s="1"/>
      <c r="M1517" s="3"/>
      <c r="N1517" s="35"/>
      <c r="P1517" s="34"/>
      <c r="Q1517" s="34"/>
    </row>
    <row r="1518" spans="4:102" s="28" customFormat="1">
      <c r="D1518" s="48"/>
      <c r="F1518" s="114"/>
      <c r="G1518" s="34"/>
      <c r="H1518" s="34"/>
      <c r="K1518" s="1"/>
      <c r="L1518" s="1"/>
      <c r="M1518" s="3"/>
      <c r="N1518" s="35"/>
      <c r="P1518" s="34"/>
      <c r="Q1518" s="34"/>
    </row>
    <row r="1519" spans="4:102" s="28" customFormat="1">
      <c r="D1519" s="48"/>
      <c r="F1519" s="114"/>
      <c r="G1519" s="34"/>
      <c r="H1519" s="34"/>
      <c r="K1519" s="1"/>
      <c r="L1519" s="1"/>
      <c r="M1519" s="3"/>
      <c r="N1519" s="35"/>
      <c r="P1519" s="34"/>
      <c r="Q1519" s="34"/>
    </row>
    <row r="1520" spans="4:102" s="28" customFormat="1">
      <c r="D1520" s="48"/>
      <c r="F1520" s="114"/>
      <c r="G1520" s="34"/>
      <c r="H1520" s="34"/>
      <c r="K1520" s="1"/>
      <c r="L1520" s="1"/>
      <c r="M1520" s="3"/>
      <c r="N1520" s="35"/>
      <c r="P1520" s="34"/>
      <c r="Q1520" s="34"/>
    </row>
    <row r="1521" spans="2:17" s="28" customFormat="1">
      <c r="D1521" s="48"/>
      <c r="F1521" s="114"/>
      <c r="G1521" s="34"/>
      <c r="H1521" s="34"/>
      <c r="K1521" s="1"/>
      <c r="L1521" s="1"/>
      <c r="M1521" s="3"/>
      <c r="N1521" s="35"/>
      <c r="P1521" s="34"/>
      <c r="Q1521" s="34"/>
    </row>
    <row r="1522" spans="2:17" s="28" customFormat="1">
      <c r="D1522" s="48"/>
      <c r="F1522" s="114"/>
      <c r="G1522" s="34"/>
      <c r="H1522" s="34"/>
      <c r="K1522" s="1"/>
      <c r="L1522" s="1"/>
      <c r="M1522" s="3"/>
      <c r="N1522" s="35"/>
      <c r="P1522" s="34"/>
      <c r="Q1522" s="34"/>
    </row>
    <row r="1523" spans="2:17" s="28" customFormat="1">
      <c r="D1523" s="48"/>
      <c r="F1523" s="114"/>
      <c r="G1523" s="34"/>
      <c r="H1523" s="34"/>
      <c r="K1523" s="1"/>
      <c r="L1523" s="1"/>
      <c r="M1523" s="3"/>
      <c r="N1523" s="35"/>
      <c r="P1523" s="34"/>
      <c r="Q1523" s="34"/>
    </row>
    <row r="1524" spans="2:17" s="28" customFormat="1">
      <c r="D1524" s="48"/>
      <c r="F1524" s="114"/>
      <c r="G1524" s="34"/>
      <c r="H1524" s="34"/>
      <c r="K1524" s="1"/>
      <c r="L1524" s="1"/>
      <c r="M1524" s="3"/>
      <c r="N1524" s="35"/>
      <c r="P1524" s="34"/>
      <c r="Q1524" s="34"/>
    </row>
    <row r="1525" spans="2:17" s="28" customFormat="1">
      <c r="D1525" s="48"/>
      <c r="F1525" s="114"/>
      <c r="G1525" s="34"/>
      <c r="H1525" s="34"/>
      <c r="K1525" s="1"/>
      <c r="L1525" s="1"/>
      <c r="M1525" s="3"/>
      <c r="N1525" s="35"/>
      <c r="P1525" s="34"/>
      <c r="Q1525" s="34"/>
    </row>
    <row r="1526" spans="2:17" s="28" customFormat="1">
      <c r="D1526" s="48"/>
      <c r="F1526" s="114"/>
      <c r="G1526" s="34"/>
      <c r="H1526" s="34"/>
      <c r="K1526" s="1"/>
      <c r="L1526" s="1"/>
      <c r="M1526" s="3"/>
      <c r="N1526" s="35"/>
      <c r="P1526" s="34"/>
      <c r="Q1526" s="34"/>
    </row>
    <row r="1527" spans="2:17" s="28" customFormat="1">
      <c r="D1527" s="48"/>
      <c r="F1527" s="114"/>
      <c r="G1527" s="34"/>
      <c r="H1527" s="34"/>
      <c r="P1527" s="34"/>
      <c r="Q1527" s="34"/>
    </row>
    <row r="1528" spans="2:17" s="28" customFormat="1">
      <c r="D1528" s="48"/>
      <c r="F1528" s="114"/>
      <c r="G1528" s="34"/>
      <c r="H1528" s="34"/>
      <c r="P1528" s="34"/>
      <c r="Q1528" s="34"/>
    </row>
    <row r="1529" spans="2:17">
      <c r="B1529" s="28"/>
      <c r="C1529" s="28"/>
      <c r="D1529" s="48"/>
      <c r="E1529" s="28"/>
      <c r="F1529" s="114"/>
      <c r="G1529" s="34"/>
      <c r="H1529" s="34"/>
    </row>
    <row r="1530" spans="2:17">
      <c r="B1530" s="28"/>
      <c r="C1530" s="28"/>
      <c r="D1530" s="48"/>
      <c r="E1530" s="28"/>
      <c r="F1530" s="114"/>
      <c r="G1530" s="34"/>
      <c r="H1530" s="34"/>
    </row>
    <row r="1531" spans="2:17">
      <c r="B1531" s="28"/>
      <c r="C1531" s="28"/>
      <c r="D1531" s="48"/>
      <c r="E1531" s="28"/>
      <c r="F1531" s="114"/>
      <c r="G1531" s="34"/>
      <c r="H1531" s="34"/>
    </row>
    <row r="1532" spans="2:17">
      <c r="B1532" s="28"/>
      <c r="C1532" s="28"/>
      <c r="D1532" s="48"/>
      <c r="E1532" s="28"/>
      <c r="F1532" s="114"/>
      <c r="G1532" s="34"/>
      <c r="H1532" s="34"/>
    </row>
  </sheetData>
  <mergeCells count="6">
    <mergeCell ref="BI1386:BK1386"/>
    <mergeCell ref="AE6:AF6"/>
    <mergeCell ref="BG6:BH6"/>
    <mergeCell ref="CI7:CJ7"/>
    <mergeCell ref="AS8:AU9"/>
    <mergeCell ref="BU8:BW9"/>
  </mergeCells>
  <phoneticPr fontId="12"/>
  <pageMargins left="0.78740157480314965" right="0.78740157480314965" top="0.98425196850393704" bottom="0.98425196850393704" header="0.51181102362204722" footer="0.51181102362204722"/>
  <pageSetup paperSize="8" scale="10" orientation="landscape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N字成長 2016年1月～</vt:lpstr>
    </vt:vector>
  </TitlesOfParts>
  <Company>マキシコン事業部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スミトランス・ジャパン㈱</dc:creator>
  <cp:lastModifiedBy>skimu</cp:lastModifiedBy>
  <cp:lastPrinted>2016-02-01T00:45:10Z</cp:lastPrinted>
  <dcterms:created xsi:type="dcterms:W3CDTF">2005-10-29T23:19:56Z</dcterms:created>
  <dcterms:modified xsi:type="dcterms:W3CDTF">2021-09-17T23:17:00Z</dcterms:modified>
</cp:coreProperties>
</file>