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kimu\OneDrive\デスクトップ\"/>
    </mc:Choice>
  </mc:AlternateContent>
  <xr:revisionPtr revIDLastSave="0" documentId="8_{12CF219C-E7C2-42AD-BB04-C9C9E0198AEC}" xr6:coauthVersionLast="45" xr6:coauthVersionMax="45" xr10:uidLastSave="{00000000-0000-0000-0000-000000000000}"/>
  <bookViews>
    <workbookView xWindow="-103" yWindow="-103" windowWidth="19543" windowHeight="12497" tabRatio="750" xr2:uid="{00000000-000D-0000-FFFF-FFFF00000000}"/>
  </bookViews>
  <sheets>
    <sheet name="分布予測 (20200320~） " sheetId="45" r:id="rId1"/>
    <sheet name="分布実績検証 (20200320~) " sheetId="46" r:id="rId2"/>
  </sheets>
  <externalReferences>
    <externalReference r:id="rId3"/>
  </externalReferences>
  <calcPr calcId="181029"/>
</workbook>
</file>

<file path=xl/calcChain.xml><?xml version="1.0" encoding="utf-8"?>
<calcChain xmlns="http://schemas.openxmlformats.org/spreadsheetml/2006/main">
  <c r="I4" i="46" l="1"/>
  <c r="D6" i="46"/>
  <c r="I6" i="46"/>
  <c r="D7" i="46"/>
  <c r="E11" i="46"/>
  <c r="O11" i="46"/>
  <c r="E12" i="46"/>
  <c r="O12" i="46"/>
  <c r="E13" i="46"/>
  <c r="O13" i="46"/>
  <c r="E14" i="46"/>
  <c r="O14" i="46"/>
  <c r="E15" i="46"/>
  <c r="O15" i="46"/>
  <c r="E16" i="46"/>
  <c r="O16" i="46"/>
  <c r="E17" i="46"/>
  <c r="O17" i="46"/>
  <c r="E18" i="46"/>
  <c r="O18" i="46"/>
  <c r="E19" i="46"/>
  <c r="O19" i="46"/>
  <c r="E20" i="46"/>
  <c r="O20" i="46"/>
  <c r="E21" i="46"/>
  <c r="O21" i="46"/>
  <c r="E22" i="46"/>
  <c r="O22" i="46"/>
  <c r="E23" i="46"/>
  <c r="O23" i="46"/>
  <c r="E24" i="46"/>
  <c r="O24" i="46"/>
  <c r="E25" i="46"/>
  <c r="O25" i="46"/>
  <c r="E26" i="46"/>
  <c r="O26" i="46"/>
  <c r="E27" i="46"/>
  <c r="O27" i="46"/>
  <c r="E28" i="46"/>
  <c r="O28" i="46"/>
  <c r="E29" i="46"/>
  <c r="O29" i="46"/>
  <c r="E30" i="46"/>
  <c r="O30" i="46"/>
  <c r="E31" i="46"/>
  <c r="O31" i="46"/>
  <c r="E32" i="46"/>
  <c r="O32" i="46"/>
  <c r="E33" i="46"/>
  <c r="O33" i="46"/>
  <c r="E34" i="46"/>
  <c r="O34" i="46"/>
  <c r="E35" i="46"/>
  <c r="O35" i="46"/>
  <c r="E36" i="46"/>
  <c r="O36" i="46"/>
  <c r="E37" i="46"/>
  <c r="O37" i="46"/>
  <c r="E38" i="46"/>
  <c r="O38" i="46"/>
  <c r="E39" i="46"/>
  <c r="O39" i="46"/>
  <c r="E40" i="46"/>
  <c r="O40" i="46"/>
  <c r="E41" i="46"/>
  <c r="O41" i="46"/>
  <c r="E42" i="46"/>
  <c r="O42" i="46"/>
  <c r="E43" i="46"/>
  <c r="O43" i="46"/>
  <c r="E44" i="46"/>
  <c r="O44" i="46"/>
  <c r="E45" i="46"/>
  <c r="O45" i="46"/>
  <c r="E46" i="46"/>
  <c r="O46" i="46"/>
  <c r="E47" i="46"/>
  <c r="O47" i="46"/>
  <c r="E48" i="46"/>
  <c r="O48" i="46"/>
  <c r="E49" i="46"/>
  <c r="O49" i="46"/>
  <c r="E50" i="46"/>
  <c r="O50" i="46"/>
  <c r="E51" i="46"/>
  <c r="O51" i="46"/>
  <c r="E52" i="46"/>
  <c r="O52" i="46"/>
  <c r="E53" i="46"/>
  <c r="O53" i="46"/>
  <c r="E54" i="46"/>
  <c r="O54" i="46"/>
  <c r="E55" i="46"/>
  <c r="O55" i="46"/>
  <c r="E56" i="46"/>
  <c r="O56" i="46"/>
  <c r="E57" i="46"/>
  <c r="O57" i="46"/>
  <c r="E58" i="46"/>
  <c r="O58" i="46"/>
  <c r="E59" i="46"/>
  <c r="O59" i="46"/>
  <c r="E60" i="46"/>
  <c r="O60" i="46"/>
  <c r="E61" i="46"/>
  <c r="O61" i="46"/>
  <c r="E62" i="46"/>
  <c r="O62" i="46"/>
  <c r="E63" i="46"/>
  <c r="O63" i="46"/>
  <c r="E64" i="46"/>
  <c r="O64" i="46"/>
  <c r="E65" i="46"/>
  <c r="H65" i="46"/>
  <c r="K65" i="46"/>
  <c r="J65" i="46" s="1"/>
  <c r="N65" i="46"/>
  <c r="O65" i="46" s="1"/>
  <c r="P65" i="46"/>
  <c r="Q65" i="46"/>
  <c r="R65" i="46"/>
  <c r="S65" i="46"/>
  <c r="T65" i="46"/>
  <c r="U65" i="46"/>
  <c r="V65" i="46"/>
  <c r="W65" i="46"/>
  <c r="E66" i="46"/>
  <c r="K66" i="46"/>
  <c r="P66" i="46"/>
  <c r="Q66" i="46"/>
  <c r="R66" i="46"/>
  <c r="S66" i="46"/>
  <c r="T66" i="46"/>
  <c r="U66" i="46"/>
  <c r="V66" i="46"/>
  <c r="W66" i="46"/>
  <c r="E67" i="46"/>
  <c r="K67" i="46"/>
  <c r="O67" i="46"/>
  <c r="P67" i="46"/>
  <c r="Q67" i="46"/>
  <c r="R67" i="46"/>
  <c r="S67" i="46"/>
  <c r="T67" i="46"/>
  <c r="U67" i="46"/>
  <c r="V67" i="46"/>
  <c r="W67" i="46"/>
  <c r="E68" i="46"/>
  <c r="K68" i="46"/>
  <c r="N68" i="46"/>
  <c r="O68" i="46" s="1"/>
  <c r="P68" i="46"/>
  <c r="Q68" i="46"/>
  <c r="R68" i="46"/>
  <c r="S68" i="46"/>
  <c r="T68" i="46"/>
  <c r="U68" i="46"/>
  <c r="V68" i="46"/>
  <c r="W68" i="46"/>
  <c r="E69" i="46"/>
  <c r="K69" i="46"/>
  <c r="N69" i="46"/>
  <c r="O69" i="46"/>
  <c r="P69" i="46"/>
  <c r="Q69" i="46"/>
  <c r="R69" i="46"/>
  <c r="S69" i="46"/>
  <c r="T69" i="46"/>
  <c r="U69" i="46"/>
  <c r="V69" i="46"/>
  <c r="W69" i="46"/>
  <c r="E70" i="46"/>
  <c r="K70" i="46"/>
  <c r="N70" i="46"/>
  <c r="O70" i="46"/>
  <c r="P70" i="46"/>
  <c r="Q70" i="46"/>
  <c r="R70" i="46"/>
  <c r="S70" i="46"/>
  <c r="T70" i="46"/>
  <c r="U70" i="46"/>
  <c r="V70" i="46"/>
  <c r="W70" i="46"/>
  <c r="E71" i="46"/>
  <c r="K71" i="46"/>
  <c r="N71" i="46"/>
  <c r="O71" i="46" s="1"/>
  <c r="P71" i="46"/>
  <c r="Q71" i="46"/>
  <c r="R71" i="46"/>
  <c r="S71" i="46"/>
  <c r="T71" i="46"/>
  <c r="U71" i="46"/>
  <c r="V71" i="46"/>
  <c r="W71" i="46"/>
  <c r="E72" i="46"/>
  <c r="K72" i="46"/>
  <c r="N72" i="46"/>
  <c r="P72" i="46"/>
  <c r="Q72" i="46"/>
  <c r="R72" i="46"/>
  <c r="S72" i="46"/>
  <c r="T72" i="46"/>
  <c r="U72" i="46"/>
  <c r="V72" i="46"/>
  <c r="W72" i="46"/>
  <c r="E73" i="46"/>
  <c r="K73" i="46"/>
  <c r="N73" i="46"/>
  <c r="O73" i="46"/>
  <c r="P73" i="46"/>
  <c r="Q73" i="46"/>
  <c r="R73" i="46"/>
  <c r="S73" i="46"/>
  <c r="T73" i="46"/>
  <c r="U73" i="46"/>
  <c r="V73" i="46"/>
  <c r="W73" i="46"/>
  <c r="E74" i="46"/>
  <c r="K74" i="46"/>
  <c r="N74" i="46"/>
  <c r="O74" i="46"/>
  <c r="P74" i="46"/>
  <c r="Q74" i="46"/>
  <c r="R74" i="46"/>
  <c r="S74" i="46"/>
  <c r="T74" i="46"/>
  <c r="U74" i="46"/>
  <c r="V74" i="46"/>
  <c r="W74" i="46"/>
  <c r="E75" i="46"/>
  <c r="K75" i="46"/>
  <c r="N75" i="46"/>
  <c r="O75" i="46" s="1"/>
  <c r="P75" i="46"/>
  <c r="Q75" i="46"/>
  <c r="R75" i="46"/>
  <c r="S75" i="46"/>
  <c r="T75" i="46"/>
  <c r="U75" i="46"/>
  <c r="V75" i="46"/>
  <c r="W75" i="46"/>
  <c r="E76" i="46"/>
  <c r="K76" i="46"/>
  <c r="N76" i="46"/>
  <c r="O76" i="46" s="1"/>
  <c r="P76" i="46"/>
  <c r="Q76" i="46"/>
  <c r="R76" i="46"/>
  <c r="S76" i="46"/>
  <c r="T76" i="46"/>
  <c r="U76" i="46"/>
  <c r="V76" i="46"/>
  <c r="W76" i="46"/>
  <c r="E77" i="46"/>
  <c r="K77" i="46"/>
  <c r="N77" i="46"/>
  <c r="P77" i="46"/>
  <c r="Q77" i="46"/>
  <c r="R77" i="46"/>
  <c r="S77" i="46"/>
  <c r="T77" i="46"/>
  <c r="U77" i="46"/>
  <c r="V77" i="46"/>
  <c r="W77" i="46"/>
  <c r="E78" i="46"/>
  <c r="K78" i="46"/>
  <c r="N78" i="46"/>
  <c r="O78" i="46" s="1"/>
  <c r="P78" i="46"/>
  <c r="Q78" i="46"/>
  <c r="R78" i="46"/>
  <c r="S78" i="46"/>
  <c r="T78" i="46"/>
  <c r="U78" i="46"/>
  <c r="V78" i="46"/>
  <c r="W78" i="46"/>
  <c r="E79" i="46"/>
  <c r="K79" i="46"/>
  <c r="N79" i="46"/>
  <c r="O79" i="46" s="1"/>
  <c r="P79" i="46"/>
  <c r="Q79" i="46"/>
  <c r="R79" i="46"/>
  <c r="S79" i="46"/>
  <c r="T79" i="46"/>
  <c r="U79" i="46"/>
  <c r="V79" i="46"/>
  <c r="W79" i="46"/>
  <c r="E80" i="46"/>
  <c r="K80" i="46"/>
  <c r="N80" i="46"/>
  <c r="P80" i="46"/>
  <c r="Q80" i="46"/>
  <c r="R80" i="46"/>
  <c r="S80" i="46"/>
  <c r="T80" i="46"/>
  <c r="U80" i="46"/>
  <c r="V80" i="46"/>
  <c r="W80" i="46"/>
  <c r="E81" i="46"/>
  <c r="K81" i="46"/>
  <c r="N81" i="46"/>
  <c r="O81" i="46"/>
  <c r="P81" i="46"/>
  <c r="Q81" i="46"/>
  <c r="R81" i="46"/>
  <c r="S81" i="46"/>
  <c r="T81" i="46"/>
  <c r="U81" i="46"/>
  <c r="V81" i="46"/>
  <c r="W81" i="46"/>
  <c r="E82" i="46"/>
  <c r="K82" i="46"/>
  <c r="N82" i="46"/>
  <c r="O82" i="46" s="1"/>
  <c r="P82" i="46"/>
  <c r="Q82" i="46"/>
  <c r="R82" i="46"/>
  <c r="S82" i="46"/>
  <c r="T82" i="46"/>
  <c r="U82" i="46"/>
  <c r="V82" i="46"/>
  <c r="W82" i="46"/>
  <c r="E83" i="46"/>
  <c r="K83" i="46"/>
  <c r="N83" i="46"/>
  <c r="P83" i="46"/>
  <c r="Q83" i="46"/>
  <c r="R83" i="46"/>
  <c r="S83" i="46"/>
  <c r="T83" i="46"/>
  <c r="U83" i="46"/>
  <c r="V83" i="46"/>
  <c r="W83" i="46"/>
  <c r="E84" i="46"/>
  <c r="K84" i="46"/>
  <c r="N84" i="46"/>
  <c r="O84" i="46"/>
  <c r="P84" i="46"/>
  <c r="Q84" i="46"/>
  <c r="R84" i="46"/>
  <c r="S84" i="46"/>
  <c r="T84" i="46"/>
  <c r="U84" i="46"/>
  <c r="V84" i="46"/>
  <c r="W84" i="46"/>
  <c r="E85" i="46"/>
  <c r="K85" i="46"/>
  <c r="N85" i="46"/>
  <c r="O85" i="46"/>
  <c r="P85" i="46"/>
  <c r="Q85" i="46"/>
  <c r="R85" i="46"/>
  <c r="S85" i="46"/>
  <c r="T85" i="46"/>
  <c r="U85" i="46"/>
  <c r="V85" i="46"/>
  <c r="W85" i="46"/>
  <c r="E86" i="46"/>
  <c r="K86" i="46"/>
  <c r="N86" i="46"/>
  <c r="O86" i="46" s="1"/>
  <c r="P86" i="46"/>
  <c r="Q86" i="46"/>
  <c r="R86" i="46"/>
  <c r="S86" i="46"/>
  <c r="T86" i="46"/>
  <c r="U86" i="46"/>
  <c r="V86" i="46"/>
  <c r="W86" i="46"/>
  <c r="E87" i="46"/>
  <c r="K87" i="46"/>
  <c r="N87" i="46"/>
  <c r="O87" i="46" s="1"/>
  <c r="P87" i="46"/>
  <c r="Q87" i="46"/>
  <c r="R87" i="46"/>
  <c r="S87" i="46"/>
  <c r="T87" i="46"/>
  <c r="U87" i="46"/>
  <c r="V87" i="46"/>
  <c r="W87" i="46"/>
  <c r="E88" i="46"/>
  <c r="K88" i="46"/>
  <c r="N88" i="46"/>
  <c r="O88" i="46"/>
  <c r="P88" i="46"/>
  <c r="Q88" i="46"/>
  <c r="R88" i="46"/>
  <c r="S88" i="46"/>
  <c r="T88" i="46"/>
  <c r="U88" i="46"/>
  <c r="V88" i="46"/>
  <c r="W88" i="46"/>
  <c r="E89" i="46"/>
  <c r="K89" i="46"/>
  <c r="N89" i="46"/>
  <c r="O89" i="46"/>
  <c r="P89" i="46"/>
  <c r="Q89" i="46"/>
  <c r="R89" i="46"/>
  <c r="S89" i="46"/>
  <c r="T89" i="46"/>
  <c r="U89" i="46"/>
  <c r="V89" i="46"/>
  <c r="W89" i="46"/>
  <c r="E90" i="46"/>
  <c r="K90" i="46"/>
  <c r="N90" i="46"/>
  <c r="O90" i="46" s="1"/>
  <c r="P90" i="46"/>
  <c r="Q90" i="46"/>
  <c r="R90" i="46"/>
  <c r="S90" i="46"/>
  <c r="T90" i="46"/>
  <c r="U90" i="46"/>
  <c r="V90" i="46"/>
  <c r="W90" i="46"/>
  <c r="E91" i="46"/>
  <c r="K91" i="46"/>
  <c r="N91" i="46"/>
  <c r="O91" i="46" s="1"/>
  <c r="P91" i="46"/>
  <c r="Q91" i="46"/>
  <c r="R91" i="46"/>
  <c r="S91" i="46"/>
  <c r="T91" i="46"/>
  <c r="U91" i="46"/>
  <c r="V91" i="46"/>
  <c r="W91" i="46"/>
  <c r="E92" i="46"/>
  <c r="K92" i="46"/>
  <c r="N92" i="46"/>
  <c r="O92" i="46"/>
  <c r="P92" i="46"/>
  <c r="Q92" i="46"/>
  <c r="R92" i="46"/>
  <c r="S92" i="46"/>
  <c r="T92" i="46"/>
  <c r="U92" i="46"/>
  <c r="V92" i="46"/>
  <c r="W92" i="46"/>
  <c r="E93" i="46"/>
  <c r="K93" i="46"/>
  <c r="N93" i="46"/>
  <c r="O93" i="46"/>
  <c r="P93" i="46"/>
  <c r="Q93" i="46"/>
  <c r="R93" i="46"/>
  <c r="S93" i="46"/>
  <c r="T93" i="46"/>
  <c r="U93" i="46"/>
  <c r="V93" i="46"/>
  <c r="W93" i="46"/>
  <c r="E94" i="46"/>
  <c r="K94" i="46"/>
  <c r="N94" i="46"/>
  <c r="O94" i="46" s="1"/>
  <c r="P94" i="46"/>
  <c r="Q94" i="46"/>
  <c r="R94" i="46"/>
  <c r="S94" i="46"/>
  <c r="T94" i="46"/>
  <c r="U94" i="46"/>
  <c r="V94" i="46"/>
  <c r="W94" i="46"/>
  <c r="E95" i="46"/>
  <c r="K95" i="46"/>
  <c r="N95" i="46"/>
  <c r="O95" i="46" s="1"/>
  <c r="P95" i="46"/>
  <c r="Q95" i="46"/>
  <c r="R95" i="46"/>
  <c r="S95" i="46"/>
  <c r="T95" i="46"/>
  <c r="U95" i="46"/>
  <c r="V95" i="46"/>
  <c r="W95" i="46"/>
  <c r="E96" i="46"/>
  <c r="K96" i="46"/>
  <c r="N96" i="46"/>
  <c r="O96" i="46"/>
  <c r="P96" i="46"/>
  <c r="Q96" i="46"/>
  <c r="R96" i="46"/>
  <c r="S96" i="46"/>
  <c r="T96" i="46"/>
  <c r="U96" i="46"/>
  <c r="V96" i="46"/>
  <c r="W96" i="46"/>
  <c r="E97" i="46"/>
  <c r="K97" i="46"/>
  <c r="N97" i="46"/>
  <c r="O97" i="46"/>
  <c r="P97" i="46"/>
  <c r="Q97" i="46"/>
  <c r="R97" i="46"/>
  <c r="S97" i="46"/>
  <c r="T97" i="46"/>
  <c r="U97" i="46"/>
  <c r="V97" i="46"/>
  <c r="W97" i="46"/>
  <c r="E98" i="46"/>
  <c r="K98" i="46"/>
  <c r="N98" i="46"/>
  <c r="O98" i="46" s="1"/>
  <c r="P98" i="46"/>
  <c r="Q98" i="46"/>
  <c r="R98" i="46"/>
  <c r="S98" i="46"/>
  <c r="T98" i="46"/>
  <c r="U98" i="46"/>
  <c r="V98" i="46"/>
  <c r="W98" i="46"/>
  <c r="E99" i="46"/>
  <c r="K99" i="46"/>
  <c r="N99" i="46"/>
  <c r="O99" i="46" s="1"/>
  <c r="P99" i="46"/>
  <c r="Q99" i="46"/>
  <c r="R99" i="46"/>
  <c r="S99" i="46"/>
  <c r="T99" i="46"/>
  <c r="U99" i="46"/>
  <c r="V99" i="46"/>
  <c r="W99" i="46"/>
  <c r="E100" i="46"/>
  <c r="K100" i="46"/>
  <c r="N100" i="46"/>
  <c r="O100" i="46"/>
  <c r="P100" i="46"/>
  <c r="Q100" i="46"/>
  <c r="R100" i="46"/>
  <c r="S100" i="46"/>
  <c r="T100" i="46"/>
  <c r="U100" i="46"/>
  <c r="V100" i="46"/>
  <c r="W100" i="46"/>
  <c r="E101" i="46"/>
  <c r="K101" i="46"/>
  <c r="N101" i="46"/>
  <c r="O101" i="46"/>
  <c r="P101" i="46"/>
  <c r="Q101" i="46"/>
  <c r="R101" i="46"/>
  <c r="S101" i="46"/>
  <c r="T101" i="46"/>
  <c r="U101" i="46"/>
  <c r="V101" i="46"/>
  <c r="W101" i="46"/>
  <c r="E102" i="46"/>
  <c r="K102" i="46"/>
  <c r="N102" i="46"/>
  <c r="O102" i="46" s="1"/>
  <c r="P102" i="46"/>
  <c r="Q102" i="46"/>
  <c r="R102" i="46"/>
  <c r="S102" i="46"/>
  <c r="T102" i="46"/>
  <c r="U102" i="46"/>
  <c r="V102" i="46"/>
  <c r="W102" i="46"/>
  <c r="E103" i="46"/>
  <c r="K103" i="46"/>
  <c r="N103" i="46"/>
  <c r="O103" i="46" s="1"/>
  <c r="P103" i="46"/>
  <c r="Q103" i="46"/>
  <c r="R103" i="46"/>
  <c r="S103" i="46"/>
  <c r="T103" i="46"/>
  <c r="U103" i="46"/>
  <c r="V103" i="46"/>
  <c r="W103" i="46"/>
  <c r="E104" i="46"/>
  <c r="K104" i="46"/>
  <c r="N104" i="46"/>
  <c r="O104" i="46"/>
  <c r="P104" i="46"/>
  <c r="Q104" i="46"/>
  <c r="R104" i="46"/>
  <c r="S104" i="46"/>
  <c r="T104" i="46"/>
  <c r="U104" i="46"/>
  <c r="V104" i="46"/>
  <c r="W104" i="46"/>
  <c r="E105" i="46"/>
  <c r="K105" i="46"/>
  <c r="N105" i="46"/>
  <c r="O105" i="46"/>
  <c r="P105" i="46"/>
  <c r="Q105" i="46"/>
  <c r="R105" i="46"/>
  <c r="S105" i="46"/>
  <c r="T105" i="46"/>
  <c r="U105" i="46"/>
  <c r="V105" i="46"/>
  <c r="W105" i="46"/>
  <c r="E106" i="46"/>
  <c r="K106" i="46"/>
  <c r="N106" i="46"/>
  <c r="O106" i="46" s="1"/>
  <c r="P106" i="46"/>
  <c r="Q106" i="46"/>
  <c r="R106" i="46"/>
  <c r="S106" i="46"/>
  <c r="T106" i="46"/>
  <c r="U106" i="46"/>
  <c r="V106" i="46"/>
  <c r="W106" i="46"/>
  <c r="E107" i="46"/>
  <c r="K107" i="46"/>
  <c r="N107" i="46"/>
  <c r="O107" i="46" s="1"/>
  <c r="P107" i="46"/>
  <c r="Q107" i="46"/>
  <c r="R107" i="46"/>
  <c r="S107" i="46"/>
  <c r="T107" i="46"/>
  <c r="U107" i="46"/>
  <c r="V107" i="46"/>
  <c r="W107" i="46"/>
  <c r="E108" i="46"/>
  <c r="K108" i="46"/>
  <c r="N108" i="46"/>
  <c r="O108" i="46"/>
  <c r="P108" i="46"/>
  <c r="Q108" i="46"/>
  <c r="R108" i="46"/>
  <c r="S108" i="46"/>
  <c r="T108" i="46"/>
  <c r="U108" i="46"/>
  <c r="V108" i="46"/>
  <c r="W108" i="46"/>
  <c r="E109" i="46"/>
  <c r="K109" i="46"/>
  <c r="N109" i="46"/>
  <c r="O109" i="46"/>
  <c r="P109" i="46"/>
  <c r="Q109" i="46"/>
  <c r="R109" i="46"/>
  <c r="S109" i="46"/>
  <c r="T109" i="46"/>
  <c r="U109" i="46"/>
  <c r="V109" i="46"/>
  <c r="W109" i="46"/>
  <c r="E110" i="46"/>
  <c r="K110" i="46"/>
  <c r="N110" i="46"/>
  <c r="O110" i="46" s="1"/>
  <c r="P110" i="46"/>
  <c r="Q110" i="46"/>
  <c r="R110" i="46"/>
  <c r="S110" i="46"/>
  <c r="T110" i="46"/>
  <c r="U110" i="46"/>
  <c r="V110" i="46"/>
  <c r="W110" i="46"/>
  <c r="E111" i="46"/>
  <c r="K111" i="46"/>
  <c r="N111" i="46"/>
  <c r="O111" i="46" s="1"/>
  <c r="P111" i="46"/>
  <c r="Q111" i="46"/>
  <c r="R111" i="46"/>
  <c r="S111" i="46"/>
  <c r="T111" i="46"/>
  <c r="U111" i="46"/>
  <c r="V111" i="46"/>
  <c r="W111" i="46"/>
  <c r="E112" i="46"/>
  <c r="K112" i="46"/>
  <c r="N112" i="46"/>
  <c r="O112" i="46"/>
  <c r="P112" i="46"/>
  <c r="Q112" i="46"/>
  <c r="R112" i="46"/>
  <c r="S112" i="46"/>
  <c r="T112" i="46"/>
  <c r="U112" i="46"/>
  <c r="V112" i="46"/>
  <c r="W112" i="46"/>
  <c r="E113" i="46"/>
  <c r="K113" i="46"/>
  <c r="N113" i="46"/>
  <c r="O113" i="46"/>
  <c r="P113" i="46"/>
  <c r="Q113" i="46"/>
  <c r="R113" i="46"/>
  <c r="S113" i="46"/>
  <c r="T113" i="46"/>
  <c r="U113" i="46"/>
  <c r="V113" i="46"/>
  <c r="W113" i="46"/>
  <c r="E114" i="46"/>
  <c r="K114" i="46"/>
  <c r="N114" i="46"/>
  <c r="O114" i="46" s="1"/>
  <c r="P114" i="46"/>
  <c r="Q114" i="46"/>
  <c r="R114" i="46"/>
  <c r="S114" i="46"/>
  <c r="T114" i="46"/>
  <c r="U114" i="46"/>
  <c r="V114" i="46"/>
  <c r="W114" i="46"/>
  <c r="E115" i="46"/>
  <c r="K115" i="46"/>
  <c r="N115" i="46"/>
  <c r="O115" i="46" s="1"/>
  <c r="P115" i="46"/>
  <c r="Q115" i="46"/>
  <c r="R115" i="46"/>
  <c r="S115" i="46"/>
  <c r="T115" i="46"/>
  <c r="U115" i="46"/>
  <c r="V115" i="46"/>
  <c r="W115" i="46"/>
  <c r="E116" i="46"/>
  <c r="K116" i="46"/>
  <c r="N116" i="46"/>
  <c r="O116" i="46"/>
  <c r="P116" i="46"/>
  <c r="Q116" i="46"/>
  <c r="R116" i="46"/>
  <c r="S116" i="46"/>
  <c r="T116" i="46"/>
  <c r="U116" i="46"/>
  <c r="V116" i="46"/>
  <c r="W116" i="46"/>
  <c r="E117" i="46"/>
  <c r="K117" i="46"/>
  <c r="N117" i="46"/>
  <c r="O117" i="46"/>
  <c r="P117" i="46"/>
  <c r="Q117" i="46"/>
  <c r="R117" i="46"/>
  <c r="S117" i="46"/>
  <c r="T117" i="46"/>
  <c r="U117" i="46"/>
  <c r="V117" i="46"/>
  <c r="W117" i="46"/>
  <c r="E118" i="46"/>
  <c r="K118" i="46"/>
  <c r="N118" i="46"/>
  <c r="O118" i="46" s="1"/>
  <c r="P118" i="46"/>
  <c r="Q118" i="46"/>
  <c r="R118" i="46"/>
  <c r="S118" i="46"/>
  <c r="T118" i="46"/>
  <c r="U118" i="46"/>
  <c r="V118" i="46"/>
  <c r="W118" i="46"/>
  <c r="E119" i="46"/>
  <c r="K119" i="46"/>
  <c r="N119" i="46"/>
  <c r="O119" i="46" s="1"/>
  <c r="P119" i="46"/>
  <c r="Q119" i="46"/>
  <c r="R119" i="46"/>
  <c r="S119" i="46"/>
  <c r="T119" i="46"/>
  <c r="U119" i="46"/>
  <c r="V119" i="46"/>
  <c r="W119" i="46"/>
  <c r="E120" i="46"/>
  <c r="K120" i="46"/>
  <c r="N120" i="46"/>
  <c r="O120" i="46"/>
  <c r="P120" i="46"/>
  <c r="Q120" i="46"/>
  <c r="R120" i="46"/>
  <c r="S120" i="46"/>
  <c r="T120" i="46"/>
  <c r="U120" i="46"/>
  <c r="V120" i="46"/>
  <c r="W120" i="46"/>
  <c r="E121" i="46"/>
  <c r="K121" i="46"/>
  <c r="N121" i="46"/>
  <c r="O121" i="46"/>
  <c r="P121" i="46"/>
  <c r="Q121" i="46"/>
  <c r="R121" i="46"/>
  <c r="S121" i="46"/>
  <c r="T121" i="46"/>
  <c r="U121" i="46"/>
  <c r="V121" i="46"/>
  <c r="W121" i="46"/>
  <c r="E122" i="46"/>
  <c r="K122" i="46"/>
  <c r="N122" i="46"/>
  <c r="O122" i="46" s="1"/>
  <c r="P122" i="46"/>
  <c r="Q122" i="46"/>
  <c r="R122" i="46"/>
  <c r="S122" i="46"/>
  <c r="T122" i="46"/>
  <c r="U122" i="46"/>
  <c r="V122" i="46"/>
  <c r="W122" i="46"/>
  <c r="E123" i="46"/>
  <c r="K123" i="46"/>
  <c r="N123" i="46"/>
  <c r="O123" i="46" s="1"/>
  <c r="P123" i="46"/>
  <c r="Q123" i="46"/>
  <c r="R123" i="46"/>
  <c r="S123" i="46"/>
  <c r="T123" i="46"/>
  <c r="U123" i="46"/>
  <c r="V123" i="46"/>
  <c r="W123" i="46"/>
  <c r="E124" i="46"/>
  <c r="K124" i="46"/>
  <c r="N124" i="46"/>
  <c r="O124" i="46"/>
  <c r="P124" i="46"/>
  <c r="Q124" i="46"/>
  <c r="R124" i="46"/>
  <c r="S124" i="46"/>
  <c r="T124" i="46"/>
  <c r="U124" i="46"/>
  <c r="V124" i="46"/>
  <c r="W124" i="46"/>
  <c r="E125" i="46"/>
  <c r="K125" i="46"/>
  <c r="N125" i="46"/>
  <c r="O125" i="46"/>
  <c r="P125" i="46"/>
  <c r="Q125" i="46"/>
  <c r="R125" i="46"/>
  <c r="S125" i="46"/>
  <c r="T125" i="46"/>
  <c r="U125" i="46"/>
  <c r="V125" i="46"/>
  <c r="W125" i="46"/>
  <c r="E126" i="46"/>
  <c r="K126" i="46"/>
  <c r="N126" i="46"/>
  <c r="O126" i="46" s="1"/>
  <c r="P126" i="46"/>
  <c r="Q126" i="46"/>
  <c r="R126" i="46"/>
  <c r="S126" i="46"/>
  <c r="T126" i="46"/>
  <c r="U126" i="46"/>
  <c r="V126" i="46"/>
  <c r="W126" i="46"/>
  <c r="E127" i="46"/>
  <c r="K127" i="46"/>
  <c r="N127" i="46"/>
  <c r="O127" i="46" s="1"/>
  <c r="P127" i="46"/>
  <c r="Q127" i="46"/>
  <c r="R127" i="46"/>
  <c r="S127" i="46"/>
  <c r="T127" i="46"/>
  <c r="U127" i="46"/>
  <c r="V127" i="46"/>
  <c r="W127" i="46"/>
  <c r="E128" i="46"/>
  <c r="K128" i="46"/>
  <c r="N128" i="46"/>
  <c r="O128" i="46"/>
  <c r="P128" i="46"/>
  <c r="Q128" i="46"/>
  <c r="R128" i="46"/>
  <c r="S128" i="46"/>
  <c r="T128" i="46"/>
  <c r="U128" i="46"/>
  <c r="V128" i="46"/>
  <c r="W128" i="46"/>
  <c r="E129" i="46"/>
  <c r="K129" i="46"/>
  <c r="N129" i="46"/>
  <c r="O129" i="46"/>
  <c r="P129" i="46"/>
  <c r="Q129" i="46"/>
  <c r="R129" i="46"/>
  <c r="S129" i="46"/>
  <c r="T129" i="46"/>
  <c r="U129" i="46"/>
  <c r="V129" i="46"/>
  <c r="W129" i="46"/>
  <c r="E130" i="46"/>
  <c r="K130" i="46"/>
  <c r="N130" i="46"/>
  <c r="O130" i="46" s="1"/>
  <c r="P130" i="46"/>
  <c r="Q130" i="46"/>
  <c r="R130" i="46"/>
  <c r="S130" i="46"/>
  <c r="T130" i="46"/>
  <c r="U130" i="46"/>
  <c r="V130" i="46"/>
  <c r="W130" i="46"/>
  <c r="E131" i="46"/>
  <c r="K131" i="46"/>
  <c r="N131" i="46"/>
  <c r="O131" i="46" s="1"/>
  <c r="P131" i="46"/>
  <c r="Q131" i="46"/>
  <c r="R131" i="46"/>
  <c r="S131" i="46"/>
  <c r="T131" i="46"/>
  <c r="U131" i="46"/>
  <c r="V131" i="46"/>
  <c r="W131" i="46"/>
  <c r="E132" i="46"/>
  <c r="K132" i="46"/>
  <c r="N132" i="46"/>
  <c r="O132" i="46"/>
  <c r="P132" i="46"/>
  <c r="Q132" i="46"/>
  <c r="R132" i="46"/>
  <c r="S132" i="46"/>
  <c r="T132" i="46"/>
  <c r="U132" i="46"/>
  <c r="V132" i="46"/>
  <c r="W132" i="46"/>
  <c r="E133" i="46"/>
  <c r="K133" i="46"/>
  <c r="N133" i="46"/>
  <c r="O133" i="46"/>
  <c r="P133" i="46"/>
  <c r="Q133" i="46"/>
  <c r="R133" i="46"/>
  <c r="S133" i="46"/>
  <c r="T133" i="46"/>
  <c r="U133" i="46"/>
  <c r="V133" i="46"/>
  <c r="W133" i="46"/>
  <c r="E134" i="46"/>
  <c r="K134" i="46"/>
  <c r="N134" i="46"/>
  <c r="O134" i="46" s="1"/>
  <c r="P134" i="46"/>
  <c r="Q134" i="46"/>
  <c r="R134" i="46"/>
  <c r="S134" i="46"/>
  <c r="T134" i="46"/>
  <c r="U134" i="46"/>
  <c r="V134" i="46"/>
  <c r="W134" i="46"/>
  <c r="E135" i="46"/>
  <c r="K135" i="46"/>
  <c r="N135" i="46"/>
  <c r="O135" i="46" s="1"/>
  <c r="P135" i="46"/>
  <c r="Q135" i="46"/>
  <c r="R135" i="46"/>
  <c r="S135" i="46"/>
  <c r="T135" i="46"/>
  <c r="U135" i="46"/>
  <c r="V135" i="46"/>
  <c r="W135" i="46"/>
  <c r="E136" i="46"/>
  <c r="K136" i="46"/>
  <c r="N136" i="46"/>
  <c r="O136" i="46"/>
  <c r="P136" i="46"/>
  <c r="Q136" i="46"/>
  <c r="R136" i="46"/>
  <c r="S136" i="46"/>
  <c r="T136" i="46"/>
  <c r="U136" i="46"/>
  <c r="V136" i="46"/>
  <c r="W136" i="46"/>
  <c r="E137" i="46"/>
  <c r="K137" i="46"/>
  <c r="N137" i="46"/>
  <c r="O137" i="46"/>
  <c r="P137" i="46"/>
  <c r="Q137" i="46"/>
  <c r="R137" i="46"/>
  <c r="S137" i="46"/>
  <c r="T137" i="46"/>
  <c r="U137" i="46"/>
  <c r="V137" i="46"/>
  <c r="W137" i="46"/>
  <c r="E138" i="46"/>
  <c r="K138" i="46"/>
  <c r="N138" i="46"/>
  <c r="O138" i="46" s="1"/>
  <c r="P138" i="46"/>
  <c r="Q138" i="46"/>
  <c r="R138" i="46"/>
  <c r="S138" i="46"/>
  <c r="T138" i="46"/>
  <c r="U138" i="46"/>
  <c r="V138" i="46"/>
  <c r="W138" i="46"/>
  <c r="E139" i="46"/>
  <c r="K139" i="46"/>
  <c r="N139" i="46"/>
  <c r="O139" i="46" s="1"/>
  <c r="P139" i="46"/>
  <c r="Q139" i="46"/>
  <c r="R139" i="46"/>
  <c r="S139" i="46"/>
  <c r="T139" i="46"/>
  <c r="U139" i="46"/>
  <c r="V139" i="46"/>
  <c r="W139" i="46"/>
  <c r="E140" i="46"/>
  <c r="K140" i="46"/>
  <c r="N140" i="46"/>
  <c r="P140" i="46"/>
  <c r="Q140" i="46"/>
  <c r="R140" i="46"/>
  <c r="S140" i="46"/>
  <c r="T140" i="46"/>
  <c r="U140" i="46"/>
  <c r="V140" i="46"/>
  <c r="W140" i="46"/>
  <c r="E141" i="46"/>
  <c r="K141" i="46"/>
  <c r="N141" i="46"/>
  <c r="O141" i="46" s="1"/>
  <c r="P141" i="46"/>
  <c r="Q141" i="46"/>
  <c r="R141" i="46"/>
  <c r="S141" i="46"/>
  <c r="T141" i="46"/>
  <c r="U141" i="46"/>
  <c r="V141" i="46"/>
  <c r="W141" i="46"/>
  <c r="E142" i="46"/>
  <c r="K142" i="46"/>
  <c r="N142" i="46"/>
  <c r="P142" i="46"/>
  <c r="Q142" i="46"/>
  <c r="R142" i="46"/>
  <c r="S142" i="46"/>
  <c r="T142" i="46"/>
  <c r="U142" i="46"/>
  <c r="V142" i="46"/>
  <c r="W142" i="46"/>
  <c r="E143" i="46"/>
  <c r="K143" i="46"/>
  <c r="N143" i="46"/>
  <c r="P143" i="46"/>
  <c r="Q143" i="46"/>
  <c r="R143" i="46"/>
  <c r="S143" i="46"/>
  <c r="T143" i="46"/>
  <c r="U143" i="46"/>
  <c r="V143" i="46"/>
  <c r="W143" i="46"/>
  <c r="E144" i="46"/>
  <c r="K144" i="46"/>
  <c r="N144" i="46"/>
  <c r="P144" i="46"/>
  <c r="Q144" i="46"/>
  <c r="R144" i="46"/>
  <c r="S144" i="46"/>
  <c r="T144" i="46"/>
  <c r="U144" i="46"/>
  <c r="V144" i="46"/>
  <c r="W144" i="46"/>
  <c r="E145" i="46"/>
  <c r="K145" i="46"/>
  <c r="N145" i="46"/>
  <c r="O145" i="46" s="1"/>
  <c r="P145" i="46"/>
  <c r="Q145" i="46"/>
  <c r="R145" i="46"/>
  <c r="S145" i="46"/>
  <c r="T145" i="46"/>
  <c r="U145" i="46"/>
  <c r="V145" i="46"/>
  <c r="W145" i="46"/>
  <c r="E146" i="46"/>
  <c r="K146" i="46"/>
  <c r="N146" i="46"/>
  <c r="O146" i="46" s="1"/>
  <c r="P146" i="46"/>
  <c r="Q146" i="46"/>
  <c r="R146" i="46"/>
  <c r="S146" i="46"/>
  <c r="T146" i="46"/>
  <c r="U146" i="46"/>
  <c r="V146" i="46"/>
  <c r="W146" i="46"/>
  <c r="E147" i="46"/>
  <c r="K147" i="46"/>
  <c r="N147" i="46"/>
  <c r="P147" i="46"/>
  <c r="Q147" i="46"/>
  <c r="R147" i="46"/>
  <c r="S147" i="46"/>
  <c r="T147" i="46"/>
  <c r="U147" i="46"/>
  <c r="V147" i="46"/>
  <c r="W147" i="46"/>
  <c r="E148" i="46"/>
  <c r="K148" i="46"/>
  <c r="N148" i="46"/>
  <c r="P148" i="46"/>
  <c r="Q148" i="46"/>
  <c r="R148" i="46"/>
  <c r="S148" i="46"/>
  <c r="T148" i="46"/>
  <c r="U148" i="46"/>
  <c r="V148" i="46"/>
  <c r="W148" i="46"/>
  <c r="E149" i="46"/>
  <c r="K149" i="46"/>
  <c r="N149" i="46"/>
  <c r="O149" i="46" s="1"/>
  <c r="P149" i="46"/>
  <c r="Q149" i="46"/>
  <c r="R149" i="46"/>
  <c r="S149" i="46"/>
  <c r="T149" i="46"/>
  <c r="U149" i="46"/>
  <c r="V149" i="46"/>
  <c r="W149" i="46"/>
  <c r="E150" i="46"/>
  <c r="K150" i="46"/>
  <c r="N150" i="46"/>
  <c r="O150" i="46" s="1"/>
  <c r="P150" i="46"/>
  <c r="Q150" i="46"/>
  <c r="R150" i="46"/>
  <c r="S150" i="46"/>
  <c r="T150" i="46"/>
  <c r="U150" i="46"/>
  <c r="V150" i="46"/>
  <c r="W150" i="46"/>
  <c r="E151" i="46"/>
  <c r="K151" i="46"/>
  <c r="N151" i="46"/>
  <c r="O151" i="46"/>
  <c r="P151" i="46"/>
  <c r="Q151" i="46"/>
  <c r="R151" i="46"/>
  <c r="S151" i="46"/>
  <c r="T151" i="46"/>
  <c r="U151" i="46"/>
  <c r="V151" i="46"/>
  <c r="W151" i="46"/>
  <c r="E152" i="46"/>
  <c r="K152" i="46"/>
  <c r="N152" i="46"/>
  <c r="O152" i="46"/>
  <c r="P152" i="46"/>
  <c r="Q152" i="46"/>
  <c r="R152" i="46"/>
  <c r="S152" i="46"/>
  <c r="T152" i="46"/>
  <c r="U152" i="46"/>
  <c r="V152" i="46"/>
  <c r="W152" i="46"/>
  <c r="E153" i="46"/>
  <c r="K153" i="46"/>
  <c r="N153" i="46"/>
  <c r="O153" i="46"/>
  <c r="P153" i="46"/>
  <c r="Q153" i="46"/>
  <c r="R153" i="46"/>
  <c r="S153" i="46"/>
  <c r="T153" i="46"/>
  <c r="U153" i="46"/>
  <c r="V153" i="46"/>
  <c r="W153" i="46"/>
  <c r="E154" i="46"/>
  <c r="K154" i="46"/>
  <c r="N154" i="46"/>
  <c r="O154" i="46" s="1"/>
  <c r="P154" i="46"/>
  <c r="Q154" i="46"/>
  <c r="R154" i="46"/>
  <c r="S154" i="46"/>
  <c r="T154" i="46"/>
  <c r="U154" i="46"/>
  <c r="V154" i="46"/>
  <c r="W154" i="46"/>
  <c r="E155" i="46"/>
  <c r="K155" i="46"/>
  <c r="N155" i="46"/>
  <c r="P155" i="46"/>
  <c r="Q155" i="46"/>
  <c r="R155" i="46"/>
  <c r="S155" i="46"/>
  <c r="T155" i="46"/>
  <c r="U155" i="46"/>
  <c r="V155" i="46"/>
  <c r="W155" i="46"/>
  <c r="E156" i="46"/>
  <c r="K156" i="46"/>
  <c r="N156" i="46"/>
  <c r="O156" i="46" s="1"/>
  <c r="P156" i="46"/>
  <c r="Q156" i="46"/>
  <c r="R156" i="46"/>
  <c r="S156" i="46"/>
  <c r="T156" i="46"/>
  <c r="U156" i="46"/>
  <c r="V156" i="46"/>
  <c r="W156" i="46"/>
  <c r="E157" i="46"/>
  <c r="K157" i="46"/>
  <c r="N157" i="46"/>
  <c r="P157" i="46"/>
  <c r="Q157" i="46"/>
  <c r="R157" i="46"/>
  <c r="S157" i="46"/>
  <c r="T157" i="46"/>
  <c r="U157" i="46"/>
  <c r="V157" i="46"/>
  <c r="W157" i="46"/>
  <c r="E158" i="46"/>
  <c r="K158" i="46"/>
  <c r="N158" i="46"/>
  <c r="P158" i="46"/>
  <c r="Q158" i="46"/>
  <c r="R158" i="46"/>
  <c r="S158" i="46"/>
  <c r="T158" i="46"/>
  <c r="U158" i="46"/>
  <c r="V158" i="46"/>
  <c r="W158" i="46"/>
  <c r="E159" i="46"/>
  <c r="K159" i="46"/>
  <c r="N159" i="46"/>
  <c r="O159" i="46"/>
  <c r="P159" i="46"/>
  <c r="Q159" i="46"/>
  <c r="R159" i="46"/>
  <c r="S159" i="46"/>
  <c r="T159" i="46"/>
  <c r="U159" i="46"/>
  <c r="V159" i="46"/>
  <c r="W159" i="46"/>
  <c r="E160" i="46"/>
  <c r="K160" i="46"/>
  <c r="N160" i="46"/>
  <c r="O160" i="46" s="1"/>
  <c r="P160" i="46"/>
  <c r="Q160" i="46"/>
  <c r="R160" i="46"/>
  <c r="S160" i="46"/>
  <c r="T160" i="46"/>
  <c r="U160" i="46"/>
  <c r="V160" i="46"/>
  <c r="W160" i="46"/>
  <c r="E161" i="46"/>
  <c r="K161" i="46"/>
  <c r="N161" i="46"/>
  <c r="O161" i="46" s="1"/>
  <c r="P161" i="46"/>
  <c r="Q161" i="46"/>
  <c r="R161" i="46"/>
  <c r="S161" i="46"/>
  <c r="T161" i="46"/>
  <c r="U161" i="46"/>
  <c r="V161" i="46"/>
  <c r="W161" i="46"/>
  <c r="E162" i="46"/>
  <c r="K162" i="46"/>
  <c r="N162" i="46"/>
  <c r="P162" i="46"/>
  <c r="Q162" i="46"/>
  <c r="R162" i="46"/>
  <c r="S162" i="46"/>
  <c r="T162" i="46"/>
  <c r="U162" i="46"/>
  <c r="V162" i="46"/>
  <c r="W162" i="46"/>
  <c r="E163" i="46"/>
  <c r="K163" i="46"/>
  <c r="N163" i="46"/>
  <c r="P163" i="46"/>
  <c r="Q163" i="46"/>
  <c r="R163" i="46"/>
  <c r="S163" i="46"/>
  <c r="T163" i="46"/>
  <c r="U163" i="46"/>
  <c r="V163" i="46"/>
  <c r="W163" i="46"/>
  <c r="E164" i="46"/>
  <c r="K164" i="46"/>
  <c r="N164" i="46"/>
  <c r="P164" i="46"/>
  <c r="Q164" i="46"/>
  <c r="R164" i="46"/>
  <c r="S164" i="46"/>
  <c r="T164" i="46"/>
  <c r="U164" i="46"/>
  <c r="V164" i="46"/>
  <c r="W164" i="46"/>
  <c r="E165" i="46"/>
  <c r="K165" i="46"/>
  <c r="N165" i="46"/>
  <c r="P165" i="46"/>
  <c r="Q165" i="46"/>
  <c r="R165" i="46"/>
  <c r="S165" i="46"/>
  <c r="T165" i="46"/>
  <c r="U165" i="46"/>
  <c r="V165" i="46"/>
  <c r="W165" i="46"/>
  <c r="E166" i="46"/>
  <c r="K166" i="46"/>
  <c r="N166" i="46"/>
  <c r="O166" i="46" s="1"/>
  <c r="P166" i="46"/>
  <c r="Q166" i="46"/>
  <c r="R166" i="46"/>
  <c r="S166" i="46"/>
  <c r="T166" i="46"/>
  <c r="U166" i="46"/>
  <c r="V166" i="46"/>
  <c r="W166" i="46"/>
  <c r="E167" i="46"/>
  <c r="K167" i="46"/>
  <c r="N167" i="46"/>
  <c r="O167" i="46"/>
  <c r="P167" i="46"/>
  <c r="Q167" i="46"/>
  <c r="R167" i="46"/>
  <c r="S167" i="46"/>
  <c r="T167" i="46"/>
  <c r="U167" i="46"/>
  <c r="V167" i="46"/>
  <c r="W167" i="46"/>
  <c r="E168" i="46"/>
  <c r="K168" i="46"/>
  <c r="N168" i="46"/>
  <c r="O168" i="46"/>
  <c r="P168" i="46"/>
  <c r="Q168" i="46"/>
  <c r="R168" i="46"/>
  <c r="S168" i="46"/>
  <c r="T168" i="46"/>
  <c r="U168" i="46"/>
  <c r="V168" i="46"/>
  <c r="W168" i="46"/>
  <c r="E169" i="46"/>
  <c r="K169" i="46"/>
  <c r="N169" i="46"/>
  <c r="O169" i="46" s="1"/>
  <c r="P169" i="46"/>
  <c r="Q169" i="46"/>
  <c r="R169" i="46"/>
  <c r="S169" i="46"/>
  <c r="T169" i="46"/>
  <c r="U169" i="46"/>
  <c r="V169" i="46"/>
  <c r="W169" i="46"/>
  <c r="E170" i="46"/>
  <c r="K170" i="46"/>
  <c r="N170" i="46"/>
  <c r="P170" i="46"/>
  <c r="Q170" i="46"/>
  <c r="R170" i="46"/>
  <c r="S170" i="46"/>
  <c r="T170" i="46"/>
  <c r="U170" i="46"/>
  <c r="V170" i="46"/>
  <c r="W170" i="46"/>
  <c r="E171" i="46"/>
  <c r="K171" i="46"/>
  <c r="N171" i="46"/>
  <c r="O171" i="46" s="1"/>
  <c r="P171" i="46"/>
  <c r="Q171" i="46"/>
  <c r="R171" i="46"/>
  <c r="S171" i="46"/>
  <c r="T171" i="46"/>
  <c r="U171" i="46"/>
  <c r="V171" i="46"/>
  <c r="W171" i="46"/>
  <c r="E172" i="46"/>
  <c r="K172" i="46"/>
  <c r="N172" i="46"/>
  <c r="O172" i="46" s="1"/>
  <c r="P172" i="46"/>
  <c r="Q172" i="46"/>
  <c r="R172" i="46"/>
  <c r="S172" i="46"/>
  <c r="T172" i="46"/>
  <c r="U172" i="46"/>
  <c r="V172" i="46"/>
  <c r="W172" i="46"/>
  <c r="E173" i="46"/>
  <c r="K173" i="46"/>
  <c r="N173" i="46"/>
  <c r="O173" i="46" s="1"/>
  <c r="P173" i="46"/>
  <c r="Q173" i="46"/>
  <c r="R173" i="46"/>
  <c r="S173" i="46"/>
  <c r="T173" i="46"/>
  <c r="U173" i="46"/>
  <c r="V173" i="46"/>
  <c r="W173" i="46"/>
  <c r="E174" i="46"/>
  <c r="K174" i="46"/>
  <c r="N174" i="46"/>
  <c r="O174" i="46" s="1"/>
  <c r="P174" i="46"/>
  <c r="Q174" i="46"/>
  <c r="R174" i="46"/>
  <c r="S174" i="46"/>
  <c r="T174" i="46"/>
  <c r="U174" i="46"/>
  <c r="V174" i="46"/>
  <c r="W174" i="46"/>
  <c r="E175" i="46"/>
  <c r="K175" i="46"/>
  <c r="N175" i="46"/>
  <c r="O175" i="46"/>
  <c r="P175" i="46"/>
  <c r="Q175" i="46"/>
  <c r="R175" i="46"/>
  <c r="S175" i="46"/>
  <c r="T175" i="46"/>
  <c r="U175" i="46"/>
  <c r="V175" i="46"/>
  <c r="W175" i="46"/>
  <c r="E176" i="46"/>
  <c r="K176" i="46"/>
  <c r="N176" i="46"/>
  <c r="O176" i="46"/>
  <c r="P176" i="46"/>
  <c r="Q176" i="46"/>
  <c r="R176" i="46"/>
  <c r="S176" i="46"/>
  <c r="T176" i="46"/>
  <c r="U176" i="46"/>
  <c r="V176" i="46"/>
  <c r="W176" i="46"/>
  <c r="E177" i="46"/>
  <c r="K177" i="46"/>
  <c r="N177" i="46"/>
  <c r="O177" i="46"/>
  <c r="P177" i="46"/>
  <c r="Q177" i="46"/>
  <c r="R177" i="46"/>
  <c r="S177" i="46"/>
  <c r="T177" i="46"/>
  <c r="U177" i="46"/>
  <c r="V177" i="46"/>
  <c r="W177" i="46"/>
  <c r="E178" i="46"/>
  <c r="K178" i="46"/>
  <c r="N178" i="46"/>
  <c r="O178" i="46" s="1"/>
  <c r="P178" i="46"/>
  <c r="Q178" i="46"/>
  <c r="R178" i="46"/>
  <c r="S178" i="46"/>
  <c r="T178" i="46"/>
  <c r="U178" i="46"/>
  <c r="V178" i="46"/>
  <c r="W178" i="46"/>
  <c r="E179" i="46"/>
  <c r="K179" i="46"/>
  <c r="N179" i="46"/>
  <c r="P179" i="46"/>
  <c r="Q179" i="46"/>
  <c r="R179" i="46"/>
  <c r="S179" i="46"/>
  <c r="T179" i="46"/>
  <c r="U179" i="46"/>
  <c r="V179" i="46"/>
  <c r="W179" i="46"/>
  <c r="E180" i="46"/>
  <c r="K180" i="46"/>
  <c r="N180" i="46"/>
  <c r="O180" i="46" s="1"/>
  <c r="P180" i="46"/>
  <c r="Q180" i="46"/>
  <c r="R180" i="46"/>
  <c r="S180" i="46"/>
  <c r="T180" i="46"/>
  <c r="U180" i="46"/>
  <c r="V180" i="46"/>
  <c r="W180" i="46"/>
  <c r="E181" i="46"/>
  <c r="K181" i="46"/>
  <c r="N181" i="46"/>
  <c r="O181" i="46" s="1"/>
  <c r="P181" i="46"/>
  <c r="Q181" i="46"/>
  <c r="R181" i="46"/>
  <c r="S181" i="46"/>
  <c r="T181" i="46"/>
  <c r="U181" i="46"/>
  <c r="V181" i="46"/>
  <c r="W181" i="46"/>
  <c r="E182" i="46"/>
  <c r="K182" i="46"/>
  <c r="N182" i="46"/>
  <c r="O182" i="46" s="1"/>
  <c r="P182" i="46"/>
  <c r="Q182" i="46"/>
  <c r="R182" i="46"/>
  <c r="S182" i="46"/>
  <c r="T182" i="46"/>
  <c r="U182" i="46"/>
  <c r="V182" i="46"/>
  <c r="W182" i="46"/>
  <c r="E183" i="46"/>
  <c r="K183" i="46"/>
  <c r="N183" i="46"/>
  <c r="O183" i="46" s="1"/>
  <c r="P183" i="46"/>
  <c r="Q183" i="46"/>
  <c r="R183" i="46"/>
  <c r="S183" i="46"/>
  <c r="T183" i="46"/>
  <c r="U183" i="46"/>
  <c r="V183" i="46"/>
  <c r="W183" i="46"/>
  <c r="E184" i="46"/>
  <c r="K184" i="46"/>
  <c r="N184" i="46"/>
  <c r="O184" i="46"/>
  <c r="P184" i="46"/>
  <c r="Q184" i="46"/>
  <c r="R184" i="46"/>
  <c r="S184" i="46"/>
  <c r="T184" i="46"/>
  <c r="U184" i="46"/>
  <c r="V184" i="46"/>
  <c r="W184" i="46"/>
  <c r="E185" i="46"/>
  <c r="K185" i="46"/>
  <c r="N185" i="46"/>
  <c r="O185" i="46"/>
  <c r="P185" i="46"/>
  <c r="Q185" i="46"/>
  <c r="R185" i="46"/>
  <c r="S185" i="46"/>
  <c r="T185" i="46"/>
  <c r="U185" i="46"/>
  <c r="V185" i="46"/>
  <c r="W185" i="46"/>
  <c r="E186" i="46"/>
  <c r="K186" i="46"/>
  <c r="N186" i="46"/>
  <c r="O186" i="46" s="1"/>
  <c r="P186" i="46"/>
  <c r="Q186" i="46"/>
  <c r="R186" i="46"/>
  <c r="S186" i="46"/>
  <c r="T186" i="46"/>
  <c r="U186" i="46"/>
  <c r="V186" i="46"/>
  <c r="W186" i="46"/>
  <c r="E187" i="46"/>
  <c r="K187" i="46"/>
  <c r="N187" i="46"/>
  <c r="P187" i="46"/>
  <c r="Q187" i="46"/>
  <c r="R187" i="46"/>
  <c r="S187" i="46"/>
  <c r="T187" i="46"/>
  <c r="U187" i="46"/>
  <c r="V187" i="46"/>
  <c r="W187" i="46"/>
  <c r="E188" i="46"/>
  <c r="K188" i="46"/>
  <c r="N188" i="46"/>
  <c r="O188" i="46" s="1"/>
  <c r="P188" i="46"/>
  <c r="Q188" i="46"/>
  <c r="R188" i="46"/>
  <c r="S188" i="46"/>
  <c r="T188" i="46"/>
  <c r="U188" i="46"/>
  <c r="V188" i="46"/>
  <c r="W188" i="46"/>
  <c r="E189" i="46"/>
  <c r="K189" i="46"/>
  <c r="N189" i="46"/>
  <c r="O189" i="46" s="1"/>
  <c r="P189" i="46"/>
  <c r="Q189" i="46"/>
  <c r="R189" i="46"/>
  <c r="S189" i="46"/>
  <c r="T189" i="46"/>
  <c r="U189" i="46"/>
  <c r="V189" i="46"/>
  <c r="W189" i="46"/>
  <c r="E190" i="46"/>
  <c r="K190" i="46"/>
  <c r="N190" i="46"/>
  <c r="O190" i="46" s="1"/>
  <c r="P190" i="46"/>
  <c r="Q190" i="46"/>
  <c r="R190" i="46"/>
  <c r="S190" i="46"/>
  <c r="T190" i="46"/>
  <c r="U190" i="46"/>
  <c r="V190" i="46"/>
  <c r="W190" i="46"/>
  <c r="E191" i="46"/>
  <c r="K191" i="46"/>
  <c r="N191" i="46"/>
  <c r="O191" i="46" s="1"/>
  <c r="P191" i="46"/>
  <c r="Q191" i="46"/>
  <c r="R191" i="46"/>
  <c r="S191" i="46"/>
  <c r="T191" i="46"/>
  <c r="U191" i="46"/>
  <c r="V191" i="46"/>
  <c r="W191" i="46"/>
  <c r="E192" i="46"/>
  <c r="K192" i="46"/>
  <c r="N192" i="46"/>
  <c r="O192" i="46"/>
  <c r="P192" i="46"/>
  <c r="Q192" i="46"/>
  <c r="R192" i="46"/>
  <c r="S192" i="46"/>
  <c r="T192" i="46"/>
  <c r="U192" i="46"/>
  <c r="V192" i="46"/>
  <c r="W192" i="46"/>
  <c r="E193" i="46"/>
  <c r="K193" i="46"/>
  <c r="N193" i="46"/>
  <c r="O193" i="46"/>
  <c r="P193" i="46"/>
  <c r="Q193" i="46"/>
  <c r="R193" i="46"/>
  <c r="S193" i="46"/>
  <c r="T193" i="46"/>
  <c r="U193" i="46"/>
  <c r="V193" i="46"/>
  <c r="W193" i="46"/>
  <c r="E194" i="46"/>
  <c r="K194" i="46"/>
  <c r="N194" i="46"/>
  <c r="O194" i="46" s="1"/>
  <c r="P194" i="46"/>
  <c r="Q194" i="46"/>
  <c r="R194" i="46"/>
  <c r="S194" i="46"/>
  <c r="T194" i="46"/>
  <c r="U194" i="46"/>
  <c r="V194" i="46"/>
  <c r="W194" i="46"/>
  <c r="E195" i="46"/>
  <c r="K195" i="46"/>
  <c r="N195" i="46"/>
  <c r="P195" i="46"/>
  <c r="Q195" i="46"/>
  <c r="R195" i="46"/>
  <c r="S195" i="46"/>
  <c r="T195" i="46"/>
  <c r="U195" i="46"/>
  <c r="V195" i="46"/>
  <c r="W195" i="46"/>
  <c r="E196" i="46"/>
  <c r="K196" i="46"/>
  <c r="N196" i="46"/>
  <c r="O196" i="46" s="1"/>
  <c r="P196" i="46"/>
  <c r="Q196" i="46"/>
  <c r="R196" i="46"/>
  <c r="S196" i="46"/>
  <c r="T196" i="46"/>
  <c r="U196" i="46"/>
  <c r="V196" i="46"/>
  <c r="W196" i="46"/>
  <c r="E197" i="46"/>
  <c r="K197" i="46"/>
  <c r="N197" i="46"/>
  <c r="O197" i="46" s="1"/>
  <c r="P197" i="46"/>
  <c r="Q197" i="46"/>
  <c r="R197" i="46"/>
  <c r="S197" i="46"/>
  <c r="T197" i="46"/>
  <c r="U197" i="46"/>
  <c r="V197" i="46"/>
  <c r="W197" i="46"/>
  <c r="E198" i="46"/>
  <c r="K198" i="46"/>
  <c r="N198" i="46"/>
  <c r="O198" i="46" s="1"/>
  <c r="P198" i="46"/>
  <c r="Q198" i="46"/>
  <c r="R198" i="46"/>
  <c r="S198" i="46"/>
  <c r="T198" i="46"/>
  <c r="U198" i="46"/>
  <c r="V198" i="46"/>
  <c r="W198" i="46"/>
  <c r="E199" i="46"/>
  <c r="K199" i="46"/>
  <c r="N199" i="46"/>
  <c r="O199" i="46" s="1"/>
  <c r="P199" i="46"/>
  <c r="Q199" i="46"/>
  <c r="R199" i="46"/>
  <c r="S199" i="46"/>
  <c r="T199" i="46"/>
  <c r="U199" i="46"/>
  <c r="V199" i="46"/>
  <c r="W199" i="46"/>
  <c r="E200" i="46"/>
  <c r="K200" i="46"/>
  <c r="N200" i="46"/>
  <c r="O200" i="46"/>
  <c r="P200" i="46"/>
  <c r="Q200" i="46"/>
  <c r="R200" i="46"/>
  <c r="S200" i="46"/>
  <c r="T200" i="46"/>
  <c r="U200" i="46"/>
  <c r="V200" i="46"/>
  <c r="W200" i="46"/>
  <c r="E201" i="46"/>
  <c r="K201" i="46"/>
  <c r="N201" i="46"/>
  <c r="O201" i="46"/>
  <c r="P201" i="46"/>
  <c r="Q201" i="46"/>
  <c r="R201" i="46"/>
  <c r="S201" i="46"/>
  <c r="T201" i="46"/>
  <c r="U201" i="46"/>
  <c r="V201" i="46"/>
  <c r="W201" i="46"/>
  <c r="E202" i="46"/>
  <c r="K202" i="46"/>
  <c r="N202" i="46"/>
  <c r="O202" i="46" s="1"/>
  <c r="P202" i="46"/>
  <c r="Q202" i="46"/>
  <c r="R202" i="46"/>
  <c r="S202" i="46"/>
  <c r="T202" i="46"/>
  <c r="U202" i="46"/>
  <c r="V202" i="46"/>
  <c r="W202" i="46"/>
  <c r="E203" i="46"/>
  <c r="K203" i="46"/>
  <c r="N203" i="46"/>
  <c r="P203" i="46"/>
  <c r="Q203" i="46"/>
  <c r="R203" i="46"/>
  <c r="S203" i="46"/>
  <c r="T203" i="46"/>
  <c r="U203" i="46"/>
  <c r="V203" i="46"/>
  <c r="W203" i="46"/>
  <c r="E204" i="46"/>
  <c r="K204" i="46"/>
  <c r="N204" i="46"/>
  <c r="O204" i="46"/>
  <c r="P204" i="46"/>
  <c r="Q204" i="46"/>
  <c r="R204" i="46"/>
  <c r="S204" i="46"/>
  <c r="T204" i="46"/>
  <c r="U204" i="46"/>
  <c r="V204" i="46"/>
  <c r="W204" i="46"/>
  <c r="E205" i="46"/>
  <c r="K205" i="46"/>
  <c r="N205" i="46"/>
  <c r="O205" i="46"/>
  <c r="P205" i="46"/>
  <c r="Q205" i="46"/>
  <c r="R205" i="46"/>
  <c r="S205" i="46"/>
  <c r="T205" i="46"/>
  <c r="U205" i="46"/>
  <c r="V205" i="46"/>
  <c r="W205" i="46"/>
  <c r="E206" i="46"/>
  <c r="K206" i="46"/>
  <c r="N206" i="46"/>
  <c r="O206" i="46" s="1"/>
  <c r="P206" i="46"/>
  <c r="Q206" i="46"/>
  <c r="R206" i="46"/>
  <c r="S206" i="46"/>
  <c r="T206" i="46"/>
  <c r="U206" i="46"/>
  <c r="V206" i="46"/>
  <c r="W206" i="46"/>
  <c r="E207" i="46"/>
  <c r="K207" i="46"/>
  <c r="N207" i="46"/>
  <c r="O207" i="46" s="1"/>
  <c r="P207" i="46"/>
  <c r="Q207" i="46"/>
  <c r="R207" i="46"/>
  <c r="S207" i="46"/>
  <c r="T207" i="46"/>
  <c r="U207" i="46"/>
  <c r="V207" i="46"/>
  <c r="W207" i="46"/>
  <c r="E208" i="46"/>
  <c r="K208" i="46"/>
  <c r="N208" i="46"/>
  <c r="O208" i="46"/>
  <c r="P208" i="46"/>
  <c r="Q208" i="46"/>
  <c r="R208" i="46"/>
  <c r="S208" i="46"/>
  <c r="T208" i="46"/>
  <c r="U208" i="46"/>
  <c r="V208" i="46"/>
  <c r="W208" i="46"/>
  <c r="E209" i="46"/>
  <c r="K209" i="46"/>
  <c r="N209" i="46"/>
  <c r="O209" i="46"/>
  <c r="P209" i="46"/>
  <c r="Q209" i="46"/>
  <c r="R209" i="46"/>
  <c r="S209" i="46"/>
  <c r="T209" i="46"/>
  <c r="U209" i="46"/>
  <c r="V209" i="46"/>
  <c r="W209" i="46"/>
  <c r="E210" i="46"/>
  <c r="K210" i="46"/>
  <c r="N210" i="46"/>
  <c r="O210" i="46" s="1"/>
  <c r="P210" i="46"/>
  <c r="Q210" i="46"/>
  <c r="R210" i="46"/>
  <c r="S210" i="46"/>
  <c r="T210" i="46"/>
  <c r="U210" i="46"/>
  <c r="V210" i="46"/>
  <c r="W210" i="46"/>
  <c r="E211" i="46"/>
  <c r="K211" i="46"/>
  <c r="N211" i="46"/>
  <c r="P211" i="46"/>
  <c r="Q211" i="46"/>
  <c r="R211" i="46"/>
  <c r="S211" i="46"/>
  <c r="T211" i="46"/>
  <c r="U211" i="46"/>
  <c r="V211" i="46"/>
  <c r="W211" i="46"/>
  <c r="E212" i="46"/>
  <c r="K212" i="46"/>
  <c r="N212" i="46"/>
  <c r="O212" i="46"/>
  <c r="P212" i="46"/>
  <c r="Q212" i="46"/>
  <c r="R212" i="46"/>
  <c r="S212" i="46"/>
  <c r="T212" i="46"/>
  <c r="U212" i="46"/>
  <c r="V212" i="46"/>
  <c r="W212" i="46"/>
  <c r="E213" i="46"/>
  <c r="K213" i="46"/>
  <c r="N213" i="46"/>
  <c r="O213" i="46"/>
  <c r="P213" i="46"/>
  <c r="Q213" i="46"/>
  <c r="R213" i="46"/>
  <c r="S213" i="46"/>
  <c r="T213" i="46"/>
  <c r="U213" i="46"/>
  <c r="V213" i="46"/>
  <c r="W213" i="46"/>
  <c r="E214" i="46"/>
  <c r="K214" i="46"/>
  <c r="N214" i="46"/>
  <c r="O214" i="46" s="1"/>
  <c r="P214" i="46"/>
  <c r="Q214" i="46"/>
  <c r="R214" i="46"/>
  <c r="S214" i="46"/>
  <c r="T214" i="46"/>
  <c r="U214" i="46"/>
  <c r="V214" i="46"/>
  <c r="W214" i="46"/>
  <c r="E215" i="46"/>
  <c r="K215" i="46"/>
  <c r="N215" i="46"/>
  <c r="O215" i="46" s="1"/>
  <c r="P215" i="46"/>
  <c r="Q215" i="46"/>
  <c r="R215" i="46"/>
  <c r="S215" i="46"/>
  <c r="T215" i="46"/>
  <c r="U215" i="46"/>
  <c r="V215" i="46"/>
  <c r="W215" i="46"/>
  <c r="E216" i="46"/>
  <c r="K216" i="46"/>
  <c r="N216" i="46"/>
  <c r="P216" i="46"/>
  <c r="Q216" i="46"/>
  <c r="R216" i="46"/>
  <c r="S216" i="46"/>
  <c r="T216" i="46"/>
  <c r="U216" i="46"/>
  <c r="V216" i="46"/>
  <c r="W216" i="46"/>
  <c r="E217" i="46"/>
  <c r="K217" i="46"/>
  <c r="N217" i="46"/>
  <c r="P217" i="46"/>
  <c r="Q217" i="46"/>
  <c r="R217" i="46"/>
  <c r="S217" i="46"/>
  <c r="T217" i="46"/>
  <c r="U217" i="46"/>
  <c r="V217" i="46"/>
  <c r="W217" i="46"/>
  <c r="E218" i="46"/>
  <c r="K218" i="46"/>
  <c r="N218" i="46"/>
  <c r="P218" i="46"/>
  <c r="Q218" i="46"/>
  <c r="R218" i="46"/>
  <c r="S218" i="46"/>
  <c r="T218" i="46"/>
  <c r="U218" i="46"/>
  <c r="V218" i="46"/>
  <c r="W218" i="46"/>
  <c r="E219" i="46"/>
  <c r="K219" i="46"/>
  <c r="N219" i="46"/>
  <c r="O219" i="46" s="1"/>
  <c r="P219" i="46"/>
  <c r="Q219" i="46"/>
  <c r="R219" i="46"/>
  <c r="S219" i="46"/>
  <c r="T219" i="46"/>
  <c r="U219" i="46"/>
  <c r="V219" i="46"/>
  <c r="W219" i="46"/>
  <c r="E220" i="46"/>
  <c r="K220" i="46"/>
  <c r="N220" i="46"/>
  <c r="P220" i="46"/>
  <c r="Q220" i="46"/>
  <c r="R220" i="46"/>
  <c r="S220" i="46"/>
  <c r="T220" i="46"/>
  <c r="U220" i="46"/>
  <c r="V220" i="46"/>
  <c r="W220" i="46"/>
  <c r="E221" i="46"/>
  <c r="K221" i="46"/>
  <c r="N221" i="46"/>
  <c r="P221" i="46"/>
  <c r="Q221" i="46"/>
  <c r="R221" i="46"/>
  <c r="S221" i="46"/>
  <c r="T221" i="46"/>
  <c r="U221" i="46"/>
  <c r="V221" i="46"/>
  <c r="W221" i="46"/>
  <c r="E222" i="46"/>
  <c r="K222" i="46"/>
  <c r="N222" i="46"/>
  <c r="P222" i="46"/>
  <c r="Q222" i="46"/>
  <c r="R222" i="46"/>
  <c r="S222" i="46"/>
  <c r="T222" i="46"/>
  <c r="U222" i="46"/>
  <c r="V222" i="46"/>
  <c r="W222" i="46"/>
  <c r="E223" i="46"/>
  <c r="K223" i="46"/>
  <c r="N223" i="46"/>
  <c r="O223" i="46" s="1"/>
  <c r="P223" i="46"/>
  <c r="Q223" i="46"/>
  <c r="R223" i="46"/>
  <c r="S223" i="46"/>
  <c r="T223" i="46"/>
  <c r="U223" i="46"/>
  <c r="V223" i="46"/>
  <c r="W223" i="46"/>
  <c r="E224" i="46"/>
  <c r="K224" i="46"/>
  <c r="N224" i="46"/>
  <c r="O224" i="46"/>
  <c r="P224" i="46"/>
  <c r="Q224" i="46"/>
  <c r="R224" i="46"/>
  <c r="S224" i="46"/>
  <c r="T224" i="46"/>
  <c r="U224" i="46"/>
  <c r="V224" i="46"/>
  <c r="W224" i="46"/>
  <c r="E225" i="46"/>
  <c r="K225" i="46"/>
  <c r="N225" i="46"/>
  <c r="P225" i="46"/>
  <c r="Q225" i="46"/>
  <c r="R225" i="46"/>
  <c r="S225" i="46"/>
  <c r="T225" i="46"/>
  <c r="U225" i="46"/>
  <c r="V225" i="46"/>
  <c r="W225" i="46"/>
  <c r="E226" i="46"/>
  <c r="K226" i="46"/>
  <c r="N226" i="46"/>
  <c r="P226" i="46"/>
  <c r="Q226" i="46"/>
  <c r="R226" i="46"/>
  <c r="S226" i="46"/>
  <c r="T226" i="46"/>
  <c r="U226" i="46"/>
  <c r="V226" i="46"/>
  <c r="W226" i="46"/>
  <c r="E227" i="46"/>
  <c r="K227" i="46"/>
  <c r="N227" i="46"/>
  <c r="P227" i="46"/>
  <c r="Q227" i="46"/>
  <c r="R227" i="46"/>
  <c r="S227" i="46"/>
  <c r="T227" i="46"/>
  <c r="U227" i="46"/>
  <c r="V227" i="46"/>
  <c r="W227" i="46"/>
  <c r="E228" i="46"/>
  <c r="K228" i="46"/>
  <c r="N228" i="46"/>
  <c r="P228" i="46"/>
  <c r="Q228" i="46"/>
  <c r="R228" i="46"/>
  <c r="S228" i="46"/>
  <c r="T228" i="46"/>
  <c r="U228" i="46"/>
  <c r="V228" i="46"/>
  <c r="W228" i="46"/>
  <c r="E229" i="46"/>
  <c r="K229" i="46"/>
  <c r="N229" i="46"/>
  <c r="P229" i="46"/>
  <c r="Q229" i="46"/>
  <c r="R229" i="46"/>
  <c r="S229" i="46"/>
  <c r="T229" i="46"/>
  <c r="U229" i="46"/>
  <c r="V229" i="46"/>
  <c r="W229" i="46"/>
  <c r="E230" i="46"/>
  <c r="K230" i="46"/>
  <c r="N230" i="46"/>
  <c r="P230" i="46"/>
  <c r="Q230" i="46"/>
  <c r="R230" i="46"/>
  <c r="S230" i="46"/>
  <c r="T230" i="46"/>
  <c r="U230" i="46"/>
  <c r="V230" i="46"/>
  <c r="W230" i="46"/>
  <c r="E231" i="46"/>
  <c r="K231" i="46"/>
  <c r="N231" i="46"/>
  <c r="P231" i="46"/>
  <c r="Q231" i="46"/>
  <c r="R231" i="46"/>
  <c r="S231" i="46"/>
  <c r="T231" i="46"/>
  <c r="U231" i="46"/>
  <c r="V231" i="46"/>
  <c r="W231" i="46"/>
  <c r="E232" i="46"/>
  <c r="K232" i="46"/>
  <c r="N232" i="46"/>
  <c r="P232" i="46"/>
  <c r="Q232" i="46"/>
  <c r="R232" i="46"/>
  <c r="S232" i="46"/>
  <c r="T232" i="46"/>
  <c r="U232" i="46"/>
  <c r="V232" i="46"/>
  <c r="W232" i="46"/>
  <c r="E233" i="46"/>
  <c r="K233" i="46"/>
  <c r="N233" i="46"/>
  <c r="P233" i="46"/>
  <c r="Q233" i="46"/>
  <c r="R233" i="46"/>
  <c r="S233" i="46"/>
  <c r="T233" i="46"/>
  <c r="U233" i="46"/>
  <c r="V233" i="46"/>
  <c r="W233" i="46"/>
  <c r="E234" i="46"/>
  <c r="K234" i="46"/>
  <c r="N234" i="46"/>
  <c r="P234" i="46"/>
  <c r="Q234" i="46"/>
  <c r="R234" i="46"/>
  <c r="S234" i="46"/>
  <c r="T234" i="46"/>
  <c r="U234" i="46"/>
  <c r="V234" i="46"/>
  <c r="W234" i="46"/>
  <c r="E235" i="46"/>
  <c r="K235" i="46"/>
  <c r="N235" i="46"/>
  <c r="P235" i="46"/>
  <c r="Q235" i="46"/>
  <c r="R235" i="46"/>
  <c r="S235" i="46"/>
  <c r="T235" i="46"/>
  <c r="U235" i="46"/>
  <c r="V235" i="46"/>
  <c r="W235" i="46"/>
  <c r="E236" i="46"/>
  <c r="K236" i="46"/>
  <c r="N236" i="46"/>
  <c r="O236" i="46" s="1"/>
  <c r="P236" i="46"/>
  <c r="Q236" i="46"/>
  <c r="R236" i="46"/>
  <c r="S236" i="46"/>
  <c r="T236" i="46"/>
  <c r="U236" i="46"/>
  <c r="V236" i="46"/>
  <c r="W236" i="46"/>
  <c r="E237" i="46"/>
  <c r="K237" i="46"/>
  <c r="N237" i="46"/>
  <c r="O237" i="46"/>
  <c r="P237" i="46"/>
  <c r="Q237" i="46"/>
  <c r="R237" i="46"/>
  <c r="S237" i="46"/>
  <c r="T237" i="46"/>
  <c r="U237" i="46"/>
  <c r="V237" i="46"/>
  <c r="W237" i="46"/>
  <c r="E238" i="46"/>
  <c r="K238" i="46"/>
  <c r="N238" i="46"/>
  <c r="O238" i="46"/>
  <c r="P238" i="46"/>
  <c r="Q238" i="46"/>
  <c r="R238" i="46"/>
  <c r="S238" i="46"/>
  <c r="T238" i="46"/>
  <c r="U238" i="46"/>
  <c r="V238" i="46"/>
  <c r="W238" i="46"/>
  <c r="E239" i="46"/>
  <c r="K239" i="46"/>
  <c r="N239" i="46"/>
  <c r="O239" i="46"/>
  <c r="P239" i="46"/>
  <c r="Q239" i="46"/>
  <c r="R239" i="46"/>
  <c r="S239" i="46"/>
  <c r="T239" i="46"/>
  <c r="U239" i="46"/>
  <c r="V239" i="46"/>
  <c r="W239" i="46"/>
  <c r="E240" i="46"/>
  <c r="K240" i="46"/>
  <c r="N240" i="46"/>
  <c r="O240" i="46" s="1"/>
  <c r="P240" i="46"/>
  <c r="Q240" i="46"/>
  <c r="R240" i="46"/>
  <c r="S240" i="46"/>
  <c r="T240" i="46"/>
  <c r="U240" i="46"/>
  <c r="V240" i="46"/>
  <c r="W240" i="46"/>
  <c r="E241" i="46"/>
  <c r="K241" i="46"/>
  <c r="N241" i="46"/>
  <c r="P241" i="46"/>
  <c r="Q241" i="46"/>
  <c r="R241" i="46"/>
  <c r="S241" i="46"/>
  <c r="T241" i="46"/>
  <c r="U241" i="46"/>
  <c r="V241" i="46"/>
  <c r="W241" i="46"/>
  <c r="E242" i="46"/>
  <c r="K242" i="46"/>
  <c r="N242" i="46"/>
  <c r="P242" i="46"/>
  <c r="Q242" i="46"/>
  <c r="R242" i="46"/>
  <c r="S242" i="46"/>
  <c r="T242" i="46"/>
  <c r="U242" i="46"/>
  <c r="V242" i="46"/>
  <c r="W242" i="46"/>
  <c r="E243" i="46"/>
  <c r="K243" i="46"/>
  <c r="N243" i="46"/>
  <c r="O243" i="46" s="1"/>
  <c r="P243" i="46"/>
  <c r="Q243" i="46"/>
  <c r="R243" i="46"/>
  <c r="S243" i="46"/>
  <c r="T243" i="46"/>
  <c r="U243" i="46"/>
  <c r="V243" i="46"/>
  <c r="W243" i="46"/>
  <c r="E244" i="46"/>
  <c r="K244" i="46"/>
  <c r="N244" i="46"/>
  <c r="P244" i="46"/>
  <c r="Q244" i="46"/>
  <c r="R244" i="46"/>
  <c r="S244" i="46"/>
  <c r="T244" i="46"/>
  <c r="U244" i="46"/>
  <c r="V244" i="46"/>
  <c r="W244" i="46"/>
  <c r="K245" i="46"/>
  <c r="N245" i="46"/>
  <c r="P245" i="46"/>
  <c r="Q245" i="46"/>
  <c r="R245" i="46"/>
  <c r="S245" i="46"/>
  <c r="T245" i="46"/>
  <c r="U245" i="46"/>
  <c r="V245" i="46"/>
  <c r="W245" i="46"/>
  <c r="K246" i="46"/>
  <c r="N246" i="46"/>
  <c r="O247" i="46" s="1"/>
  <c r="P246" i="46"/>
  <c r="Q246" i="46"/>
  <c r="R246" i="46"/>
  <c r="S246" i="46"/>
  <c r="T246" i="46"/>
  <c r="U246" i="46"/>
  <c r="V246" i="46"/>
  <c r="W246" i="46"/>
  <c r="K247" i="46"/>
  <c r="N247" i="46"/>
  <c r="P247" i="46"/>
  <c r="Q247" i="46"/>
  <c r="R247" i="46"/>
  <c r="S247" i="46"/>
  <c r="T247" i="46"/>
  <c r="U247" i="46"/>
  <c r="V247" i="46"/>
  <c r="W247" i="46"/>
  <c r="K248" i="46"/>
  <c r="N248" i="46"/>
  <c r="O248" i="46" s="1"/>
  <c r="P248" i="46"/>
  <c r="Q248" i="46"/>
  <c r="R248" i="46"/>
  <c r="S248" i="46"/>
  <c r="T248" i="46"/>
  <c r="U248" i="46"/>
  <c r="V248" i="46"/>
  <c r="W248" i="46"/>
  <c r="K249" i="46"/>
  <c r="N249" i="46"/>
  <c r="P249" i="46"/>
  <c r="Q249" i="46"/>
  <c r="R249" i="46"/>
  <c r="S249" i="46"/>
  <c r="T249" i="46"/>
  <c r="U249" i="46"/>
  <c r="V249" i="46"/>
  <c r="W249" i="46"/>
  <c r="K250" i="46"/>
  <c r="O250" i="46"/>
  <c r="P250" i="46"/>
  <c r="Q250" i="46"/>
  <c r="R250" i="46"/>
  <c r="S250" i="46"/>
  <c r="T250" i="46"/>
  <c r="U250" i="46"/>
  <c r="V250" i="46"/>
  <c r="W250" i="46"/>
  <c r="K251" i="46"/>
  <c r="O251" i="46"/>
  <c r="P251" i="46"/>
  <c r="Q251" i="46"/>
  <c r="R251" i="46"/>
  <c r="S251" i="46"/>
  <c r="T251" i="46"/>
  <c r="U251" i="46"/>
  <c r="V251" i="46"/>
  <c r="W251" i="46"/>
  <c r="K252" i="46"/>
  <c r="O252" i="46"/>
  <c r="P252" i="46"/>
  <c r="Q252" i="46"/>
  <c r="R252" i="46"/>
  <c r="S252" i="46"/>
  <c r="T252" i="46"/>
  <c r="U252" i="46"/>
  <c r="V252" i="46"/>
  <c r="W252" i="46"/>
  <c r="K253" i="46"/>
  <c r="O253" i="46"/>
  <c r="P253" i="46"/>
  <c r="Q253" i="46"/>
  <c r="R253" i="46"/>
  <c r="S253" i="46"/>
  <c r="T253" i="46"/>
  <c r="U253" i="46"/>
  <c r="V253" i="46"/>
  <c r="W253" i="46"/>
  <c r="K254" i="46"/>
  <c r="O254" i="46"/>
  <c r="P254" i="46"/>
  <c r="Q254" i="46"/>
  <c r="R254" i="46"/>
  <c r="S254" i="46"/>
  <c r="T254" i="46"/>
  <c r="U254" i="46"/>
  <c r="V254" i="46"/>
  <c r="W254" i="46"/>
  <c r="K255" i="46"/>
  <c r="O255" i="46"/>
  <c r="P255" i="46"/>
  <c r="Q255" i="46"/>
  <c r="R255" i="46"/>
  <c r="S255" i="46"/>
  <c r="T255" i="46"/>
  <c r="U255" i="46"/>
  <c r="V255" i="46"/>
  <c r="W255" i="46"/>
  <c r="K256" i="46"/>
  <c r="O256" i="46"/>
  <c r="P256" i="46"/>
  <c r="Q256" i="46"/>
  <c r="R256" i="46"/>
  <c r="S256" i="46"/>
  <c r="T256" i="46"/>
  <c r="U256" i="46"/>
  <c r="V256" i="46"/>
  <c r="W256" i="46"/>
  <c r="K257" i="46"/>
  <c r="P257" i="46"/>
  <c r="Q257" i="46"/>
  <c r="R257" i="46"/>
  <c r="S257" i="46"/>
  <c r="T257" i="46"/>
  <c r="U257" i="46"/>
  <c r="V257" i="46"/>
  <c r="W257" i="46"/>
  <c r="K258" i="46"/>
  <c r="P258" i="46"/>
  <c r="Q258" i="46"/>
  <c r="R258" i="46"/>
  <c r="S258" i="46"/>
  <c r="T258" i="46"/>
  <c r="U258" i="46"/>
  <c r="V258" i="46"/>
  <c r="W258" i="46"/>
  <c r="K259" i="46"/>
  <c r="P259" i="46"/>
  <c r="Q259" i="46"/>
  <c r="R259" i="46"/>
  <c r="S259" i="46"/>
  <c r="T259" i="46"/>
  <c r="U259" i="46"/>
  <c r="V259" i="46"/>
  <c r="W259" i="46"/>
  <c r="K260" i="46"/>
  <c r="P260" i="46"/>
  <c r="Q260" i="46"/>
  <c r="R260" i="46"/>
  <c r="S260" i="46"/>
  <c r="T260" i="46"/>
  <c r="U260" i="46"/>
  <c r="V260" i="46"/>
  <c r="W260" i="46"/>
  <c r="K261" i="46"/>
  <c r="P261" i="46"/>
  <c r="Q261" i="46"/>
  <c r="R261" i="46"/>
  <c r="S261" i="46"/>
  <c r="T261" i="46"/>
  <c r="U261" i="46"/>
  <c r="V261" i="46"/>
  <c r="W261" i="46"/>
  <c r="K262" i="46"/>
  <c r="P262" i="46"/>
  <c r="Q262" i="46"/>
  <c r="R262" i="46"/>
  <c r="S262" i="46"/>
  <c r="T262" i="46"/>
  <c r="U262" i="46"/>
  <c r="V262" i="46"/>
  <c r="W262" i="46"/>
  <c r="K263" i="46"/>
  <c r="P263" i="46"/>
  <c r="Q263" i="46"/>
  <c r="R263" i="46"/>
  <c r="S263" i="46"/>
  <c r="T263" i="46"/>
  <c r="U263" i="46"/>
  <c r="V263" i="46"/>
  <c r="W263" i="46"/>
  <c r="K264" i="46"/>
  <c r="P264" i="46"/>
  <c r="Q264" i="46"/>
  <c r="R264" i="46"/>
  <c r="S264" i="46"/>
  <c r="T264" i="46"/>
  <c r="U264" i="46"/>
  <c r="V264" i="46"/>
  <c r="W264" i="46"/>
  <c r="K265" i="46"/>
  <c r="P265" i="46"/>
  <c r="Q265" i="46"/>
  <c r="R265" i="46"/>
  <c r="S265" i="46"/>
  <c r="T265" i="46"/>
  <c r="U265" i="46"/>
  <c r="V265" i="46"/>
  <c r="W265" i="46"/>
  <c r="K266" i="46"/>
  <c r="P266" i="46"/>
  <c r="Q266" i="46"/>
  <c r="R266" i="46"/>
  <c r="S266" i="46"/>
  <c r="T266" i="46"/>
  <c r="U266" i="46"/>
  <c r="V266" i="46"/>
  <c r="W266" i="46"/>
  <c r="K267" i="46"/>
  <c r="P267" i="46"/>
  <c r="Q267" i="46"/>
  <c r="R267" i="46"/>
  <c r="S267" i="46"/>
  <c r="T267" i="46"/>
  <c r="U267" i="46"/>
  <c r="V267" i="46"/>
  <c r="W267" i="46"/>
  <c r="K268" i="46"/>
  <c r="P268" i="46"/>
  <c r="Q268" i="46"/>
  <c r="R268" i="46"/>
  <c r="S268" i="46"/>
  <c r="T268" i="46"/>
  <c r="U268" i="46"/>
  <c r="V268" i="46"/>
  <c r="W268" i="46"/>
  <c r="K269" i="46"/>
  <c r="P269" i="46"/>
  <c r="Q269" i="46"/>
  <c r="R269" i="46"/>
  <c r="S269" i="46"/>
  <c r="T269" i="46"/>
  <c r="U269" i="46"/>
  <c r="V269" i="46"/>
  <c r="W269" i="46"/>
  <c r="K270" i="46"/>
  <c r="P270" i="46"/>
  <c r="Q270" i="46"/>
  <c r="R270" i="46"/>
  <c r="S270" i="46"/>
  <c r="T270" i="46"/>
  <c r="U270" i="46"/>
  <c r="V270" i="46"/>
  <c r="W270" i="46"/>
  <c r="K271" i="46"/>
  <c r="P271" i="46"/>
  <c r="Q271" i="46"/>
  <c r="R271" i="46"/>
  <c r="S271" i="46"/>
  <c r="T271" i="46"/>
  <c r="U271" i="46"/>
  <c r="V271" i="46"/>
  <c r="W271" i="46"/>
  <c r="K272" i="46"/>
  <c r="P272" i="46"/>
  <c r="Q272" i="46"/>
  <c r="R272" i="46"/>
  <c r="S272" i="46"/>
  <c r="T272" i="46"/>
  <c r="U272" i="46"/>
  <c r="V272" i="46"/>
  <c r="W272" i="46"/>
  <c r="K273" i="46"/>
  <c r="P273" i="46"/>
  <c r="Q273" i="46"/>
  <c r="R273" i="46"/>
  <c r="S273" i="46"/>
  <c r="T273" i="46"/>
  <c r="U273" i="46"/>
  <c r="V273" i="46"/>
  <c r="W273" i="46"/>
  <c r="K274" i="46"/>
  <c r="P274" i="46"/>
  <c r="Q274" i="46"/>
  <c r="R274" i="46"/>
  <c r="S274" i="46"/>
  <c r="T274" i="46"/>
  <c r="U274" i="46"/>
  <c r="V274" i="46"/>
  <c r="W274" i="46"/>
  <c r="K275" i="46"/>
  <c r="P275" i="46"/>
  <c r="Q275" i="46"/>
  <c r="R275" i="46"/>
  <c r="S275" i="46"/>
  <c r="T275" i="46"/>
  <c r="U275" i="46"/>
  <c r="V275" i="46"/>
  <c r="W275" i="46"/>
  <c r="K276" i="46"/>
  <c r="P276" i="46"/>
  <c r="Q276" i="46"/>
  <c r="R276" i="46"/>
  <c r="S276" i="46"/>
  <c r="T276" i="46"/>
  <c r="U276" i="46"/>
  <c r="V276" i="46"/>
  <c r="W276" i="46"/>
  <c r="K277" i="46"/>
  <c r="P277" i="46"/>
  <c r="Q277" i="46"/>
  <c r="R277" i="46"/>
  <c r="S277" i="46"/>
  <c r="T277" i="46"/>
  <c r="U277" i="46"/>
  <c r="V277" i="46"/>
  <c r="W277" i="46"/>
  <c r="K278" i="46"/>
  <c r="P278" i="46"/>
  <c r="Q278" i="46"/>
  <c r="R278" i="46"/>
  <c r="S278" i="46"/>
  <c r="T278" i="46"/>
  <c r="U278" i="46"/>
  <c r="V278" i="46"/>
  <c r="W278" i="46"/>
  <c r="K279" i="46"/>
  <c r="P279" i="46"/>
  <c r="Q279" i="46"/>
  <c r="R279" i="46"/>
  <c r="S279" i="46"/>
  <c r="T279" i="46"/>
  <c r="U279" i="46"/>
  <c r="V279" i="46"/>
  <c r="W279" i="46"/>
  <c r="K280" i="46"/>
  <c r="P280" i="46"/>
  <c r="Q280" i="46"/>
  <c r="R280" i="46"/>
  <c r="S280" i="46"/>
  <c r="T280" i="46"/>
  <c r="U280" i="46"/>
  <c r="V280" i="46"/>
  <c r="W280" i="46"/>
  <c r="K281" i="46"/>
  <c r="P281" i="46"/>
  <c r="Q281" i="46"/>
  <c r="R281" i="46"/>
  <c r="S281" i="46"/>
  <c r="T281" i="46"/>
  <c r="U281" i="46"/>
  <c r="V281" i="46"/>
  <c r="W281" i="46"/>
  <c r="D282" i="46"/>
  <c r="E282" i="46"/>
  <c r="O142" i="46" l="1"/>
  <c r="O163" i="46"/>
  <c r="O158" i="46"/>
  <c r="O83" i="46"/>
  <c r="O244" i="46"/>
  <c r="O249" i="46"/>
  <c r="O241" i="46"/>
  <c r="O234" i="46"/>
  <c r="O226" i="46"/>
  <c r="O211" i="46"/>
  <c r="O203" i="46"/>
  <c r="O195" i="46"/>
  <c r="O187" i="46"/>
  <c r="O179" i="46"/>
  <c r="O170" i="46"/>
  <c r="O164" i="46"/>
  <c r="O155" i="46"/>
  <c r="O148" i="46"/>
  <c r="O144" i="46"/>
  <c r="O233" i="46"/>
  <c r="O245" i="46"/>
  <c r="O242" i="46"/>
  <c r="O235" i="46"/>
  <c r="O80" i="46"/>
  <c r="O246" i="46"/>
  <c r="O230" i="46"/>
  <c r="O225" i="46"/>
  <c r="O220" i="46"/>
  <c r="O216" i="46"/>
  <c r="O162" i="46"/>
  <c r="O157" i="46"/>
  <c r="O147" i="46"/>
  <c r="O77" i="46"/>
  <c r="O72" i="46"/>
  <c r="O66" i="46"/>
  <c r="O229" i="46"/>
  <c r="O232" i="46"/>
  <c r="O228" i="46"/>
  <c r="O227" i="46"/>
  <c r="O222" i="46"/>
  <c r="O218" i="46"/>
  <c r="O165" i="46"/>
  <c r="O143" i="46"/>
  <c r="J66" i="46"/>
  <c r="H66" i="46" s="1"/>
  <c r="I66" i="46" s="1"/>
  <c r="O231" i="46"/>
  <c r="O221" i="46"/>
  <c r="O217" i="46"/>
  <c r="O140" i="46"/>
  <c r="E7" i="46"/>
  <c r="E6" i="46"/>
  <c r="H65" i="45"/>
  <c r="K66" i="45"/>
  <c r="K67" i="45"/>
  <c r="K68" i="45"/>
  <c r="K69" i="45"/>
  <c r="K70" i="45"/>
  <c r="K71" i="45"/>
  <c r="K72" i="45"/>
  <c r="K73" i="45"/>
  <c r="K74" i="45"/>
  <c r="K75" i="45"/>
  <c r="K76" i="45"/>
  <c r="K77" i="45"/>
  <c r="K78" i="45"/>
  <c r="K79" i="45"/>
  <c r="K80" i="45"/>
  <c r="K81" i="45"/>
  <c r="K82" i="45"/>
  <c r="K83" i="45"/>
  <c r="K84" i="45"/>
  <c r="K85" i="45"/>
  <c r="K86" i="45"/>
  <c r="K87" i="45"/>
  <c r="K88" i="45"/>
  <c r="K89" i="45"/>
  <c r="K90" i="45"/>
  <c r="K91" i="45"/>
  <c r="K92" i="45"/>
  <c r="K93" i="45"/>
  <c r="K94" i="45"/>
  <c r="K95" i="45"/>
  <c r="K96" i="45"/>
  <c r="K97" i="45"/>
  <c r="K98" i="45"/>
  <c r="K99" i="45"/>
  <c r="K100" i="45"/>
  <c r="K101" i="45"/>
  <c r="K102" i="45"/>
  <c r="K103" i="45"/>
  <c r="K104" i="45"/>
  <c r="K105" i="45"/>
  <c r="K106" i="45"/>
  <c r="K107" i="45"/>
  <c r="K108" i="45"/>
  <c r="K109" i="45"/>
  <c r="K110" i="45"/>
  <c r="K111" i="45"/>
  <c r="K112" i="45"/>
  <c r="K113" i="45"/>
  <c r="K114" i="45"/>
  <c r="K115" i="45"/>
  <c r="K116" i="45"/>
  <c r="K117" i="45"/>
  <c r="K118" i="45"/>
  <c r="K119" i="45"/>
  <c r="K120" i="45"/>
  <c r="K121" i="45"/>
  <c r="K122" i="45"/>
  <c r="K123" i="45"/>
  <c r="K124" i="45"/>
  <c r="K125" i="45"/>
  <c r="K126" i="45"/>
  <c r="K127" i="45"/>
  <c r="K128" i="45"/>
  <c r="K129" i="45"/>
  <c r="K130" i="45"/>
  <c r="K131" i="45"/>
  <c r="K132" i="45"/>
  <c r="K133" i="45"/>
  <c r="K134" i="45"/>
  <c r="K135" i="45"/>
  <c r="K136" i="45"/>
  <c r="K137" i="45"/>
  <c r="K138" i="45"/>
  <c r="K139" i="45"/>
  <c r="K140" i="45"/>
  <c r="K141" i="45"/>
  <c r="K142" i="45"/>
  <c r="K143" i="45"/>
  <c r="K144" i="45"/>
  <c r="K145" i="45"/>
  <c r="K146" i="45"/>
  <c r="K147" i="45"/>
  <c r="K148" i="45"/>
  <c r="K149" i="45"/>
  <c r="K150" i="45"/>
  <c r="K151" i="45"/>
  <c r="K152" i="45"/>
  <c r="K153" i="45"/>
  <c r="K154" i="45"/>
  <c r="K155" i="45"/>
  <c r="K156" i="45"/>
  <c r="K157" i="45"/>
  <c r="K158" i="45"/>
  <c r="K159" i="45"/>
  <c r="K160" i="45"/>
  <c r="K161" i="45"/>
  <c r="K162" i="45"/>
  <c r="K163" i="45"/>
  <c r="K164" i="45"/>
  <c r="K165" i="45"/>
  <c r="K166" i="45"/>
  <c r="K167" i="45"/>
  <c r="K168" i="45"/>
  <c r="K169" i="45"/>
  <c r="K170" i="45"/>
  <c r="K171" i="45"/>
  <c r="K172" i="45"/>
  <c r="K173" i="45"/>
  <c r="K174" i="45"/>
  <c r="K175" i="45"/>
  <c r="K176" i="45"/>
  <c r="K177" i="45"/>
  <c r="K178" i="45"/>
  <c r="K179" i="45"/>
  <c r="K180" i="45"/>
  <c r="K181" i="45"/>
  <c r="K182" i="45"/>
  <c r="K183" i="45"/>
  <c r="K184" i="45"/>
  <c r="K185" i="45"/>
  <c r="K186" i="45"/>
  <c r="K187" i="45"/>
  <c r="K188" i="45"/>
  <c r="K189" i="45"/>
  <c r="K190" i="45"/>
  <c r="K191" i="45"/>
  <c r="K192" i="45"/>
  <c r="K193" i="45"/>
  <c r="K194" i="45"/>
  <c r="K195" i="45"/>
  <c r="K196" i="45"/>
  <c r="K197" i="45"/>
  <c r="K198" i="45"/>
  <c r="K199" i="45"/>
  <c r="K200" i="45"/>
  <c r="K201" i="45"/>
  <c r="K202" i="45"/>
  <c r="K203" i="45"/>
  <c r="K204" i="45"/>
  <c r="K205" i="45"/>
  <c r="K206" i="45"/>
  <c r="K207" i="45"/>
  <c r="K208" i="45"/>
  <c r="K209" i="45"/>
  <c r="K210" i="45"/>
  <c r="K211" i="45"/>
  <c r="K212" i="45"/>
  <c r="K213" i="45"/>
  <c r="K214" i="45"/>
  <c r="K215" i="45"/>
  <c r="K216" i="45"/>
  <c r="K217" i="45"/>
  <c r="K218" i="45"/>
  <c r="K219" i="45"/>
  <c r="K220" i="45"/>
  <c r="K221" i="45"/>
  <c r="K222" i="45"/>
  <c r="K223" i="45"/>
  <c r="K224" i="45"/>
  <c r="K225" i="45"/>
  <c r="K226" i="45"/>
  <c r="K227" i="45"/>
  <c r="K228" i="45"/>
  <c r="K229" i="45"/>
  <c r="K230" i="45"/>
  <c r="K231" i="45"/>
  <c r="K232" i="45"/>
  <c r="K233" i="45"/>
  <c r="K234" i="45"/>
  <c r="K235" i="45"/>
  <c r="K236" i="45"/>
  <c r="K237" i="45"/>
  <c r="K238" i="45"/>
  <c r="K239" i="45"/>
  <c r="K240" i="45"/>
  <c r="K241" i="45"/>
  <c r="K242" i="45"/>
  <c r="K243" i="45"/>
  <c r="K244" i="45"/>
  <c r="K245" i="45"/>
  <c r="K246" i="45"/>
  <c r="K247" i="45"/>
  <c r="K248" i="45"/>
  <c r="K249" i="45"/>
  <c r="K250" i="45"/>
  <c r="K251" i="45"/>
  <c r="K252" i="45"/>
  <c r="K253" i="45"/>
  <c r="K254" i="45"/>
  <c r="K255" i="45"/>
  <c r="K256" i="45"/>
  <c r="K257" i="45"/>
  <c r="K258" i="45"/>
  <c r="K259" i="45"/>
  <c r="K260" i="45"/>
  <c r="K261" i="45"/>
  <c r="K262" i="45"/>
  <c r="K263" i="45"/>
  <c r="K264" i="45"/>
  <c r="K265" i="45"/>
  <c r="K266" i="45"/>
  <c r="K267" i="45"/>
  <c r="K268" i="45"/>
  <c r="K269" i="45"/>
  <c r="K270" i="45"/>
  <c r="K271" i="45"/>
  <c r="K272" i="45"/>
  <c r="K273" i="45"/>
  <c r="K274" i="45"/>
  <c r="K275" i="45"/>
  <c r="K276" i="45"/>
  <c r="K277" i="45"/>
  <c r="K278" i="45"/>
  <c r="K279" i="45"/>
  <c r="K280" i="45"/>
  <c r="K281" i="45"/>
  <c r="K65" i="45"/>
  <c r="J65" i="45" s="1"/>
  <c r="D7" i="45"/>
  <c r="D6" i="45"/>
  <c r="I4" i="45"/>
  <c r="E11" i="45"/>
  <c r="O11" i="45"/>
  <c r="E12" i="45"/>
  <c r="O12" i="45"/>
  <c r="O13" i="45"/>
  <c r="O14" i="45"/>
  <c r="E15" i="45"/>
  <c r="O15" i="45"/>
  <c r="E16" i="45"/>
  <c r="O16" i="45"/>
  <c r="O17" i="45"/>
  <c r="O18" i="45"/>
  <c r="E19" i="45"/>
  <c r="O19" i="45"/>
  <c r="E20" i="45"/>
  <c r="O20" i="45"/>
  <c r="O21" i="45"/>
  <c r="O22" i="45"/>
  <c r="E23" i="45"/>
  <c r="O23" i="45"/>
  <c r="E24" i="45"/>
  <c r="O24" i="45"/>
  <c r="O25" i="45"/>
  <c r="O26" i="45"/>
  <c r="E27" i="45"/>
  <c r="O27" i="45"/>
  <c r="E28" i="45"/>
  <c r="O28" i="45"/>
  <c r="O29" i="45"/>
  <c r="O30" i="45"/>
  <c r="E31" i="45"/>
  <c r="O31" i="45"/>
  <c r="E32" i="45"/>
  <c r="O32" i="45"/>
  <c r="O33" i="45"/>
  <c r="O34" i="45"/>
  <c r="E35" i="45"/>
  <c r="O35" i="45"/>
  <c r="E36" i="45"/>
  <c r="O36" i="45"/>
  <c r="O37" i="45"/>
  <c r="O38" i="45"/>
  <c r="E39" i="45"/>
  <c r="O39" i="45"/>
  <c r="E40" i="45"/>
  <c r="O40" i="45"/>
  <c r="O41" i="45"/>
  <c r="O42" i="45"/>
  <c r="E43" i="45"/>
  <c r="O43" i="45"/>
  <c r="E44" i="45"/>
  <c r="O44" i="45"/>
  <c r="O45" i="45"/>
  <c r="O46" i="45"/>
  <c r="E47" i="45"/>
  <c r="O47" i="45"/>
  <c r="E48" i="45"/>
  <c r="O48" i="45"/>
  <c r="O49" i="45"/>
  <c r="O50" i="45"/>
  <c r="E51" i="45"/>
  <c r="O51" i="45"/>
  <c r="E52" i="45"/>
  <c r="O52" i="45"/>
  <c r="O53" i="45"/>
  <c r="O54" i="45"/>
  <c r="E55" i="45"/>
  <c r="O55" i="45"/>
  <c r="E56" i="45"/>
  <c r="O56" i="45"/>
  <c r="O57" i="45"/>
  <c r="O58" i="45"/>
  <c r="E59" i="45"/>
  <c r="O59" i="45"/>
  <c r="E60" i="45"/>
  <c r="O60" i="45"/>
  <c r="O61" i="45"/>
  <c r="O62" i="45"/>
  <c r="E63" i="45"/>
  <c r="O63" i="45"/>
  <c r="E64" i="45"/>
  <c r="O64" i="45"/>
  <c r="O67" i="45"/>
  <c r="O68" i="45"/>
  <c r="O102" i="45"/>
  <c r="O118" i="45"/>
  <c r="O119" i="45"/>
  <c r="O122" i="45"/>
  <c r="O144" i="45"/>
  <c r="O148" i="45"/>
  <c r="O152" i="45"/>
  <c r="O156" i="45"/>
  <c r="O160" i="45"/>
  <c r="O164" i="45"/>
  <c r="O168" i="45"/>
  <c r="O172" i="45"/>
  <c r="O176" i="45"/>
  <c r="O180" i="45"/>
  <c r="O206" i="45"/>
  <c r="O210" i="45"/>
  <c r="O214" i="45"/>
  <c r="O218" i="45"/>
  <c r="O222" i="45"/>
  <c r="O226" i="45"/>
  <c r="O230" i="45"/>
  <c r="O234" i="45"/>
  <c r="O238" i="45"/>
  <c r="O242" i="45"/>
  <c r="O245" i="45"/>
  <c r="O247" i="45"/>
  <c r="O249" i="45"/>
  <c r="O250" i="45"/>
  <c r="O251" i="45"/>
  <c r="O252" i="45"/>
  <c r="O253" i="45"/>
  <c r="O254" i="45"/>
  <c r="O255" i="45"/>
  <c r="O256" i="45"/>
  <c r="J67" i="46" l="1"/>
  <c r="H67" i="46" s="1"/>
  <c r="I67" i="46" s="1"/>
  <c r="O202" i="45"/>
  <c r="O140" i="45"/>
  <c r="O136" i="45"/>
  <c r="O132" i="45"/>
  <c r="O128" i="45"/>
  <c r="O124" i="45"/>
  <c r="O184" i="45"/>
  <c r="O101" i="45"/>
  <c r="O97" i="45"/>
  <c r="O93" i="45"/>
  <c r="O85" i="45"/>
  <c r="O81" i="45"/>
  <c r="O77" i="45"/>
  <c r="O73" i="45"/>
  <c r="O69" i="45"/>
  <c r="O123" i="45"/>
  <c r="O199" i="45"/>
  <c r="O246" i="45"/>
  <c r="O244" i="45"/>
  <c r="O240" i="45"/>
  <c r="O236" i="45"/>
  <c r="O232" i="45"/>
  <c r="O228" i="45"/>
  <c r="O224" i="45"/>
  <c r="O220" i="45"/>
  <c r="O212" i="45"/>
  <c r="O204" i="45"/>
  <c r="O200" i="45"/>
  <c r="O186" i="45"/>
  <c r="O182" i="45"/>
  <c r="O178" i="45"/>
  <c r="O174" i="45"/>
  <c r="O170" i="45"/>
  <c r="O166" i="45"/>
  <c r="O162" i="45"/>
  <c r="O158" i="45"/>
  <c r="O154" i="45"/>
  <c r="O150" i="45"/>
  <c r="O146" i="45"/>
  <c r="O142" i="45"/>
  <c r="O138" i="45"/>
  <c r="O134" i="45"/>
  <c r="O130" i="45"/>
  <c r="O87" i="45"/>
  <c r="O83" i="45"/>
  <c r="O79" i="45"/>
  <c r="O75" i="45"/>
  <c r="O71" i="45"/>
  <c r="O198" i="45"/>
  <c r="O117" i="45"/>
  <c r="O100" i="45"/>
  <c r="O96" i="45"/>
  <c r="O72" i="45"/>
  <c r="O243" i="45"/>
  <c r="O239" i="45"/>
  <c r="O235" i="45"/>
  <c r="O231" i="45"/>
  <c r="O227" i="45"/>
  <c r="O223" i="45"/>
  <c r="O219" i="45"/>
  <c r="O215" i="45"/>
  <c r="O211" i="45"/>
  <c r="O207" i="45"/>
  <c r="O203" i="45"/>
  <c r="O197" i="45"/>
  <c r="O193" i="45"/>
  <c r="O189" i="45"/>
  <c r="O185" i="45"/>
  <c r="O181" i="45"/>
  <c r="O173" i="45"/>
  <c r="O165" i="45"/>
  <c r="O161" i="45"/>
  <c r="O157" i="45"/>
  <c r="O153" i="45"/>
  <c r="O149" i="45"/>
  <c r="O145" i="45"/>
  <c r="O141" i="45"/>
  <c r="O137" i="45"/>
  <c r="O133" i="45"/>
  <c r="O129" i="45"/>
  <c r="O125" i="45"/>
  <c r="O120" i="45"/>
  <c r="O90" i="45"/>
  <c r="O86" i="45"/>
  <c r="O82" i="45"/>
  <c r="O70" i="45"/>
  <c r="D282" i="45"/>
  <c r="O241" i="45"/>
  <c r="O237" i="45"/>
  <c r="O233" i="45"/>
  <c r="O229" i="45"/>
  <c r="O225" i="45"/>
  <c r="O221" i="45"/>
  <c r="O217" i="45"/>
  <c r="O213" i="45"/>
  <c r="O209" i="45"/>
  <c r="O205" i="45"/>
  <c r="O201" i="45"/>
  <c r="O195" i="45"/>
  <c r="O191" i="45"/>
  <c r="O187" i="45"/>
  <c r="O183" i="45"/>
  <c r="O179" i="45"/>
  <c r="O175" i="45"/>
  <c r="O171" i="45"/>
  <c r="O167" i="45"/>
  <c r="O163" i="45"/>
  <c r="O143" i="45"/>
  <c r="O139" i="45"/>
  <c r="O135" i="45"/>
  <c r="O131" i="45"/>
  <c r="O127" i="45"/>
  <c r="O92" i="45"/>
  <c r="O88" i="45"/>
  <c r="O84" i="45"/>
  <c r="J66" i="45"/>
  <c r="J67" i="45" s="1"/>
  <c r="J68" i="45" s="1"/>
  <c r="J69" i="45" s="1"/>
  <c r="J70" i="45" s="1"/>
  <c r="J71" i="45" s="1"/>
  <c r="J72" i="45" s="1"/>
  <c r="J73" i="45" s="1"/>
  <c r="J74" i="45" s="1"/>
  <c r="J75" i="45" s="1"/>
  <c r="J76" i="45" s="1"/>
  <c r="J77" i="45" s="1"/>
  <c r="J78" i="45" s="1"/>
  <c r="J79" i="45" s="1"/>
  <c r="J80" i="45" s="1"/>
  <c r="J81" i="45" s="1"/>
  <c r="J82" i="45" s="1"/>
  <c r="J83" i="45" s="1"/>
  <c r="J84" i="45" s="1"/>
  <c r="J85" i="45" s="1"/>
  <c r="J86" i="45" s="1"/>
  <c r="J87" i="45" s="1"/>
  <c r="J88" i="45" s="1"/>
  <c r="J89" i="45" s="1"/>
  <c r="J90" i="45" s="1"/>
  <c r="J91" i="45" s="1"/>
  <c r="J92" i="45" s="1"/>
  <c r="J93" i="45" s="1"/>
  <c r="J94" i="45" s="1"/>
  <c r="J95" i="45" s="1"/>
  <c r="J96" i="45" s="1"/>
  <c r="J97" i="45" s="1"/>
  <c r="J98" i="45" s="1"/>
  <c r="J99" i="45" s="1"/>
  <c r="J100" i="45" s="1"/>
  <c r="J101" i="45" s="1"/>
  <c r="J102" i="45" s="1"/>
  <c r="J103" i="45" s="1"/>
  <c r="J104" i="45" s="1"/>
  <c r="J105" i="45" s="1"/>
  <c r="J106" i="45" s="1"/>
  <c r="J107" i="45" s="1"/>
  <c r="J108" i="45" s="1"/>
  <c r="J109" i="45" s="1"/>
  <c r="J110" i="45" s="1"/>
  <c r="J111" i="45" s="1"/>
  <c r="J112" i="45" s="1"/>
  <c r="J113" i="45" s="1"/>
  <c r="J114" i="45" s="1"/>
  <c r="J115" i="45" s="1"/>
  <c r="J116" i="45" s="1"/>
  <c r="J117" i="45" s="1"/>
  <c r="J118" i="45" s="1"/>
  <c r="J119" i="45" s="1"/>
  <c r="J120" i="45" s="1"/>
  <c r="J121" i="45" s="1"/>
  <c r="J122" i="45" s="1"/>
  <c r="J123" i="45" s="1"/>
  <c r="J124" i="45" s="1"/>
  <c r="J125" i="45" s="1"/>
  <c r="J126" i="45" s="1"/>
  <c r="J127" i="45" s="1"/>
  <c r="J128" i="45" s="1"/>
  <c r="J129" i="45" s="1"/>
  <c r="J130" i="45" s="1"/>
  <c r="J131" i="45" s="1"/>
  <c r="J132" i="45" s="1"/>
  <c r="J133" i="45" s="1"/>
  <c r="J134" i="45" s="1"/>
  <c r="J135" i="45" s="1"/>
  <c r="J136" i="45" s="1"/>
  <c r="J137" i="45" s="1"/>
  <c r="J138" i="45" s="1"/>
  <c r="J139" i="45" s="1"/>
  <c r="J140" i="45" s="1"/>
  <c r="J141" i="45" s="1"/>
  <c r="J142" i="45" s="1"/>
  <c r="J143" i="45" s="1"/>
  <c r="J144" i="45" s="1"/>
  <c r="J145" i="45" s="1"/>
  <c r="J146" i="45" s="1"/>
  <c r="J147" i="45" s="1"/>
  <c r="J148" i="45" s="1"/>
  <c r="J149" i="45" s="1"/>
  <c r="J150" i="45" s="1"/>
  <c r="J151" i="45" s="1"/>
  <c r="J152" i="45" s="1"/>
  <c r="J153" i="45" s="1"/>
  <c r="J154" i="45" s="1"/>
  <c r="J155" i="45" s="1"/>
  <c r="J156" i="45" s="1"/>
  <c r="J157" i="45" s="1"/>
  <c r="J158" i="45" s="1"/>
  <c r="J159" i="45" s="1"/>
  <c r="J160" i="45" s="1"/>
  <c r="J161" i="45" s="1"/>
  <c r="J162" i="45" s="1"/>
  <c r="J163" i="45" s="1"/>
  <c r="J164" i="45" s="1"/>
  <c r="J165" i="45" s="1"/>
  <c r="J166" i="45" s="1"/>
  <c r="J167" i="45" s="1"/>
  <c r="J168" i="45" s="1"/>
  <c r="J169" i="45" s="1"/>
  <c r="J170" i="45" s="1"/>
  <c r="J171" i="45" s="1"/>
  <c r="J172" i="45" s="1"/>
  <c r="J173" i="45" s="1"/>
  <c r="J174" i="45" s="1"/>
  <c r="J175" i="45" s="1"/>
  <c r="J176" i="45" s="1"/>
  <c r="J177" i="45" s="1"/>
  <c r="J178" i="45" s="1"/>
  <c r="J179" i="45" s="1"/>
  <c r="J180" i="45" s="1"/>
  <c r="J181" i="45" s="1"/>
  <c r="J182" i="45" s="1"/>
  <c r="J183" i="45" s="1"/>
  <c r="J184" i="45" s="1"/>
  <c r="J185" i="45" s="1"/>
  <c r="J186" i="45" s="1"/>
  <c r="J187" i="45" s="1"/>
  <c r="J188" i="45" s="1"/>
  <c r="J189" i="45" s="1"/>
  <c r="J190" i="45" s="1"/>
  <c r="J191" i="45" s="1"/>
  <c r="J192" i="45" s="1"/>
  <c r="J193" i="45" s="1"/>
  <c r="J194" i="45" s="1"/>
  <c r="J195" i="45" s="1"/>
  <c r="J196" i="45" s="1"/>
  <c r="J197" i="45" s="1"/>
  <c r="J198" i="45" s="1"/>
  <c r="J199" i="45" s="1"/>
  <c r="J200" i="45" s="1"/>
  <c r="J201" i="45" s="1"/>
  <c r="J202" i="45" s="1"/>
  <c r="J203" i="45" s="1"/>
  <c r="J204" i="45" s="1"/>
  <c r="J205" i="45" s="1"/>
  <c r="J206" i="45" s="1"/>
  <c r="J207" i="45" s="1"/>
  <c r="J208" i="45" s="1"/>
  <c r="J209" i="45" s="1"/>
  <c r="J210" i="45" s="1"/>
  <c r="J211" i="45" s="1"/>
  <c r="J212" i="45" s="1"/>
  <c r="J213" i="45" s="1"/>
  <c r="J214" i="45" s="1"/>
  <c r="J215" i="45" s="1"/>
  <c r="J216" i="45" s="1"/>
  <c r="J217" i="45" s="1"/>
  <c r="J218" i="45" s="1"/>
  <c r="J219" i="45" s="1"/>
  <c r="J220" i="45" s="1"/>
  <c r="J221" i="45" s="1"/>
  <c r="J222" i="45" s="1"/>
  <c r="J223" i="45" s="1"/>
  <c r="J224" i="45" s="1"/>
  <c r="J225" i="45" s="1"/>
  <c r="J226" i="45" s="1"/>
  <c r="J227" i="45" s="1"/>
  <c r="J228" i="45" s="1"/>
  <c r="J229" i="45" s="1"/>
  <c r="J230" i="45" s="1"/>
  <c r="J231" i="45" s="1"/>
  <c r="J232" i="45" s="1"/>
  <c r="J233" i="45" s="1"/>
  <c r="J234" i="45" s="1"/>
  <c r="J235" i="45" s="1"/>
  <c r="J236" i="45" s="1"/>
  <c r="J237" i="45" s="1"/>
  <c r="J238" i="45" s="1"/>
  <c r="J239" i="45" s="1"/>
  <c r="J240" i="45" s="1"/>
  <c r="J241" i="45" s="1"/>
  <c r="J242" i="45" s="1"/>
  <c r="J243" i="45" s="1"/>
  <c r="J244" i="45" s="1"/>
  <c r="J245" i="45" s="1"/>
  <c r="J246" i="45" s="1"/>
  <c r="J247" i="45" s="1"/>
  <c r="J248" i="45" s="1"/>
  <c r="J249" i="45" s="1"/>
  <c r="J250" i="45" s="1"/>
  <c r="J251" i="45" s="1"/>
  <c r="J252" i="45" s="1"/>
  <c r="J253" i="45" s="1"/>
  <c r="J254" i="45" s="1"/>
  <c r="J255" i="45" s="1"/>
  <c r="J256" i="45" s="1"/>
  <c r="J257" i="45" s="1"/>
  <c r="J258" i="45" s="1"/>
  <c r="J259" i="45" s="1"/>
  <c r="J260" i="45" s="1"/>
  <c r="J261" i="45" s="1"/>
  <c r="J262" i="45" s="1"/>
  <c r="J263" i="45" s="1"/>
  <c r="J264" i="45" s="1"/>
  <c r="J265" i="45" s="1"/>
  <c r="J266" i="45" s="1"/>
  <c r="J267" i="45" s="1"/>
  <c r="J268" i="45" s="1"/>
  <c r="J269" i="45" s="1"/>
  <c r="J270" i="45" s="1"/>
  <c r="J271" i="45" s="1"/>
  <c r="J272" i="45" s="1"/>
  <c r="J273" i="45" s="1"/>
  <c r="J274" i="45" s="1"/>
  <c r="J275" i="45" s="1"/>
  <c r="J276" i="45" s="1"/>
  <c r="J277" i="45" s="1"/>
  <c r="J278" i="45" s="1"/>
  <c r="J279" i="45" s="1"/>
  <c r="J280" i="45" s="1"/>
  <c r="J281" i="45" s="1"/>
  <c r="O248" i="45"/>
  <c r="O216" i="45"/>
  <c r="O208" i="45"/>
  <c r="O177" i="45"/>
  <c r="O169" i="45"/>
  <c r="O196" i="45"/>
  <c r="O192" i="45"/>
  <c r="O188" i="45"/>
  <c r="O126" i="45"/>
  <c r="O194" i="45"/>
  <c r="O190" i="45"/>
  <c r="O159" i="45"/>
  <c r="O155" i="45"/>
  <c r="O151" i="45"/>
  <c r="O147" i="45"/>
  <c r="O121" i="45"/>
  <c r="O115" i="45"/>
  <c r="O116" i="45"/>
  <c r="O113" i="45"/>
  <c r="O114" i="45"/>
  <c r="O111" i="45"/>
  <c r="O112" i="45"/>
  <c r="O109" i="45"/>
  <c r="O110" i="45"/>
  <c r="O107" i="45"/>
  <c r="O108" i="45"/>
  <c r="O105" i="45"/>
  <c r="O106" i="45"/>
  <c r="O103" i="45"/>
  <c r="O104" i="45"/>
  <c r="O89" i="45"/>
  <c r="O98" i="45"/>
  <c r="O94" i="45"/>
  <c r="E57" i="45"/>
  <c r="E58" i="45"/>
  <c r="E41" i="45"/>
  <c r="E42" i="45"/>
  <c r="E25" i="45"/>
  <c r="E26" i="45"/>
  <c r="O99" i="45"/>
  <c r="O95" i="45"/>
  <c r="O91" i="45"/>
  <c r="O80" i="45"/>
  <c r="O76" i="45"/>
  <c r="I6" i="45"/>
  <c r="E65" i="45"/>
  <c r="E61" i="45"/>
  <c r="E62" i="45"/>
  <c r="E45" i="45"/>
  <c r="E46" i="45"/>
  <c r="E29" i="45"/>
  <c r="E30" i="45"/>
  <c r="E13" i="45"/>
  <c r="E282" i="45" s="1"/>
  <c r="E14" i="45"/>
  <c r="E49" i="45"/>
  <c r="E50" i="45"/>
  <c r="E33" i="45"/>
  <c r="E34" i="45"/>
  <c r="E17" i="45"/>
  <c r="E18" i="45"/>
  <c r="O78" i="45"/>
  <c r="O74" i="45"/>
  <c r="E53" i="45"/>
  <c r="E54" i="45"/>
  <c r="E37" i="45"/>
  <c r="E38" i="45"/>
  <c r="E21" i="45"/>
  <c r="E22" i="45"/>
  <c r="O66" i="45"/>
  <c r="O65" i="45"/>
  <c r="J68" i="46" l="1"/>
  <c r="J69" i="46" s="1"/>
  <c r="E6" i="45"/>
  <c r="E7" i="45"/>
  <c r="Q65" i="45"/>
  <c r="U65" i="45"/>
  <c r="Q66" i="45"/>
  <c r="U66" i="45"/>
  <c r="Q67" i="45"/>
  <c r="U67" i="45"/>
  <c r="S68" i="45"/>
  <c r="W68" i="45"/>
  <c r="H69" i="45"/>
  <c r="Q69" i="45"/>
  <c r="U69" i="45"/>
  <c r="S70" i="45"/>
  <c r="W70" i="45"/>
  <c r="H71" i="45"/>
  <c r="Q71" i="45"/>
  <c r="U71" i="45"/>
  <c r="S72" i="45"/>
  <c r="W72" i="45"/>
  <c r="H73" i="45"/>
  <c r="Q73" i="45"/>
  <c r="U73" i="45"/>
  <c r="S74" i="45"/>
  <c r="W74" i="45"/>
  <c r="H75" i="45"/>
  <c r="Q75" i="45"/>
  <c r="U75" i="45"/>
  <c r="S76" i="45"/>
  <c r="W76" i="45"/>
  <c r="H77" i="45"/>
  <c r="Q77" i="45"/>
  <c r="U77" i="45"/>
  <c r="S78" i="45"/>
  <c r="W78" i="45"/>
  <c r="H79" i="45"/>
  <c r="Q79" i="45"/>
  <c r="U79" i="45"/>
  <c r="S80" i="45"/>
  <c r="W80" i="45"/>
  <c r="H81" i="45"/>
  <c r="R65" i="45"/>
  <c r="V65" i="45"/>
  <c r="R66" i="45"/>
  <c r="V66" i="45"/>
  <c r="R67" i="45"/>
  <c r="V67" i="45"/>
  <c r="P68" i="45"/>
  <c r="T68" i="45"/>
  <c r="R69" i="45"/>
  <c r="V69" i="45"/>
  <c r="P70" i="45"/>
  <c r="T70" i="45"/>
  <c r="R71" i="45"/>
  <c r="V71" i="45"/>
  <c r="S65" i="45"/>
  <c r="W65" i="45"/>
  <c r="H66" i="45"/>
  <c r="S66" i="45"/>
  <c r="W66" i="45"/>
  <c r="H67" i="45"/>
  <c r="S67" i="45"/>
  <c r="W67" i="45"/>
  <c r="H68" i="45"/>
  <c r="Q68" i="45"/>
  <c r="U68" i="45"/>
  <c r="S69" i="45"/>
  <c r="W69" i="45"/>
  <c r="H70" i="45"/>
  <c r="Q70" i="45"/>
  <c r="U70" i="45"/>
  <c r="S71" i="45"/>
  <c r="W71" i="45"/>
  <c r="H72" i="45"/>
  <c r="Q72" i="45"/>
  <c r="U72" i="45"/>
  <c r="S73" i="45"/>
  <c r="W73" i="45"/>
  <c r="H74" i="45"/>
  <c r="Q74" i="45"/>
  <c r="U74" i="45"/>
  <c r="S75" i="45"/>
  <c r="W75" i="45"/>
  <c r="H76" i="45"/>
  <c r="Q76" i="45"/>
  <c r="U76" i="45"/>
  <c r="S77" i="45"/>
  <c r="W77" i="45"/>
  <c r="H78" i="45"/>
  <c r="Q78" i="45"/>
  <c r="U78" i="45"/>
  <c r="S79" i="45"/>
  <c r="W79" i="45"/>
  <c r="H80" i="45"/>
  <c r="Q80" i="45"/>
  <c r="U80" i="45"/>
  <c r="P66" i="45"/>
  <c r="P67" i="45"/>
  <c r="R72" i="45"/>
  <c r="T73" i="45"/>
  <c r="V74" i="45"/>
  <c r="P75" i="45"/>
  <c r="R76" i="45"/>
  <c r="T77" i="45"/>
  <c r="V78" i="45"/>
  <c r="P79" i="45"/>
  <c r="R80" i="45"/>
  <c r="Q81" i="45"/>
  <c r="U81" i="45"/>
  <c r="S82" i="45"/>
  <c r="W82" i="45"/>
  <c r="H83" i="45"/>
  <c r="Q83" i="45"/>
  <c r="U83" i="45"/>
  <c r="S84" i="45"/>
  <c r="W84" i="45"/>
  <c r="H85" i="45"/>
  <c r="Q85" i="45"/>
  <c r="U85" i="45"/>
  <c r="S86" i="45"/>
  <c r="W86" i="45"/>
  <c r="H87" i="45"/>
  <c r="Q87" i="45"/>
  <c r="U87" i="45"/>
  <c r="S88" i="45"/>
  <c r="W88" i="45"/>
  <c r="H89" i="45"/>
  <c r="Q89" i="45"/>
  <c r="U89" i="45"/>
  <c r="S90" i="45"/>
  <c r="W90" i="45"/>
  <c r="H91" i="45"/>
  <c r="Q91" i="45"/>
  <c r="U91" i="45"/>
  <c r="S92" i="45"/>
  <c r="W92" i="45"/>
  <c r="H93" i="45"/>
  <c r="Q93" i="45"/>
  <c r="U93" i="45"/>
  <c r="S94" i="45"/>
  <c r="W94" i="45"/>
  <c r="H95" i="45"/>
  <c r="Q95" i="45"/>
  <c r="U95" i="45"/>
  <c r="S96" i="45"/>
  <c r="W96" i="45"/>
  <c r="H97" i="45"/>
  <c r="Q97" i="45"/>
  <c r="U97" i="45"/>
  <c r="S98" i="45"/>
  <c r="W98" i="45"/>
  <c r="H99" i="45"/>
  <c r="Q99" i="45"/>
  <c r="U99" i="45"/>
  <c r="S100" i="45"/>
  <c r="W100" i="45"/>
  <c r="T66" i="45"/>
  <c r="T67" i="45"/>
  <c r="R68" i="45"/>
  <c r="P69" i="45"/>
  <c r="T72" i="45"/>
  <c r="V73" i="45"/>
  <c r="P74" i="45"/>
  <c r="R75" i="45"/>
  <c r="T76" i="45"/>
  <c r="V77" i="45"/>
  <c r="P78" i="45"/>
  <c r="R79" i="45"/>
  <c r="T80" i="45"/>
  <c r="R81" i="45"/>
  <c r="V81" i="45"/>
  <c r="P82" i="45"/>
  <c r="T82" i="45"/>
  <c r="R83" i="45"/>
  <c r="V83" i="45"/>
  <c r="P84" i="45"/>
  <c r="T84" i="45"/>
  <c r="R85" i="45"/>
  <c r="V85" i="45"/>
  <c r="P86" i="45"/>
  <c r="T86" i="45"/>
  <c r="R87" i="45"/>
  <c r="V87" i="45"/>
  <c r="P88" i="45"/>
  <c r="T88" i="45"/>
  <c r="P65" i="45"/>
  <c r="V68" i="45"/>
  <c r="T69" i="45"/>
  <c r="R70" i="45"/>
  <c r="P71" i="45"/>
  <c r="V72" i="45"/>
  <c r="P73" i="45"/>
  <c r="R74" i="45"/>
  <c r="T75" i="45"/>
  <c r="V76" i="45"/>
  <c r="P77" i="45"/>
  <c r="R78" i="45"/>
  <c r="T79" i="45"/>
  <c r="V80" i="45"/>
  <c r="S81" i="45"/>
  <c r="W81" i="45"/>
  <c r="H82" i="45"/>
  <c r="Q82" i="45"/>
  <c r="U82" i="45"/>
  <c r="S83" i="45"/>
  <c r="W83" i="45"/>
  <c r="H84" i="45"/>
  <c r="Q84" i="45"/>
  <c r="U84" i="45"/>
  <c r="S85" i="45"/>
  <c r="W85" i="45"/>
  <c r="H86" i="45"/>
  <c r="Q86" i="45"/>
  <c r="U86" i="45"/>
  <c r="S87" i="45"/>
  <c r="W87" i="45"/>
  <c r="H88" i="45"/>
  <c r="Q88" i="45"/>
  <c r="U88" i="45"/>
  <c r="S89" i="45"/>
  <c r="W89" i="45"/>
  <c r="H90" i="45"/>
  <c r="Q90" i="45"/>
  <c r="U90" i="45"/>
  <c r="S91" i="45"/>
  <c r="W91" i="45"/>
  <c r="H92" i="45"/>
  <c r="Q92" i="45"/>
  <c r="U92" i="45"/>
  <c r="S93" i="45"/>
  <c r="W93" i="45"/>
  <c r="H94" i="45"/>
  <c r="Q94" i="45"/>
  <c r="U94" i="45"/>
  <c r="S95" i="45"/>
  <c r="W95" i="45"/>
  <c r="H96" i="45"/>
  <c r="Q96" i="45"/>
  <c r="U96" i="45"/>
  <c r="S97" i="45"/>
  <c r="W97" i="45"/>
  <c r="H98" i="45"/>
  <c r="Q98" i="45"/>
  <c r="U98" i="45"/>
  <c r="S99" i="45"/>
  <c r="W99" i="45"/>
  <c r="H100" i="45"/>
  <c r="Q100" i="45"/>
  <c r="U100" i="45"/>
  <c r="V70" i="45"/>
  <c r="V75" i="45"/>
  <c r="P76" i="45"/>
  <c r="P81" i="45"/>
  <c r="V86" i="45"/>
  <c r="T87" i="45"/>
  <c r="R88" i="45"/>
  <c r="P89" i="45"/>
  <c r="R90" i="45"/>
  <c r="T91" i="45"/>
  <c r="V92" i="45"/>
  <c r="P93" i="45"/>
  <c r="R94" i="45"/>
  <c r="T95" i="45"/>
  <c r="V96" i="45"/>
  <c r="P97" i="45"/>
  <c r="R98" i="45"/>
  <c r="T99" i="45"/>
  <c r="V100" i="45"/>
  <c r="H101" i="45"/>
  <c r="S101" i="45"/>
  <c r="W101" i="45"/>
  <c r="H102" i="45"/>
  <c r="Q102" i="45"/>
  <c r="U102" i="45"/>
  <c r="S103" i="45"/>
  <c r="W103" i="45"/>
  <c r="H104" i="45"/>
  <c r="Q104" i="45"/>
  <c r="U104" i="45"/>
  <c r="S105" i="45"/>
  <c r="W105" i="45"/>
  <c r="H106" i="45"/>
  <c r="Q106" i="45"/>
  <c r="U106" i="45"/>
  <c r="S107" i="45"/>
  <c r="W107" i="45"/>
  <c r="H108" i="45"/>
  <c r="Q108" i="45"/>
  <c r="U108" i="45"/>
  <c r="S109" i="45"/>
  <c r="W109" i="45"/>
  <c r="H110" i="45"/>
  <c r="Q110" i="45"/>
  <c r="U110" i="45"/>
  <c r="S111" i="45"/>
  <c r="W111" i="45"/>
  <c r="H112" i="45"/>
  <c r="Q112" i="45"/>
  <c r="U112" i="45"/>
  <c r="S113" i="45"/>
  <c r="W113" i="45"/>
  <c r="H114" i="45"/>
  <c r="Q114" i="45"/>
  <c r="U114" i="45"/>
  <c r="S115" i="45"/>
  <c r="W115" i="45"/>
  <c r="H116" i="45"/>
  <c r="Q116" i="45"/>
  <c r="U116" i="45"/>
  <c r="S117" i="45"/>
  <c r="W117" i="45"/>
  <c r="H118" i="45"/>
  <c r="Q118" i="45"/>
  <c r="U118" i="45"/>
  <c r="S119" i="45"/>
  <c r="W119" i="45"/>
  <c r="H120" i="45"/>
  <c r="Q120" i="45"/>
  <c r="U120" i="45"/>
  <c r="S121" i="45"/>
  <c r="W121" i="45"/>
  <c r="H122" i="45"/>
  <c r="Q122" i="45"/>
  <c r="U122" i="45"/>
  <c r="T65" i="45"/>
  <c r="T74" i="45"/>
  <c r="V79" i="45"/>
  <c r="P80" i="45"/>
  <c r="T81" i="45"/>
  <c r="R82" i="45"/>
  <c r="P83" i="45"/>
  <c r="V88" i="45"/>
  <c r="R89" i="45"/>
  <c r="T90" i="45"/>
  <c r="V91" i="45"/>
  <c r="P92" i="45"/>
  <c r="R93" i="45"/>
  <c r="T94" i="45"/>
  <c r="V95" i="45"/>
  <c r="P96" i="45"/>
  <c r="R97" i="45"/>
  <c r="T98" i="45"/>
  <c r="V99" i="45"/>
  <c r="P100" i="45"/>
  <c r="P101" i="45"/>
  <c r="T101" i="45"/>
  <c r="R102" i="45"/>
  <c r="V102" i="45"/>
  <c r="P103" i="45"/>
  <c r="T103" i="45"/>
  <c r="R104" i="45"/>
  <c r="V104" i="45"/>
  <c r="P105" i="45"/>
  <c r="T105" i="45"/>
  <c r="R106" i="45"/>
  <c r="V106" i="45"/>
  <c r="P107" i="45"/>
  <c r="T107" i="45"/>
  <c r="R108" i="45"/>
  <c r="V108" i="45"/>
  <c r="P109" i="45"/>
  <c r="T109" i="45"/>
  <c r="R110" i="45"/>
  <c r="V110" i="45"/>
  <c r="P111" i="45"/>
  <c r="T111" i="45"/>
  <c r="R112" i="45"/>
  <c r="V112" i="45"/>
  <c r="P113" i="45"/>
  <c r="T113" i="45"/>
  <c r="R114" i="45"/>
  <c r="V114" i="45"/>
  <c r="P115" i="45"/>
  <c r="T115" i="45"/>
  <c r="R116" i="45"/>
  <c r="V116" i="45"/>
  <c r="P117" i="45"/>
  <c r="T117" i="45"/>
  <c r="R118" i="45"/>
  <c r="V118" i="45"/>
  <c r="P119" i="45"/>
  <c r="T119" i="45"/>
  <c r="R73" i="45"/>
  <c r="T78" i="45"/>
  <c r="V82" i="45"/>
  <c r="T83" i="45"/>
  <c r="R84" i="45"/>
  <c r="P85" i="45"/>
  <c r="T89" i="45"/>
  <c r="V90" i="45"/>
  <c r="P91" i="45"/>
  <c r="R92" i="45"/>
  <c r="T93" i="45"/>
  <c r="V94" i="45"/>
  <c r="P95" i="45"/>
  <c r="R96" i="45"/>
  <c r="T97" i="45"/>
  <c r="V98" i="45"/>
  <c r="P99" i="45"/>
  <c r="R100" i="45"/>
  <c r="Q101" i="45"/>
  <c r="U101" i="45"/>
  <c r="S102" i="45"/>
  <c r="W102" i="45"/>
  <c r="H103" i="45"/>
  <c r="Q103" i="45"/>
  <c r="U103" i="45"/>
  <c r="S104" i="45"/>
  <c r="W104" i="45"/>
  <c r="H105" i="45"/>
  <c r="Q105" i="45"/>
  <c r="U105" i="45"/>
  <c r="S106" i="45"/>
  <c r="W106" i="45"/>
  <c r="H107" i="45"/>
  <c r="Q107" i="45"/>
  <c r="U107" i="45"/>
  <c r="S108" i="45"/>
  <c r="W108" i="45"/>
  <c r="H109" i="45"/>
  <c r="Q109" i="45"/>
  <c r="U109" i="45"/>
  <c r="S110" i="45"/>
  <c r="W110" i="45"/>
  <c r="H111" i="45"/>
  <c r="Q111" i="45"/>
  <c r="U111" i="45"/>
  <c r="S112" i="45"/>
  <c r="W112" i="45"/>
  <c r="H113" i="45"/>
  <c r="Q113" i="45"/>
  <c r="U113" i="45"/>
  <c r="S114" i="45"/>
  <c r="W114" i="45"/>
  <c r="H115" i="45"/>
  <c r="Q115" i="45"/>
  <c r="U115" i="45"/>
  <c r="R77" i="45"/>
  <c r="T92" i="45"/>
  <c r="V97" i="45"/>
  <c r="P98" i="45"/>
  <c r="T116" i="45"/>
  <c r="H117" i="45"/>
  <c r="I117" i="45" s="1"/>
  <c r="V117" i="45"/>
  <c r="W118" i="45"/>
  <c r="Q119" i="45"/>
  <c r="T120" i="45"/>
  <c r="Q121" i="45"/>
  <c r="V121" i="45"/>
  <c r="S122" i="45"/>
  <c r="S123" i="45"/>
  <c r="W123" i="45"/>
  <c r="H124" i="45"/>
  <c r="Q124" i="45"/>
  <c r="U124" i="45"/>
  <c r="S125" i="45"/>
  <c r="W125" i="45"/>
  <c r="H126" i="45"/>
  <c r="Q126" i="45"/>
  <c r="U126" i="45"/>
  <c r="S127" i="45"/>
  <c r="W127" i="45"/>
  <c r="H128" i="45"/>
  <c r="Q128" i="45"/>
  <c r="U128" i="45"/>
  <c r="S129" i="45"/>
  <c r="W129" i="45"/>
  <c r="H130" i="45"/>
  <c r="Q130" i="45"/>
  <c r="U130" i="45"/>
  <c r="S131" i="45"/>
  <c r="W131" i="45"/>
  <c r="H132" i="45"/>
  <c r="Q132" i="45"/>
  <c r="U132" i="45"/>
  <c r="S133" i="45"/>
  <c r="W133" i="45"/>
  <c r="H134" i="45"/>
  <c r="Q134" i="45"/>
  <c r="U134" i="45"/>
  <c r="S135" i="45"/>
  <c r="W135" i="45"/>
  <c r="H136" i="45"/>
  <c r="Q136" i="45"/>
  <c r="U136" i="45"/>
  <c r="S137" i="45"/>
  <c r="W137" i="45"/>
  <c r="H138" i="45"/>
  <c r="Q138" i="45"/>
  <c r="U138" i="45"/>
  <c r="S139" i="45"/>
  <c r="W139" i="45"/>
  <c r="H140" i="45"/>
  <c r="Q140" i="45"/>
  <c r="U140" i="45"/>
  <c r="S141" i="45"/>
  <c r="W141" i="45"/>
  <c r="H142" i="45"/>
  <c r="Q142" i="45"/>
  <c r="U142" i="45"/>
  <c r="S143" i="45"/>
  <c r="W143" i="45"/>
  <c r="H144" i="45"/>
  <c r="Q144" i="45"/>
  <c r="U144" i="45"/>
  <c r="S145" i="45"/>
  <c r="W145" i="45"/>
  <c r="H146" i="45"/>
  <c r="Q146" i="45"/>
  <c r="U146" i="45"/>
  <c r="S147" i="45"/>
  <c r="W147" i="45"/>
  <c r="H148" i="45"/>
  <c r="Q148" i="45"/>
  <c r="U148" i="45"/>
  <c r="S149" i="45"/>
  <c r="W149" i="45"/>
  <c r="H150" i="45"/>
  <c r="Q150" i="45"/>
  <c r="U150" i="45"/>
  <c r="S151" i="45"/>
  <c r="W151" i="45"/>
  <c r="H152" i="45"/>
  <c r="Q152" i="45"/>
  <c r="U152" i="45"/>
  <c r="S153" i="45"/>
  <c r="W153" i="45"/>
  <c r="H154" i="45"/>
  <c r="Q154" i="45"/>
  <c r="U154" i="45"/>
  <c r="S155" i="45"/>
  <c r="W155" i="45"/>
  <c r="H156" i="45"/>
  <c r="Q156" i="45"/>
  <c r="U156" i="45"/>
  <c r="S157" i="45"/>
  <c r="W157" i="45"/>
  <c r="H158" i="45"/>
  <c r="Q158" i="45"/>
  <c r="U158" i="45"/>
  <c r="S159" i="45"/>
  <c r="W159" i="45"/>
  <c r="H160" i="45"/>
  <c r="Q160" i="45"/>
  <c r="U160" i="45"/>
  <c r="T71" i="45"/>
  <c r="P72" i="45"/>
  <c r="P87" i="45"/>
  <c r="R91" i="45"/>
  <c r="T96" i="45"/>
  <c r="R101" i="45"/>
  <c r="W116" i="45"/>
  <c r="Q117" i="45"/>
  <c r="P118" i="45"/>
  <c r="R119" i="45"/>
  <c r="P120" i="45"/>
  <c r="V120" i="45"/>
  <c r="R121" i="45"/>
  <c r="T122" i="45"/>
  <c r="P123" i="45"/>
  <c r="T123" i="45"/>
  <c r="R124" i="45"/>
  <c r="V124" i="45"/>
  <c r="P125" i="45"/>
  <c r="T125" i="45"/>
  <c r="R126" i="45"/>
  <c r="V126" i="45"/>
  <c r="P127" i="45"/>
  <c r="T127" i="45"/>
  <c r="R128" i="45"/>
  <c r="V128" i="45"/>
  <c r="P129" i="45"/>
  <c r="T129" i="45"/>
  <c r="R130" i="45"/>
  <c r="V130" i="45"/>
  <c r="P131" i="45"/>
  <c r="T131" i="45"/>
  <c r="R132" i="45"/>
  <c r="V132" i="45"/>
  <c r="P133" i="45"/>
  <c r="T133" i="45"/>
  <c r="R134" i="45"/>
  <c r="V134" i="45"/>
  <c r="P135" i="45"/>
  <c r="T135" i="45"/>
  <c r="R136" i="45"/>
  <c r="V136" i="45"/>
  <c r="P137" i="45"/>
  <c r="T137" i="45"/>
  <c r="R138" i="45"/>
  <c r="V138" i="45"/>
  <c r="P139" i="45"/>
  <c r="T139" i="45"/>
  <c r="R140" i="45"/>
  <c r="V140" i="45"/>
  <c r="P141" i="45"/>
  <c r="T141" i="45"/>
  <c r="R142" i="45"/>
  <c r="V142" i="45"/>
  <c r="P143" i="45"/>
  <c r="T143" i="45"/>
  <c r="T85" i="45"/>
  <c r="R86" i="45"/>
  <c r="V89" i="45"/>
  <c r="P90" i="45"/>
  <c r="R95" i="45"/>
  <c r="T100" i="45"/>
  <c r="V101" i="45"/>
  <c r="P102" i="45"/>
  <c r="R103" i="45"/>
  <c r="P104" i="45"/>
  <c r="R105" i="45"/>
  <c r="P106" i="45"/>
  <c r="R107" i="45"/>
  <c r="P108" i="45"/>
  <c r="R109" i="45"/>
  <c r="P110" i="45"/>
  <c r="R111" i="45"/>
  <c r="P112" i="45"/>
  <c r="R113" i="45"/>
  <c r="P114" i="45"/>
  <c r="R115" i="45"/>
  <c r="P116" i="45"/>
  <c r="R117" i="45"/>
  <c r="S118" i="45"/>
  <c r="U119" i="45"/>
  <c r="R120" i="45"/>
  <c r="W120" i="45"/>
  <c r="H121" i="45"/>
  <c r="I121" i="45" s="1"/>
  <c r="T121" i="45"/>
  <c r="P122" i="45"/>
  <c r="V122" i="45"/>
  <c r="Q123" i="45"/>
  <c r="U123" i="45"/>
  <c r="S124" i="45"/>
  <c r="W124" i="45"/>
  <c r="H125" i="45"/>
  <c r="I125" i="45" s="1"/>
  <c r="Q125" i="45"/>
  <c r="U125" i="45"/>
  <c r="S126" i="45"/>
  <c r="W126" i="45"/>
  <c r="H127" i="45"/>
  <c r="I127" i="45" s="1"/>
  <c r="Q127" i="45"/>
  <c r="U127" i="45"/>
  <c r="S128" i="45"/>
  <c r="W128" i="45"/>
  <c r="H129" i="45"/>
  <c r="I129" i="45" s="1"/>
  <c r="Q129" i="45"/>
  <c r="U129" i="45"/>
  <c r="S130" i="45"/>
  <c r="W130" i="45"/>
  <c r="H131" i="45"/>
  <c r="I131" i="45" s="1"/>
  <c r="Q131" i="45"/>
  <c r="U131" i="45"/>
  <c r="S132" i="45"/>
  <c r="W132" i="45"/>
  <c r="H133" i="45"/>
  <c r="I133" i="45" s="1"/>
  <c r="Q133" i="45"/>
  <c r="U133" i="45"/>
  <c r="S134" i="45"/>
  <c r="W134" i="45"/>
  <c r="H135" i="45"/>
  <c r="I135" i="45" s="1"/>
  <c r="Q135" i="45"/>
  <c r="U135" i="45"/>
  <c r="S136" i="45"/>
  <c r="W136" i="45"/>
  <c r="H137" i="45"/>
  <c r="I137" i="45" s="1"/>
  <c r="Q137" i="45"/>
  <c r="U137" i="45"/>
  <c r="S138" i="45"/>
  <c r="W138" i="45"/>
  <c r="H139" i="45"/>
  <c r="I139" i="45" s="1"/>
  <c r="Q139" i="45"/>
  <c r="U139" i="45"/>
  <c r="S140" i="45"/>
  <c r="W140" i="45"/>
  <c r="H141" i="45"/>
  <c r="I141" i="45" s="1"/>
  <c r="Q141" i="45"/>
  <c r="U141" i="45"/>
  <c r="S142" i="45"/>
  <c r="W142" i="45"/>
  <c r="H143" i="45"/>
  <c r="I143" i="45" s="1"/>
  <c r="Q143" i="45"/>
  <c r="U143" i="45"/>
  <c r="S144" i="45"/>
  <c r="W144" i="45"/>
  <c r="H145" i="45"/>
  <c r="I145" i="45" s="1"/>
  <c r="Q145" i="45"/>
  <c r="U145" i="45"/>
  <c r="S146" i="45"/>
  <c r="W146" i="45"/>
  <c r="H147" i="45"/>
  <c r="Q147" i="45"/>
  <c r="U147" i="45"/>
  <c r="S148" i="45"/>
  <c r="W148" i="45"/>
  <c r="H149" i="45"/>
  <c r="I149" i="45" s="1"/>
  <c r="Q149" i="45"/>
  <c r="U149" i="45"/>
  <c r="S150" i="45"/>
  <c r="W150" i="45"/>
  <c r="H151" i="45"/>
  <c r="I151" i="45" s="1"/>
  <c r="Q151" i="45"/>
  <c r="U151" i="45"/>
  <c r="S152" i="45"/>
  <c r="W152" i="45"/>
  <c r="H153" i="45"/>
  <c r="Q153" i="45"/>
  <c r="U153" i="45"/>
  <c r="S154" i="45"/>
  <c r="W154" i="45"/>
  <c r="H155" i="45"/>
  <c r="Q155" i="45"/>
  <c r="U155" i="45"/>
  <c r="S156" i="45"/>
  <c r="W156" i="45"/>
  <c r="H157" i="45"/>
  <c r="Q157" i="45"/>
  <c r="U157" i="45"/>
  <c r="S158" i="45"/>
  <c r="W158" i="45"/>
  <c r="H159" i="45"/>
  <c r="I159" i="45" s="1"/>
  <c r="Q159" i="45"/>
  <c r="U159" i="45"/>
  <c r="V105" i="45"/>
  <c r="T108" i="45"/>
  <c r="V113" i="45"/>
  <c r="S116" i="45"/>
  <c r="V123" i="45"/>
  <c r="T124" i="45"/>
  <c r="R125" i="45"/>
  <c r="P126" i="45"/>
  <c r="V131" i="45"/>
  <c r="T132" i="45"/>
  <c r="R133" i="45"/>
  <c r="P134" i="45"/>
  <c r="V139" i="45"/>
  <c r="T140" i="45"/>
  <c r="R141" i="45"/>
  <c r="P142" i="45"/>
  <c r="T144" i="45"/>
  <c r="V145" i="45"/>
  <c r="P146" i="45"/>
  <c r="R147" i="45"/>
  <c r="T148" i="45"/>
  <c r="V149" i="45"/>
  <c r="P150" i="45"/>
  <c r="R151" i="45"/>
  <c r="T152" i="45"/>
  <c r="V153" i="45"/>
  <c r="P154" i="45"/>
  <c r="R155" i="45"/>
  <c r="T156" i="45"/>
  <c r="V157" i="45"/>
  <c r="P158" i="45"/>
  <c r="R159" i="45"/>
  <c r="R160" i="45"/>
  <c r="W160" i="45"/>
  <c r="H161" i="45"/>
  <c r="I161" i="45" s="1"/>
  <c r="Q161" i="45"/>
  <c r="U161" i="45"/>
  <c r="S162" i="45"/>
  <c r="W162" i="45"/>
  <c r="H163" i="45"/>
  <c r="Q163" i="45"/>
  <c r="U163" i="45"/>
  <c r="S164" i="45"/>
  <c r="W164" i="45"/>
  <c r="H165" i="45"/>
  <c r="Q165" i="45"/>
  <c r="U165" i="45"/>
  <c r="S166" i="45"/>
  <c r="W166" i="45"/>
  <c r="H167" i="45"/>
  <c r="Q167" i="45"/>
  <c r="U167" i="45"/>
  <c r="S168" i="45"/>
  <c r="W168" i="45"/>
  <c r="H169" i="45"/>
  <c r="Q169" i="45"/>
  <c r="U169" i="45"/>
  <c r="S170" i="45"/>
  <c r="W170" i="45"/>
  <c r="H171" i="45"/>
  <c r="Q171" i="45"/>
  <c r="U171" i="45"/>
  <c r="S172" i="45"/>
  <c r="W172" i="45"/>
  <c r="H173" i="45"/>
  <c r="Q173" i="45"/>
  <c r="U173" i="45"/>
  <c r="S174" i="45"/>
  <c r="W174" i="45"/>
  <c r="H175" i="45"/>
  <c r="Q175" i="45"/>
  <c r="U175" i="45"/>
  <c r="S176" i="45"/>
  <c r="W176" i="45"/>
  <c r="H177" i="45"/>
  <c r="Q177" i="45"/>
  <c r="U177" i="45"/>
  <c r="S178" i="45"/>
  <c r="W178" i="45"/>
  <c r="H179" i="45"/>
  <c r="Q179" i="45"/>
  <c r="U179" i="45"/>
  <c r="S180" i="45"/>
  <c r="W180" i="45"/>
  <c r="H181" i="45"/>
  <c r="Q181" i="45"/>
  <c r="U181" i="45"/>
  <c r="S182" i="45"/>
  <c r="W182" i="45"/>
  <c r="H183" i="45"/>
  <c r="Q183" i="45"/>
  <c r="U183" i="45"/>
  <c r="S184" i="45"/>
  <c r="W184" i="45"/>
  <c r="H185" i="45"/>
  <c r="Q185" i="45"/>
  <c r="U185" i="45"/>
  <c r="S186" i="45"/>
  <c r="W186" i="45"/>
  <c r="H187" i="45"/>
  <c r="Q187" i="45"/>
  <c r="U187" i="45"/>
  <c r="S188" i="45"/>
  <c r="W188" i="45"/>
  <c r="H189" i="45"/>
  <c r="Q189" i="45"/>
  <c r="U189" i="45"/>
  <c r="S190" i="45"/>
  <c r="W190" i="45"/>
  <c r="H191" i="45"/>
  <c r="Q191" i="45"/>
  <c r="U191" i="45"/>
  <c r="S192" i="45"/>
  <c r="W192" i="45"/>
  <c r="H193" i="45"/>
  <c r="Q193" i="45"/>
  <c r="U193" i="45"/>
  <c r="S194" i="45"/>
  <c r="W194" i="45"/>
  <c r="H195" i="45"/>
  <c r="Q195" i="45"/>
  <c r="U195" i="45"/>
  <c r="S196" i="45"/>
  <c r="W196" i="45"/>
  <c r="H197" i="45"/>
  <c r="Q197" i="45"/>
  <c r="U197" i="45"/>
  <c r="R99" i="45"/>
  <c r="T102" i="45"/>
  <c r="V107" i="45"/>
  <c r="T110" i="45"/>
  <c r="V115" i="45"/>
  <c r="H119" i="45"/>
  <c r="V119" i="45"/>
  <c r="S120" i="45"/>
  <c r="P121" i="45"/>
  <c r="V125" i="45"/>
  <c r="T126" i="45"/>
  <c r="R127" i="45"/>
  <c r="P128" i="45"/>
  <c r="V133" i="45"/>
  <c r="T134" i="45"/>
  <c r="R135" i="45"/>
  <c r="P136" i="45"/>
  <c r="V141" i="45"/>
  <c r="T142" i="45"/>
  <c r="R143" i="45"/>
  <c r="V144" i="45"/>
  <c r="P145" i="45"/>
  <c r="R146" i="45"/>
  <c r="T147" i="45"/>
  <c r="V148" i="45"/>
  <c r="P149" i="45"/>
  <c r="R150" i="45"/>
  <c r="T151" i="45"/>
  <c r="V152" i="45"/>
  <c r="P153" i="45"/>
  <c r="R154" i="45"/>
  <c r="T155" i="45"/>
  <c r="V156" i="45"/>
  <c r="P157" i="45"/>
  <c r="R158" i="45"/>
  <c r="T159" i="45"/>
  <c r="S160" i="45"/>
  <c r="R161" i="45"/>
  <c r="V161" i="45"/>
  <c r="P162" i="45"/>
  <c r="T162" i="45"/>
  <c r="R163" i="45"/>
  <c r="V163" i="45"/>
  <c r="P164" i="45"/>
  <c r="T164" i="45"/>
  <c r="R165" i="45"/>
  <c r="V165" i="45"/>
  <c r="P166" i="45"/>
  <c r="T166" i="45"/>
  <c r="R167" i="45"/>
  <c r="V167" i="45"/>
  <c r="P168" i="45"/>
  <c r="T168" i="45"/>
  <c r="R169" i="45"/>
  <c r="V169" i="45"/>
  <c r="P170" i="45"/>
  <c r="T170" i="45"/>
  <c r="R171" i="45"/>
  <c r="V171" i="45"/>
  <c r="P172" i="45"/>
  <c r="T172" i="45"/>
  <c r="R173" i="45"/>
  <c r="V173" i="45"/>
  <c r="P174" i="45"/>
  <c r="T174" i="45"/>
  <c r="R175" i="45"/>
  <c r="V175" i="45"/>
  <c r="P176" i="45"/>
  <c r="T176" i="45"/>
  <c r="R177" i="45"/>
  <c r="V177" i="45"/>
  <c r="P178" i="45"/>
  <c r="T178" i="45"/>
  <c r="R179" i="45"/>
  <c r="V179" i="45"/>
  <c r="P180" i="45"/>
  <c r="T180" i="45"/>
  <c r="R181" i="45"/>
  <c r="V181" i="45"/>
  <c r="P182" i="45"/>
  <c r="T182" i="45"/>
  <c r="R183" i="45"/>
  <c r="V183" i="45"/>
  <c r="P184" i="45"/>
  <c r="T184" i="45"/>
  <c r="R185" i="45"/>
  <c r="V185" i="45"/>
  <c r="V93" i="45"/>
  <c r="P94" i="45"/>
  <c r="T104" i="45"/>
  <c r="V109" i="45"/>
  <c r="T112" i="45"/>
  <c r="U117" i="45"/>
  <c r="T118" i="45"/>
  <c r="U121" i="45"/>
  <c r="R122" i="45"/>
  <c r="V127" i="45"/>
  <c r="T128" i="45"/>
  <c r="R129" i="45"/>
  <c r="P130" i="45"/>
  <c r="V135" i="45"/>
  <c r="T136" i="45"/>
  <c r="R137" i="45"/>
  <c r="P138" i="45"/>
  <c r="V143" i="45"/>
  <c r="P144" i="45"/>
  <c r="R145" i="45"/>
  <c r="T146" i="45"/>
  <c r="V147" i="45"/>
  <c r="P148" i="45"/>
  <c r="R149" i="45"/>
  <c r="T150" i="45"/>
  <c r="V151" i="45"/>
  <c r="P152" i="45"/>
  <c r="R153" i="45"/>
  <c r="T154" i="45"/>
  <c r="V155" i="45"/>
  <c r="P156" i="45"/>
  <c r="R157" i="45"/>
  <c r="T158" i="45"/>
  <c r="V159" i="45"/>
  <c r="T160" i="45"/>
  <c r="S161" i="45"/>
  <c r="W161" i="45"/>
  <c r="H162" i="45"/>
  <c r="Q162" i="45"/>
  <c r="U162" i="45"/>
  <c r="S163" i="45"/>
  <c r="W163" i="45"/>
  <c r="H164" i="45"/>
  <c r="Q164" i="45"/>
  <c r="U164" i="45"/>
  <c r="S165" i="45"/>
  <c r="W165" i="45"/>
  <c r="H166" i="45"/>
  <c r="Q166" i="45"/>
  <c r="U166" i="45"/>
  <c r="S167" i="45"/>
  <c r="W167" i="45"/>
  <c r="H168" i="45"/>
  <c r="Q168" i="45"/>
  <c r="U168" i="45"/>
  <c r="S169" i="45"/>
  <c r="W169" i="45"/>
  <c r="H170" i="45"/>
  <c r="Q170" i="45"/>
  <c r="U170" i="45"/>
  <c r="S171" i="45"/>
  <c r="W171" i="45"/>
  <c r="H172" i="45"/>
  <c r="Q172" i="45"/>
  <c r="U172" i="45"/>
  <c r="S173" i="45"/>
  <c r="W173" i="45"/>
  <c r="H174" i="45"/>
  <c r="Q174" i="45"/>
  <c r="U174" i="45"/>
  <c r="S175" i="45"/>
  <c r="W175" i="45"/>
  <c r="H176" i="45"/>
  <c r="Q176" i="45"/>
  <c r="U176" i="45"/>
  <c r="S177" i="45"/>
  <c r="W177" i="45"/>
  <c r="H178" i="45"/>
  <c r="Q178" i="45"/>
  <c r="U178" i="45"/>
  <c r="S179" i="45"/>
  <c r="W179" i="45"/>
  <c r="H180" i="45"/>
  <c r="Q180" i="45"/>
  <c r="U180" i="45"/>
  <c r="S181" i="45"/>
  <c r="W181" i="45"/>
  <c r="H182" i="45"/>
  <c r="Q182" i="45"/>
  <c r="U182" i="45"/>
  <c r="S183" i="45"/>
  <c r="W183" i="45"/>
  <c r="H184" i="45"/>
  <c r="Q184" i="45"/>
  <c r="U184" i="45"/>
  <c r="S185" i="45"/>
  <c r="W185" i="45"/>
  <c r="H186" i="45"/>
  <c r="Q186" i="45"/>
  <c r="U186" i="45"/>
  <c r="S187" i="45"/>
  <c r="W187" i="45"/>
  <c r="H188" i="45"/>
  <c r="Q188" i="45"/>
  <c r="U188" i="45"/>
  <c r="S189" i="45"/>
  <c r="W189" i="45"/>
  <c r="H190" i="45"/>
  <c r="Q190" i="45"/>
  <c r="U190" i="45"/>
  <c r="S191" i="45"/>
  <c r="W191" i="45"/>
  <c r="H192" i="45"/>
  <c r="Q192" i="45"/>
  <c r="U192" i="45"/>
  <c r="S193" i="45"/>
  <c r="W193" i="45"/>
  <c r="H194" i="45"/>
  <c r="Q194" i="45"/>
  <c r="U194" i="45"/>
  <c r="S195" i="45"/>
  <c r="W195" i="45"/>
  <c r="H196" i="45"/>
  <c r="Q196" i="45"/>
  <c r="U196" i="45"/>
  <c r="S197" i="45"/>
  <c r="W197" i="45"/>
  <c r="H198" i="45"/>
  <c r="T106" i="45"/>
  <c r="V111" i="45"/>
  <c r="V129" i="45"/>
  <c r="T138" i="45"/>
  <c r="R139" i="45"/>
  <c r="R144" i="45"/>
  <c r="T149" i="45"/>
  <c r="V154" i="45"/>
  <c r="P155" i="45"/>
  <c r="P160" i="45"/>
  <c r="P161" i="45"/>
  <c r="V166" i="45"/>
  <c r="T167" i="45"/>
  <c r="R168" i="45"/>
  <c r="P169" i="45"/>
  <c r="V174" i="45"/>
  <c r="T175" i="45"/>
  <c r="R176" i="45"/>
  <c r="P177" i="45"/>
  <c r="V182" i="45"/>
  <c r="T183" i="45"/>
  <c r="R184" i="45"/>
  <c r="P185" i="45"/>
  <c r="V186" i="45"/>
  <c r="P187" i="45"/>
  <c r="R188" i="45"/>
  <c r="T189" i="45"/>
  <c r="V190" i="45"/>
  <c r="P191" i="45"/>
  <c r="R192" i="45"/>
  <c r="T193" i="45"/>
  <c r="V194" i="45"/>
  <c r="P195" i="45"/>
  <c r="R196" i="45"/>
  <c r="T197" i="45"/>
  <c r="Q198" i="45"/>
  <c r="U198" i="45"/>
  <c r="S199" i="45"/>
  <c r="W199" i="45"/>
  <c r="H200" i="45"/>
  <c r="Q200" i="45"/>
  <c r="U200" i="45"/>
  <c r="S201" i="45"/>
  <c r="W201" i="45"/>
  <c r="H202" i="45"/>
  <c r="Q202" i="45"/>
  <c r="U202" i="45"/>
  <c r="S203" i="45"/>
  <c r="W203" i="45"/>
  <c r="H204" i="45"/>
  <c r="Q204" i="45"/>
  <c r="U204" i="45"/>
  <c r="S205" i="45"/>
  <c r="W205" i="45"/>
  <c r="H206" i="45"/>
  <c r="Q206" i="45"/>
  <c r="U206" i="45"/>
  <c r="S207" i="45"/>
  <c r="W207" i="45"/>
  <c r="H208" i="45"/>
  <c r="Q208" i="45"/>
  <c r="U208" i="45"/>
  <c r="S209" i="45"/>
  <c r="W209" i="45"/>
  <c r="H210" i="45"/>
  <c r="Q210" i="45"/>
  <c r="U210" i="45"/>
  <c r="S211" i="45"/>
  <c r="W211" i="45"/>
  <c r="H212" i="45"/>
  <c r="Q212" i="45"/>
  <c r="U212" i="45"/>
  <c r="S213" i="45"/>
  <c r="W213" i="45"/>
  <c r="H214" i="45"/>
  <c r="Q214" i="45"/>
  <c r="U214" i="45"/>
  <c r="S215" i="45"/>
  <c r="W215" i="45"/>
  <c r="H216" i="45"/>
  <c r="Q216" i="45"/>
  <c r="U216" i="45"/>
  <c r="S217" i="45"/>
  <c r="W217" i="45"/>
  <c r="H218" i="45"/>
  <c r="Q218" i="45"/>
  <c r="U218" i="45"/>
  <c r="S219" i="45"/>
  <c r="W219" i="45"/>
  <c r="H220" i="45"/>
  <c r="Q220" i="45"/>
  <c r="U220" i="45"/>
  <c r="S221" i="45"/>
  <c r="W221" i="45"/>
  <c r="H222" i="45"/>
  <c r="Q222" i="45"/>
  <c r="U222" i="45"/>
  <c r="S223" i="45"/>
  <c r="W223" i="45"/>
  <c r="H224" i="45"/>
  <c r="Q224" i="45"/>
  <c r="U224" i="45"/>
  <c r="S225" i="45"/>
  <c r="W225" i="45"/>
  <c r="H226" i="45"/>
  <c r="Q226" i="45"/>
  <c r="U226" i="45"/>
  <c r="S227" i="45"/>
  <c r="W227" i="45"/>
  <c r="H228" i="45"/>
  <c r="Q228" i="45"/>
  <c r="U228" i="45"/>
  <c r="S229" i="45"/>
  <c r="W229" i="45"/>
  <c r="H230" i="45"/>
  <c r="Q230" i="45"/>
  <c r="U230" i="45"/>
  <c r="S231" i="45"/>
  <c r="W231" i="45"/>
  <c r="H232" i="45"/>
  <c r="Q232" i="45"/>
  <c r="U232" i="45"/>
  <c r="S233" i="45"/>
  <c r="W233" i="45"/>
  <c r="H234" i="45"/>
  <c r="Q234" i="45"/>
  <c r="U234" i="45"/>
  <c r="S235" i="45"/>
  <c r="W235" i="45"/>
  <c r="H236" i="45"/>
  <c r="Q236" i="45"/>
  <c r="U236" i="45"/>
  <c r="S237" i="45"/>
  <c r="W237" i="45"/>
  <c r="H238" i="45"/>
  <c r="Q238" i="45"/>
  <c r="U238" i="45"/>
  <c r="S239" i="45"/>
  <c r="W239" i="45"/>
  <c r="H240" i="45"/>
  <c r="Q240" i="45"/>
  <c r="U240" i="45"/>
  <c r="S241" i="45"/>
  <c r="W241" i="45"/>
  <c r="H242" i="45"/>
  <c r="Q242" i="45"/>
  <c r="U242" i="45"/>
  <c r="S243" i="45"/>
  <c r="W243" i="45"/>
  <c r="H244" i="45"/>
  <c r="Q244" i="45"/>
  <c r="U244" i="45"/>
  <c r="S245" i="45"/>
  <c r="W245" i="45"/>
  <c r="H246" i="45"/>
  <c r="Q246" i="45"/>
  <c r="U246" i="45"/>
  <c r="S247" i="45"/>
  <c r="W247" i="45"/>
  <c r="H248" i="45"/>
  <c r="Q248" i="45"/>
  <c r="U248" i="45"/>
  <c r="S249" i="45"/>
  <c r="W249" i="45"/>
  <c r="H250" i="45"/>
  <c r="R250" i="45"/>
  <c r="V250" i="45"/>
  <c r="Q251" i="45"/>
  <c r="U251" i="45"/>
  <c r="P252" i="45"/>
  <c r="T252" i="45"/>
  <c r="S253" i="45"/>
  <c r="W253" i="45"/>
  <c r="H254" i="45"/>
  <c r="R254" i="45"/>
  <c r="V254" i="45"/>
  <c r="Q255" i="45"/>
  <c r="U255" i="45"/>
  <c r="P256" i="45"/>
  <c r="T256" i="45"/>
  <c r="P257" i="45"/>
  <c r="T257" i="45"/>
  <c r="P258" i="45"/>
  <c r="T258" i="45"/>
  <c r="P259" i="45"/>
  <c r="T259" i="45"/>
  <c r="P260" i="45"/>
  <c r="T260" i="45"/>
  <c r="P261" i="45"/>
  <c r="T261" i="45"/>
  <c r="P262" i="45"/>
  <c r="T262" i="45"/>
  <c r="P263" i="45"/>
  <c r="T263" i="45"/>
  <c r="P264" i="45"/>
  <c r="T264" i="45"/>
  <c r="P265" i="45"/>
  <c r="T265" i="45"/>
  <c r="P266" i="45"/>
  <c r="T266" i="45"/>
  <c r="P267" i="45"/>
  <c r="T267" i="45"/>
  <c r="P268" i="45"/>
  <c r="T268" i="45"/>
  <c r="P269" i="45"/>
  <c r="T269" i="45"/>
  <c r="Q270" i="45"/>
  <c r="U270" i="45"/>
  <c r="R271" i="45"/>
  <c r="V271" i="45"/>
  <c r="S272" i="45"/>
  <c r="W272" i="45"/>
  <c r="H273" i="45"/>
  <c r="P273" i="45"/>
  <c r="T273" i="45"/>
  <c r="Q274" i="45"/>
  <c r="U274" i="45"/>
  <c r="R275" i="45"/>
  <c r="V275" i="45"/>
  <c r="S276" i="45"/>
  <c r="W276" i="45"/>
  <c r="H277" i="45"/>
  <c r="P277" i="45"/>
  <c r="T277" i="45"/>
  <c r="Q278" i="45"/>
  <c r="U278" i="45"/>
  <c r="R279" i="45"/>
  <c r="V279" i="45"/>
  <c r="S280" i="45"/>
  <c r="W280" i="45"/>
  <c r="H281" i="45"/>
  <c r="P281" i="45"/>
  <c r="T281" i="45"/>
  <c r="P124" i="45"/>
  <c r="V137" i="45"/>
  <c r="R148" i="45"/>
  <c r="T153" i="45"/>
  <c r="V158" i="45"/>
  <c r="P159" i="45"/>
  <c r="V160" i="45"/>
  <c r="T161" i="45"/>
  <c r="R162" i="45"/>
  <c r="P163" i="45"/>
  <c r="V168" i="45"/>
  <c r="T169" i="45"/>
  <c r="R170" i="45"/>
  <c r="P171" i="45"/>
  <c r="V176" i="45"/>
  <c r="T177" i="45"/>
  <c r="R178" i="45"/>
  <c r="P179" i="45"/>
  <c r="V184" i="45"/>
  <c r="T185" i="45"/>
  <c r="P186" i="45"/>
  <c r="R187" i="45"/>
  <c r="T188" i="45"/>
  <c r="V189" i="45"/>
  <c r="P190" i="45"/>
  <c r="R191" i="45"/>
  <c r="T192" i="45"/>
  <c r="V193" i="45"/>
  <c r="P194" i="45"/>
  <c r="R195" i="45"/>
  <c r="T196" i="45"/>
  <c r="V197" i="45"/>
  <c r="R198" i="45"/>
  <c r="V198" i="45"/>
  <c r="P199" i="45"/>
  <c r="T199" i="45"/>
  <c r="R200" i="45"/>
  <c r="V200" i="45"/>
  <c r="P201" i="45"/>
  <c r="T201" i="45"/>
  <c r="R202" i="45"/>
  <c r="V202" i="45"/>
  <c r="P203" i="45"/>
  <c r="T203" i="45"/>
  <c r="R204" i="45"/>
  <c r="V204" i="45"/>
  <c r="P205" i="45"/>
  <c r="T205" i="45"/>
  <c r="R206" i="45"/>
  <c r="V206" i="45"/>
  <c r="P207" i="45"/>
  <c r="T207" i="45"/>
  <c r="R208" i="45"/>
  <c r="V208" i="45"/>
  <c r="P209" i="45"/>
  <c r="T209" i="45"/>
  <c r="R210" i="45"/>
  <c r="V210" i="45"/>
  <c r="P211" i="45"/>
  <c r="T211" i="45"/>
  <c r="R212" i="45"/>
  <c r="V212" i="45"/>
  <c r="P213" i="45"/>
  <c r="T213" i="45"/>
  <c r="R214" i="45"/>
  <c r="V214" i="45"/>
  <c r="P215" i="45"/>
  <c r="T215" i="45"/>
  <c r="R216" i="45"/>
  <c r="V216" i="45"/>
  <c r="P217" i="45"/>
  <c r="T217" i="45"/>
  <c r="R218" i="45"/>
  <c r="V218" i="45"/>
  <c r="P219" i="45"/>
  <c r="T219" i="45"/>
  <c r="R220" i="45"/>
  <c r="V220" i="45"/>
  <c r="P221" i="45"/>
  <c r="T221" i="45"/>
  <c r="R222" i="45"/>
  <c r="V222" i="45"/>
  <c r="P223" i="45"/>
  <c r="T223" i="45"/>
  <c r="R224" i="45"/>
  <c r="V224" i="45"/>
  <c r="P225" i="45"/>
  <c r="T225" i="45"/>
  <c r="R226" i="45"/>
  <c r="V226" i="45"/>
  <c r="P227" i="45"/>
  <c r="T227" i="45"/>
  <c r="R228" i="45"/>
  <c r="V228" i="45"/>
  <c r="P229" i="45"/>
  <c r="T229" i="45"/>
  <c r="R230" i="45"/>
  <c r="V230" i="45"/>
  <c r="P231" i="45"/>
  <c r="T231" i="45"/>
  <c r="R232" i="45"/>
  <c r="V232" i="45"/>
  <c r="P233" i="45"/>
  <c r="T233" i="45"/>
  <c r="R234" i="45"/>
  <c r="V234" i="45"/>
  <c r="P235" i="45"/>
  <c r="T235" i="45"/>
  <c r="R236" i="45"/>
  <c r="V236" i="45"/>
  <c r="P237" i="45"/>
  <c r="T237" i="45"/>
  <c r="R238" i="45"/>
  <c r="V238" i="45"/>
  <c r="P239" i="45"/>
  <c r="T239" i="45"/>
  <c r="R240" i="45"/>
  <c r="V240" i="45"/>
  <c r="P241" i="45"/>
  <c r="T241" i="45"/>
  <c r="R242" i="45"/>
  <c r="V242" i="45"/>
  <c r="P243" i="45"/>
  <c r="T243" i="45"/>
  <c r="R244" i="45"/>
  <c r="V244" i="45"/>
  <c r="P245" i="45"/>
  <c r="T245" i="45"/>
  <c r="R246" i="45"/>
  <c r="V246" i="45"/>
  <c r="P247" i="45"/>
  <c r="T247" i="45"/>
  <c r="R248" i="45"/>
  <c r="V248" i="45"/>
  <c r="P249" i="45"/>
  <c r="V103" i="45"/>
  <c r="T114" i="45"/>
  <c r="W122" i="45"/>
  <c r="H123" i="45"/>
  <c r="I123" i="45" s="1"/>
  <c r="R123" i="45"/>
  <c r="P132" i="45"/>
  <c r="V146" i="45"/>
  <c r="P147" i="45"/>
  <c r="R152" i="45"/>
  <c r="T157" i="45"/>
  <c r="V162" i="45"/>
  <c r="T163" i="45"/>
  <c r="R164" i="45"/>
  <c r="P165" i="45"/>
  <c r="V170" i="45"/>
  <c r="T171" i="45"/>
  <c r="R172" i="45"/>
  <c r="P173" i="45"/>
  <c r="V178" i="45"/>
  <c r="T179" i="45"/>
  <c r="R180" i="45"/>
  <c r="P181" i="45"/>
  <c r="R186" i="45"/>
  <c r="T187" i="45"/>
  <c r="V188" i="45"/>
  <c r="P189" i="45"/>
  <c r="R190" i="45"/>
  <c r="T191" i="45"/>
  <c r="V192" i="45"/>
  <c r="P193" i="45"/>
  <c r="R194" i="45"/>
  <c r="T195" i="45"/>
  <c r="V196" i="45"/>
  <c r="P197" i="45"/>
  <c r="S198" i="45"/>
  <c r="W198" i="45"/>
  <c r="H199" i="45"/>
  <c r="Q199" i="45"/>
  <c r="U199" i="45"/>
  <c r="S200" i="45"/>
  <c r="W200" i="45"/>
  <c r="H201" i="45"/>
  <c r="Q201" i="45"/>
  <c r="U201" i="45"/>
  <c r="S202" i="45"/>
  <c r="W202" i="45"/>
  <c r="H203" i="45"/>
  <c r="Q203" i="45"/>
  <c r="U203" i="45"/>
  <c r="S204" i="45"/>
  <c r="W204" i="45"/>
  <c r="H205" i="45"/>
  <c r="Q205" i="45"/>
  <c r="U205" i="45"/>
  <c r="S206" i="45"/>
  <c r="W206" i="45"/>
  <c r="H207" i="45"/>
  <c r="Q207" i="45"/>
  <c r="U207" i="45"/>
  <c r="S208" i="45"/>
  <c r="W208" i="45"/>
  <c r="H209" i="45"/>
  <c r="Q209" i="45"/>
  <c r="U209" i="45"/>
  <c r="S210" i="45"/>
  <c r="W210" i="45"/>
  <c r="H211" i="45"/>
  <c r="Q211" i="45"/>
  <c r="U211" i="45"/>
  <c r="S212" i="45"/>
  <c r="W212" i="45"/>
  <c r="H213" i="45"/>
  <c r="Q213" i="45"/>
  <c r="U213" i="45"/>
  <c r="S214" i="45"/>
  <c r="W214" i="45"/>
  <c r="H215" i="45"/>
  <c r="Q215" i="45"/>
  <c r="U215" i="45"/>
  <c r="S216" i="45"/>
  <c r="W216" i="45"/>
  <c r="H217" i="45"/>
  <c r="Q217" i="45"/>
  <c r="U217" i="45"/>
  <c r="S218" i="45"/>
  <c r="W218" i="45"/>
  <c r="H219" i="45"/>
  <c r="Q219" i="45"/>
  <c r="U219" i="45"/>
  <c r="S220" i="45"/>
  <c r="W220" i="45"/>
  <c r="H221" i="45"/>
  <c r="Q221" i="45"/>
  <c r="U221" i="45"/>
  <c r="S222" i="45"/>
  <c r="W222" i="45"/>
  <c r="H223" i="45"/>
  <c r="Q223" i="45"/>
  <c r="U223" i="45"/>
  <c r="S224" i="45"/>
  <c r="W224" i="45"/>
  <c r="H225" i="45"/>
  <c r="Q225" i="45"/>
  <c r="U225" i="45"/>
  <c r="S226" i="45"/>
  <c r="W226" i="45"/>
  <c r="H227" i="45"/>
  <c r="Q227" i="45"/>
  <c r="U227" i="45"/>
  <c r="S228" i="45"/>
  <c r="W228" i="45"/>
  <c r="H229" i="45"/>
  <c r="Q229" i="45"/>
  <c r="U229" i="45"/>
  <c r="S230" i="45"/>
  <c r="W230" i="45"/>
  <c r="H231" i="45"/>
  <c r="Q231" i="45"/>
  <c r="U231" i="45"/>
  <c r="S232" i="45"/>
  <c r="W232" i="45"/>
  <c r="H233" i="45"/>
  <c r="Q233" i="45"/>
  <c r="U233" i="45"/>
  <c r="S234" i="45"/>
  <c r="W234" i="45"/>
  <c r="H235" i="45"/>
  <c r="Q235" i="45"/>
  <c r="U235" i="45"/>
  <c r="S236" i="45"/>
  <c r="W236" i="45"/>
  <c r="H237" i="45"/>
  <c r="Q237" i="45"/>
  <c r="U237" i="45"/>
  <c r="S238" i="45"/>
  <c r="W238" i="45"/>
  <c r="H239" i="45"/>
  <c r="Q239" i="45"/>
  <c r="U239" i="45"/>
  <c r="S240" i="45"/>
  <c r="W240" i="45"/>
  <c r="H241" i="45"/>
  <c r="Q241" i="45"/>
  <c r="U241" i="45"/>
  <c r="S242" i="45"/>
  <c r="W242" i="45"/>
  <c r="H243" i="45"/>
  <c r="Q243" i="45"/>
  <c r="U243" i="45"/>
  <c r="S244" i="45"/>
  <c r="W244" i="45"/>
  <c r="H245" i="45"/>
  <c r="Q245" i="45"/>
  <c r="U245" i="45"/>
  <c r="S246" i="45"/>
  <c r="W246" i="45"/>
  <c r="H247" i="45"/>
  <c r="Q247" i="45"/>
  <c r="U247" i="45"/>
  <c r="S248" i="45"/>
  <c r="W248" i="45"/>
  <c r="H249" i="45"/>
  <c r="Q249" i="45"/>
  <c r="U249" i="45"/>
  <c r="P250" i="45"/>
  <c r="T250" i="45"/>
  <c r="S251" i="45"/>
  <c r="W251" i="45"/>
  <c r="H252" i="45"/>
  <c r="R252" i="45"/>
  <c r="V252" i="45"/>
  <c r="Q253" i="45"/>
  <c r="U253" i="45"/>
  <c r="P254" i="45"/>
  <c r="T254" i="45"/>
  <c r="S255" i="45"/>
  <c r="W255" i="45"/>
  <c r="H256" i="45"/>
  <c r="R256" i="45"/>
  <c r="V256" i="45"/>
  <c r="R257" i="45"/>
  <c r="V257" i="45"/>
  <c r="R258" i="45"/>
  <c r="V258" i="45"/>
  <c r="R259" i="45"/>
  <c r="V259" i="45"/>
  <c r="R260" i="45"/>
  <c r="V260" i="45"/>
  <c r="R261" i="45"/>
  <c r="V261" i="45"/>
  <c r="R262" i="45"/>
  <c r="V262" i="45"/>
  <c r="R263" i="45"/>
  <c r="V263" i="45"/>
  <c r="R264" i="45"/>
  <c r="V264" i="45"/>
  <c r="R265" i="45"/>
  <c r="V265" i="45"/>
  <c r="R266" i="45"/>
  <c r="V266" i="45"/>
  <c r="R267" i="45"/>
  <c r="V267" i="45"/>
  <c r="R268" i="45"/>
  <c r="V268" i="45"/>
  <c r="R269" i="45"/>
  <c r="V269" i="45"/>
  <c r="S270" i="45"/>
  <c r="W270" i="45"/>
  <c r="H271" i="45"/>
  <c r="P271" i="45"/>
  <c r="T271" i="45"/>
  <c r="Q272" i="45"/>
  <c r="U272" i="45"/>
  <c r="R273" i="45"/>
  <c r="V273" i="45"/>
  <c r="S274" i="45"/>
  <c r="W274" i="45"/>
  <c r="H275" i="45"/>
  <c r="P275" i="45"/>
  <c r="T275" i="45"/>
  <c r="Q276" i="45"/>
  <c r="U276" i="45"/>
  <c r="R277" i="45"/>
  <c r="V277" i="45"/>
  <c r="T145" i="45"/>
  <c r="V172" i="45"/>
  <c r="T181" i="45"/>
  <c r="R182" i="45"/>
  <c r="R189" i="45"/>
  <c r="T194" i="45"/>
  <c r="P198" i="45"/>
  <c r="R199" i="45"/>
  <c r="P200" i="45"/>
  <c r="V205" i="45"/>
  <c r="T206" i="45"/>
  <c r="R207" i="45"/>
  <c r="P208" i="45"/>
  <c r="V213" i="45"/>
  <c r="T214" i="45"/>
  <c r="R215" i="45"/>
  <c r="P216" i="45"/>
  <c r="V221" i="45"/>
  <c r="T222" i="45"/>
  <c r="R223" i="45"/>
  <c r="P224" i="45"/>
  <c r="V229" i="45"/>
  <c r="T230" i="45"/>
  <c r="R231" i="45"/>
  <c r="P232" i="45"/>
  <c r="V237" i="45"/>
  <c r="T238" i="45"/>
  <c r="R239" i="45"/>
  <c r="P240" i="45"/>
  <c r="V245" i="45"/>
  <c r="T246" i="45"/>
  <c r="R247" i="45"/>
  <c r="P248" i="45"/>
  <c r="S250" i="45"/>
  <c r="T251" i="45"/>
  <c r="W252" i="45"/>
  <c r="P253" i="45"/>
  <c r="S254" i="45"/>
  <c r="T255" i="45"/>
  <c r="W256" i="45"/>
  <c r="S257" i="45"/>
  <c r="W258" i="45"/>
  <c r="S259" i="45"/>
  <c r="W260" i="45"/>
  <c r="S261" i="45"/>
  <c r="W262" i="45"/>
  <c r="S263" i="45"/>
  <c r="W264" i="45"/>
  <c r="S265" i="45"/>
  <c r="W266" i="45"/>
  <c r="S267" i="45"/>
  <c r="W268" i="45"/>
  <c r="S269" i="45"/>
  <c r="P270" i="45"/>
  <c r="W271" i="45"/>
  <c r="T272" i="45"/>
  <c r="S273" i="45"/>
  <c r="P274" i="45"/>
  <c r="W275" i="45"/>
  <c r="T276" i="45"/>
  <c r="S277" i="45"/>
  <c r="P278" i="45"/>
  <c r="V278" i="45"/>
  <c r="P279" i="45"/>
  <c r="U279" i="45"/>
  <c r="H280" i="45"/>
  <c r="P280" i="45"/>
  <c r="U280" i="45"/>
  <c r="Q281" i="45"/>
  <c r="V281" i="45"/>
  <c r="P140" i="45"/>
  <c r="P167" i="45"/>
  <c r="V180" i="45"/>
  <c r="V187" i="45"/>
  <c r="P188" i="45"/>
  <c r="R193" i="45"/>
  <c r="T198" i="45"/>
  <c r="V199" i="45"/>
  <c r="T200" i="45"/>
  <c r="R201" i="45"/>
  <c r="P202" i="45"/>
  <c r="V207" i="45"/>
  <c r="T208" i="45"/>
  <c r="R209" i="45"/>
  <c r="P210" i="45"/>
  <c r="V215" i="45"/>
  <c r="T216" i="45"/>
  <c r="R217" i="45"/>
  <c r="P218" i="45"/>
  <c r="V223" i="45"/>
  <c r="T224" i="45"/>
  <c r="R225" i="45"/>
  <c r="P226" i="45"/>
  <c r="V231" i="45"/>
  <c r="T232" i="45"/>
  <c r="R233" i="45"/>
  <c r="P234" i="45"/>
  <c r="V239" i="45"/>
  <c r="T240" i="45"/>
  <c r="R241" i="45"/>
  <c r="P242" i="45"/>
  <c r="V247" i="45"/>
  <c r="T248" i="45"/>
  <c r="R249" i="45"/>
  <c r="U250" i="45"/>
  <c r="H251" i="45"/>
  <c r="V251" i="45"/>
  <c r="Q252" i="45"/>
  <c r="R253" i="45"/>
  <c r="U254" i="45"/>
  <c r="H255" i="45"/>
  <c r="V255" i="45"/>
  <c r="Q256" i="45"/>
  <c r="U257" i="45"/>
  <c r="H258" i="45"/>
  <c r="Q258" i="45"/>
  <c r="U259" i="45"/>
  <c r="H260" i="45"/>
  <c r="Q260" i="45"/>
  <c r="U261" i="45"/>
  <c r="H262" i="45"/>
  <c r="Q262" i="45"/>
  <c r="U263" i="45"/>
  <c r="H264" i="45"/>
  <c r="Q264" i="45"/>
  <c r="U265" i="45"/>
  <c r="H266" i="45"/>
  <c r="Q266" i="45"/>
  <c r="U267" i="45"/>
  <c r="H268" i="45"/>
  <c r="Q268" i="45"/>
  <c r="U269" i="45"/>
  <c r="H270" i="45"/>
  <c r="R270" i="45"/>
  <c r="Q271" i="45"/>
  <c r="V272" i="45"/>
  <c r="U273" i="45"/>
  <c r="H274" i="45"/>
  <c r="R274" i="45"/>
  <c r="Q275" i="45"/>
  <c r="V276" i="45"/>
  <c r="U277" i="45"/>
  <c r="H278" i="45"/>
  <c r="R278" i="45"/>
  <c r="W278" i="45"/>
  <c r="H279" i="45"/>
  <c r="Q279" i="45"/>
  <c r="W279" i="45"/>
  <c r="Q280" i="45"/>
  <c r="V280" i="45"/>
  <c r="R281" i="45"/>
  <c r="W281" i="45"/>
  <c r="T130" i="45"/>
  <c r="R131" i="45"/>
  <c r="R156" i="45"/>
  <c r="T165" i="45"/>
  <c r="R166" i="45"/>
  <c r="P175" i="45"/>
  <c r="T186" i="45"/>
  <c r="V191" i="45"/>
  <c r="P192" i="45"/>
  <c r="R197" i="45"/>
  <c r="V201" i="45"/>
  <c r="T202" i="45"/>
  <c r="R203" i="45"/>
  <c r="P204" i="45"/>
  <c r="V209" i="45"/>
  <c r="T210" i="45"/>
  <c r="R211" i="45"/>
  <c r="P212" i="45"/>
  <c r="V217" i="45"/>
  <c r="T218" i="45"/>
  <c r="R219" i="45"/>
  <c r="P220" i="45"/>
  <c r="V225" i="45"/>
  <c r="T226" i="45"/>
  <c r="R227" i="45"/>
  <c r="P228" i="45"/>
  <c r="V233" i="45"/>
  <c r="T234" i="45"/>
  <c r="R235" i="45"/>
  <c r="P236" i="45"/>
  <c r="V241" i="45"/>
  <c r="T242" i="45"/>
  <c r="R243" i="45"/>
  <c r="P244" i="45"/>
  <c r="T249" i="45"/>
  <c r="W250" i="45"/>
  <c r="P251" i="45"/>
  <c r="S252" i="45"/>
  <c r="T253" i="45"/>
  <c r="W254" i="45"/>
  <c r="P255" i="45"/>
  <c r="S256" i="45"/>
  <c r="W257" i="45"/>
  <c r="S258" i="45"/>
  <c r="W259" i="45"/>
  <c r="S260" i="45"/>
  <c r="W261" i="45"/>
  <c r="S262" i="45"/>
  <c r="W263" i="45"/>
  <c r="S264" i="45"/>
  <c r="W265" i="45"/>
  <c r="S266" i="45"/>
  <c r="W267" i="45"/>
  <c r="S268" i="45"/>
  <c r="W269" i="45"/>
  <c r="T270" i="45"/>
  <c r="S271" i="45"/>
  <c r="P272" i="45"/>
  <c r="W273" i="45"/>
  <c r="T274" i="45"/>
  <c r="S275" i="45"/>
  <c r="P276" i="45"/>
  <c r="W277" i="45"/>
  <c r="S278" i="45"/>
  <c r="S279" i="45"/>
  <c r="R280" i="45"/>
  <c r="S281" i="45"/>
  <c r="T173" i="45"/>
  <c r="R174" i="45"/>
  <c r="P206" i="45"/>
  <c r="V219" i="45"/>
  <c r="T228" i="45"/>
  <c r="R229" i="45"/>
  <c r="P238" i="45"/>
  <c r="V249" i="45"/>
  <c r="Q250" i="45"/>
  <c r="H253" i="45"/>
  <c r="V253" i="45"/>
  <c r="Q254" i="45"/>
  <c r="H257" i="45"/>
  <c r="U258" i="45"/>
  <c r="Q263" i="45"/>
  <c r="H265" i="45"/>
  <c r="U266" i="45"/>
  <c r="R272" i="45"/>
  <c r="R276" i="45"/>
  <c r="V164" i="45"/>
  <c r="V195" i="45"/>
  <c r="P196" i="45"/>
  <c r="T204" i="45"/>
  <c r="R205" i="45"/>
  <c r="P214" i="45"/>
  <c r="V227" i="45"/>
  <c r="T236" i="45"/>
  <c r="R237" i="45"/>
  <c r="P246" i="45"/>
  <c r="U252" i="45"/>
  <c r="U256" i="45"/>
  <c r="Q261" i="45"/>
  <c r="H263" i="45"/>
  <c r="U264" i="45"/>
  <c r="Q269" i="45"/>
  <c r="V270" i="45"/>
  <c r="Q273" i="45"/>
  <c r="V274" i="45"/>
  <c r="Q277" i="45"/>
  <c r="T278" i="45"/>
  <c r="V150" i="45"/>
  <c r="P151" i="45"/>
  <c r="T190" i="45"/>
  <c r="V203" i="45"/>
  <c r="T212" i="45"/>
  <c r="R213" i="45"/>
  <c r="P222" i="45"/>
  <c r="V235" i="45"/>
  <c r="T244" i="45"/>
  <c r="R245" i="45"/>
  <c r="R251" i="45"/>
  <c r="R255" i="45"/>
  <c r="Q259" i="45"/>
  <c r="H261" i="45"/>
  <c r="U262" i="45"/>
  <c r="Q267" i="45"/>
  <c r="H269" i="45"/>
  <c r="H272" i="45"/>
  <c r="I272" i="45" s="1"/>
  <c r="H276" i="45"/>
  <c r="I276" i="45" s="1"/>
  <c r="T279" i="45"/>
  <c r="T280" i="45"/>
  <c r="U281" i="45"/>
  <c r="P183" i="45"/>
  <c r="V243" i="45"/>
  <c r="Q257" i="45"/>
  <c r="U275" i="45"/>
  <c r="P230" i="45"/>
  <c r="U268" i="45"/>
  <c r="U271" i="45"/>
  <c r="T220" i="45"/>
  <c r="R221" i="45"/>
  <c r="U260" i="45"/>
  <c r="H267" i="45"/>
  <c r="H259" i="45"/>
  <c r="V211" i="45"/>
  <c r="Q265" i="45"/>
  <c r="V84" i="45"/>
  <c r="I155" i="45" l="1"/>
  <c r="H68" i="46"/>
  <c r="I68" i="46" s="1"/>
  <c r="H69" i="46"/>
  <c r="J70" i="46"/>
  <c r="I119" i="45"/>
  <c r="I147" i="45"/>
  <c r="I196" i="45"/>
  <c r="I188" i="45"/>
  <c r="I180" i="45"/>
  <c r="I172" i="45"/>
  <c r="I164" i="45"/>
  <c r="I153" i="45"/>
  <c r="I243" i="45"/>
  <c r="I235" i="45"/>
  <c r="I111" i="45"/>
  <c r="I103" i="45"/>
  <c r="I253" i="45"/>
  <c r="I278" i="45"/>
  <c r="I255" i="45"/>
  <c r="I227" i="45"/>
  <c r="I219" i="45"/>
  <c r="I211" i="45"/>
  <c r="I203" i="45"/>
  <c r="I265" i="45"/>
  <c r="I259" i="45"/>
  <c r="I157" i="45"/>
  <c r="I107" i="45"/>
  <c r="I274" i="45"/>
  <c r="I251" i="45"/>
  <c r="I194" i="45"/>
  <c r="I186" i="45"/>
  <c r="I178" i="45"/>
  <c r="I170" i="45"/>
  <c r="I162" i="45"/>
  <c r="I109" i="45"/>
  <c r="I80" i="45"/>
  <c r="I72" i="45"/>
  <c r="I101" i="45"/>
  <c r="I263" i="45"/>
  <c r="I249" i="45"/>
  <c r="I241" i="45"/>
  <c r="I233" i="45"/>
  <c r="I225" i="45"/>
  <c r="I217" i="45"/>
  <c r="I209" i="45"/>
  <c r="I201" i="45"/>
  <c r="I199" i="45"/>
  <c r="I192" i="45"/>
  <c r="I184" i="45"/>
  <c r="I176" i="45"/>
  <c r="I168" i="45"/>
  <c r="I115" i="45"/>
  <c r="I98" i="45"/>
  <c r="I90" i="45"/>
  <c r="I261" i="45"/>
  <c r="I269" i="45"/>
  <c r="I257" i="45"/>
  <c r="I245" i="45"/>
  <c r="I237" i="45"/>
  <c r="I229" i="45"/>
  <c r="I221" i="45"/>
  <c r="I213" i="45"/>
  <c r="I205" i="45"/>
  <c r="I82" i="45"/>
  <c r="I102" i="45"/>
  <c r="I94" i="45"/>
  <c r="I86" i="45"/>
  <c r="I76" i="45"/>
  <c r="I68" i="45"/>
  <c r="I267" i="45"/>
  <c r="I247" i="45"/>
  <c r="I239" i="45"/>
  <c r="I231" i="45"/>
  <c r="I223" i="45"/>
  <c r="I215" i="45"/>
  <c r="I207" i="45"/>
  <c r="I198" i="45"/>
  <c r="I190" i="45"/>
  <c r="I182" i="45"/>
  <c r="I174" i="45"/>
  <c r="I166" i="45"/>
  <c r="I113" i="45"/>
  <c r="I105" i="45"/>
  <c r="I66" i="45"/>
  <c r="I266" i="45"/>
  <c r="I258" i="45"/>
  <c r="I281" i="45"/>
  <c r="I246" i="45"/>
  <c r="I238" i="45"/>
  <c r="I230" i="45"/>
  <c r="I222" i="45"/>
  <c r="I214" i="45"/>
  <c r="I206" i="45"/>
  <c r="I197" i="45"/>
  <c r="I189" i="45"/>
  <c r="I181" i="45"/>
  <c r="I173" i="45"/>
  <c r="I165" i="45"/>
  <c r="I156" i="45"/>
  <c r="I148" i="45"/>
  <c r="I140" i="45"/>
  <c r="I132" i="45"/>
  <c r="I124" i="45"/>
  <c r="I120" i="45"/>
  <c r="I112" i="45"/>
  <c r="I104" i="45"/>
  <c r="I96" i="45"/>
  <c r="I88" i="45"/>
  <c r="I93" i="45"/>
  <c r="I85" i="45"/>
  <c r="I78" i="45"/>
  <c r="I70" i="45"/>
  <c r="I67" i="45"/>
  <c r="I75" i="45"/>
  <c r="I279" i="45"/>
  <c r="I268" i="45"/>
  <c r="I260" i="45"/>
  <c r="I280" i="45"/>
  <c r="I275" i="45"/>
  <c r="I256" i="45"/>
  <c r="I277" i="45"/>
  <c r="I254" i="45"/>
  <c r="I244" i="45"/>
  <c r="I236" i="45"/>
  <c r="I228" i="45"/>
  <c r="I220" i="45"/>
  <c r="I212" i="45"/>
  <c r="I204" i="45"/>
  <c r="I195" i="45"/>
  <c r="I187" i="45"/>
  <c r="I179" i="45"/>
  <c r="I171" i="45"/>
  <c r="I163" i="45"/>
  <c r="I154" i="45"/>
  <c r="I146" i="45"/>
  <c r="I138" i="45"/>
  <c r="I130" i="45"/>
  <c r="I118" i="45"/>
  <c r="I110" i="45"/>
  <c r="I99" i="45"/>
  <c r="I91" i="45"/>
  <c r="I83" i="45"/>
  <c r="I81" i="45"/>
  <c r="I73" i="45"/>
  <c r="I270" i="45"/>
  <c r="I262" i="45"/>
  <c r="I271" i="45"/>
  <c r="I252" i="45"/>
  <c r="I273" i="45"/>
  <c r="I250" i="45"/>
  <c r="I242" i="45"/>
  <c r="I234" i="45"/>
  <c r="I226" i="45"/>
  <c r="I218" i="45"/>
  <c r="I210" i="45"/>
  <c r="I202" i="45"/>
  <c r="I193" i="45"/>
  <c r="I185" i="45"/>
  <c r="I177" i="45"/>
  <c r="I169" i="45"/>
  <c r="I160" i="45"/>
  <c r="I152" i="45"/>
  <c r="I144" i="45"/>
  <c r="I136" i="45"/>
  <c r="I128" i="45"/>
  <c r="I116" i="45"/>
  <c r="I108" i="45"/>
  <c r="I100" i="45"/>
  <c r="I92" i="45"/>
  <c r="I84" i="45"/>
  <c r="I97" i="45"/>
  <c r="I89" i="45"/>
  <c r="I74" i="45"/>
  <c r="I79" i="45"/>
  <c r="I71" i="45"/>
  <c r="I264" i="45"/>
  <c r="I248" i="45"/>
  <c r="I240" i="45"/>
  <c r="I232" i="45"/>
  <c r="I224" i="45"/>
  <c r="I216" i="45"/>
  <c r="I208" i="45"/>
  <c r="I200" i="45"/>
  <c r="I191" i="45"/>
  <c r="I183" i="45"/>
  <c r="I175" i="45"/>
  <c r="I167" i="45"/>
  <c r="I158" i="45"/>
  <c r="I150" i="45"/>
  <c r="I142" i="45"/>
  <c r="I134" i="45"/>
  <c r="I126" i="45"/>
  <c r="I122" i="45"/>
  <c r="I114" i="45"/>
  <c r="I106" i="45"/>
  <c r="I95" i="45"/>
  <c r="I87" i="45"/>
  <c r="I77" i="45"/>
  <c r="I69" i="45"/>
  <c r="I69" i="46" l="1"/>
  <c r="J71" i="46"/>
  <c r="H70" i="46"/>
  <c r="I70" i="46" s="1"/>
  <c r="H71" i="46" l="1"/>
  <c r="I71" i="46" s="1"/>
  <c r="J72" i="46"/>
  <c r="H72" i="46" l="1"/>
  <c r="I72" i="46" s="1"/>
  <c r="J73" i="46"/>
  <c r="H73" i="46" l="1"/>
  <c r="I73" i="46" s="1"/>
  <c r="J74" i="46"/>
  <c r="J75" i="46" l="1"/>
  <c r="H74" i="46"/>
  <c r="I74" i="46" s="1"/>
  <c r="H75" i="46" l="1"/>
  <c r="I75" i="46" s="1"/>
  <c r="J76" i="46"/>
  <c r="H76" i="46" l="1"/>
  <c r="I76" i="46" s="1"/>
  <c r="J77" i="46"/>
  <c r="H77" i="46" l="1"/>
  <c r="I77" i="46" s="1"/>
  <c r="J78" i="46"/>
  <c r="J79" i="46" l="1"/>
  <c r="H78" i="46"/>
  <c r="I78" i="46" s="1"/>
  <c r="H79" i="46" l="1"/>
  <c r="I79" i="46" s="1"/>
  <c r="J80" i="46"/>
  <c r="H80" i="46" l="1"/>
  <c r="I80" i="46" s="1"/>
  <c r="J81" i="46"/>
  <c r="H81" i="46" l="1"/>
  <c r="I81" i="46" s="1"/>
  <c r="J82" i="46"/>
  <c r="J83" i="46" l="1"/>
  <c r="H82" i="46"/>
  <c r="I82" i="46" s="1"/>
  <c r="H83" i="46" l="1"/>
  <c r="I83" i="46" s="1"/>
  <c r="J84" i="46"/>
  <c r="H84" i="46" l="1"/>
  <c r="I84" i="46" s="1"/>
  <c r="J85" i="46"/>
  <c r="H85" i="46" l="1"/>
  <c r="I85" i="46" s="1"/>
  <c r="J86" i="46"/>
  <c r="J87" i="46" l="1"/>
  <c r="H86" i="46"/>
  <c r="I86" i="46" s="1"/>
  <c r="H87" i="46" l="1"/>
  <c r="I87" i="46" s="1"/>
  <c r="J88" i="46"/>
  <c r="H88" i="46" l="1"/>
  <c r="I88" i="46" s="1"/>
  <c r="J89" i="46"/>
  <c r="H89" i="46" l="1"/>
  <c r="I89" i="46" s="1"/>
  <c r="J90" i="46"/>
  <c r="J91" i="46" l="1"/>
  <c r="H90" i="46"/>
  <c r="I90" i="46" s="1"/>
  <c r="H91" i="46" l="1"/>
  <c r="I91" i="46" s="1"/>
  <c r="J92" i="46"/>
  <c r="H92" i="46" l="1"/>
  <c r="I92" i="46" s="1"/>
  <c r="J93" i="46"/>
  <c r="H93" i="46" l="1"/>
  <c r="I93" i="46" s="1"/>
  <c r="J94" i="46"/>
  <c r="J95" i="46" l="1"/>
  <c r="H94" i="46"/>
  <c r="I94" i="46" s="1"/>
  <c r="H95" i="46" l="1"/>
  <c r="I95" i="46" s="1"/>
  <c r="J96" i="46"/>
  <c r="H96" i="46" l="1"/>
  <c r="I96" i="46" s="1"/>
  <c r="J97" i="46"/>
  <c r="H97" i="46" l="1"/>
  <c r="I97" i="46" s="1"/>
  <c r="J98" i="46"/>
  <c r="J99" i="46" l="1"/>
  <c r="H98" i="46"/>
  <c r="I98" i="46" s="1"/>
  <c r="H99" i="46" l="1"/>
  <c r="I99" i="46" s="1"/>
  <c r="J100" i="46"/>
  <c r="H100" i="46" l="1"/>
  <c r="I100" i="46" s="1"/>
  <c r="J101" i="46"/>
  <c r="H101" i="46" l="1"/>
  <c r="I101" i="46" s="1"/>
  <c r="J102" i="46"/>
  <c r="J103" i="46" l="1"/>
  <c r="H102" i="46"/>
  <c r="I102" i="46" s="1"/>
  <c r="H103" i="46" l="1"/>
  <c r="I103" i="46" s="1"/>
  <c r="J104" i="46"/>
  <c r="H104" i="46" l="1"/>
  <c r="I104" i="46" s="1"/>
  <c r="J105" i="46"/>
  <c r="H105" i="46" l="1"/>
  <c r="I105" i="46" s="1"/>
  <c r="J106" i="46"/>
  <c r="J107" i="46" l="1"/>
  <c r="H106" i="46"/>
  <c r="I106" i="46" s="1"/>
  <c r="H107" i="46" l="1"/>
  <c r="I107" i="46" s="1"/>
  <c r="J108" i="46"/>
  <c r="H108" i="46" l="1"/>
  <c r="I108" i="46" s="1"/>
  <c r="J109" i="46"/>
  <c r="H109" i="46" l="1"/>
  <c r="I109" i="46" s="1"/>
  <c r="J110" i="46"/>
  <c r="J111" i="46" l="1"/>
  <c r="H110" i="46"/>
  <c r="I110" i="46" s="1"/>
  <c r="H111" i="46" l="1"/>
  <c r="I111" i="46" s="1"/>
  <c r="J112" i="46"/>
  <c r="H112" i="46" l="1"/>
  <c r="I112" i="46" s="1"/>
  <c r="J113" i="46"/>
  <c r="H113" i="46" l="1"/>
  <c r="I113" i="46" s="1"/>
  <c r="J114" i="46"/>
  <c r="J115" i="46" l="1"/>
  <c r="H114" i="46"/>
  <c r="I114" i="46" s="1"/>
  <c r="H115" i="46" l="1"/>
  <c r="I115" i="46" s="1"/>
  <c r="J116" i="46"/>
  <c r="H116" i="46" l="1"/>
  <c r="I116" i="46" s="1"/>
  <c r="J117" i="46"/>
  <c r="H117" i="46" l="1"/>
  <c r="I117" i="46" s="1"/>
  <c r="J118" i="46"/>
  <c r="J119" i="46" l="1"/>
  <c r="H118" i="46"/>
  <c r="I118" i="46" s="1"/>
  <c r="H119" i="46" l="1"/>
  <c r="I119" i="46" s="1"/>
  <c r="J120" i="46"/>
  <c r="H120" i="46" l="1"/>
  <c r="I120" i="46" s="1"/>
  <c r="J121" i="46"/>
  <c r="H121" i="46" l="1"/>
  <c r="I121" i="46" s="1"/>
  <c r="J122" i="46"/>
  <c r="J123" i="46" l="1"/>
  <c r="H122" i="46"/>
  <c r="I122" i="46" s="1"/>
  <c r="H123" i="46" l="1"/>
  <c r="I123" i="46" s="1"/>
  <c r="J124" i="46"/>
  <c r="H124" i="46" l="1"/>
  <c r="I124" i="46" s="1"/>
  <c r="J125" i="46"/>
  <c r="H125" i="46" l="1"/>
  <c r="I125" i="46" s="1"/>
  <c r="J126" i="46"/>
  <c r="J127" i="46" l="1"/>
  <c r="H126" i="46"/>
  <c r="I126" i="46" s="1"/>
  <c r="H127" i="46" l="1"/>
  <c r="I127" i="46" s="1"/>
  <c r="J128" i="46"/>
  <c r="H128" i="46" l="1"/>
  <c r="I128" i="46" s="1"/>
  <c r="J129" i="46"/>
  <c r="H129" i="46" l="1"/>
  <c r="I129" i="46" s="1"/>
  <c r="J130" i="46"/>
  <c r="J131" i="46" l="1"/>
  <c r="H130" i="46"/>
  <c r="I130" i="46" s="1"/>
  <c r="H131" i="46" l="1"/>
  <c r="I131" i="46" s="1"/>
  <c r="J132" i="46"/>
  <c r="H132" i="46" l="1"/>
  <c r="I132" i="46" s="1"/>
  <c r="J133" i="46"/>
  <c r="H133" i="46" l="1"/>
  <c r="I133" i="46" s="1"/>
  <c r="J134" i="46"/>
  <c r="J135" i="46" l="1"/>
  <c r="H134" i="46"/>
  <c r="I134" i="46" s="1"/>
  <c r="H135" i="46" l="1"/>
  <c r="I135" i="46" s="1"/>
  <c r="J136" i="46"/>
  <c r="H136" i="46" l="1"/>
  <c r="I136" i="46" s="1"/>
  <c r="J137" i="46"/>
  <c r="H137" i="46" l="1"/>
  <c r="I137" i="46" s="1"/>
  <c r="J138" i="46"/>
  <c r="J139" i="46" l="1"/>
  <c r="H138" i="46"/>
  <c r="I138" i="46" s="1"/>
  <c r="J140" i="46" l="1"/>
  <c r="H139" i="46"/>
  <c r="I139" i="46" s="1"/>
  <c r="H140" i="46" l="1"/>
  <c r="I140" i="46" s="1"/>
  <c r="J141" i="46"/>
  <c r="H141" i="46" l="1"/>
  <c r="I141" i="46" s="1"/>
  <c r="J142" i="46"/>
  <c r="J143" i="46" l="1"/>
  <c r="H142" i="46"/>
  <c r="I142" i="46" s="1"/>
  <c r="J144" i="46" l="1"/>
  <c r="H143" i="46"/>
  <c r="I143" i="46" s="1"/>
  <c r="H144" i="46" l="1"/>
  <c r="I144" i="46" s="1"/>
  <c r="J145" i="46"/>
  <c r="H145" i="46" l="1"/>
  <c r="I145" i="46" s="1"/>
  <c r="J146" i="46"/>
  <c r="J147" i="46" l="1"/>
  <c r="H146" i="46"/>
  <c r="I146" i="46" s="1"/>
  <c r="J148" i="46" l="1"/>
  <c r="H147" i="46"/>
  <c r="I147" i="46" s="1"/>
  <c r="H148" i="46" l="1"/>
  <c r="I148" i="46" s="1"/>
  <c r="J149" i="46"/>
  <c r="H149" i="46" l="1"/>
  <c r="I149" i="46" s="1"/>
  <c r="J150" i="46"/>
  <c r="J151" i="46" l="1"/>
  <c r="H150" i="46"/>
  <c r="I150" i="46" s="1"/>
  <c r="H151" i="46" l="1"/>
  <c r="I151" i="46" s="1"/>
  <c r="J152" i="46"/>
  <c r="H152" i="46" l="1"/>
  <c r="I152" i="46" s="1"/>
  <c r="J153" i="46"/>
  <c r="H153" i="46" l="1"/>
  <c r="I153" i="46" s="1"/>
  <c r="J154" i="46"/>
  <c r="H154" i="46" l="1"/>
  <c r="I154" i="46" s="1"/>
  <c r="J155" i="46"/>
  <c r="J156" i="46" l="1"/>
  <c r="H155" i="46"/>
  <c r="I155" i="46" s="1"/>
  <c r="H156" i="46" l="1"/>
  <c r="I156" i="46" s="1"/>
  <c r="J157" i="46"/>
  <c r="H157" i="46" l="1"/>
  <c r="I157" i="46" s="1"/>
  <c r="J158" i="46"/>
  <c r="H158" i="46" l="1"/>
  <c r="I158" i="46" s="1"/>
  <c r="J159" i="46"/>
  <c r="J160" i="46" l="1"/>
  <c r="H159" i="46"/>
  <c r="I159" i="46" s="1"/>
  <c r="H160" i="46" l="1"/>
  <c r="I160" i="46" s="1"/>
  <c r="J161" i="46"/>
  <c r="H161" i="46" l="1"/>
  <c r="I161" i="46" s="1"/>
  <c r="J162" i="46"/>
  <c r="H162" i="46" l="1"/>
  <c r="I162" i="46" s="1"/>
  <c r="J163" i="46"/>
  <c r="J164" i="46" l="1"/>
  <c r="H163" i="46"/>
  <c r="I163" i="46" s="1"/>
  <c r="H164" i="46" l="1"/>
  <c r="I164" i="46" s="1"/>
  <c r="J165" i="46"/>
  <c r="H165" i="46" l="1"/>
  <c r="I165" i="46" s="1"/>
  <c r="J166" i="46"/>
  <c r="H166" i="46" l="1"/>
  <c r="I166" i="46" s="1"/>
  <c r="J167" i="46"/>
  <c r="J168" i="46" l="1"/>
  <c r="H167" i="46"/>
  <c r="I167" i="46" s="1"/>
  <c r="H168" i="46" l="1"/>
  <c r="I168" i="46" s="1"/>
  <c r="J169" i="46"/>
  <c r="H169" i="46" l="1"/>
  <c r="I169" i="46" s="1"/>
  <c r="J170" i="46"/>
  <c r="H170" i="46" l="1"/>
  <c r="I170" i="46" s="1"/>
  <c r="J171" i="46"/>
  <c r="J172" i="46" l="1"/>
  <c r="H171" i="46"/>
  <c r="I171" i="46" s="1"/>
  <c r="H172" i="46" l="1"/>
  <c r="I172" i="46" s="1"/>
  <c r="J173" i="46"/>
  <c r="H173" i="46" l="1"/>
  <c r="I173" i="46" s="1"/>
  <c r="J174" i="46"/>
  <c r="H174" i="46" l="1"/>
  <c r="I174" i="46" s="1"/>
  <c r="J175" i="46"/>
  <c r="J176" i="46" l="1"/>
  <c r="H175" i="46"/>
  <c r="I175" i="46" s="1"/>
  <c r="H176" i="46" l="1"/>
  <c r="I176" i="46" s="1"/>
  <c r="J177" i="46"/>
  <c r="H177" i="46" l="1"/>
  <c r="I177" i="46" s="1"/>
  <c r="J178" i="46"/>
  <c r="H178" i="46" l="1"/>
  <c r="I178" i="46" s="1"/>
  <c r="J179" i="46"/>
  <c r="J180" i="46" l="1"/>
  <c r="H179" i="46"/>
  <c r="I179" i="46" s="1"/>
  <c r="H180" i="46" l="1"/>
  <c r="I180" i="46" s="1"/>
  <c r="J181" i="46"/>
  <c r="H181" i="46" l="1"/>
  <c r="I181" i="46" s="1"/>
  <c r="J182" i="46"/>
  <c r="H182" i="46" l="1"/>
  <c r="I182" i="46" s="1"/>
  <c r="J183" i="46"/>
  <c r="J184" i="46" l="1"/>
  <c r="H183" i="46"/>
  <c r="I183" i="46" s="1"/>
  <c r="H184" i="46" l="1"/>
  <c r="I184" i="46" s="1"/>
  <c r="J185" i="46"/>
  <c r="H185" i="46" l="1"/>
  <c r="I185" i="46" s="1"/>
  <c r="J186" i="46"/>
  <c r="H186" i="46" l="1"/>
  <c r="I186" i="46" s="1"/>
  <c r="J187" i="46"/>
  <c r="J188" i="46" l="1"/>
  <c r="H187" i="46"/>
  <c r="I187" i="46" s="1"/>
  <c r="H188" i="46" l="1"/>
  <c r="I188" i="46" s="1"/>
  <c r="J189" i="46"/>
  <c r="H189" i="46" l="1"/>
  <c r="I189" i="46" s="1"/>
  <c r="J190" i="46"/>
  <c r="H190" i="46" l="1"/>
  <c r="I190" i="46" s="1"/>
  <c r="J191" i="46"/>
  <c r="J192" i="46" l="1"/>
  <c r="H191" i="46"/>
  <c r="I191" i="46" s="1"/>
  <c r="H192" i="46" l="1"/>
  <c r="I192" i="46" s="1"/>
  <c r="J193" i="46"/>
  <c r="H193" i="46" l="1"/>
  <c r="I193" i="46" s="1"/>
  <c r="J194" i="46"/>
  <c r="H194" i="46" l="1"/>
  <c r="I194" i="46" s="1"/>
  <c r="J195" i="46"/>
  <c r="J196" i="46" l="1"/>
  <c r="H195" i="46"/>
  <c r="I195" i="46" s="1"/>
  <c r="H196" i="46" l="1"/>
  <c r="I196" i="46" s="1"/>
  <c r="J197" i="46"/>
  <c r="H197" i="46" l="1"/>
  <c r="I197" i="46" s="1"/>
  <c r="J198" i="46"/>
  <c r="H198" i="46" l="1"/>
  <c r="I198" i="46" s="1"/>
  <c r="J199" i="46"/>
  <c r="J200" i="46" l="1"/>
  <c r="H199" i="46"/>
  <c r="I199" i="46" s="1"/>
  <c r="H200" i="46" l="1"/>
  <c r="I200" i="46" s="1"/>
  <c r="J201" i="46"/>
  <c r="H201" i="46" l="1"/>
  <c r="I201" i="46" s="1"/>
  <c r="J202" i="46"/>
  <c r="H202" i="46" l="1"/>
  <c r="I202" i="46" s="1"/>
  <c r="J203" i="46"/>
  <c r="J204" i="46" l="1"/>
  <c r="H203" i="46"/>
  <c r="I203" i="46" s="1"/>
  <c r="H204" i="46" l="1"/>
  <c r="I204" i="46" s="1"/>
  <c r="J205" i="46"/>
  <c r="H205" i="46" l="1"/>
  <c r="I205" i="46" s="1"/>
  <c r="J206" i="46"/>
  <c r="H206" i="46" l="1"/>
  <c r="I206" i="46" s="1"/>
  <c r="J207" i="46"/>
  <c r="J208" i="46" l="1"/>
  <c r="H207" i="46"/>
  <c r="I207" i="46" s="1"/>
  <c r="H208" i="46" l="1"/>
  <c r="I208" i="46" s="1"/>
  <c r="J209" i="46"/>
  <c r="H209" i="46" l="1"/>
  <c r="I209" i="46" s="1"/>
  <c r="J210" i="46"/>
  <c r="H210" i="46" l="1"/>
  <c r="I210" i="46" s="1"/>
  <c r="J211" i="46"/>
  <c r="J212" i="46" l="1"/>
  <c r="H211" i="46"/>
  <c r="I211" i="46" s="1"/>
  <c r="H212" i="46" l="1"/>
  <c r="I212" i="46" s="1"/>
  <c r="J213" i="46"/>
  <c r="H213" i="46" l="1"/>
  <c r="I213" i="46" s="1"/>
  <c r="J214" i="46"/>
  <c r="H214" i="46" l="1"/>
  <c r="I214" i="46" s="1"/>
  <c r="J215" i="46"/>
  <c r="J216" i="46" l="1"/>
  <c r="H215" i="46"/>
  <c r="I215" i="46" s="1"/>
  <c r="H216" i="46" l="1"/>
  <c r="I216" i="46" s="1"/>
  <c r="J217" i="46"/>
  <c r="H217" i="46" l="1"/>
  <c r="I217" i="46" s="1"/>
  <c r="J218" i="46"/>
  <c r="H218" i="46" l="1"/>
  <c r="I218" i="46" s="1"/>
  <c r="J219" i="46"/>
  <c r="J220" i="46" l="1"/>
  <c r="H219" i="46"/>
  <c r="I219" i="46" s="1"/>
  <c r="J221" i="46" l="1"/>
  <c r="H220" i="46"/>
  <c r="I220" i="46" s="1"/>
  <c r="H221" i="46" l="1"/>
  <c r="I221" i="46" s="1"/>
  <c r="J222" i="46"/>
  <c r="H222" i="46" l="1"/>
  <c r="I222" i="46" s="1"/>
  <c r="J223" i="46"/>
  <c r="J224" i="46" l="1"/>
  <c r="H223" i="46"/>
  <c r="I223" i="46" s="1"/>
  <c r="J225" i="46" l="1"/>
  <c r="H224" i="46"/>
  <c r="I224" i="46" s="1"/>
  <c r="H225" i="46" l="1"/>
  <c r="I225" i="46" s="1"/>
  <c r="J226" i="46"/>
  <c r="H226" i="46" l="1"/>
  <c r="I226" i="46" s="1"/>
  <c r="J227" i="46"/>
  <c r="J228" i="46" l="1"/>
  <c r="H227" i="46"/>
  <c r="I227" i="46" s="1"/>
  <c r="J229" i="46" l="1"/>
  <c r="H228" i="46"/>
  <c r="I228" i="46" s="1"/>
  <c r="H229" i="46" l="1"/>
  <c r="I229" i="46" s="1"/>
  <c r="J230" i="46"/>
  <c r="J231" i="46" l="1"/>
  <c r="H230" i="46"/>
  <c r="I230" i="46" s="1"/>
  <c r="H231" i="46" l="1"/>
  <c r="I231" i="46" s="1"/>
  <c r="J232" i="46"/>
  <c r="H232" i="46" l="1"/>
  <c r="I232" i="46" s="1"/>
  <c r="J233" i="46"/>
  <c r="H233" i="46" l="1"/>
  <c r="I233" i="46" s="1"/>
  <c r="J234" i="46"/>
  <c r="J235" i="46" l="1"/>
  <c r="H234" i="46"/>
  <c r="I234" i="46" s="1"/>
  <c r="H235" i="46" l="1"/>
  <c r="I235" i="46" s="1"/>
  <c r="J236" i="46"/>
  <c r="H236" i="46" l="1"/>
  <c r="I236" i="46" s="1"/>
  <c r="J237" i="46"/>
  <c r="H237" i="46" l="1"/>
  <c r="I237" i="46" s="1"/>
  <c r="J238" i="46"/>
  <c r="J239" i="46" l="1"/>
  <c r="H238" i="46"/>
  <c r="I238" i="46" s="1"/>
  <c r="H239" i="46" l="1"/>
  <c r="I239" i="46" s="1"/>
  <c r="J240" i="46"/>
  <c r="H240" i="46" l="1"/>
  <c r="I240" i="46" s="1"/>
  <c r="J241" i="46"/>
  <c r="H241" i="46" l="1"/>
  <c r="I241" i="46" s="1"/>
  <c r="J242" i="46"/>
  <c r="J243" i="46" l="1"/>
  <c r="H242" i="46"/>
  <c r="I242" i="46" s="1"/>
  <c r="H243" i="46" l="1"/>
  <c r="I243" i="46" s="1"/>
  <c r="J244" i="46"/>
  <c r="H244" i="46" l="1"/>
  <c r="I244" i="46" s="1"/>
  <c r="J245" i="46"/>
  <c r="H245" i="46" l="1"/>
  <c r="I245" i="46" s="1"/>
  <c r="J246" i="46"/>
  <c r="H246" i="46" l="1"/>
  <c r="I246" i="46" s="1"/>
  <c r="J247" i="46"/>
  <c r="H247" i="46" l="1"/>
  <c r="I247" i="46" s="1"/>
  <c r="J248" i="46"/>
  <c r="H248" i="46" l="1"/>
  <c r="I248" i="46" s="1"/>
  <c r="J249" i="46"/>
  <c r="H249" i="46" l="1"/>
  <c r="I249" i="46" s="1"/>
  <c r="J250" i="46"/>
  <c r="J251" i="46" l="1"/>
  <c r="H250" i="46"/>
  <c r="I250" i="46" s="1"/>
  <c r="J252" i="46" l="1"/>
  <c r="H251" i="46"/>
  <c r="I251" i="46" s="1"/>
  <c r="J253" i="46" l="1"/>
  <c r="H252" i="46"/>
  <c r="I252" i="46" s="1"/>
  <c r="H253" i="46" l="1"/>
  <c r="I253" i="46" s="1"/>
  <c r="J254" i="46"/>
  <c r="J255" i="46" l="1"/>
  <c r="H254" i="46"/>
  <c r="I254" i="46" s="1"/>
  <c r="J256" i="46" l="1"/>
  <c r="H255" i="46"/>
  <c r="I255" i="46" s="1"/>
  <c r="J257" i="46" l="1"/>
  <c r="H256" i="46"/>
  <c r="I256" i="46" s="1"/>
  <c r="H257" i="46" l="1"/>
  <c r="I257" i="46" s="1"/>
  <c r="J258" i="46"/>
  <c r="H258" i="46" l="1"/>
  <c r="I258" i="46" s="1"/>
  <c r="J259" i="46"/>
  <c r="H259" i="46" l="1"/>
  <c r="I259" i="46" s="1"/>
  <c r="J260" i="46"/>
  <c r="H260" i="46" l="1"/>
  <c r="I260" i="46" s="1"/>
  <c r="J261" i="46"/>
  <c r="H261" i="46" l="1"/>
  <c r="I261" i="46" s="1"/>
  <c r="J262" i="46"/>
  <c r="H262" i="46" l="1"/>
  <c r="I262" i="46" s="1"/>
  <c r="J263" i="46"/>
  <c r="H263" i="46" l="1"/>
  <c r="I263" i="46" s="1"/>
  <c r="J264" i="46"/>
  <c r="H264" i="46" l="1"/>
  <c r="I264" i="46" s="1"/>
  <c r="J265" i="46"/>
  <c r="H265" i="46" l="1"/>
  <c r="I265" i="46" s="1"/>
  <c r="J266" i="46"/>
  <c r="H266" i="46" l="1"/>
  <c r="I266" i="46" s="1"/>
  <c r="J267" i="46"/>
  <c r="H267" i="46" l="1"/>
  <c r="I267" i="46" s="1"/>
  <c r="J268" i="46"/>
  <c r="H268" i="46" l="1"/>
  <c r="I268" i="46" s="1"/>
  <c r="J269" i="46"/>
  <c r="H269" i="46" l="1"/>
  <c r="I269" i="46" s="1"/>
  <c r="J270" i="46"/>
  <c r="H270" i="46" l="1"/>
  <c r="I270" i="46" s="1"/>
  <c r="J271" i="46"/>
  <c r="H271" i="46" l="1"/>
  <c r="I271" i="46" s="1"/>
  <c r="J272" i="46"/>
  <c r="H272" i="46" l="1"/>
  <c r="I272" i="46" s="1"/>
  <c r="J273" i="46"/>
  <c r="H273" i="46" l="1"/>
  <c r="I273" i="46" s="1"/>
  <c r="J274" i="46"/>
  <c r="H274" i="46" l="1"/>
  <c r="I274" i="46" s="1"/>
  <c r="J275" i="46"/>
  <c r="J276" i="46" l="1"/>
  <c r="H275" i="46"/>
  <c r="I275" i="46" s="1"/>
  <c r="J277" i="46" l="1"/>
  <c r="H276" i="46"/>
  <c r="I276" i="46" s="1"/>
  <c r="J278" i="46" l="1"/>
  <c r="H277" i="46"/>
  <c r="I277" i="46" s="1"/>
  <c r="J279" i="46" l="1"/>
  <c r="H278" i="46"/>
  <c r="I278" i="46" s="1"/>
  <c r="J280" i="46" l="1"/>
  <c r="H279" i="46"/>
  <c r="I279" i="46" s="1"/>
  <c r="H280" i="46" l="1"/>
  <c r="I280" i="46" s="1"/>
  <c r="J281" i="46"/>
  <c r="H281" i="46" s="1"/>
  <c r="I281" i="4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skimu</author>
  </authors>
  <commentList>
    <comment ref="C199" authorId="0" shapeId="0" xr:uid="{08A4CBA8-E66C-48AA-B8AD-2B569A0688D5}">
      <text>
        <r>
          <rPr>
            <b/>
            <sz val="9"/>
            <color indexed="81"/>
            <rFont val="MS P ゴシック"/>
            <family val="3"/>
            <charset val="128"/>
          </rPr>
          <t>skimu:</t>
        </r>
        <r>
          <rPr>
            <sz val="9"/>
            <color indexed="81"/>
            <rFont val="MS P ゴシック"/>
            <family val="3"/>
            <charset val="128"/>
          </rPr>
          <t xml:space="preserve">
東証のシステム障害で取引停止</t>
        </r>
      </text>
    </comment>
    <comment ref="M199" authorId="0" shapeId="0" xr:uid="{CC28DA8A-9FC6-4A8C-A9A4-AA32322089DA}">
      <text>
        <r>
          <rPr>
            <b/>
            <sz val="9"/>
            <color indexed="81"/>
            <rFont val="MS P ゴシック"/>
            <family val="3"/>
            <charset val="128"/>
          </rPr>
          <t>skimu:</t>
        </r>
        <r>
          <rPr>
            <sz val="9"/>
            <color indexed="81"/>
            <rFont val="MS P ゴシック"/>
            <family val="3"/>
            <charset val="128"/>
          </rPr>
          <t xml:space="preserve">
東証のシステム障害で取引停止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skimu</author>
  </authors>
  <commentList>
    <comment ref="C199" authorId="0" shapeId="0" xr:uid="{08A4CBA8-E66C-48AA-B8AD-2B569A0688D5}">
      <text>
        <r>
          <rPr>
            <b/>
            <sz val="9"/>
            <color indexed="81"/>
            <rFont val="MS P ゴシック"/>
            <family val="3"/>
            <charset val="128"/>
          </rPr>
          <t>skimu:</t>
        </r>
        <r>
          <rPr>
            <sz val="9"/>
            <color indexed="81"/>
            <rFont val="MS P ゴシック"/>
            <family val="3"/>
            <charset val="128"/>
          </rPr>
          <t xml:space="preserve">
東証のシステム障害で取引停止</t>
        </r>
      </text>
    </comment>
    <comment ref="M199" authorId="0" shapeId="0" xr:uid="{CC28DA8A-9FC6-4A8C-A9A4-AA32322089DA}">
      <text>
        <r>
          <rPr>
            <b/>
            <sz val="9"/>
            <color indexed="81"/>
            <rFont val="MS P ゴシック"/>
            <family val="3"/>
            <charset val="128"/>
          </rPr>
          <t>skimu:</t>
        </r>
        <r>
          <rPr>
            <sz val="9"/>
            <color indexed="81"/>
            <rFont val="MS P ゴシック"/>
            <family val="3"/>
            <charset val="128"/>
          </rPr>
          <t xml:space="preserve">
東証のシステム障害で取引停止</t>
        </r>
      </text>
    </comment>
  </commentList>
</comments>
</file>

<file path=xl/sharedStrings.xml><?xml version="1.0" encoding="utf-8"?>
<sst xmlns="http://schemas.openxmlformats.org/spreadsheetml/2006/main" count="94" uniqueCount="39">
  <si>
    <t>実績</t>
    <rPh sb="0" eb="2">
      <t>ジッセキ</t>
    </rPh>
    <phoneticPr fontId="8"/>
  </si>
  <si>
    <t xml:space="preserve"> </t>
    <phoneticPr fontId="8"/>
  </si>
  <si>
    <t>変化率</t>
    <rPh sb="0" eb="2">
      <t>ヘンカ</t>
    </rPh>
    <rPh sb="2" eb="3">
      <t>リツ</t>
    </rPh>
    <phoneticPr fontId="8"/>
  </si>
  <si>
    <t>μ + 3σ</t>
    <phoneticPr fontId="8"/>
  </si>
  <si>
    <t>μ - 3σ</t>
    <phoneticPr fontId="8"/>
  </si>
  <si>
    <t>t</t>
    <phoneticPr fontId="8"/>
  </si>
  <si>
    <t>年月日</t>
    <rPh sb="0" eb="3">
      <t>ネンガッピ</t>
    </rPh>
    <phoneticPr fontId="8"/>
  </si>
  <si>
    <t>μ - 2σ</t>
    <phoneticPr fontId="8"/>
  </si>
  <si>
    <t>μ + 2σ</t>
    <phoneticPr fontId="8"/>
  </si>
  <si>
    <t>μ - σ</t>
    <phoneticPr fontId="8"/>
  </si>
  <si>
    <t>μ + σ</t>
    <phoneticPr fontId="8"/>
  </si>
  <si>
    <t>σ</t>
    <phoneticPr fontId="8"/>
  </si>
  <si>
    <t xml:space="preserve">μ </t>
    <phoneticPr fontId="8"/>
  </si>
  <si>
    <t>μ</t>
    <phoneticPr fontId="8"/>
  </si>
  <si>
    <t>B(t)</t>
    <phoneticPr fontId="8"/>
  </si>
  <si>
    <r>
      <rPr>
        <sz val="10"/>
        <color indexed="8"/>
        <rFont val="ＭＳ Ｐゴシック"/>
        <family val="3"/>
        <charset val="128"/>
      </rPr>
      <t>変化率</t>
    </r>
    <rPh sb="0" eb="2">
      <t>ヘンカ</t>
    </rPh>
    <rPh sb="2" eb="3">
      <t>リツ</t>
    </rPh>
    <phoneticPr fontId="8"/>
  </si>
  <si>
    <r>
      <t xml:space="preserve">n </t>
    </r>
    <r>
      <rPr>
        <sz val="10"/>
        <rFont val="ＭＳ Ｐゴシック"/>
        <family val="3"/>
        <charset val="128"/>
      </rPr>
      <t>数</t>
    </r>
    <rPh sb="2" eb="3">
      <t>スウ</t>
    </rPh>
    <phoneticPr fontId="8"/>
  </si>
  <si>
    <r>
      <t>r-v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/2</t>
    </r>
    <phoneticPr fontId="8"/>
  </si>
  <si>
    <r>
      <rPr>
        <sz val="10"/>
        <color indexed="8"/>
        <rFont val="ＭＳ Ｐゴシック"/>
        <family val="3"/>
        <charset val="128"/>
      </rPr>
      <t>⊿</t>
    </r>
    <r>
      <rPr>
        <sz val="10"/>
        <color indexed="8"/>
        <rFont val="Arial"/>
        <family val="2"/>
      </rPr>
      <t>t</t>
    </r>
    <phoneticPr fontId="8"/>
  </si>
  <si>
    <t>v</t>
    <phoneticPr fontId="8"/>
  </si>
  <si>
    <t>r</t>
    <phoneticPr fontId="8"/>
  </si>
  <si>
    <t>+ σ</t>
    <phoneticPr fontId="8"/>
  </si>
  <si>
    <t>- σ</t>
    <phoneticPr fontId="8"/>
  </si>
  <si>
    <t>+ 2σ</t>
    <phoneticPr fontId="8"/>
  </si>
  <si>
    <t>- 2σ</t>
    <phoneticPr fontId="8"/>
  </si>
  <si>
    <t>+ 3σ</t>
    <phoneticPr fontId="8"/>
  </si>
  <si>
    <t>- 3σ</t>
    <phoneticPr fontId="8"/>
  </si>
  <si>
    <r>
      <rPr>
        <sz val="10"/>
        <color theme="1"/>
        <rFont val="ＭＳ Ｐゴシック"/>
        <family val="3"/>
        <charset val="128"/>
      </rPr>
      <t>計算解</t>
    </r>
    <r>
      <rPr>
        <sz val="10"/>
        <color theme="1"/>
        <rFont val="Arial"/>
        <family val="2"/>
      </rPr>
      <t xml:space="preserve"> (F9)</t>
    </r>
    <rPh sb="0" eb="2">
      <t>ケイサン</t>
    </rPh>
    <rPh sb="2" eb="3">
      <t>カイ</t>
    </rPh>
    <phoneticPr fontId="8"/>
  </si>
  <si>
    <r>
      <rPr>
        <sz val="10"/>
        <color theme="1"/>
        <rFont val="ＭＳ Ｐゴシック"/>
        <family val="3"/>
        <charset val="128"/>
      </rPr>
      <t>初期値</t>
    </r>
    <r>
      <rPr>
        <sz val="10"/>
        <color theme="1"/>
        <rFont val="Arial"/>
        <family val="2"/>
      </rPr>
      <t xml:space="preserve"> x</t>
    </r>
    <r>
      <rPr>
        <vertAlign val="subscript"/>
        <sz val="10"/>
        <color indexed="8"/>
        <rFont val="Arial"/>
        <family val="2"/>
      </rPr>
      <t>0</t>
    </r>
    <rPh sb="0" eb="3">
      <t>ショキチ</t>
    </rPh>
    <phoneticPr fontId="8"/>
  </si>
  <si>
    <t>標準偏差</t>
    <rPh sb="0" eb="2">
      <t>ヒョウジュン</t>
    </rPh>
    <rPh sb="2" eb="4">
      <t>ヘンサ</t>
    </rPh>
    <phoneticPr fontId="8"/>
  </si>
  <si>
    <t>成長係数</t>
    <rPh sb="0" eb="2">
      <t>セイチョウ</t>
    </rPh>
    <rPh sb="2" eb="4">
      <t>ケイスウ</t>
    </rPh>
    <phoneticPr fontId="8"/>
  </si>
  <si>
    <t>ゆらぎ係数</t>
    <rPh sb="3" eb="5">
      <t>ケイスウ</t>
    </rPh>
    <phoneticPr fontId="8"/>
  </si>
  <si>
    <t>最大値</t>
    <rPh sb="0" eb="3">
      <t>サイダイチ</t>
    </rPh>
    <phoneticPr fontId="8"/>
  </si>
  <si>
    <t>最小値</t>
    <rPh sb="0" eb="3">
      <t>サイショウチ</t>
    </rPh>
    <phoneticPr fontId="8"/>
  </si>
  <si>
    <t>NORMINV(RAND(),0,1.5)</t>
    <phoneticPr fontId="8"/>
  </si>
  <si>
    <t>計算の元となる確率微分方程式：</t>
    <rPh sb="0" eb="2">
      <t>ケイサン</t>
    </rPh>
    <rPh sb="3" eb="4">
      <t>モト</t>
    </rPh>
    <rPh sb="7" eb="9">
      <t>カクリツ</t>
    </rPh>
    <rPh sb="9" eb="11">
      <t>ビブン</t>
    </rPh>
    <rPh sb="11" eb="14">
      <t>ホウテイシキ</t>
    </rPh>
    <phoneticPr fontId="8"/>
  </si>
  <si>
    <t>上記確率微分方程式の解（計算解）：</t>
    <rPh sb="0" eb="2">
      <t>ジョウキ</t>
    </rPh>
    <rPh sb="2" eb="4">
      <t>カクリツ</t>
    </rPh>
    <rPh sb="4" eb="6">
      <t>ビブン</t>
    </rPh>
    <rPh sb="6" eb="9">
      <t>ホウテイシキ</t>
    </rPh>
    <rPh sb="10" eb="11">
      <t>カイ</t>
    </rPh>
    <rPh sb="12" eb="14">
      <t>ケイサン</t>
    </rPh>
    <rPh sb="14" eb="15">
      <t>カイ</t>
    </rPh>
    <phoneticPr fontId="8"/>
  </si>
  <si>
    <r>
      <t xml:space="preserve">S&amp;P500 </t>
    </r>
    <r>
      <rPr>
        <sz val="10"/>
        <rFont val="ＭＳ Ｐゴシック"/>
        <family val="3"/>
        <charset val="128"/>
      </rPr>
      <t>シミュレーター（</t>
    </r>
    <r>
      <rPr>
        <sz val="10"/>
        <rFont val="Arial"/>
        <family val="2"/>
      </rPr>
      <t>20200320~</t>
    </r>
    <r>
      <rPr>
        <sz val="10"/>
        <rFont val="ＭＳ Ｐゴシック"/>
        <family val="3"/>
        <charset val="128"/>
      </rPr>
      <t>）</t>
    </r>
    <phoneticPr fontId="8"/>
  </si>
  <si>
    <r>
      <t xml:space="preserve">S&amp;P500 </t>
    </r>
    <r>
      <rPr>
        <sz val="10"/>
        <rFont val="ＭＳ Ｐゴシック"/>
        <family val="3"/>
        <charset val="128"/>
      </rPr>
      <t>シミュレーター（</t>
    </r>
    <r>
      <rPr>
        <sz val="10"/>
        <rFont val="Arial"/>
        <family val="2"/>
      </rPr>
      <t>20200320~</t>
    </r>
    <r>
      <rPr>
        <sz val="10"/>
        <rFont val="ＭＳ Ｐゴシック"/>
        <family val="3"/>
        <charset val="128"/>
      </rPr>
      <t>）</t>
    </r>
    <r>
      <rPr>
        <sz val="10"/>
        <rFont val="Arial"/>
        <family val="2"/>
      </rPr>
      <t xml:space="preserve"> </t>
    </r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</si>
</sst>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76" formatCode="#,##0.00_);[Red]\(#,##0.00\)"/>
    <numFmt numFmtId="177" formatCode="#,##0_);[Red]\(#,##0\)"/>
    <numFmt numFmtId="178" formatCode="0.000_ "/>
    <numFmt numFmtId="179" formatCode="0.00_ "/>
    <numFmt numFmtId="180" formatCode="0.000%"/>
    <numFmt numFmtId="181" formatCode="0.0_ "/>
    <numFmt numFmtId="182" formatCode="0_ "/>
    <numFmt numFmtId="183" formatCode="0.00000_ "/>
    <numFmt numFmtId="184" formatCode="0.000000"/>
    <numFmt numFmtId="185" formatCode="0.00000"/>
    <numFmt numFmtId="186" formatCode="0.000"/>
    <numFmt numFmtId="187" formatCode="yyyy\-mm\-dd"/>
    <numFmt numFmtId="188" formatCode="#,##0.000;[Red]\-#,##0.000"/>
    <numFmt numFmtId="189" formatCode="yyyy\-mm\-dd;@"/>
    <numFmt numFmtId="190" formatCode="0.0"/>
  </numFmts>
  <fonts count="4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ＭＳ Ｐゴシック"/>
      <family val="3"/>
      <charset val="128"/>
    </font>
    <font>
      <vertAlign val="subscript"/>
      <sz val="10"/>
      <color indexed="8"/>
      <name val="Arial"/>
      <family val="2"/>
    </font>
    <font>
      <sz val="12"/>
      <name val="ＭＳ Ｐゴシック"/>
      <family val="3"/>
      <charset val="128"/>
    </font>
    <font>
      <sz val="10.5"/>
      <name val="Century"/>
      <family val="1"/>
    </font>
    <font>
      <vertAlign val="superscript"/>
      <sz val="10"/>
      <color indexed="8"/>
      <name val="Arial"/>
      <family val="2"/>
    </font>
    <font>
      <sz val="10"/>
      <color theme="1"/>
      <name val="Arial"/>
      <family val="2"/>
    </font>
    <font>
      <sz val="9"/>
      <color theme="1"/>
      <name val="ＭＳ Ｐゴシック"/>
      <family val="3"/>
      <charset val="128"/>
    </font>
    <font>
      <sz val="9"/>
      <color theme="1"/>
      <name val="Arial"/>
      <family val="2"/>
    </font>
    <font>
      <sz val="10"/>
      <color theme="1"/>
      <name val="ＭＳ Ｐゴシック"/>
      <family val="3"/>
      <charset val="128"/>
    </font>
    <font>
      <b/>
      <sz val="10"/>
      <color theme="1"/>
      <name val="Arial"/>
      <family val="2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0"/>
      <color theme="1"/>
      <name val="Arial"/>
      <family val="3"/>
      <charset val="128"/>
    </font>
    <font>
      <sz val="8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0">
    <xf numFmtId="0" fontId="0" fillId="0" borderId="0">
      <alignment vertical="center"/>
    </xf>
    <xf numFmtId="9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12" fillId="0" borderId="0"/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1" fillId="5" borderId="11" applyNumberFormat="0" applyAlignment="0" applyProtection="0">
      <alignment vertical="center"/>
    </xf>
    <xf numFmtId="0" fontId="32" fillId="6" borderId="12" applyNumberFormat="0" applyAlignment="0" applyProtection="0">
      <alignment vertical="center"/>
    </xf>
    <xf numFmtId="0" fontId="33" fillId="6" borderId="11" applyNumberFormat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5" fillId="7" borderId="14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15" applyNumberFormat="0" applyFont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83">
    <xf numFmtId="0" fontId="0" fillId="0" borderId="0" xfId="0">
      <alignment vertical="center"/>
    </xf>
    <xf numFmtId="0" fontId="12" fillId="0" borderId="0" xfId="0" applyFont="1" applyAlignment="1">
      <alignment horizontal="right" vertical="center"/>
    </xf>
    <xf numFmtId="177" fontId="12" fillId="0" borderId="0" xfId="0" applyNumberFormat="1" applyFont="1" applyAlignment="1">
      <alignment horizontal="center" vertical="center"/>
    </xf>
    <xf numFmtId="0" fontId="12" fillId="0" borderId="0" xfId="0" applyFont="1">
      <alignment vertical="center"/>
    </xf>
    <xf numFmtId="176" fontId="12" fillId="0" borderId="0" xfId="0" applyNumberFormat="1" applyFont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>
      <alignment vertical="center"/>
    </xf>
    <xf numFmtId="10" fontId="12" fillId="0" borderId="0" xfId="0" applyNumberFormat="1" applyFont="1">
      <alignment vertical="center"/>
    </xf>
    <xf numFmtId="176" fontId="12" fillId="0" borderId="0" xfId="0" applyNumberFormat="1" applyFont="1">
      <alignment vertical="center"/>
    </xf>
    <xf numFmtId="177" fontId="12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40" fontId="19" fillId="0" borderId="1" xfId="2" applyNumberFormat="1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 horizontal="justify" vertical="center"/>
    </xf>
    <xf numFmtId="0" fontId="17" fillId="0" borderId="0" xfId="0" applyFont="1" applyAlignment="1">
      <alignment horizontal="justify" vertical="center"/>
    </xf>
    <xf numFmtId="178" fontId="19" fillId="0" borderId="0" xfId="0" applyNumberFormat="1" applyFont="1" applyAlignment="1">
      <alignment horizontal="center" vertical="center"/>
    </xf>
    <xf numFmtId="181" fontId="19" fillId="0" borderId="0" xfId="0" applyNumberFormat="1" applyFont="1" applyAlignment="1">
      <alignment horizontal="center" vertical="center"/>
    </xf>
    <xf numFmtId="40" fontId="19" fillId="0" borderId="0" xfId="2" applyNumberFormat="1" applyFont="1" applyAlignment="1">
      <alignment horizontal="center" vertical="center"/>
    </xf>
    <xf numFmtId="178" fontId="12" fillId="0" borderId="0" xfId="0" applyNumberFormat="1" applyFont="1">
      <alignment vertical="center"/>
    </xf>
    <xf numFmtId="176" fontId="12" fillId="0" borderId="0" xfId="0" applyNumberFormat="1" applyFont="1" applyAlignment="1">
      <alignment horizontal="left" vertical="center"/>
    </xf>
    <xf numFmtId="185" fontId="19" fillId="0" borderId="0" xfId="0" applyNumberFormat="1" applyFont="1" applyAlignment="1">
      <alignment horizontal="center" vertical="center"/>
    </xf>
    <xf numFmtId="184" fontId="19" fillId="0" borderId="0" xfId="0" applyNumberFormat="1" applyFont="1" applyAlignment="1">
      <alignment horizontal="center" vertical="center"/>
    </xf>
    <xf numFmtId="0" fontId="22" fillId="0" borderId="0" xfId="0" applyFont="1">
      <alignment vertical="center"/>
    </xf>
    <xf numFmtId="186" fontId="19" fillId="0" borderId="0" xfId="0" applyNumberFormat="1" applyFont="1">
      <alignment vertical="center"/>
    </xf>
    <xf numFmtId="0" fontId="19" fillId="0" borderId="7" xfId="0" applyFont="1" applyBorder="1" applyAlignment="1">
      <alignment horizontal="center" vertical="center"/>
    </xf>
    <xf numFmtId="0" fontId="10" fillId="0" borderId="0" xfId="0" applyFont="1" applyAlignment="1">
      <alignment horizontal="justify" vertical="center"/>
    </xf>
    <xf numFmtId="0" fontId="10" fillId="0" borderId="0" xfId="0" applyFont="1">
      <alignment vertical="center"/>
    </xf>
    <xf numFmtId="2" fontId="19" fillId="0" borderId="0" xfId="0" applyNumberFormat="1" applyFont="1">
      <alignment vertical="center"/>
    </xf>
    <xf numFmtId="179" fontId="19" fillId="0" borderId="0" xfId="0" applyNumberFormat="1" applyFont="1">
      <alignment vertical="center"/>
    </xf>
    <xf numFmtId="1" fontId="19" fillId="0" borderId="0" xfId="0" applyNumberFormat="1" applyFont="1" applyAlignment="1">
      <alignment horizontal="right" vertical="center"/>
    </xf>
    <xf numFmtId="178" fontId="19" fillId="0" borderId="0" xfId="0" applyNumberFormat="1" applyFont="1">
      <alignment vertical="center"/>
    </xf>
    <xf numFmtId="40" fontId="0" fillId="0" borderId="0" xfId="2" applyNumberFormat="1" applyFont="1">
      <alignment vertical="center"/>
    </xf>
    <xf numFmtId="182" fontId="12" fillId="0" borderId="0" xfId="0" applyNumberFormat="1" applyFont="1">
      <alignment vertical="center"/>
    </xf>
    <xf numFmtId="40" fontId="12" fillId="0" borderId="0" xfId="0" applyNumberFormat="1" applyFont="1">
      <alignment vertical="center"/>
    </xf>
    <xf numFmtId="183" fontId="19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" fontId="19" fillId="0" borderId="0" xfId="0" applyNumberFormat="1" applyFont="1" applyAlignment="1">
      <alignment horizontal="center" vertical="center"/>
    </xf>
    <xf numFmtId="179" fontId="23" fillId="0" borderId="0" xfId="0" applyNumberFormat="1" applyFont="1">
      <alignment vertical="center"/>
    </xf>
    <xf numFmtId="176" fontId="9" fillId="0" borderId="6" xfId="0" applyNumberFormat="1" applyFont="1" applyBorder="1" applyAlignment="1">
      <alignment horizontal="center" vertical="center"/>
    </xf>
    <xf numFmtId="40" fontId="19" fillId="0" borderId="4" xfId="2" applyNumberFormat="1" applyFont="1" applyBorder="1" applyAlignment="1">
      <alignment horizontal="right" vertical="center"/>
    </xf>
    <xf numFmtId="40" fontId="19" fillId="0" borderId="4" xfId="0" applyNumberFormat="1" applyFont="1" applyBorder="1" applyAlignment="1">
      <alignment horizontal="right" vertical="center" wrapText="1"/>
    </xf>
    <xf numFmtId="40" fontId="0" fillId="0" borderId="4" xfId="0" applyNumberFormat="1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  <xf numFmtId="40" fontId="0" fillId="0" borderId="4" xfId="0" applyNumberFormat="1" applyFill="1" applyBorder="1">
      <alignment vertical="center"/>
    </xf>
    <xf numFmtId="187" fontId="12" fillId="0" borderId="0" xfId="0" applyNumberFormat="1" applyFont="1" applyBorder="1">
      <alignment vertical="center"/>
    </xf>
    <xf numFmtId="40" fontId="12" fillId="0" borderId="0" xfId="2" applyNumberFormat="1" applyFont="1" applyBorder="1" applyAlignment="1">
      <alignment horizontal="right" vertical="center"/>
    </xf>
    <xf numFmtId="0" fontId="22" fillId="0" borderId="0" xfId="0" applyFont="1" applyAlignment="1">
      <alignment horizontal="center" vertical="center"/>
    </xf>
    <xf numFmtId="176" fontId="1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176" fontId="12" fillId="0" borderId="0" xfId="0" applyNumberFormat="1" applyFont="1" applyAlignment="1">
      <alignment horizontal="center" vertical="center" wrapText="1"/>
    </xf>
    <xf numFmtId="0" fontId="6" fillId="0" borderId="0" xfId="0" applyFont="1">
      <alignment vertical="center"/>
    </xf>
    <xf numFmtId="10" fontId="12" fillId="0" borderId="0" xfId="15" applyNumberFormat="1" applyFont="1" applyFill="1" applyAlignment="1">
      <alignment horizontal="right" vertical="center"/>
    </xf>
    <xf numFmtId="10" fontId="12" fillId="0" borderId="0" xfId="15" applyNumberFormat="1" applyFont="1" applyAlignment="1">
      <alignment horizontal="right" vertical="center"/>
    </xf>
    <xf numFmtId="0" fontId="0" fillId="0" borderId="1" xfId="0" applyBorder="1" applyAlignment="1">
      <alignment horizontal="center" vertical="center"/>
    </xf>
    <xf numFmtId="10" fontId="19" fillId="0" borderId="0" xfId="15" applyNumberFormat="1" applyFont="1">
      <alignment vertical="center"/>
    </xf>
    <xf numFmtId="1" fontId="19" fillId="0" borderId="7" xfId="0" applyNumberFormat="1" applyFont="1" applyBorder="1" applyAlignment="1">
      <alignment horizontal="center" vertical="center"/>
    </xf>
    <xf numFmtId="180" fontId="19" fillId="0" borderId="4" xfId="15" applyNumberFormat="1" applyFont="1" applyFill="1" applyBorder="1">
      <alignment vertical="center"/>
    </xf>
    <xf numFmtId="40" fontId="19" fillId="0" borderId="4" xfId="12" applyNumberFormat="1" applyFont="1" applyBorder="1" applyAlignment="1">
      <alignment horizontal="right" vertical="center"/>
    </xf>
    <xf numFmtId="1" fontId="19" fillId="0" borderId="4" xfId="0" applyNumberFormat="1" applyFont="1" applyBorder="1" applyAlignment="1">
      <alignment horizontal="center" vertical="center"/>
    </xf>
    <xf numFmtId="177" fontId="12" fillId="0" borderId="4" xfId="0" applyNumberFormat="1" applyFont="1" applyBorder="1" applyAlignment="1">
      <alignment horizontal="center" vertical="center"/>
    </xf>
    <xf numFmtId="180" fontId="19" fillId="0" borderId="6" xfId="15" applyNumberFormat="1" applyFont="1" applyFill="1" applyBorder="1">
      <alignment vertical="center"/>
    </xf>
    <xf numFmtId="40" fontId="12" fillId="0" borderId="4" xfId="12" applyNumberFormat="1" applyFont="1" applyBorder="1" applyAlignment="1">
      <alignment horizontal="right" vertical="center"/>
    </xf>
    <xf numFmtId="10" fontId="19" fillId="0" borderId="0" xfId="15" applyNumberFormat="1" applyFont="1" applyBorder="1" applyAlignment="1">
      <alignment horizontal="center" vertical="center"/>
    </xf>
    <xf numFmtId="10" fontId="19" fillId="0" borderId="7" xfId="15" applyNumberFormat="1" applyFont="1" applyBorder="1" applyAlignment="1">
      <alignment horizontal="center" vertical="center"/>
    </xf>
    <xf numFmtId="0" fontId="6" fillId="0" borderId="4" xfId="0" applyFont="1" applyBorder="1">
      <alignment vertical="center"/>
    </xf>
    <xf numFmtId="40" fontId="0" fillId="0" borderId="2" xfId="0" applyNumberFormat="1" applyBorder="1">
      <alignment vertical="center"/>
    </xf>
    <xf numFmtId="10" fontId="19" fillId="0" borderId="0" xfId="15" applyNumberFormat="1" applyFont="1" applyAlignment="1">
      <alignment horizontal="center" vertical="center"/>
    </xf>
    <xf numFmtId="176" fontId="9" fillId="0" borderId="5" xfId="0" applyNumberFormat="1" applyFont="1" applyBorder="1" applyAlignment="1">
      <alignment horizontal="center" vertical="center"/>
    </xf>
    <xf numFmtId="10" fontId="19" fillId="0" borderId="3" xfId="15" applyNumberFormat="1" applyFont="1" applyBorder="1" applyAlignment="1">
      <alignment horizontal="center" vertical="center"/>
    </xf>
    <xf numFmtId="176" fontId="12" fillId="0" borderId="3" xfId="0" applyNumberFormat="1" applyFont="1" applyBorder="1" applyAlignment="1">
      <alignment horizontal="center" vertical="center"/>
    </xf>
    <xf numFmtId="176" fontId="9" fillId="0" borderId="17" xfId="0" applyNumberFormat="1" applyFont="1" applyBorder="1" applyAlignment="1">
      <alignment horizontal="center" vertical="center"/>
    </xf>
    <xf numFmtId="40" fontId="19" fillId="0" borderId="0" xfId="12" applyNumberFormat="1" applyFont="1" applyAlignment="1">
      <alignment horizontal="center" vertical="center"/>
    </xf>
    <xf numFmtId="40" fontId="6" fillId="0" borderId="0" xfId="2" applyNumberFormat="1" applyFont="1">
      <alignment vertical="center"/>
    </xf>
    <xf numFmtId="40" fontId="12" fillId="0" borderId="0" xfId="2" applyNumberFormat="1" applyFont="1">
      <alignment vertical="center"/>
    </xf>
    <xf numFmtId="40" fontId="19" fillId="0" borderId="3" xfId="2" applyNumberFormat="1" applyFont="1" applyBorder="1" applyAlignment="1">
      <alignment horizontal="center" vertical="center"/>
    </xf>
    <xf numFmtId="40" fontId="0" fillId="0" borderId="2" xfId="2" applyNumberFormat="1" applyFont="1" applyBorder="1">
      <alignment vertical="center"/>
    </xf>
    <xf numFmtId="40" fontId="19" fillId="0" borderId="2" xfId="2" applyNumberFormat="1" applyFont="1" applyBorder="1" applyAlignment="1">
      <alignment horizontal="center" vertical="center"/>
    </xf>
    <xf numFmtId="40" fontId="0" fillId="0" borderId="4" xfId="2" applyNumberFormat="1" applyFont="1" applyBorder="1">
      <alignment vertical="center"/>
    </xf>
    <xf numFmtId="40" fontId="19" fillId="0" borderId="4" xfId="2" applyNumberFormat="1" applyFont="1" applyBorder="1" applyAlignment="1">
      <alignment horizontal="center" vertical="center"/>
    </xf>
    <xf numFmtId="40" fontId="19" fillId="0" borderId="4" xfId="2" applyNumberFormat="1" applyFont="1" applyBorder="1">
      <alignment vertical="center"/>
    </xf>
    <xf numFmtId="40" fontId="12" fillId="0" borderId="0" xfId="2" applyNumberFormat="1" applyFont="1" applyAlignment="1">
      <alignment horizontal="right" vertical="center"/>
    </xf>
    <xf numFmtId="187" fontId="12" fillId="0" borderId="0" xfId="0" applyNumberFormat="1" applyFont="1" applyFill="1" applyBorder="1">
      <alignment vertical="center"/>
    </xf>
    <xf numFmtId="40" fontId="19" fillId="0" borderId="1" xfId="2" quotePrefix="1" applyNumberFormat="1" applyFont="1" applyBorder="1" applyAlignment="1">
      <alignment horizontal="center" vertical="center"/>
    </xf>
    <xf numFmtId="40" fontId="0" fillId="0" borderId="4" xfId="2" applyNumberFormat="1" applyFont="1" applyFill="1" applyBorder="1">
      <alignment vertical="center"/>
    </xf>
    <xf numFmtId="40" fontId="19" fillId="0" borderId="7" xfId="2" applyNumberFormat="1" applyFont="1" applyBorder="1">
      <alignment vertical="center"/>
    </xf>
    <xf numFmtId="0" fontId="42" fillId="0" borderId="1" xfId="0" applyFont="1" applyBorder="1" applyAlignment="1">
      <alignment horizontal="center" vertical="center" wrapText="1"/>
    </xf>
    <xf numFmtId="188" fontId="12" fillId="0" borderId="0" xfId="2" applyNumberFormat="1" applyFont="1">
      <alignment vertical="center"/>
    </xf>
    <xf numFmtId="188" fontId="6" fillId="0" borderId="0" xfId="2" applyNumberFormat="1" applyFont="1">
      <alignment vertical="center"/>
    </xf>
    <xf numFmtId="188" fontId="21" fillId="0" borderId="1" xfId="2" applyNumberFormat="1" applyFont="1" applyBorder="1" applyAlignment="1">
      <alignment horizontal="center" vertical="center" wrapText="1"/>
    </xf>
    <xf numFmtId="188" fontId="21" fillId="0" borderId="4" xfId="2" applyNumberFormat="1" applyFont="1" applyBorder="1" applyAlignment="1">
      <alignment horizontal="center" vertical="center" wrapText="1"/>
    </xf>
    <xf numFmtId="188" fontId="19" fillId="0" borderId="4" xfId="2" applyNumberFormat="1" applyFont="1" applyBorder="1">
      <alignment vertical="center"/>
    </xf>
    <xf numFmtId="188" fontId="0" fillId="0" borderId="0" xfId="2" applyNumberFormat="1" applyFont="1">
      <alignment vertical="center"/>
    </xf>
    <xf numFmtId="188" fontId="12" fillId="0" borderId="0" xfId="2" applyNumberFormat="1" applyFont="1" applyAlignment="1">
      <alignment horizontal="right" vertical="center"/>
    </xf>
    <xf numFmtId="188" fontId="19" fillId="0" borderId="1" xfId="2" applyNumberFormat="1" applyFont="1" applyBorder="1" applyAlignment="1">
      <alignment horizontal="center" vertical="center"/>
    </xf>
    <xf numFmtId="188" fontId="19" fillId="0" borderId="4" xfId="2" applyNumberFormat="1" applyFont="1" applyBorder="1" applyAlignment="1">
      <alignment horizontal="center" vertical="center"/>
    </xf>
    <xf numFmtId="188" fontId="12" fillId="0" borderId="4" xfId="2" applyNumberFormat="1" applyFont="1" applyBorder="1">
      <alignment vertical="center"/>
    </xf>
    <xf numFmtId="189" fontId="43" fillId="0" borderId="0" xfId="2" applyNumberFormat="1" applyFont="1" applyBorder="1">
      <alignment vertical="center"/>
    </xf>
    <xf numFmtId="4" fontId="19" fillId="0" borderId="4" xfId="2" applyNumberFormat="1" applyFont="1" applyBorder="1">
      <alignment vertical="center"/>
    </xf>
    <xf numFmtId="4" fontId="12" fillId="0" borderId="4" xfId="2" applyNumberFormat="1" applyFont="1" applyBorder="1">
      <alignment vertical="center"/>
    </xf>
    <xf numFmtId="188" fontId="43" fillId="0" borderId="0" xfId="2" applyNumberFormat="1" applyFont="1">
      <alignment vertical="center"/>
    </xf>
    <xf numFmtId="188" fontId="9" fillId="0" borderId="0" xfId="2" applyNumberFormat="1" applyFont="1">
      <alignment vertical="center"/>
    </xf>
    <xf numFmtId="183" fontId="21" fillId="0" borderId="1" xfId="0" applyNumberFormat="1" applyFont="1" applyBorder="1" applyAlignment="1">
      <alignment horizontal="center" vertical="center"/>
    </xf>
    <xf numFmtId="178" fontId="21" fillId="0" borderId="1" xfId="0" applyNumberFormat="1" applyFont="1" applyBorder="1" applyAlignment="1">
      <alignment horizontal="center" vertical="center"/>
    </xf>
    <xf numFmtId="184" fontId="21" fillId="0" borderId="1" xfId="0" applyNumberFormat="1" applyFont="1" applyBorder="1" applyAlignment="1">
      <alignment horizontal="center" vertical="center"/>
    </xf>
    <xf numFmtId="181" fontId="21" fillId="0" borderId="1" xfId="0" applyNumberFormat="1" applyFont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40" fontId="21" fillId="0" borderId="1" xfId="12" applyNumberFormat="1" applyFont="1" applyFill="1" applyBorder="1" applyAlignment="1">
      <alignment horizontal="center" vertical="center"/>
    </xf>
    <xf numFmtId="40" fontId="12" fillId="0" borderId="0" xfId="2" applyNumberFormat="1" applyFont="1" applyFill="1" applyBorder="1" applyAlignment="1">
      <alignment horizontal="right" vertical="center"/>
    </xf>
    <xf numFmtId="179" fontId="19" fillId="0" borderId="4" xfId="0" applyNumberFormat="1" applyFont="1" applyFill="1" applyBorder="1">
      <alignment vertical="center"/>
    </xf>
    <xf numFmtId="10" fontId="19" fillId="0" borderId="7" xfId="15" applyNumberFormat="1" applyFont="1" applyFill="1" applyBorder="1">
      <alignment vertical="center"/>
    </xf>
    <xf numFmtId="40" fontId="19" fillId="0" borderId="0" xfId="2" applyNumberFormat="1" applyFont="1" applyFill="1" applyBorder="1" applyAlignment="1">
      <alignment horizontal="right" vertical="center"/>
    </xf>
    <xf numFmtId="176" fontId="12" fillId="0" borderId="6" xfId="0" applyNumberFormat="1" applyFont="1" applyFill="1" applyBorder="1">
      <alignment vertical="center"/>
    </xf>
    <xf numFmtId="176" fontId="11" fillId="0" borderId="1" xfId="0" applyNumberFormat="1" applyFont="1" applyBorder="1" applyAlignment="1">
      <alignment horizontal="right" vertical="center"/>
    </xf>
    <xf numFmtId="10" fontId="11" fillId="0" borderId="1" xfId="1" applyNumberFormat="1" applyFont="1" applyBorder="1" applyAlignment="1">
      <alignment horizontal="right" vertical="center"/>
    </xf>
    <xf numFmtId="190" fontId="21" fillId="0" borderId="1" xfId="0" applyNumberFormat="1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40" fontId="12" fillId="0" borderId="18" xfId="12" applyNumberFormat="1" applyFont="1" applyFill="1" applyBorder="1">
      <alignment vertical="center"/>
    </xf>
    <xf numFmtId="180" fontId="12" fillId="0" borderId="18" xfId="0" applyNumberFormat="1" applyFont="1" applyFill="1" applyBorder="1">
      <alignment vertical="center"/>
    </xf>
    <xf numFmtId="177" fontId="12" fillId="0" borderId="18" xfId="0" applyNumberFormat="1" applyFont="1" applyBorder="1" applyAlignment="1">
      <alignment horizontal="center" vertical="center"/>
    </xf>
    <xf numFmtId="187" fontId="12" fillId="0" borderId="17" xfId="0" applyNumberFormat="1" applyFont="1" applyFill="1" applyBorder="1">
      <alignment vertical="center"/>
    </xf>
    <xf numFmtId="176" fontId="12" fillId="0" borderId="19" xfId="0" applyNumberFormat="1" applyFont="1" applyFill="1" applyBorder="1">
      <alignment vertical="center"/>
    </xf>
    <xf numFmtId="180" fontId="19" fillId="0" borderId="18" xfId="15" applyNumberFormat="1" applyFont="1" applyFill="1" applyBorder="1">
      <alignment vertical="center"/>
    </xf>
    <xf numFmtId="176" fontId="12" fillId="0" borderId="17" xfId="0" applyNumberFormat="1" applyFont="1" applyBorder="1">
      <alignment vertical="center"/>
    </xf>
    <xf numFmtId="1" fontId="19" fillId="0" borderId="18" xfId="0" applyNumberFormat="1" applyFont="1" applyBorder="1" applyAlignment="1">
      <alignment horizontal="center" vertical="center"/>
    </xf>
    <xf numFmtId="179" fontId="19" fillId="0" borderId="18" xfId="0" applyNumberFormat="1" applyFont="1" applyFill="1" applyBorder="1">
      <alignment vertical="center"/>
    </xf>
    <xf numFmtId="10" fontId="19" fillId="0" borderId="20" xfId="15" applyNumberFormat="1" applyFont="1" applyFill="1" applyBorder="1">
      <alignment vertical="center"/>
    </xf>
    <xf numFmtId="4" fontId="19" fillId="0" borderId="18" xfId="2" applyNumberFormat="1" applyFont="1" applyBorder="1">
      <alignment vertical="center"/>
    </xf>
    <xf numFmtId="4" fontId="12" fillId="0" borderId="18" xfId="2" applyNumberFormat="1" applyFont="1" applyBorder="1">
      <alignment vertical="center"/>
    </xf>
    <xf numFmtId="0" fontId="6" fillId="0" borderId="17" xfId="0" applyFont="1" applyBorder="1">
      <alignment vertical="center"/>
    </xf>
    <xf numFmtId="187" fontId="12" fillId="0" borderId="17" xfId="0" applyNumberFormat="1" applyFont="1" applyBorder="1">
      <alignment vertical="center"/>
    </xf>
    <xf numFmtId="40" fontId="19" fillId="0" borderId="18" xfId="12" applyNumberFormat="1" applyFont="1" applyBorder="1" applyAlignment="1">
      <alignment horizontal="right" vertical="center"/>
    </xf>
    <xf numFmtId="40" fontId="6" fillId="0" borderId="0" xfId="12" applyNumberFormat="1" applyFont="1">
      <alignment vertical="center"/>
    </xf>
    <xf numFmtId="40" fontId="12" fillId="0" borderId="0" xfId="12" applyNumberFormat="1" applyFont="1">
      <alignment vertical="center"/>
    </xf>
    <xf numFmtId="188" fontId="12" fillId="0" borderId="0" xfId="12" applyNumberFormat="1" applyFont="1">
      <alignment vertical="center"/>
    </xf>
    <xf numFmtId="188" fontId="12" fillId="0" borderId="0" xfId="12" applyNumberFormat="1" applyFont="1" applyAlignment="1">
      <alignment horizontal="right" vertical="center"/>
    </xf>
    <xf numFmtId="40" fontId="12" fillId="0" borderId="0" xfId="12" applyNumberFormat="1" applyFont="1" applyAlignment="1">
      <alignment horizontal="right" vertical="center"/>
    </xf>
    <xf numFmtId="40" fontId="19" fillId="0" borderId="1" xfId="12" applyNumberFormat="1" applyFont="1" applyBorder="1" applyAlignment="1">
      <alignment horizontal="center" vertical="center"/>
    </xf>
    <xf numFmtId="40" fontId="19" fillId="0" borderId="3" xfId="12" applyNumberFormat="1" applyFont="1" applyBorder="1" applyAlignment="1">
      <alignment horizontal="center" vertical="center"/>
    </xf>
    <xf numFmtId="188" fontId="0" fillId="0" borderId="0" xfId="12" applyNumberFormat="1" applyFont="1">
      <alignment vertical="center"/>
    </xf>
    <xf numFmtId="180" fontId="12" fillId="0" borderId="18" xfId="0" applyNumberFormat="1" applyFont="1" applyBorder="1">
      <alignment vertical="center"/>
    </xf>
    <xf numFmtId="0" fontId="12" fillId="0" borderId="18" xfId="0" applyFont="1" applyBorder="1" applyAlignment="1">
      <alignment horizontal="center" vertical="center"/>
    </xf>
    <xf numFmtId="40" fontId="19" fillId="0" borderId="4" xfId="12" applyNumberFormat="1" applyFont="1" applyBorder="1">
      <alignment vertical="center"/>
    </xf>
    <xf numFmtId="4" fontId="12" fillId="0" borderId="18" xfId="12" applyNumberFormat="1" applyFont="1" applyBorder="1">
      <alignment vertical="center"/>
    </xf>
    <xf numFmtId="4" fontId="19" fillId="0" borderId="18" xfId="12" applyNumberFormat="1" applyFont="1" applyBorder="1">
      <alignment vertical="center"/>
    </xf>
    <xf numFmtId="179" fontId="19" fillId="0" borderId="18" xfId="0" applyNumberFormat="1" applyFont="1" applyBorder="1">
      <alignment vertical="center"/>
    </xf>
    <xf numFmtId="176" fontId="12" fillId="0" borderId="19" xfId="0" applyNumberFormat="1" applyFont="1" applyBorder="1">
      <alignment vertical="center"/>
    </xf>
    <xf numFmtId="187" fontId="12" fillId="0" borderId="0" xfId="0" applyNumberFormat="1" applyFont="1">
      <alignment vertical="center"/>
    </xf>
    <xf numFmtId="4" fontId="12" fillId="0" borderId="4" xfId="12" applyNumberFormat="1" applyFont="1" applyBorder="1">
      <alignment vertical="center"/>
    </xf>
    <xf numFmtId="4" fontId="19" fillId="0" borderId="4" xfId="12" applyNumberFormat="1" applyFont="1" applyBorder="1">
      <alignment vertical="center"/>
    </xf>
    <xf numFmtId="179" fontId="19" fillId="0" borderId="4" xfId="0" applyNumberFormat="1" applyFont="1" applyBorder="1">
      <alignment vertical="center"/>
    </xf>
    <xf numFmtId="176" fontId="12" fillId="0" borderId="6" xfId="0" applyNumberFormat="1" applyFont="1" applyBorder="1">
      <alignment vertical="center"/>
    </xf>
    <xf numFmtId="40" fontId="12" fillId="0" borderId="0" xfId="12" applyNumberFormat="1" applyFont="1" applyFill="1" applyBorder="1" applyAlignment="1">
      <alignment horizontal="right" vertical="center"/>
    </xf>
    <xf numFmtId="40" fontId="19" fillId="0" borderId="0" xfId="12" applyNumberFormat="1" applyFont="1" applyFill="1" applyBorder="1" applyAlignment="1">
      <alignment horizontal="right" vertical="center"/>
    </xf>
    <xf numFmtId="40" fontId="12" fillId="0" borderId="0" xfId="12" applyNumberFormat="1" applyFont="1" applyBorder="1" applyAlignment="1">
      <alignment horizontal="right" vertical="center"/>
    </xf>
    <xf numFmtId="40" fontId="19" fillId="0" borderId="7" xfId="12" applyNumberFormat="1" applyFont="1" applyBorder="1">
      <alignment vertical="center"/>
    </xf>
    <xf numFmtId="188" fontId="12" fillId="0" borderId="4" xfId="12" applyNumberFormat="1" applyFont="1" applyBorder="1">
      <alignment vertical="center"/>
    </xf>
    <xf numFmtId="188" fontId="19" fillId="0" borderId="4" xfId="12" applyNumberFormat="1" applyFont="1" applyBorder="1">
      <alignment vertical="center"/>
    </xf>
    <xf numFmtId="40" fontId="0" fillId="0" borderId="4" xfId="12" applyNumberFormat="1" applyFont="1" applyBorder="1">
      <alignment vertical="center"/>
    </xf>
    <xf numFmtId="40" fontId="0" fillId="0" borderId="0" xfId="12" applyNumberFormat="1" applyFont="1">
      <alignment vertical="center"/>
    </xf>
    <xf numFmtId="40" fontId="19" fillId="0" borderId="4" xfId="12" applyNumberFormat="1" applyFont="1" applyBorder="1" applyAlignment="1">
      <alignment horizontal="center" vertical="center"/>
    </xf>
    <xf numFmtId="188" fontId="19" fillId="0" borderId="4" xfId="12" applyNumberFormat="1" applyFont="1" applyBorder="1" applyAlignment="1">
      <alignment horizontal="center" vertical="center"/>
    </xf>
    <xf numFmtId="188" fontId="21" fillId="0" borderId="4" xfId="12" applyNumberFormat="1" applyFont="1" applyBorder="1" applyAlignment="1">
      <alignment horizontal="center" vertical="center" wrapText="1"/>
    </xf>
    <xf numFmtId="40" fontId="0" fillId="0" borderId="4" xfId="12" applyNumberFormat="1" applyFont="1" applyFill="1" applyBorder="1">
      <alignment vertical="center"/>
    </xf>
    <xf numFmtId="40" fontId="0" fillId="0" borderId="2" xfId="12" applyNumberFormat="1" applyFont="1" applyBorder="1">
      <alignment vertical="center"/>
    </xf>
    <xf numFmtId="40" fontId="19" fillId="0" borderId="2" xfId="12" applyNumberFormat="1" applyFont="1" applyBorder="1" applyAlignment="1">
      <alignment horizontal="center" vertical="center"/>
    </xf>
    <xf numFmtId="40" fontId="19" fillId="0" borderId="1" xfId="12" quotePrefix="1" applyNumberFormat="1" applyFont="1" applyBorder="1" applyAlignment="1">
      <alignment horizontal="center" vertical="center"/>
    </xf>
    <xf numFmtId="188" fontId="19" fillId="0" borderId="1" xfId="12" applyNumberFormat="1" applyFont="1" applyBorder="1" applyAlignment="1">
      <alignment horizontal="center" vertical="center"/>
    </xf>
    <xf numFmtId="188" fontId="21" fillId="0" borderId="1" xfId="12" applyNumberFormat="1" applyFont="1" applyBorder="1" applyAlignment="1">
      <alignment horizontal="center" vertical="center" wrapText="1"/>
    </xf>
    <xf numFmtId="188" fontId="6" fillId="0" borderId="0" xfId="12" applyNumberFormat="1" applyFont="1">
      <alignment vertical="center"/>
    </xf>
    <xf numFmtId="10" fontId="11" fillId="0" borderId="1" xfId="15" applyNumberFormat="1" applyFont="1" applyBorder="1" applyAlignment="1">
      <alignment horizontal="right" vertical="center"/>
    </xf>
    <xf numFmtId="189" fontId="43" fillId="0" borderId="0" xfId="12" applyNumberFormat="1" applyFont="1" applyBorder="1">
      <alignment vertical="center"/>
    </xf>
    <xf numFmtId="0" fontId="42" fillId="0" borderId="1" xfId="0" applyFont="1" applyBorder="1" applyAlignment="1">
      <alignment horizontal="center" vertical="center"/>
    </xf>
    <xf numFmtId="188" fontId="43" fillId="0" borderId="0" xfId="12" applyNumberFormat="1" applyFont="1">
      <alignment vertical="center"/>
    </xf>
    <xf numFmtId="190" fontId="21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188" fontId="9" fillId="0" borderId="0" xfId="12" applyNumberFormat="1" applyFont="1">
      <alignment vertical="center"/>
    </xf>
    <xf numFmtId="0" fontId="9" fillId="0" borderId="0" xfId="0" applyFont="1">
      <alignment vertical="center"/>
    </xf>
    <xf numFmtId="176" fontId="9" fillId="0" borderId="0" xfId="0" applyNumberFormat="1" applyFont="1">
      <alignment vertical="center"/>
    </xf>
    <xf numFmtId="0" fontId="22" fillId="0" borderId="0" xfId="0" applyFont="1" applyAlignment="1">
      <alignment horizontal="center" vertical="center"/>
    </xf>
    <xf numFmtId="176" fontId="12" fillId="0" borderId="0" xfId="0" applyNumberFormat="1" applyFont="1" applyAlignment="1">
      <alignment horizontal="center" vertical="center" wrapText="1"/>
    </xf>
  </cellXfs>
  <cellStyles count="60">
    <cellStyle name="20% - アクセント 1" xfId="33" builtinId="30" customBuiltin="1"/>
    <cellStyle name="20% - アクセント 2" xfId="37" builtinId="34" customBuiltin="1"/>
    <cellStyle name="20% - アクセント 3" xfId="41" builtinId="38" customBuiltin="1"/>
    <cellStyle name="20% - アクセント 4" xfId="45" builtinId="42" customBuiltin="1"/>
    <cellStyle name="20% - アクセント 5" xfId="49" builtinId="46" customBuiltin="1"/>
    <cellStyle name="20% - アクセント 6" xfId="53" builtinId="50" customBuiltin="1"/>
    <cellStyle name="40% - アクセント 1" xfId="34" builtinId="31" customBuiltin="1"/>
    <cellStyle name="40% - アクセント 2" xfId="38" builtinId="35" customBuiltin="1"/>
    <cellStyle name="40% - アクセント 3" xfId="42" builtinId="39" customBuiltin="1"/>
    <cellStyle name="40% - アクセント 4" xfId="46" builtinId="43" customBuiltin="1"/>
    <cellStyle name="40% - アクセント 5" xfId="50" builtinId="47" customBuiltin="1"/>
    <cellStyle name="40% - アクセント 6" xfId="54" builtinId="51" customBuiltin="1"/>
    <cellStyle name="60% - アクセント 1" xfId="35" builtinId="32" customBuiltin="1"/>
    <cellStyle name="60% - アクセント 2" xfId="39" builtinId="36" customBuiltin="1"/>
    <cellStyle name="60% - アクセント 3" xfId="43" builtinId="40" customBuiltin="1"/>
    <cellStyle name="60% - アクセント 4" xfId="47" builtinId="44" customBuiltin="1"/>
    <cellStyle name="60% - アクセント 5" xfId="51" builtinId="48" customBuiltin="1"/>
    <cellStyle name="60% - アクセント 6" xfId="55" builtinId="52" customBuiltin="1"/>
    <cellStyle name="アクセント 1" xfId="32" builtinId="29" customBuiltin="1"/>
    <cellStyle name="アクセント 2" xfId="36" builtinId="33" customBuiltin="1"/>
    <cellStyle name="アクセント 3" xfId="40" builtinId="37" customBuiltin="1"/>
    <cellStyle name="アクセント 4" xfId="44" builtinId="41" customBuiltin="1"/>
    <cellStyle name="アクセント 5" xfId="48" builtinId="45" customBuiltin="1"/>
    <cellStyle name="アクセント 6" xfId="52" builtinId="49" customBuiltin="1"/>
    <cellStyle name="タイトル" xfId="16" builtinId="15" customBuiltin="1"/>
    <cellStyle name="チェック セル" xfId="28" builtinId="23" customBuiltin="1"/>
    <cellStyle name="どちらでもない" xfId="23" builtinId="28" customBuiltin="1"/>
    <cellStyle name="パーセント" xfId="1" builtinId="5"/>
    <cellStyle name="パーセント 2" xfId="6" xr:uid="{00000000-0005-0000-0000-00001C000000}"/>
    <cellStyle name="パーセント 2 2" xfId="15" xr:uid="{00000000-0005-0000-0000-00001D000000}"/>
    <cellStyle name="パーセント 3" xfId="8" xr:uid="{00000000-0005-0000-0000-00001E000000}"/>
    <cellStyle name="パーセント 4" xfId="11" xr:uid="{00000000-0005-0000-0000-00001F000000}"/>
    <cellStyle name="パーセント 5" xfId="59" xr:uid="{00000000-0005-0000-0000-000020000000}"/>
    <cellStyle name="メモ 2" xfId="57" xr:uid="{00000000-0005-0000-0000-000021000000}"/>
    <cellStyle name="リンク セル" xfId="27" builtinId="24" customBuiltin="1"/>
    <cellStyle name="悪い" xfId="22" builtinId="27" customBuiltin="1"/>
    <cellStyle name="計算" xfId="26" builtinId="22" customBuiltin="1"/>
    <cellStyle name="警告文" xfId="29" builtinId="11" customBuiltin="1"/>
    <cellStyle name="桁区切り" xfId="2" builtinId="6"/>
    <cellStyle name="桁区切り 2" xfId="5" xr:uid="{00000000-0005-0000-0000-000027000000}"/>
    <cellStyle name="桁区切り 2 2" xfId="12" xr:uid="{00000000-0005-0000-0000-000028000000}"/>
    <cellStyle name="桁区切り 3" xfId="9" xr:uid="{00000000-0005-0000-0000-000029000000}"/>
    <cellStyle name="桁区切り 4" xfId="14" xr:uid="{00000000-0005-0000-0000-00002A000000}"/>
    <cellStyle name="見出し 1" xfId="17" builtinId="16" customBuiltin="1"/>
    <cellStyle name="見出し 2" xfId="18" builtinId="17" customBuiltin="1"/>
    <cellStyle name="見出し 3" xfId="19" builtinId="18" customBuiltin="1"/>
    <cellStyle name="見出し 4" xfId="20" builtinId="19" customBuiltin="1"/>
    <cellStyle name="集計" xfId="31" builtinId="25" customBuiltin="1"/>
    <cellStyle name="出力" xfId="25" builtinId="21" customBuiltin="1"/>
    <cellStyle name="説明文" xfId="30" builtinId="53" customBuiltin="1"/>
    <cellStyle name="入力" xfId="24" builtinId="20" customBuiltin="1"/>
    <cellStyle name="標準" xfId="0" builtinId="0"/>
    <cellStyle name="標準 2" xfId="4" xr:uid="{00000000-0005-0000-0000-000035000000}"/>
    <cellStyle name="標準 2 2" xfId="3" xr:uid="{00000000-0005-0000-0000-000036000000}"/>
    <cellStyle name="標準 2 3" xfId="13" xr:uid="{00000000-0005-0000-0000-000037000000}"/>
    <cellStyle name="標準 3" xfId="7" xr:uid="{00000000-0005-0000-0000-000038000000}"/>
    <cellStyle name="標準 4" xfId="10" xr:uid="{00000000-0005-0000-0000-000039000000}"/>
    <cellStyle name="標準 5" xfId="56" xr:uid="{00000000-0005-0000-0000-00003A000000}"/>
    <cellStyle name="標準 6" xfId="58" xr:uid="{00000000-0005-0000-0000-00003B000000}"/>
    <cellStyle name="良い" xfId="21" builtinId="26" customBuiltin="1"/>
  </cellStyles>
  <dxfs count="0"/>
  <tableStyles count="0" defaultTableStyle="TableStyleMedium9" defaultPivotStyle="PivotStyleLight16"/>
  <colors>
    <mruColors>
      <color rgb="FFC9E7A7"/>
      <color rgb="FFFFFF99"/>
      <color rgb="FF8FBF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S&amp;P500 </a:t>
            </a:r>
            <a:r>
              <a:rPr lang="ja-JP" altLang="en-US"/>
              <a:t>コロナ・ショックからの回復予測</a:t>
            </a:r>
            <a:endParaRPr lang="en-US" altLang="ja-JP"/>
          </a:p>
          <a:p>
            <a:pPr>
              <a:defRPr/>
            </a:pPr>
            <a:r>
              <a:rPr lang="ja-JP" altLang="en-US" sz="1200"/>
              <a:t>（</a:t>
            </a:r>
            <a:r>
              <a:rPr lang="en-US" altLang="ja-JP" sz="1200"/>
              <a:t>F9</a:t>
            </a:r>
            <a:r>
              <a:rPr lang="ja-JP" altLang="en-US" sz="1200"/>
              <a:t>ボタンを押すと変化します！）</a:t>
            </a:r>
          </a:p>
        </c:rich>
      </c:tx>
      <c:layout>
        <c:manualLayout>
          <c:xMode val="edge"/>
          <c:yMode val="edge"/>
          <c:x val="0.350249119052325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1204676149241302E-2"/>
          <c:y val="1.7500003959635253E-2"/>
          <c:w val="0.94502606274855283"/>
          <c:h val="0.6719297384219699"/>
        </c:manualLayout>
      </c:layout>
      <c:lineChart>
        <c:grouping val="standard"/>
        <c:varyColors val="0"/>
        <c:ser>
          <c:idx val="1"/>
          <c:order val="0"/>
          <c:tx>
            <c:strRef>
              <c:f>'分布予測 (20200320~） '!$P$9</c:f>
              <c:strCache>
                <c:ptCount val="1"/>
                <c:pt idx="0">
                  <c:v>μ </c:v>
                </c:pt>
              </c:strCache>
            </c:strRef>
          </c:tx>
          <c:spPr>
            <a:ln w="127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'分布予測 (20200320~） '!$M$10:$M$281</c:f>
              <c:numCache>
                <c:formatCode>yyyy\-mm\-dd</c:formatCode>
                <c:ptCount val="272"/>
                <c:pt idx="0">
                  <c:v>43832</c:v>
                </c:pt>
                <c:pt idx="1">
                  <c:v>43833</c:v>
                </c:pt>
                <c:pt idx="2">
                  <c:v>43836</c:v>
                </c:pt>
                <c:pt idx="3">
                  <c:v>43837</c:v>
                </c:pt>
                <c:pt idx="4">
                  <c:v>43838</c:v>
                </c:pt>
                <c:pt idx="5">
                  <c:v>43839</c:v>
                </c:pt>
                <c:pt idx="6">
                  <c:v>43840</c:v>
                </c:pt>
                <c:pt idx="7">
                  <c:v>43843</c:v>
                </c:pt>
                <c:pt idx="8">
                  <c:v>43844</c:v>
                </c:pt>
                <c:pt idx="9">
                  <c:v>43845</c:v>
                </c:pt>
                <c:pt idx="10">
                  <c:v>43846</c:v>
                </c:pt>
                <c:pt idx="11">
                  <c:v>43847</c:v>
                </c:pt>
                <c:pt idx="12">
                  <c:v>43851</c:v>
                </c:pt>
                <c:pt idx="13">
                  <c:v>43852</c:v>
                </c:pt>
                <c:pt idx="14">
                  <c:v>43853</c:v>
                </c:pt>
                <c:pt idx="15">
                  <c:v>43854</c:v>
                </c:pt>
                <c:pt idx="16">
                  <c:v>43857</c:v>
                </c:pt>
                <c:pt idx="17">
                  <c:v>43858</c:v>
                </c:pt>
                <c:pt idx="18">
                  <c:v>43859</c:v>
                </c:pt>
                <c:pt idx="19">
                  <c:v>43860</c:v>
                </c:pt>
                <c:pt idx="20">
                  <c:v>43861</c:v>
                </c:pt>
                <c:pt idx="21">
                  <c:v>43864</c:v>
                </c:pt>
                <c:pt idx="22">
                  <c:v>43865</c:v>
                </c:pt>
                <c:pt idx="23">
                  <c:v>43866</c:v>
                </c:pt>
                <c:pt idx="24">
                  <c:v>43867</c:v>
                </c:pt>
                <c:pt idx="25">
                  <c:v>43868</c:v>
                </c:pt>
                <c:pt idx="26">
                  <c:v>43871</c:v>
                </c:pt>
                <c:pt idx="27">
                  <c:v>43872</c:v>
                </c:pt>
                <c:pt idx="28">
                  <c:v>43873</c:v>
                </c:pt>
                <c:pt idx="29">
                  <c:v>43874</c:v>
                </c:pt>
                <c:pt idx="30">
                  <c:v>43875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43899</c:v>
                </c:pt>
                <c:pt idx="46">
                  <c:v>43900</c:v>
                </c:pt>
                <c:pt idx="47">
                  <c:v>43901</c:v>
                </c:pt>
                <c:pt idx="48">
                  <c:v>43902</c:v>
                </c:pt>
                <c:pt idx="49">
                  <c:v>43903</c:v>
                </c:pt>
                <c:pt idx="50">
                  <c:v>43906</c:v>
                </c:pt>
                <c:pt idx="51">
                  <c:v>43907</c:v>
                </c:pt>
                <c:pt idx="52">
                  <c:v>43908</c:v>
                </c:pt>
                <c:pt idx="53">
                  <c:v>43909</c:v>
                </c:pt>
                <c:pt idx="54">
                  <c:v>43910</c:v>
                </c:pt>
                <c:pt idx="55">
                  <c:v>43913</c:v>
                </c:pt>
                <c:pt idx="56">
                  <c:v>43914</c:v>
                </c:pt>
                <c:pt idx="57">
                  <c:v>43915</c:v>
                </c:pt>
                <c:pt idx="58">
                  <c:v>43916</c:v>
                </c:pt>
                <c:pt idx="59">
                  <c:v>43917</c:v>
                </c:pt>
                <c:pt idx="60">
                  <c:v>43920</c:v>
                </c:pt>
                <c:pt idx="61">
                  <c:v>43921</c:v>
                </c:pt>
                <c:pt idx="62">
                  <c:v>43922</c:v>
                </c:pt>
                <c:pt idx="63">
                  <c:v>43923</c:v>
                </c:pt>
                <c:pt idx="64">
                  <c:v>43924</c:v>
                </c:pt>
                <c:pt idx="65">
                  <c:v>43927</c:v>
                </c:pt>
                <c:pt idx="66">
                  <c:v>43928</c:v>
                </c:pt>
                <c:pt idx="67">
                  <c:v>43929</c:v>
                </c:pt>
                <c:pt idx="68">
                  <c:v>43930</c:v>
                </c:pt>
                <c:pt idx="69">
                  <c:v>43934</c:v>
                </c:pt>
                <c:pt idx="70">
                  <c:v>43935</c:v>
                </c:pt>
                <c:pt idx="71">
                  <c:v>43936</c:v>
                </c:pt>
                <c:pt idx="72">
                  <c:v>43937</c:v>
                </c:pt>
                <c:pt idx="73">
                  <c:v>43938</c:v>
                </c:pt>
                <c:pt idx="74">
                  <c:v>43941</c:v>
                </c:pt>
                <c:pt idx="75">
                  <c:v>43942</c:v>
                </c:pt>
                <c:pt idx="76">
                  <c:v>43943</c:v>
                </c:pt>
                <c:pt idx="77">
                  <c:v>43944</c:v>
                </c:pt>
                <c:pt idx="78">
                  <c:v>43945</c:v>
                </c:pt>
                <c:pt idx="79">
                  <c:v>43948</c:v>
                </c:pt>
                <c:pt idx="80">
                  <c:v>43949</c:v>
                </c:pt>
                <c:pt idx="81">
                  <c:v>43950</c:v>
                </c:pt>
                <c:pt idx="82">
                  <c:v>43951</c:v>
                </c:pt>
                <c:pt idx="83">
                  <c:v>43952</c:v>
                </c:pt>
                <c:pt idx="84">
                  <c:v>43955</c:v>
                </c:pt>
                <c:pt idx="85">
                  <c:v>43956</c:v>
                </c:pt>
                <c:pt idx="86">
                  <c:v>43957</c:v>
                </c:pt>
                <c:pt idx="87">
                  <c:v>43958</c:v>
                </c:pt>
                <c:pt idx="88">
                  <c:v>43959</c:v>
                </c:pt>
                <c:pt idx="89">
                  <c:v>43962</c:v>
                </c:pt>
                <c:pt idx="90">
                  <c:v>43963</c:v>
                </c:pt>
                <c:pt idx="91">
                  <c:v>43964</c:v>
                </c:pt>
                <c:pt idx="92">
                  <c:v>43965</c:v>
                </c:pt>
                <c:pt idx="93">
                  <c:v>43966</c:v>
                </c:pt>
                <c:pt idx="94">
                  <c:v>43969</c:v>
                </c:pt>
                <c:pt idx="95">
                  <c:v>43970</c:v>
                </c:pt>
                <c:pt idx="96">
                  <c:v>43971</c:v>
                </c:pt>
                <c:pt idx="97">
                  <c:v>43972</c:v>
                </c:pt>
                <c:pt idx="98">
                  <c:v>43973</c:v>
                </c:pt>
                <c:pt idx="99">
                  <c:v>43977</c:v>
                </c:pt>
                <c:pt idx="100">
                  <c:v>43978</c:v>
                </c:pt>
                <c:pt idx="101">
                  <c:v>43979</c:v>
                </c:pt>
                <c:pt idx="102">
                  <c:v>43980</c:v>
                </c:pt>
                <c:pt idx="103">
                  <c:v>43983</c:v>
                </c:pt>
                <c:pt idx="104">
                  <c:v>43984</c:v>
                </c:pt>
                <c:pt idx="105">
                  <c:v>43985</c:v>
                </c:pt>
                <c:pt idx="106">
                  <c:v>43986</c:v>
                </c:pt>
                <c:pt idx="107">
                  <c:v>43987</c:v>
                </c:pt>
                <c:pt idx="108">
                  <c:v>43990</c:v>
                </c:pt>
                <c:pt idx="109">
                  <c:v>43991</c:v>
                </c:pt>
                <c:pt idx="110">
                  <c:v>43992</c:v>
                </c:pt>
                <c:pt idx="111">
                  <c:v>43993</c:v>
                </c:pt>
                <c:pt idx="112">
                  <c:v>43994</c:v>
                </c:pt>
                <c:pt idx="113">
                  <c:v>43997</c:v>
                </c:pt>
                <c:pt idx="114">
                  <c:v>43998</c:v>
                </c:pt>
                <c:pt idx="115">
                  <c:v>43999</c:v>
                </c:pt>
                <c:pt idx="116">
                  <c:v>44000</c:v>
                </c:pt>
                <c:pt idx="117">
                  <c:v>44001</c:v>
                </c:pt>
                <c:pt idx="118">
                  <c:v>44004</c:v>
                </c:pt>
                <c:pt idx="119">
                  <c:v>44005</c:v>
                </c:pt>
                <c:pt idx="120">
                  <c:v>44006</c:v>
                </c:pt>
                <c:pt idx="121">
                  <c:v>44007</c:v>
                </c:pt>
                <c:pt idx="122">
                  <c:v>44008</c:v>
                </c:pt>
                <c:pt idx="123">
                  <c:v>44011</c:v>
                </c:pt>
                <c:pt idx="124">
                  <c:v>44012</c:v>
                </c:pt>
                <c:pt idx="125">
                  <c:v>44013</c:v>
                </c:pt>
                <c:pt idx="126">
                  <c:v>44014</c:v>
                </c:pt>
                <c:pt idx="127">
                  <c:v>44018</c:v>
                </c:pt>
                <c:pt idx="128">
                  <c:v>44019</c:v>
                </c:pt>
                <c:pt idx="129">
                  <c:v>44020</c:v>
                </c:pt>
                <c:pt idx="130">
                  <c:v>44021</c:v>
                </c:pt>
                <c:pt idx="131">
                  <c:v>44022</c:v>
                </c:pt>
                <c:pt idx="132">
                  <c:v>44025</c:v>
                </c:pt>
                <c:pt idx="133">
                  <c:v>44026</c:v>
                </c:pt>
                <c:pt idx="134">
                  <c:v>44027</c:v>
                </c:pt>
                <c:pt idx="135">
                  <c:v>44028</c:v>
                </c:pt>
                <c:pt idx="136">
                  <c:v>44029</c:v>
                </c:pt>
                <c:pt idx="137">
                  <c:v>44032</c:v>
                </c:pt>
                <c:pt idx="138">
                  <c:v>44033</c:v>
                </c:pt>
                <c:pt idx="139">
                  <c:v>44034</c:v>
                </c:pt>
                <c:pt idx="140">
                  <c:v>44035</c:v>
                </c:pt>
                <c:pt idx="141">
                  <c:v>44036</c:v>
                </c:pt>
                <c:pt idx="142">
                  <c:v>44039</c:v>
                </c:pt>
                <c:pt idx="143">
                  <c:v>44040</c:v>
                </c:pt>
                <c:pt idx="144">
                  <c:v>44041</c:v>
                </c:pt>
                <c:pt idx="145">
                  <c:v>44042</c:v>
                </c:pt>
                <c:pt idx="146">
                  <c:v>44043</c:v>
                </c:pt>
                <c:pt idx="147">
                  <c:v>44046</c:v>
                </c:pt>
                <c:pt idx="148">
                  <c:v>44047</c:v>
                </c:pt>
                <c:pt idx="149">
                  <c:v>44048</c:v>
                </c:pt>
                <c:pt idx="150">
                  <c:v>44049</c:v>
                </c:pt>
                <c:pt idx="151">
                  <c:v>44050</c:v>
                </c:pt>
                <c:pt idx="152">
                  <c:v>44053</c:v>
                </c:pt>
                <c:pt idx="153">
                  <c:v>44054</c:v>
                </c:pt>
                <c:pt idx="154">
                  <c:v>44055</c:v>
                </c:pt>
                <c:pt idx="155">
                  <c:v>44056</c:v>
                </c:pt>
                <c:pt idx="156">
                  <c:v>44057</c:v>
                </c:pt>
                <c:pt idx="157">
                  <c:v>44060</c:v>
                </c:pt>
                <c:pt idx="158">
                  <c:v>44061</c:v>
                </c:pt>
                <c:pt idx="159">
                  <c:v>44062</c:v>
                </c:pt>
                <c:pt idx="160">
                  <c:v>44063</c:v>
                </c:pt>
                <c:pt idx="161">
                  <c:v>44064</c:v>
                </c:pt>
                <c:pt idx="162">
                  <c:v>44067</c:v>
                </c:pt>
                <c:pt idx="163">
                  <c:v>44068</c:v>
                </c:pt>
                <c:pt idx="164">
                  <c:v>44069</c:v>
                </c:pt>
                <c:pt idx="165">
                  <c:v>44070</c:v>
                </c:pt>
                <c:pt idx="166">
                  <c:v>44071</c:v>
                </c:pt>
                <c:pt idx="167">
                  <c:v>44074</c:v>
                </c:pt>
                <c:pt idx="168">
                  <c:v>44075</c:v>
                </c:pt>
                <c:pt idx="169">
                  <c:v>44076</c:v>
                </c:pt>
                <c:pt idx="170">
                  <c:v>44077</c:v>
                </c:pt>
                <c:pt idx="171">
                  <c:v>44078</c:v>
                </c:pt>
                <c:pt idx="172">
                  <c:v>44082</c:v>
                </c:pt>
                <c:pt idx="173">
                  <c:v>44083</c:v>
                </c:pt>
                <c:pt idx="174">
                  <c:v>44084</c:v>
                </c:pt>
                <c:pt idx="175">
                  <c:v>44085</c:v>
                </c:pt>
                <c:pt idx="176">
                  <c:v>44088</c:v>
                </c:pt>
                <c:pt idx="177">
                  <c:v>44089</c:v>
                </c:pt>
                <c:pt idx="178">
                  <c:v>44090</c:v>
                </c:pt>
                <c:pt idx="179">
                  <c:v>44091</c:v>
                </c:pt>
                <c:pt idx="180">
                  <c:v>44092</c:v>
                </c:pt>
                <c:pt idx="181">
                  <c:v>44095</c:v>
                </c:pt>
                <c:pt idx="182">
                  <c:v>44096</c:v>
                </c:pt>
                <c:pt idx="183">
                  <c:v>44097</c:v>
                </c:pt>
                <c:pt idx="184">
                  <c:v>44098</c:v>
                </c:pt>
                <c:pt idx="185">
                  <c:v>44099</c:v>
                </c:pt>
                <c:pt idx="186">
                  <c:v>44102</c:v>
                </c:pt>
                <c:pt idx="187">
                  <c:v>44103</c:v>
                </c:pt>
                <c:pt idx="188">
                  <c:v>44104</c:v>
                </c:pt>
                <c:pt idx="189">
                  <c:v>44105</c:v>
                </c:pt>
                <c:pt idx="190">
                  <c:v>44106</c:v>
                </c:pt>
                <c:pt idx="191">
                  <c:v>44109</c:v>
                </c:pt>
                <c:pt idx="192">
                  <c:v>44110</c:v>
                </c:pt>
                <c:pt idx="193">
                  <c:v>44111</c:v>
                </c:pt>
                <c:pt idx="194">
                  <c:v>44112</c:v>
                </c:pt>
                <c:pt idx="195">
                  <c:v>44113</c:v>
                </c:pt>
                <c:pt idx="196">
                  <c:v>44116</c:v>
                </c:pt>
                <c:pt idx="197">
                  <c:v>44117</c:v>
                </c:pt>
                <c:pt idx="198">
                  <c:v>44118</c:v>
                </c:pt>
                <c:pt idx="199">
                  <c:v>44119</c:v>
                </c:pt>
                <c:pt idx="200">
                  <c:v>44120</c:v>
                </c:pt>
                <c:pt idx="201">
                  <c:v>44123</c:v>
                </c:pt>
                <c:pt idx="202">
                  <c:v>44124</c:v>
                </c:pt>
                <c:pt idx="203">
                  <c:v>44125</c:v>
                </c:pt>
                <c:pt idx="204">
                  <c:v>44126</c:v>
                </c:pt>
                <c:pt idx="205">
                  <c:v>44127</c:v>
                </c:pt>
                <c:pt idx="206">
                  <c:v>44130</c:v>
                </c:pt>
                <c:pt idx="207">
                  <c:v>44131</c:v>
                </c:pt>
                <c:pt idx="208">
                  <c:v>44132</c:v>
                </c:pt>
                <c:pt idx="209">
                  <c:v>44133</c:v>
                </c:pt>
                <c:pt idx="210">
                  <c:v>44134</c:v>
                </c:pt>
                <c:pt idx="211">
                  <c:v>44137</c:v>
                </c:pt>
                <c:pt idx="212">
                  <c:v>44138</c:v>
                </c:pt>
                <c:pt idx="213">
                  <c:v>44139</c:v>
                </c:pt>
                <c:pt idx="214">
                  <c:v>44140</c:v>
                </c:pt>
                <c:pt idx="215">
                  <c:v>44141</c:v>
                </c:pt>
                <c:pt idx="216">
                  <c:v>44144</c:v>
                </c:pt>
                <c:pt idx="217">
                  <c:v>44145</c:v>
                </c:pt>
                <c:pt idx="218">
                  <c:v>44146</c:v>
                </c:pt>
                <c:pt idx="219">
                  <c:v>44147</c:v>
                </c:pt>
                <c:pt idx="220">
                  <c:v>44148</c:v>
                </c:pt>
                <c:pt idx="221">
                  <c:v>44151</c:v>
                </c:pt>
                <c:pt idx="222">
                  <c:v>44152</c:v>
                </c:pt>
                <c:pt idx="223">
                  <c:v>44153</c:v>
                </c:pt>
                <c:pt idx="224">
                  <c:v>44154</c:v>
                </c:pt>
                <c:pt idx="225">
                  <c:v>44155</c:v>
                </c:pt>
                <c:pt idx="226">
                  <c:v>44158</c:v>
                </c:pt>
                <c:pt idx="227">
                  <c:v>44159</c:v>
                </c:pt>
                <c:pt idx="228">
                  <c:v>44160</c:v>
                </c:pt>
                <c:pt idx="229">
                  <c:v>44162</c:v>
                </c:pt>
                <c:pt idx="230">
                  <c:v>44165</c:v>
                </c:pt>
                <c:pt idx="231">
                  <c:v>44166</c:v>
                </c:pt>
                <c:pt idx="232">
                  <c:v>44167</c:v>
                </c:pt>
                <c:pt idx="233">
                  <c:v>44168</c:v>
                </c:pt>
                <c:pt idx="234">
                  <c:v>44169</c:v>
                </c:pt>
                <c:pt idx="235">
                  <c:v>44170</c:v>
                </c:pt>
                <c:pt idx="236">
                  <c:v>44171</c:v>
                </c:pt>
                <c:pt idx="237">
                  <c:v>44172</c:v>
                </c:pt>
                <c:pt idx="238">
                  <c:v>44173</c:v>
                </c:pt>
                <c:pt idx="239">
                  <c:v>44174</c:v>
                </c:pt>
                <c:pt idx="240">
                  <c:v>44175</c:v>
                </c:pt>
                <c:pt idx="241">
                  <c:v>44176</c:v>
                </c:pt>
                <c:pt idx="242">
                  <c:v>44177</c:v>
                </c:pt>
                <c:pt idx="243">
                  <c:v>44178</c:v>
                </c:pt>
                <c:pt idx="244">
                  <c:v>44179</c:v>
                </c:pt>
                <c:pt idx="245">
                  <c:v>44180</c:v>
                </c:pt>
                <c:pt idx="246">
                  <c:v>44181</c:v>
                </c:pt>
                <c:pt idx="247">
                  <c:v>44182</c:v>
                </c:pt>
                <c:pt idx="248">
                  <c:v>44183</c:v>
                </c:pt>
                <c:pt idx="249">
                  <c:v>44184</c:v>
                </c:pt>
                <c:pt idx="250">
                  <c:v>44185</c:v>
                </c:pt>
                <c:pt idx="251">
                  <c:v>44186</c:v>
                </c:pt>
                <c:pt idx="252">
                  <c:v>44187</c:v>
                </c:pt>
                <c:pt idx="253">
                  <c:v>44188</c:v>
                </c:pt>
                <c:pt idx="254">
                  <c:v>44189</c:v>
                </c:pt>
                <c:pt idx="255">
                  <c:v>44190</c:v>
                </c:pt>
                <c:pt idx="256">
                  <c:v>44191</c:v>
                </c:pt>
                <c:pt idx="257">
                  <c:v>44192</c:v>
                </c:pt>
                <c:pt idx="258">
                  <c:v>44193</c:v>
                </c:pt>
                <c:pt idx="259">
                  <c:v>44194</c:v>
                </c:pt>
                <c:pt idx="260">
                  <c:v>44195</c:v>
                </c:pt>
                <c:pt idx="261">
                  <c:v>44196</c:v>
                </c:pt>
                <c:pt idx="262">
                  <c:v>44197</c:v>
                </c:pt>
                <c:pt idx="263">
                  <c:v>44198</c:v>
                </c:pt>
                <c:pt idx="264">
                  <c:v>44199</c:v>
                </c:pt>
                <c:pt idx="265">
                  <c:v>44200</c:v>
                </c:pt>
                <c:pt idx="266">
                  <c:v>44201</c:v>
                </c:pt>
                <c:pt idx="267">
                  <c:v>44202</c:v>
                </c:pt>
                <c:pt idx="268">
                  <c:v>44203</c:v>
                </c:pt>
                <c:pt idx="269">
                  <c:v>44204</c:v>
                </c:pt>
                <c:pt idx="270">
                  <c:v>44205</c:v>
                </c:pt>
                <c:pt idx="271">
                  <c:v>44206</c:v>
                </c:pt>
              </c:numCache>
            </c:numRef>
          </c:cat>
          <c:val>
            <c:numRef>
              <c:f>'分布予測 (20200320~） '!$P$10:$P$281</c:f>
              <c:numCache>
                <c:formatCode>#,##0.00_);[Red]\(#,##0.00\)</c:formatCode>
                <c:ptCount val="272"/>
                <c:pt idx="0">
                  <c:v>3257.85</c:v>
                </c:pt>
                <c:pt idx="1">
                  <c:v>3234.85</c:v>
                </c:pt>
                <c:pt idx="2">
                  <c:v>3246.28</c:v>
                </c:pt>
                <c:pt idx="3">
                  <c:v>3237.18</c:v>
                </c:pt>
                <c:pt idx="4">
                  <c:v>3253.05</c:v>
                </c:pt>
                <c:pt idx="5">
                  <c:v>3274.7</c:v>
                </c:pt>
                <c:pt idx="6">
                  <c:v>3265.33</c:v>
                </c:pt>
                <c:pt idx="7">
                  <c:v>3265.35</c:v>
                </c:pt>
                <c:pt idx="8">
                  <c:v>3283.15</c:v>
                </c:pt>
                <c:pt idx="9">
                  <c:v>3289.37</c:v>
                </c:pt>
                <c:pt idx="10">
                  <c:v>3316.81</c:v>
                </c:pt>
                <c:pt idx="11">
                  <c:v>3329.62</c:v>
                </c:pt>
                <c:pt idx="12">
                  <c:v>3320.79</c:v>
                </c:pt>
                <c:pt idx="13">
                  <c:v>3321.75</c:v>
                </c:pt>
                <c:pt idx="14">
                  <c:v>3325.54</c:v>
                </c:pt>
                <c:pt idx="15">
                  <c:v>3295.47</c:v>
                </c:pt>
                <c:pt idx="16">
                  <c:v>3253.63</c:v>
                </c:pt>
                <c:pt idx="17">
                  <c:v>3276.24</c:v>
                </c:pt>
                <c:pt idx="18">
                  <c:v>3285.06</c:v>
                </c:pt>
                <c:pt idx="19">
                  <c:v>3283.66</c:v>
                </c:pt>
                <c:pt idx="20">
                  <c:v>3225.52</c:v>
                </c:pt>
                <c:pt idx="21">
                  <c:v>3248.92</c:v>
                </c:pt>
                <c:pt idx="22">
                  <c:v>3296.86</c:v>
                </c:pt>
                <c:pt idx="23">
                  <c:v>3334.69</c:v>
                </c:pt>
                <c:pt idx="24">
                  <c:v>3344.26</c:v>
                </c:pt>
                <c:pt idx="25">
                  <c:v>3327.71</c:v>
                </c:pt>
                <c:pt idx="26">
                  <c:v>3352.09</c:v>
                </c:pt>
                <c:pt idx="27">
                  <c:v>3357.75</c:v>
                </c:pt>
                <c:pt idx="28">
                  <c:v>3379.45</c:v>
                </c:pt>
                <c:pt idx="29">
                  <c:v>3373.94</c:v>
                </c:pt>
                <c:pt idx="30">
                  <c:v>3380.16</c:v>
                </c:pt>
                <c:pt idx="31">
                  <c:v>3370.29</c:v>
                </c:pt>
                <c:pt idx="32">
                  <c:v>3386.1</c:v>
                </c:pt>
                <c:pt idx="33">
                  <c:v>3373.23</c:v>
                </c:pt>
                <c:pt idx="34">
                  <c:v>3337.75</c:v>
                </c:pt>
                <c:pt idx="35">
                  <c:v>3225.89</c:v>
                </c:pt>
                <c:pt idx="36">
                  <c:v>3128.21</c:v>
                </c:pt>
                <c:pt idx="37">
                  <c:v>3116.48</c:v>
                </c:pt>
                <c:pt idx="38">
                  <c:v>2978.39</c:v>
                </c:pt>
                <c:pt idx="39">
                  <c:v>2954.22</c:v>
                </c:pt>
                <c:pt idx="40">
                  <c:v>3090.23</c:v>
                </c:pt>
                <c:pt idx="41">
                  <c:v>3003.04</c:v>
                </c:pt>
                <c:pt idx="42">
                  <c:v>3130.12</c:v>
                </c:pt>
                <c:pt idx="43">
                  <c:v>3023.94</c:v>
                </c:pt>
                <c:pt idx="44">
                  <c:v>2972.37</c:v>
                </c:pt>
                <c:pt idx="45">
                  <c:v>2746.56</c:v>
                </c:pt>
                <c:pt idx="46">
                  <c:v>2882.23</c:v>
                </c:pt>
                <c:pt idx="47">
                  <c:v>2741.38</c:v>
                </c:pt>
                <c:pt idx="48">
                  <c:v>2480.64</c:v>
                </c:pt>
                <c:pt idx="49">
                  <c:v>2711.02</c:v>
                </c:pt>
                <c:pt idx="50">
                  <c:v>2386.13</c:v>
                </c:pt>
                <c:pt idx="51">
                  <c:v>2529.19</c:v>
                </c:pt>
                <c:pt idx="52">
                  <c:v>2398.1</c:v>
                </c:pt>
                <c:pt idx="53">
                  <c:v>2409.39</c:v>
                </c:pt>
                <c:pt idx="54">
                  <c:v>2304.92</c:v>
                </c:pt>
                <c:pt idx="55">
                  <c:v>2237.4</c:v>
                </c:pt>
                <c:pt idx="56">
                  <c:v>2238.0534161941218</c:v>
                </c:pt>
                <c:pt idx="57">
                  <c:v>2238.7070232136307</c:v>
                </c:pt>
                <c:pt idx="58">
                  <c:v>2239.3608211142573</c:v>
                </c:pt>
                <c:pt idx="59">
                  <c:v>2240.0148099517464</c:v>
                </c:pt>
                <c:pt idx="60">
                  <c:v>2240.6689897818596</c:v>
                </c:pt>
                <c:pt idx="61">
                  <c:v>2241.3233606603744</c:v>
                </c:pt>
                <c:pt idx="62">
                  <c:v>2241.977922643086</c:v>
                </c:pt>
                <c:pt idx="63">
                  <c:v>2242.6326757858042</c:v>
                </c:pt>
                <c:pt idx="64">
                  <c:v>2243.2876201443564</c:v>
                </c:pt>
                <c:pt idx="65">
                  <c:v>2243.9427557745857</c:v>
                </c:pt>
                <c:pt idx="66">
                  <c:v>2244.598082732351</c:v>
                </c:pt>
                <c:pt idx="67">
                  <c:v>2245.2536010735294</c:v>
                </c:pt>
                <c:pt idx="68">
                  <c:v>2245.9093108540119</c:v>
                </c:pt>
                <c:pt idx="69">
                  <c:v>2246.5652121297071</c:v>
                </c:pt>
                <c:pt idx="70">
                  <c:v>2247.2213049565394</c:v>
                </c:pt>
                <c:pt idx="71">
                  <c:v>2247.8775893904512</c:v>
                </c:pt>
                <c:pt idx="72">
                  <c:v>2248.5340654873989</c:v>
                </c:pt>
                <c:pt idx="73">
                  <c:v>2249.1907333033564</c:v>
                </c:pt>
                <c:pt idx="74">
                  <c:v>2249.8475928943144</c:v>
                </c:pt>
                <c:pt idx="75">
                  <c:v>2250.5046443162782</c:v>
                </c:pt>
                <c:pt idx="76">
                  <c:v>2251.1618876252719</c:v>
                </c:pt>
                <c:pt idx="77">
                  <c:v>2251.8193228773339</c:v>
                </c:pt>
                <c:pt idx="78">
                  <c:v>2252.4769501285205</c:v>
                </c:pt>
                <c:pt idx="79">
                  <c:v>2253.1347694349024</c:v>
                </c:pt>
                <c:pt idx="80">
                  <c:v>2253.7927808525692</c:v>
                </c:pt>
                <c:pt idx="81">
                  <c:v>2254.4509844376248</c:v>
                </c:pt>
                <c:pt idx="82">
                  <c:v>2255.1093802461901</c:v>
                </c:pt>
                <c:pt idx="83">
                  <c:v>2255.7679683344036</c:v>
                </c:pt>
                <c:pt idx="84">
                  <c:v>2256.4267487584184</c:v>
                </c:pt>
                <c:pt idx="85">
                  <c:v>2257.0857215744045</c:v>
                </c:pt>
                <c:pt idx="86">
                  <c:v>2257.7448868385495</c:v>
                </c:pt>
                <c:pt idx="87">
                  <c:v>2258.4042446070553</c:v>
                </c:pt>
                <c:pt idx="88">
                  <c:v>2259.0637949361426</c:v>
                </c:pt>
                <c:pt idx="89">
                  <c:v>2259.723537882046</c:v>
                </c:pt>
                <c:pt idx="90">
                  <c:v>2260.3834735010191</c:v>
                </c:pt>
                <c:pt idx="91">
                  <c:v>2261.0436018493297</c:v>
                </c:pt>
                <c:pt idx="92">
                  <c:v>2261.7039229832635</c:v>
                </c:pt>
                <c:pt idx="93">
                  <c:v>2262.364436959122</c:v>
                </c:pt>
                <c:pt idx="94">
                  <c:v>2263.025143833223</c:v>
                </c:pt>
                <c:pt idx="95">
                  <c:v>2263.6860436619013</c:v>
                </c:pt>
                <c:pt idx="96">
                  <c:v>2264.347136501508</c:v>
                </c:pt>
                <c:pt idx="97">
                  <c:v>2265.0084224084103</c:v>
                </c:pt>
                <c:pt idx="98">
                  <c:v>2265.6699014389919</c:v>
                </c:pt>
                <c:pt idx="99">
                  <c:v>2266.3315736496538</c:v>
                </c:pt>
                <c:pt idx="100">
                  <c:v>2266.9934390968115</c:v>
                </c:pt>
                <c:pt idx="101">
                  <c:v>2267.6554978368995</c:v>
                </c:pt>
                <c:pt idx="102">
                  <c:v>2268.3177499263675</c:v>
                </c:pt>
                <c:pt idx="103">
                  <c:v>2268.9801954216819</c:v>
                </c:pt>
                <c:pt idx="104">
                  <c:v>2269.6428343793245</c:v>
                </c:pt>
                <c:pt idx="105">
                  <c:v>2270.3056668557947</c:v>
                </c:pt>
                <c:pt idx="106">
                  <c:v>2270.9686929076092</c:v>
                </c:pt>
                <c:pt idx="107">
                  <c:v>2271.6319125913001</c:v>
                </c:pt>
                <c:pt idx="108">
                  <c:v>2272.2953259634151</c:v>
                </c:pt>
                <c:pt idx="109">
                  <c:v>2272.9589330805202</c:v>
                </c:pt>
                <c:pt idx="110">
                  <c:v>2273.6227339991974</c:v>
                </c:pt>
                <c:pt idx="111">
                  <c:v>2274.286728776045</c:v>
                </c:pt>
                <c:pt idx="112">
                  <c:v>2274.9509174676768</c:v>
                </c:pt>
                <c:pt idx="113">
                  <c:v>2275.6153001307257</c:v>
                </c:pt>
                <c:pt idx="114">
                  <c:v>2276.279876821839</c:v>
                </c:pt>
                <c:pt idx="115">
                  <c:v>2276.9446475976806</c:v>
                </c:pt>
                <c:pt idx="116">
                  <c:v>2277.6096125149325</c:v>
                </c:pt>
                <c:pt idx="117">
                  <c:v>2278.2747716302915</c:v>
                </c:pt>
                <c:pt idx="118">
                  <c:v>2278.9401250004717</c:v>
                </c:pt>
                <c:pt idx="119">
                  <c:v>2279.6056726822044</c:v>
                </c:pt>
                <c:pt idx="120">
                  <c:v>2280.2714147322367</c:v>
                </c:pt>
                <c:pt idx="121">
                  <c:v>2280.9373512073321</c:v>
                </c:pt>
                <c:pt idx="122">
                  <c:v>2281.6034821642711</c:v>
                </c:pt>
                <c:pt idx="123">
                  <c:v>2282.2698076598513</c:v>
                </c:pt>
                <c:pt idx="124">
                  <c:v>2282.9363277508855</c:v>
                </c:pt>
                <c:pt idx="125">
                  <c:v>2283.6030424942037</c:v>
                </c:pt>
                <c:pt idx="126">
                  <c:v>2284.2699519466537</c:v>
                </c:pt>
                <c:pt idx="127">
                  <c:v>2284.9370561650981</c:v>
                </c:pt>
                <c:pt idx="128">
                  <c:v>2285.6043552064166</c:v>
                </c:pt>
                <c:pt idx="129">
                  <c:v>2286.2718491275073</c:v>
                </c:pt>
                <c:pt idx="130">
                  <c:v>2286.9395379852813</c:v>
                </c:pt>
                <c:pt idx="131">
                  <c:v>2287.6074218366698</c:v>
                </c:pt>
                <c:pt idx="132">
                  <c:v>2288.2755007386186</c:v>
                </c:pt>
                <c:pt idx="133">
                  <c:v>2288.9437747480915</c:v>
                </c:pt>
                <c:pt idx="134">
                  <c:v>2289.6122439220676</c:v>
                </c:pt>
                <c:pt idx="135">
                  <c:v>2290.2809083175434</c:v>
                </c:pt>
                <c:pt idx="136">
                  <c:v>2290.9497679915321</c:v>
                </c:pt>
                <c:pt idx="137">
                  <c:v>2291.618823001063</c:v>
                </c:pt>
                <c:pt idx="138">
                  <c:v>2292.2880734031828</c:v>
                </c:pt>
                <c:pt idx="139">
                  <c:v>2292.9575192549546</c:v>
                </c:pt>
                <c:pt idx="140">
                  <c:v>2293.6271606134574</c:v>
                </c:pt>
                <c:pt idx="141">
                  <c:v>2294.2969975357873</c:v>
                </c:pt>
                <c:pt idx="142">
                  <c:v>2294.9670300790585</c:v>
                </c:pt>
                <c:pt idx="143">
                  <c:v>2295.6372583003999</c:v>
                </c:pt>
                <c:pt idx="144">
                  <c:v>2296.3076822569574</c:v>
                </c:pt>
                <c:pt idx="145">
                  <c:v>2296.9783020058949</c:v>
                </c:pt>
                <c:pt idx="146">
                  <c:v>2297.6491176043914</c:v>
                </c:pt>
                <c:pt idx="147">
                  <c:v>2298.3201291096439</c:v>
                </c:pt>
                <c:pt idx="148">
                  <c:v>2298.9913365788657</c:v>
                </c:pt>
                <c:pt idx="149">
                  <c:v>2299.6627400692855</c:v>
                </c:pt>
                <c:pt idx="150">
                  <c:v>2300.3343396381511</c:v>
                </c:pt>
                <c:pt idx="151">
                  <c:v>2301.006135342725</c:v>
                </c:pt>
                <c:pt idx="152">
                  <c:v>2301.6781272402877</c:v>
                </c:pt>
                <c:pt idx="153">
                  <c:v>2302.3503153881352</c:v>
                </c:pt>
                <c:pt idx="154">
                  <c:v>2303.0226998435814</c:v>
                </c:pt>
                <c:pt idx="155">
                  <c:v>2303.6952806639565</c:v>
                </c:pt>
                <c:pt idx="156">
                  <c:v>2304.3680579066076</c:v>
                </c:pt>
                <c:pt idx="157">
                  <c:v>2305.0410316288981</c:v>
                </c:pt>
                <c:pt idx="158">
                  <c:v>2305.7142018882082</c:v>
                </c:pt>
                <c:pt idx="159">
                  <c:v>2306.3875687419354</c:v>
                </c:pt>
                <c:pt idx="160">
                  <c:v>2307.0611322474942</c:v>
                </c:pt>
                <c:pt idx="161">
                  <c:v>2307.7348924623143</c:v>
                </c:pt>
                <c:pt idx="162">
                  <c:v>2308.4088494438442</c:v>
                </c:pt>
                <c:pt idx="163">
                  <c:v>2309.0830032495478</c:v>
                </c:pt>
                <c:pt idx="164">
                  <c:v>2309.757353936905</c:v>
                </c:pt>
                <c:pt idx="165">
                  <c:v>2310.4319015634151</c:v>
                </c:pt>
                <c:pt idx="166">
                  <c:v>2311.1066461865926</c:v>
                </c:pt>
                <c:pt idx="167">
                  <c:v>2311.7815878639685</c:v>
                </c:pt>
                <c:pt idx="168">
                  <c:v>2312.4567266530903</c:v>
                </c:pt>
                <c:pt idx="169">
                  <c:v>2313.1320626115248</c:v>
                </c:pt>
                <c:pt idx="170">
                  <c:v>2313.8075957968522</c:v>
                </c:pt>
                <c:pt idx="171">
                  <c:v>2314.4833262666725</c:v>
                </c:pt>
                <c:pt idx="172">
                  <c:v>2315.1592540786005</c:v>
                </c:pt>
                <c:pt idx="173">
                  <c:v>2315.8353792902681</c:v>
                </c:pt>
                <c:pt idx="174">
                  <c:v>2316.5117019593249</c:v>
                </c:pt>
                <c:pt idx="175">
                  <c:v>2317.1882221434371</c:v>
                </c:pt>
                <c:pt idx="176">
                  <c:v>2317.8649399002875</c:v>
                </c:pt>
                <c:pt idx="177">
                  <c:v>2318.5418552875749</c:v>
                </c:pt>
                <c:pt idx="178">
                  <c:v>2319.2189683630168</c:v>
                </c:pt>
                <c:pt idx="179">
                  <c:v>2319.896279184346</c:v>
                </c:pt>
                <c:pt idx="180">
                  <c:v>2320.5737878093132</c:v>
                </c:pt>
                <c:pt idx="181">
                  <c:v>2321.251494295685</c:v>
                </c:pt>
                <c:pt idx="182">
                  <c:v>2321.9293987012461</c:v>
                </c:pt>
                <c:pt idx="183">
                  <c:v>2322.6075010837963</c:v>
                </c:pt>
                <c:pt idx="184">
                  <c:v>2323.2858015011548</c:v>
                </c:pt>
                <c:pt idx="185">
                  <c:v>2323.9643000111541</c:v>
                </c:pt>
                <c:pt idx="186">
                  <c:v>2324.6429966716478</c:v>
                </c:pt>
                <c:pt idx="187">
                  <c:v>2325.3218915405027</c:v>
                </c:pt>
                <c:pt idx="188">
                  <c:v>2326.0009846756052</c:v>
                </c:pt>
                <c:pt idx="189">
                  <c:v>2326.6802761348567</c:v>
                </c:pt>
                <c:pt idx="190">
                  <c:v>2327.3597659761772</c:v>
                </c:pt>
                <c:pt idx="191">
                  <c:v>2328.0394542575013</c:v>
                </c:pt>
                <c:pt idx="192">
                  <c:v>2328.719341036784</c:v>
                </c:pt>
                <c:pt idx="193">
                  <c:v>2329.3994263719937</c:v>
                </c:pt>
                <c:pt idx="194">
                  <c:v>2330.0797103211171</c:v>
                </c:pt>
                <c:pt idx="195">
                  <c:v>2330.760192942158</c:v>
                </c:pt>
                <c:pt idx="196">
                  <c:v>2331.4408742931382</c:v>
                </c:pt>
                <c:pt idx="197">
                  <c:v>2332.1217544320943</c:v>
                </c:pt>
                <c:pt idx="198">
                  <c:v>2332.8028334170808</c:v>
                </c:pt>
                <c:pt idx="199">
                  <c:v>2333.4841113061698</c:v>
                </c:pt>
                <c:pt idx="200">
                  <c:v>2334.1655881574493</c:v>
                </c:pt>
                <c:pt idx="201">
                  <c:v>2334.8472640290252</c:v>
                </c:pt>
                <c:pt idx="202">
                  <c:v>2335.5291389790195</c:v>
                </c:pt>
                <c:pt idx="203">
                  <c:v>2336.2112130655719</c:v>
                </c:pt>
                <c:pt idx="204">
                  <c:v>2336.893486346838</c:v>
                </c:pt>
                <c:pt idx="205">
                  <c:v>2337.5759588809919</c:v>
                </c:pt>
                <c:pt idx="206">
                  <c:v>2338.2586307262241</c:v>
                </c:pt>
                <c:pt idx="207">
                  <c:v>2338.9415019407415</c:v>
                </c:pt>
                <c:pt idx="208">
                  <c:v>2339.6245725827685</c:v>
                </c:pt>
                <c:pt idx="209">
                  <c:v>2340.3078427105461</c:v>
                </c:pt>
                <c:pt idx="210">
                  <c:v>2340.9913123823335</c:v>
                </c:pt>
                <c:pt idx="211">
                  <c:v>2341.6749816564056</c:v>
                </c:pt>
                <c:pt idx="212">
                  <c:v>2342.3588505910548</c:v>
                </c:pt>
                <c:pt idx="213">
                  <c:v>2343.0429192445899</c:v>
                </c:pt>
                <c:pt idx="214">
                  <c:v>2343.7271876753384</c:v>
                </c:pt>
                <c:pt idx="215">
                  <c:v>2344.4116559416434</c:v>
                </c:pt>
                <c:pt idx="216">
                  <c:v>2345.0963241018649</c:v>
                </c:pt>
                <c:pt idx="217">
                  <c:v>2345.7811922143806</c:v>
                </c:pt>
                <c:pt idx="218">
                  <c:v>2346.4662603375855</c:v>
                </c:pt>
                <c:pt idx="219">
                  <c:v>2347.1515285298915</c:v>
                </c:pt>
                <c:pt idx="220">
                  <c:v>2347.8369968497263</c:v>
                </c:pt>
                <c:pt idx="221">
                  <c:v>2348.522665355536</c:v>
                </c:pt>
                <c:pt idx="222">
                  <c:v>2349.2085341057841</c:v>
                </c:pt>
                <c:pt idx="223">
                  <c:v>2349.8946031589498</c:v>
                </c:pt>
                <c:pt idx="224">
                  <c:v>2350.5808725735305</c:v>
                </c:pt>
                <c:pt idx="225">
                  <c:v>2351.2673424080408</c:v>
                </c:pt>
                <c:pt idx="226">
                  <c:v>2351.9540127210107</c:v>
                </c:pt>
                <c:pt idx="227">
                  <c:v>2352.6408835709885</c:v>
                </c:pt>
                <c:pt idx="228">
                  <c:v>2353.3279550165403</c:v>
                </c:pt>
                <c:pt idx="229">
                  <c:v>2354.0152271162488</c:v>
                </c:pt>
                <c:pt idx="230">
                  <c:v>2354.7026999287127</c:v>
                </c:pt>
                <c:pt idx="231">
                  <c:v>2355.3903735125486</c:v>
                </c:pt>
                <c:pt idx="232">
                  <c:v>2356.0782479263912</c:v>
                </c:pt>
                <c:pt idx="233">
                  <c:v>2356.766323228891</c:v>
                </c:pt>
                <c:pt idx="234">
                  <c:v>2357.4545994787154</c:v>
                </c:pt>
                <c:pt idx="235">
                  <c:v>2358.143076734551</c:v>
                </c:pt>
                <c:pt idx="236">
                  <c:v>2358.8317550550992</c:v>
                </c:pt>
                <c:pt idx="237">
                  <c:v>2359.5206344990793</c:v>
                </c:pt>
                <c:pt idx="238">
                  <c:v>2360.2097151252283</c:v>
                </c:pt>
                <c:pt idx="239">
                  <c:v>2360.8989969922995</c:v>
                </c:pt>
                <c:pt idx="240">
                  <c:v>2361.5884801590646</c:v>
                </c:pt>
                <c:pt idx="241">
                  <c:v>2362.2781646843118</c:v>
                </c:pt>
                <c:pt idx="242">
                  <c:v>2362.9680506268451</c:v>
                </c:pt>
                <c:pt idx="243">
                  <c:v>2363.6581380454877</c:v>
                </c:pt>
                <c:pt idx="244">
                  <c:v>2364.3484269990795</c:v>
                </c:pt>
                <c:pt idx="245">
                  <c:v>2365.038917546477</c:v>
                </c:pt>
                <c:pt idx="246">
                  <c:v>2365.7296097465542</c:v>
                </c:pt>
                <c:pt idx="247">
                  <c:v>2366.4205036582025</c:v>
                </c:pt>
                <c:pt idx="248">
                  <c:v>2367.11159934033</c:v>
                </c:pt>
                <c:pt idx="249">
                  <c:v>2367.802896851862</c:v>
                </c:pt>
                <c:pt idx="250">
                  <c:v>2368.4943962517418</c:v>
                </c:pt>
                <c:pt idx="251">
                  <c:v>2369.1860975989289</c:v>
                </c:pt>
                <c:pt idx="252">
                  <c:v>2369.8780009524016</c:v>
                </c:pt>
                <c:pt idx="253">
                  <c:v>2370.5701063711526</c:v>
                </c:pt>
                <c:pt idx="254">
                  <c:v>2371.2624139141953</c:v>
                </c:pt>
                <c:pt idx="255">
                  <c:v>2371.9549236405583</c:v>
                </c:pt>
                <c:pt idx="256">
                  <c:v>2372.6476356092867</c:v>
                </c:pt>
                <c:pt idx="257">
                  <c:v>2373.340549879445</c:v>
                </c:pt>
                <c:pt idx="258">
                  <c:v>2374.0336665101127</c:v>
                </c:pt>
                <c:pt idx="259">
                  <c:v>2374.7269855603886</c:v>
                </c:pt>
                <c:pt idx="260">
                  <c:v>2375.4205070893877</c:v>
                </c:pt>
                <c:pt idx="261">
                  <c:v>2376.114231156243</c:v>
                </c:pt>
                <c:pt idx="262">
                  <c:v>2376.8081578201027</c:v>
                </c:pt>
                <c:pt idx="263">
                  <c:v>2377.5022871401347</c:v>
                </c:pt>
                <c:pt idx="264">
                  <c:v>2378.1966191755237</c:v>
                </c:pt>
                <c:pt idx="265">
                  <c:v>2378.8911539854698</c:v>
                </c:pt>
                <c:pt idx="266">
                  <c:v>2379.5858916291932</c:v>
                </c:pt>
                <c:pt idx="267">
                  <c:v>2380.2808321659295</c:v>
                </c:pt>
                <c:pt idx="268">
                  <c:v>2380.975975654932</c:v>
                </c:pt>
                <c:pt idx="269">
                  <c:v>2381.6713221554719</c:v>
                </c:pt>
                <c:pt idx="270">
                  <c:v>2382.3668717268365</c:v>
                </c:pt>
                <c:pt idx="271">
                  <c:v>2383.0626244283321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84-4A0D-A3C1-53FB09CE7FD4}"/>
            </c:ext>
          </c:extLst>
        </c:ser>
        <c:ser>
          <c:idx val="3"/>
          <c:order val="1"/>
          <c:tx>
            <c:strRef>
              <c:f>'分布予測 (20200320~） '!$R$9</c:f>
              <c:strCache>
                <c:ptCount val="1"/>
                <c:pt idx="0">
                  <c:v>+ σ</c:v>
                </c:pt>
              </c:strCache>
            </c:strRef>
          </c:tx>
          <c:spPr>
            <a:ln w="12700" cap="rnd">
              <a:solidFill>
                <a:schemeClr val="tx1">
                  <a:lumMod val="50000"/>
                  <a:lumOff val="5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'分布予測 (20200320~） '!$M$10:$M$281</c:f>
              <c:numCache>
                <c:formatCode>yyyy\-mm\-dd</c:formatCode>
                <c:ptCount val="272"/>
                <c:pt idx="0">
                  <c:v>43832</c:v>
                </c:pt>
                <c:pt idx="1">
                  <c:v>43833</c:v>
                </c:pt>
                <c:pt idx="2">
                  <c:v>43836</c:v>
                </c:pt>
                <c:pt idx="3">
                  <c:v>43837</c:v>
                </c:pt>
                <c:pt idx="4">
                  <c:v>43838</c:v>
                </c:pt>
                <c:pt idx="5">
                  <c:v>43839</c:v>
                </c:pt>
                <c:pt idx="6">
                  <c:v>43840</c:v>
                </c:pt>
                <c:pt idx="7">
                  <c:v>43843</c:v>
                </c:pt>
                <c:pt idx="8">
                  <c:v>43844</c:v>
                </c:pt>
                <c:pt idx="9">
                  <c:v>43845</c:v>
                </c:pt>
                <c:pt idx="10">
                  <c:v>43846</c:v>
                </c:pt>
                <c:pt idx="11">
                  <c:v>43847</c:v>
                </c:pt>
                <c:pt idx="12">
                  <c:v>43851</c:v>
                </c:pt>
                <c:pt idx="13">
                  <c:v>43852</c:v>
                </c:pt>
                <c:pt idx="14">
                  <c:v>43853</c:v>
                </c:pt>
                <c:pt idx="15">
                  <c:v>43854</c:v>
                </c:pt>
                <c:pt idx="16">
                  <c:v>43857</c:v>
                </c:pt>
                <c:pt idx="17">
                  <c:v>43858</c:v>
                </c:pt>
                <c:pt idx="18">
                  <c:v>43859</c:v>
                </c:pt>
                <c:pt idx="19">
                  <c:v>43860</c:v>
                </c:pt>
                <c:pt idx="20">
                  <c:v>43861</c:v>
                </c:pt>
                <c:pt idx="21">
                  <c:v>43864</c:v>
                </c:pt>
                <c:pt idx="22">
                  <c:v>43865</c:v>
                </c:pt>
                <c:pt idx="23">
                  <c:v>43866</c:v>
                </c:pt>
                <c:pt idx="24">
                  <c:v>43867</c:v>
                </c:pt>
                <c:pt idx="25">
                  <c:v>43868</c:v>
                </c:pt>
                <c:pt idx="26">
                  <c:v>43871</c:v>
                </c:pt>
                <c:pt idx="27">
                  <c:v>43872</c:v>
                </c:pt>
                <c:pt idx="28">
                  <c:v>43873</c:v>
                </c:pt>
                <c:pt idx="29">
                  <c:v>43874</c:v>
                </c:pt>
                <c:pt idx="30">
                  <c:v>43875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43899</c:v>
                </c:pt>
                <c:pt idx="46">
                  <c:v>43900</c:v>
                </c:pt>
                <c:pt idx="47">
                  <c:v>43901</c:v>
                </c:pt>
                <c:pt idx="48">
                  <c:v>43902</c:v>
                </c:pt>
                <c:pt idx="49">
                  <c:v>43903</c:v>
                </c:pt>
                <c:pt idx="50">
                  <c:v>43906</c:v>
                </c:pt>
                <c:pt idx="51">
                  <c:v>43907</c:v>
                </c:pt>
                <c:pt idx="52">
                  <c:v>43908</c:v>
                </c:pt>
                <c:pt idx="53">
                  <c:v>43909</c:v>
                </c:pt>
                <c:pt idx="54">
                  <c:v>43910</c:v>
                </c:pt>
                <c:pt idx="55">
                  <c:v>43913</c:v>
                </c:pt>
                <c:pt idx="56">
                  <c:v>43914</c:v>
                </c:pt>
                <c:pt idx="57">
                  <c:v>43915</c:v>
                </c:pt>
                <c:pt idx="58">
                  <c:v>43916</c:v>
                </c:pt>
                <c:pt idx="59">
                  <c:v>43917</c:v>
                </c:pt>
                <c:pt idx="60">
                  <c:v>43920</c:v>
                </c:pt>
                <c:pt idx="61">
                  <c:v>43921</c:v>
                </c:pt>
                <c:pt idx="62">
                  <c:v>43922</c:v>
                </c:pt>
                <c:pt idx="63">
                  <c:v>43923</c:v>
                </c:pt>
                <c:pt idx="64">
                  <c:v>43924</c:v>
                </c:pt>
                <c:pt idx="65">
                  <c:v>43927</c:v>
                </c:pt>
                <c:pt idx="66">
                  <c:v>43928</c:v>
                </c:pt>
                <c:pt idx="67">
                  <c:v>43929</c:v>
                </c:pt>
                <c:pt idx="68">
                  <c:v>43930</c:v>
                </c:pt>
                <c:pt idx="69">
                  <c:v>43934</c:v>
                </c:pt>
                <c:pt idx="70">
                  <c:v>43935</c:v>
                </c:pt>
                <c:pt idx="71">
                  <c:v>43936</c:v>
                </c:pt>
                <c:pt idx="72">
                  <c:v>43937</c:v>
                </c:pt>
                <c:pt idx="73">
                  <c:v>43938</c:v>
                </c:pt>
                <c:pt idx="74">
                  <c:v>43941</c:v>
                </c:pt>
                <c:pt idx="75">
                  <c:v>43942</c:v>
                </c:pt>
                <c:pt idx="76">
                  <c:v>43943</c:v>
                </c:pt>
                <c:pt idx="77">
                  <c:v>43944</c:v>
                </c:pt>
                <c:pt idx="78">
                  <c:v>43945</c:v>
                </c:pt>
                <c:pt idx="79">
                  <c:v>43948</c:v>
                </c:pt>
                <c:pt idx="80">
                  <c:v>43949</c:v>
                </c:pt>
                <c:pt idx="81">
                  <c:v>43950</c:v>
                </c:pt>
                <c:pt idx="82">
                  <c:v>43951</c:v>
                </c:pt>
                <c:pt idx="83">
                  <c:v>43952</c:v>
                </c:pt>
                <c:pt idx="84">
                  <c:v>43955</c:v>
                </c:pt>
                <c:pt idx="85">
                  <c:v>43956</c:v>
                </c:pt>
                <c:pt idx="86">
                  <c:v>43957</c:v>
                </c:pt>
                <c:pt idx="87">
                  <c:v>43958</c:v>
                </c:pt>
                <c:pt idx="88">
                  <c:v>43959</c:v>
                </c:pt>
                <c:pt idx="89">
                  <c:v>43962</c:v>
                </c:pt>
                <c:pt idx="90">
                  <c:v>43963</c:v>
                </c:pt>
                <c:pt idx="91">
                  <c:v>43964</c:v>
                </c:pt>
                <c:pt idx="92">
                  <c:v>43965</c:v>
                </c:pt>
                <c:pt idx="93">
                  <c:v>43966</c:v>
                </c:pt>
                <c:pt idx="94">
                  <c:v>43969</c:v>
                </c:pt>
                <c:pt idx="95">
                  <c:v>43970</c:v>
                </c:pt>
                <c:pt idx="96">
                  <c:v>43971</c:v>
                </c:pt>
                <c:pt idx="97">
                  <c:v>43972</c:v>
                </c:pt>
                <c:pt idx="98">
                  <c:v>43973</c:v>
                </c:pt>
                <c:pt idx="99">
                  <c:v>43977</c:v>
                </c:pt>
                <c:pt idx="100">
                  <c:v>43978</c:v>
                </c:pt>
                <c:pt idx="101">
                  <c:v>43979</c:v>
                </c:pt>
                <c:pt idx="102">
                  <c:v>43980</c:v>
                </c:pt>
                <c:pt idx="103">
                  <c:v>43983</c:v>
                </c:pt>
                <c:pt idx="104">
                  <c:v>43984</c:v>
                </c:pt>
                <c:pt idx="105">
                  <c:v>43985</c:v>
                </c:pt>
                <c:pt idx="106">
                  <c:v>43986</c:v>
                </c:pt>
                <c:pt idx="107">
                  <c:v>43987</c:v>
                </c:pt>
                <c:pt idx="108">
                  <c:v>43990</c:v>
                </c:pt>
                <c:pt idx="109">
                  <c:v>43991</c:v>
                </c:pt>
                <c:pt idx="110">
                  <c:v>43992</c:v>
                </c:pt>
                <c:pt idx="111">
                  <c:v>43993</c:v>
                </c:pt>
                <c:pt idx="112">
                  <c:v>43994</c:v>
                </c:pt>
                <c:pt idx="113">
                  <c:v>43997</c:v>
                </c:pt>
                <c:pt idx="114">
                  <c:v>43998</c:v>
                </c:pt>
                <c:pt idx="115">
                  <c:v>43999</c:v>
                </c:pt>
                <c:pt idx="116">
                  <c:v>44000</c:v>
                </c:pt>
                <c:pt idx="117">
                  <c:v>44001</c:v>
                </c:pt>
                <c:pt idx="118">
                  <c:v>44004</c:v>
                </c:pt>
                <c:pt idx="119">
                  <c:v>44005</c:v>
                </c:pt>
                <c:pt idx="120">
                  <c:v>44006</c:v>
                </c:pt>
                <c:pt idx="121">
                  <c:v>44007</c:v>
                </c:pt>
                <c:pt idx="122">
                  <c:v>44008</c:v>
                </c:pt>
                <c:pt idx="123">
                  <c:v>44011</c:v>
                </c:pt>
                <c:pt idx="124">
                  <c:v>44012</c:v>
                </c:pt>
                <c:pt idx="125">
                  <c:v>44013</c:v>
                </c:pt>
                <c:pt idx="126">
                  <c:v>44014</c:v>
                </c:pt>
                <c:pt idx="127">
                  <c:v>44018</c:v>
                </c:pt>
                <c:pt idx="128">
                  <c:v>44019</c:v>
                </c:pt>
                <c:pt idx="129">
                  <c:v>44020</c:v>
                </c:pt>
                <c:pt idx="130">
                  <c:v>44021</c:v>
                </c:pt>
                <c:pt idx="131">
                  <c:v>44022</c:v>
                </c:pt>
                <c:pt idx="132">
                  <c:v>44025</c:v>
                </c:pt>
                <c:pt idx="133">
                  <c:v>44026</c:v>
                </c:pt>
                <c:pt idx="134">
                  <c:v>44027</c:v>
                </c:pt>
                <c:pt idx="135">
                  <c:v>44028</c:v>
                </c:pt>
                <c:pt idx="136">
                  <c:v>44029</c:v>
                </c:pt>
                <c:pt idx="137">
                  <c:v>44032</c:v>
                </c:pt>
                <c:pt idx="138">
                  <c:v>44033</c:v>
                </c:pt>
                <c:pt idx="139">
                  <c:v>44034</c:v>
                </c:pt>
                <c:pt idx="140">
                  <c:v>44035</c:v>
                </c:pt>
                <c:pt idx="141">
                  <c:v>44036</c:v>
                </c:pt>
                <c:pt idx="142">
                  <c:v>44039</c:v>
                </c:pt>
                <c:pt idx="143">
                  <c:v>44040</c:v>
                </c:pt>
                <c:pt idx="144">
                  <c:v>44041</c:v>
                </c:pt>
                <c:pt idx="145">
                  <c:v>44042</c:v>
                </c:pt>
                <c:pt idx="146">
                  <c:v>44043</c:v>
                </c:pt>
                <c:pt idx="147">
                  <c:v>44046</c:v>
                </c:pt>
                <c:pt idx="148">
                  <c:v>44047</c:v>
                </c:pt>
                <c:pt idx="149">
                  <c:v>44048</c:v>
                </c:pt>
                <c:pt idx="150">
                  <c:v>44049</c:v>
                </c:pt>
                <c:pt idx="151">
                  <c:v>44050</c:v>
                </c:pt>
                <c:pt idx="152">
                  <c:v>44053</c:v>
                </c:pt>
                <c:pt idx="153">
                  <c:v>44054</c:v>
                </c:pt>
                <c:pt idx="154">
                  <c:v>44055</c:v>
                </c:pt>
                <c:pt idx="155">
                  <c:v>44056</c:v>
                </c:pt>
                <c:pt idx="156">
                  <c:v>44057</c:v>
                </c:pt>
                <c:pt idx="157">
                  <c:v>44060</c:v>
                </c:pt>
                <c:pt idx="158">
                  <c:v>44061</c:v>
                </c:pt>
                <c:pt idx="159">
                  <c:v>44062</c:v>
                </c:pt>
                <c:pt idx="160">
                  <c:v>44063</c:v>
                </c:pt>
                <c:pt idx="161">
                  <c:v>44064</c:v>
                </c:pt>
                <c:pt idx="162">
                  <c:v>44067</c:v>
                </c:pt>
                <c:pt idx="163">
                  <c:v>44068</c:v>
                </c:pt>
                <c:pt idx="164">
                  <c:v>44069</c:v>
                </c:pt>
                <c:pt idx="165">
                  <c:v>44070</c:v>
                </c:pt>
                <c:pt idx="166">
                  <c:v>44071</c:v>
                </c:pt>
                <c:pt idx="167">
                  <c:v>44074</c:v>
                </c:pt>
                <c:pt idx="168">
                  <c:v>44075</c:v>
                </c:pt>
                <c:pt idx="169">
                  <c:v>44076</c:v>
                </c:pt>
                <c:pt idx="170">
                  <c:v>44077</c:v>
                </c:pt>
                <c:pt idx="171">
                  <c:v>44078</c:v>
                </c:pt>
                <c:pt idx="172">
                  <c:v>44082</c:v>
                </c:pt>
                <c:pt idx="173">
                  <c:v>44083</c:v>
                </c:pt>
                <c:pt idx="174">
                  <c:v>44084</c:v>
                </c:pt>
                <c:pt idx="175">
                  <c:v>44085</c:v>
                </c:pt>
                <c:pt idx="176">
                  <c:v>44088</c:v>
                </c:pt>
                <c:pt idx="177">
                  <c:v>44089</c:v>
                </c:pt>
                <c:pt idx="178">
                  <c:v>44090</c:v>
                </c:pt>
                <c:pt idx="179">
                  <c:v>44091</c:v>
                </c:pt>
                <c:pt idx="180">
                  <c:v>44092</c:v>
                </c:pt>
                <c:pt idx="181">
                  <c:v>44095</c:v>
                </c:pt>
                <c:pt idx="182">
                  <c:v>44096</c:v>
                </c:pt>
                <c:pt idx="183">
                  <c:v>44097</c:v>
                </c:pt>
                <c:pt idx="184">
                  <c:v>44098</c:v>
                </c:pt>
                <c:pt idx="185">
                  <c:v>44099</c:v>
                </c:pt>
                <c:pt idx="186">
                  <c:v>44102</c:v>
                </c:pt>
                <c:pt idx="187">
                  <c:v>44103</c:v>
                </c:pt>
                <c:pt idx="188">
                  <c:v>44104</c:v>
                </c:pt>
                <c:pt idx="189">
                  <c:v>44105</c:v>
                </c:pt>
                <c:pt idx="190">
                  <c:v>44106</c:v>
                </c:pt>
                <c:pt idx="191">
                  <c:v>44109</c:v>
                </c:pt>
                <c:pt idx="192">
                  <c:v>44110</c:v>
                </c:pt>
                <c:pt idx="193">
                  <c:v>44111</c:v>
                </c:pt>
                <c:pt idx="194">
                  <c:v>44112</c:v>
                </c:pt>
                <c:pt idx="195">
                  <c:v>44113</c:v>
                </c:pt>
                <c:pt idx="196">
                  <c:v>44116</c:v>
                </c:pt>
                <c:pt idx="197">
                  <c:v>44117</c:v>
                </c:pt>
                <c:pt idx="198">
                  <c:v>44118</c:v>
                </c:pt>
                <c:pt idx="199">
                  <c:v>44119</c:v>
                </c:pt>
                <c:pt idx="200">
                  <c:v>44120</c:v>
                </c:pt>
                <c:pt idx="201">
                  <c:v>44123</c:v>
                </c:pt>
                <c:pt idx="202">
                  <c:v>44124</c:v>
                </c:pt>
                <c:pt idx="203">
                  <c:v>44125</c:v>
                </c:pt>
                <c:pt idx="204">
                  <c:v>44126</c:v>
                </c:pt>
                <c:pt idx="205">
                  <c:v>44127</c:v>
                </c:pt>
                <c:pt idx="206">
                  <c:v>44130</c:v>
                </c:pt>
                <c:pt idx="207">
                  <c:v>44131</c:v>
                </c:pt>
                <c:pt idx="208">
                  <c:v>44132</c:v>
                </c:pt>
                <c:pt idx="209">
                  <c:v>44133</c:v>
                </c:pt>
                <c:pt idx="210">
                  <c:v>44134</c:v>
                </c:pt>
                <c:pt idx="211">
                  <c:v>44137</c:v>
                </c:pt>
                <c:pt idx="212">
                  <c:v>44138</c:v>
                </c:pt>
                <c:pt idx="213">
                  <c:v>44139</c:v>
                </c:pt>
                <c:pt idx="214">
                  <c:v>44140</c:v>
                </c:pt>
                <c:pt idx="215">
                  <c:v>44141</c:v>
                </c:pt>
                <c:pt idx="216">
                  <c:v>44144</c:v>
                </c:pt>
                <c:pt idx="217">
                  <c:v>44145</c:v>
                </c:pt>
                <c:pt idx="218">
                  <c:v>44146</c:v>
                </c:pt>
                <c:pt idx="219">
                  <c:v>44147</c:v>
                </c:pt>
                <c:pt idx="220">
                  <c:v>44148</c:v>
                </c:pt>
                <c:pt idx="221">
                  <c:v>44151</c:v>
                </c:pt>
                <c:pt idx="222">
                  <c:v>44152</c:v>
                </c:pt>
                <c:pt idx="223">
                  <c:v>44153</c:v>
                </c:pt>
                <c:pt idx="224">
                  <c:v>44154</c:v>
                </c:pt>
                <c:pt idx="225">
                  <c:v>44155</c:v>
                </c:pt>
                <c:pt idx="226">
                  <c:v>44158</c:v>
                </c:pt>
                <c:pt idx="227">
                  <c:v>44159</c:v>
                </c:pt>
                <c:pt idx="228">
                  <c:v>44160</c:v>
                </c:pt>
                <c:pt idx="229">
                  <c:v>44162</c:v>
                </c:pt>
                <c:pt idx="230">
                  <c:v>44165</c:v>
                </c:pt>
                <c:pt idx="231">
                  <c:v>44166</c:v>
                </c:pt>
                <c:pt idx="232">
                  <c:v>44167</c:v>
                </c:pt>
                <c:pt idx="233">
                  <c:v>44168</c:v>
                </c:pt>
                <c:pt idx="234">
                  <c:v>44169</c:v>
                </c:pt>
                <c:pt idx="235">
                  <c:v>44170</c:v>
                </c:pt>
                <c:pt idx="236">
                  <c:v>44171</c:v>
                </c:pt>
                <c:pt idx="237">
                  <c:v>44172</c:v>
                </c:pt>
                <c:pt idx="238">
                  <c:v>44173</c:v>
                </c:pt>
                <c:pt idx="239">
                  <c:v>44174</c:v>
                </c:pt>
                <c:pt idx="240">
                  <c:v>44175</c:v>
                </c:pt>
                <c:pt idx="241">
                  <c:v>44176</c:v>
                </c:pt>
                <c:pt idx="242">
                  <c:v>44177</c:v>
                </c:pt>
                <c:pt idx="243">
                  <c:v>44178</c:v>
                </c:pt>
                <c:pt idx="244">
                  <c:v>44179</c:v>
                </c:pt>
                <c:pt idx="245">
                  <c:v>44180</c:v>
                </c:pt>
                <c:pt idx="246">
                  <c:v>44181</c:v>
                </c:pt>
                <c:pt idx="247">
                  <c:v>44182</c:v>
                </c:pt>
                <c:pt idx="248">
                  <c:v>44183</c:v>
                </c:pt>
                <c:pt idx="249">
                  <c:v>44184</c:v>
                </c:pt>
                <c:pt idx="250">
                  <c:v>44185</c:v>
                </c:pt>
                <c:pt idx="251">
                  <c:v>44186</c:v>
                </c:pt>
                <c:pt idx="252">
                  <c:v>44187</c:v>
                </c:pt>
                <c:pt idx="253">
                  <c:v>44188</c:v>
                </c:pt>
                <c:pt idx="254">
                  <c:v>44189</c:v>
                </c:pt>
                <c:pt idx="255">
                  <c:v>44190</c:v>
                </c:pt>
                <c:pt idx="256">
                  <c:v>44191</c:v>
                </c:pt>
                <c:pt idx="257">
                  <c:v>44192</c:v>
                </c:pt>
                <c:pt idx="258">
                  <c:v>44193</c:v>
                </c:pt>
                <c:pt idx="259">
                  <c:v>44194</c:v>
                </c:pt>
                <c:pt idx="260">
                  <c:v>44195</c:v>
                </c:pt>
                <c:pt idx="261">
                  <c:v>44196</c:v>
                </c:pt>
                <c:pt idx="262">
                  <c:v>44197</c:v>
                </c:pt>
                <c:pt idx="263">
                  <c:v>44198</c:v>
                </c:pt>
                <c:pt idx="264">
                  <c:v>44199</c:v>
                </c:pt>
                <c:pt idx="265">
                  <c:v>44200</c:v>
                </c:pt>
                <c:pt idx="266">
                  <c:v>44201</c:v>
                </c:pt>
                <c:pt idx="267">
                  <c:v>44202</c:v>
                </c:pt>
                <c:pt idx="268">
                  <c:v>44203</c:v>
                </c:pt>
                <c:pt idx="269">
                  <c:v>44204</c:v>
                </c:pt>
                <c:pt idx="270">
                  <c:v>44205</c:v>
                </c:pt>
                <c:pt idx="271">
                  <c:v>44206</c:v>
                </c:pt>
              </c:numCache>
            </c:numRef>
          </c:cat>
          <c:val>
            <c:numRef>
              <c:f>'分布予測 (20200320~） '!$R$10:$R$281</c:f>
              <c:numCache>
                <c:formatCode>#,##0.00_);[Red]\(#,##0.00\)</c:formatCode>
                <c:ptCount val="272"/>
                <c:pt idx="55">
                  <c:v>2237.4</c:v>
                </c:pt>
                <c:pt idx="56">
                  <c:v>2274.1502756659524</c:v>
                </c:pt>
                <c:pt idx="57">
                  <c:v>2289.9406367846013</c:v>
                </c:pt>
                <c:pt idx="58">
                  <c:v>2302.2877220593286</c:v>
                </c:pt>
                <c:pt idx="59">
                  <c:v>2312.854503417896</c:v>
                </c:pt>
                <c:pt idx="60">
                  <c:v>2322.2848846026864</c:v>
                </c:pt>
                <c:pt idx="61">
                  <c:v>2330.9089838297523</c:v>
                </c:pt>
                <c:pt idx="62">
                  <c:v>2338.9228395472337</c:v>
                </c:pt>
                <c:pt idx="63">
                  <c:v>2346.4541385146663</c:v>
                </c:pt>
                <c:pt idx="64">
                  <c:v>2353.5915425081262</c:v>
                </c:pt>
                <c:pt idx="65">
                  <c:v>2360.3995840798784</c:v>
                </c:pt>
                <c:pt idx="66">
                  <c:v>2366.9269638967321</c:v>
                </c:pt>
                <c:pt idx="67">
                  <c:v>2373.2115049942672</c:v>
                </c:pt>
                <c:pt idx="68">
                  <c:v>2379.2832761086629</c:v>
                </c:pt>
                <c:pt idx="69">
                  <c:v>2385.1666488217857</c:v>
                </c:pt>
                <c:pt idx="70">
                  <c:v>2390.8817022092971</c:v>
                </c:pt>
                <c:pt idx="71">
                  <c:v>2396.4452113954962</c:v>
                </c:pt>
                <c:pt idx="72">
                  <c:v>2401.8713614109756</c:v>
                </c:pt>
                <c:pt idx="73">
                  <c:v>2407.1722742488937</c:v>
                </c:pt>
                <c:pt idx="74">
                  <c:v>2412.3584055953106</c:v>
                </c:pt>
                <c:pt idx="75">
                  <c:v>2417.4388485767267</c:v>
                </c:pt>
                <c:pt idx="76">
                  <c:v>2422.421569845691</c:v>
                </c:pt>
                <c:pt idx="77">
                  <c:v>2427.3135955592234</c:v>
                </c:pt>
                <c:pt idx="78">
                  <c:v>2432.1211596637781</c:v>
                </c:pt>
                <c:pt idx="79">
                  <c:v>2436.8498234220392</c:v>
                </c:pt>
                <c:pt idx="80">
                  <c:v>2441.5045727167699</c:v>
                </c:pt>
                <c:pt idx="81">
                  <c:v>2446.0898979812723</c:v>
                </c:pt>
                <c:pt idx="82">
                  <c:v>2450.6098604029698</c:v>
                </c:pt>
                <c:pt idx="83">
                  <c:v>2455.0681471752832</c:v>
                </c:pt>
                <c:pt idx="84">
                  <c:v>2459.4681179334025</c:v>
                </c:pt>
                <c:pt idx="85">
                  <c:v>2463.8128440342311</c:v>
                </c:pt>
                <c:pt idx="86">
                  <c:v>2468.1051419834803</c:v>
                </c:pt>
                <c:pt idx="87">
                  <c:v>2472.347602041521</c:v>
                </c:pt>
                <c:pt idx="88">
                  <c:v>2476.5426128313434</c:v>
                </c:pt>
                <c:pt idx="89">
                  <c:v>2480.6923826108573</c:v>
                </c:pt>
                <c:pt idx="90">
                  <c:v>2484.7989577458925</c:v>
                </c:pt>
                <c:pt idx="91">
                  <c:v>2488.8642388212429</c:v>
                </c:pt>
                <c:pt idx="92">
                  <c:v>2492.8899947485893</c:v>
                </c:pt>
                <c:pt idx="93">
                  <c:v>2496.8778751674358</c:v>
                </c:pt>
                <c:pt idx="94">
                  <c:v>2500.8294213848235</c:v>
                </c:pt>
                <c:pt idx="95">
                  <c:v>2504.7460760588328</c:v>
                </c:pt>
                <c:pt idx="96">
                  <c:v>2508.6291917977424</c:v>
                </c:pt>
                <c:pt idx="97">
                  <c:v>2512.4800388196059</c:v>
                </c:pt>
                <c:pt idx="98">
                  <c:v>2516.2998117947086</c:v>
                </c:pt>
                <c:pt idx="99">
                  <c:v>2520.0896359749404</c:v>
                </c:pt>
                <c:pt idx="100">
                  <c:v>2523.8505726988274</c:v>
                </c:pt>
                <c:pt idx="101">
                  <c:v>2527.5836243482045</c:v>
                </c:pt>
                <c:pt idx="102">
                  <c:v>2531.2897388218139</c:v>
                </c:pt>
                <c:pt idx="103">
                  <c:v>2534.9698135821345</c:v>
                </c:pt>
                <c:pt idx="104">
                  <c:v>2538.6246993241466</c:v>
                </c:pt>
                <c:pt idx="105">
                  <c:v>2542.2552033083052</c:v>
                </c:pt>
                <c:pt idx="106">
                  <c:v>2545.8620923945223</c:v>
                </c:pt>
                <c:pt idx="107">
                  <c:v>2549.4460958092827</c:v>
                </c:pt>
                <c:pt idx="108">
                  <c:v>2553.0079076740244</c:v>
                </c:pt>
                <c:pt idx="109">
                  <c:v>2556.5481893194637</c:v>
                </c:pt>
                <c:pt idx="110">
                  <c:v>2560.0675714076074</c:v>
                </c:pt>
                <c:pt idx="111">
                  <c:v>2563.5666558806083</c:v>
                </c:pt>
                <c:pt idx="112">
                  <c:v>2567.0460177534251</c:v>
                </c:pt>
                <c:pt idx="113">
                  <c:v>2570.5062067653093</c:v>
                </c:pt>
                <c:pt idx="114">
                  <c:v>2573.9477489034607</c:v>
                </c:pt>
                <c:pt idx="115">
                  <c:v>2577.3711478107502</c:v>
                </c:pt>
                <c:pt idx="116">
                  <c:v>2580.7768860880828</c:v>
                </c:pt>
                <c:pt idx="117">
                  <c:v>2584.1654265008956</c:v>
                </c:pt>
                <c:pt idx="118">
                  <c:v>2587.537213098261</c:v>
                </c:pt>
                <c:pt idx="119">
                  <c:v>2590.8926722522119</c:v>
                </c:pt>
                <c:pt idx="120">
                  <c:v>2594.2322136241164</c:v>
                </c:pt>
                <c:pt idx="121">
                  <c:v>2597.5562310642763</c:v>
                </c:pt>
                <c:pt idx="122">
                  <c:v>2600.8651034502864</c:v>
                </c:pt>
                <c:pt idx="123">
                  <c:v>2604.1591954691758</c:v>
                </c:pt>
                <c:pt idx="124">
                  <c:v>2607.4388583478708</c:v>
                </c:pt>
                <c:pt idx="125">
                  <c:v>2610.7044305360851</c:v>
                </c:pt>
                <c:pt idx="126">
                  <c:v>2613.9562383453695</c:v>
                </c:pt>
                <c:pt idx="127">
                  <c:v>2617.1945965477103</c:v>
                </c:pt>
                <c:pt idx="128">
                  <c:v>2620.4198089367605</c:v>
                </c:pt>
                <c:pt idx="129">
                  <c:v>2623.6321688545136</c:v>
                </c:pt>
                <c:pt idx="130">
                  <c:v>2626.8319596859819</c:v>
                </c:pt>
                <c:pt idx="131">
                  <c:v>2630.0194553242254</c:v>
                </c:pt>
                <c:pt idx="132">
                  <c:v>2633.1949206078707</c:v>
                </c:pt>
                <c:pt idx="133">
                  <c:v>2636.358611733081</c:v>
                </c:pt>
                <c:pt idx="134">
                  <c:v>2639.5107766417773</c:v>
                </c:pt>
                <c:pt idx="135">
                  <c:v>2642.6516553877618</c:v>
                </c:pt>
                <c:pt idx="136">
                  <c:v>2645.7814804822583</c:v>
                </c:pt>
                <c:pt idx="137">
                  <c:v>2648.9004772202702</c:v>
                </c:pt>
                <c:pt idx="138">
                  <c:v>2652.0088639890328</c:v>
                </c:pt>
                <c:pt idx="139">
                  <c:v>2655.106852559753</c:v>
                </c:pt>
                <c:pt idx="140">
                  <c:v>2658.1946483637266</c:v>
                </c:pt>
                <c:pt idx="141">
                  <c:v>2661.2724507538373</c:v>
                </c:pt>
                <c:pt idx="142">
                  <c:v>2664.3404532523814</c:v>
                </c:pt>
                <c:pt idx="143">
                  <c:v>2667.3988437860744</c:v>
                </c:pt>
                <c:pt idx="144">
                  <c:v>2670.4478049090399</c:v>
                </c:pt>
                <c:pt idx="145">
                  <c:v>2673.4875140145259</c:v>
                </c:pt>
                <c:pt idx="146">
                  <c:v>2676.5181435360369</c:v>
                </c:pt>
                <c:pt idx="147">
                  <c:v>2679.5398611385172</c:v>
                </c:pt>
                <c:pt idx="148">
                  <c:v>2682.5528299001812</c:v>
                </c:pt>
                <c:pt idx="149">
                  <c:v>2685.5572084855471</c:v>
                </c:pt>
                <c:pt idx="150">
                  <c:v>2688.5531513101801</c:v>
                </c:pt>
                <c:pt idx="151">
                  <c:v>2691.5408086976367</c:v>
                </c:pt>
                <c:pt idx="152">
                  <c:v>2694.5203270290422</c:v>
                </c:pt>
                <c:pt idx="153">
                  <c:v>2697.4918488857325</c:v>
                </c:pt>
                <c:pt idx="154">
                  <c:v>2700.4555131853376</c:v>
                </c:pt>
                <c:pt idx="155">
                  <c:v>2703.4114553116824</c:v>
                </c:pt>
                <c:pt idx="156">
                  <c:v>2706.3598072388313</c:v>
                </c:pt>
                <c:pt idx="157">
                  <c:v>2709.3006976496099</c:v>
                </c:pt>
                <c:pt idx="158">
                  <c:v>2712.2342520488901</c:v>
                </c:pt>
                <c:pt idx="159">
                  <c:v>2715.1605928719232</c:v>
                </c:pt>
                <c:pt idx="160">
                  <c:v>2718.0798395879801</c:v>
                </c:pt>
                <c:pt idx="161">
                  <c:v>2720.9921087995504</c:v>
                </c:pt>
                <c:pt idx="162">
                  <c:v>2723.8975143373232</c:v>
                </c:pt>
                <c:pt idx="163">
                  <c:v>2726.7961673511682</c:v>
                </c:pt>
                <c:pt idx="164">
                  <c:v>2729.6881763973279</c:v>
                </c:pt>
                <c:pt idx="165">
                  <c:v>2732.5736475220006</c:v>
                </c:pt>
                <c:pt idx="166">
                  <c:v>2735.4526843415019</c:v>
                </c:pt>
                <c:pt idx="167">
                  <c:v>2738.3253881191758</c:v>
                </c:pt>
                <c:pt idx="168">
                  <c:v>2741.1918578392083</c:v>
                </c:pt>
                <c:pt idx="169">
                  <c:v>2744.0521902774976</c:v>
                </c:pt>
                <c:pt idx="170">
                  <c:v>2746.9064800697274</c:v>
                </c:pt>
                <c:pt idx="171">
                  <c:v>2749.7548197767705</c:v>
                </c:pt>
                <c:pt idx="172">
                  <c:v>2752.5972999475484</c:v>
                </c:pt>
                <c:pt idx="173">
                  <c:v>2755.4340091794747</c:v>
                </c:pt>
                <c:pt idx="174">
                  <c:v>2758.2650341765889</c:v>
                </c:pt>
                <c:pt idx="175">
                  <c:v>2761.0904598054863</c:v>
                </c:pt>
                <c:pt idx="176">
                  <c:v>2763.9103691491491</c:v>
                </c:pt>
                <c:pt idx="177">
                  <c:v>2766.724843558773</c:v>
                </c:pt>
                <c:pt idx="178">
                  <c:v>2769.5339627036769</c:v>
                </c:pt>
                <c:pt idx="179">
                  <c:v>2772.3378046193843</c:v>
                </c:pt>
                <c:pt idx="180">
                  <c:v>2775.1364457539571</c:v>
                </c:pt>
                <c:pt idx="181">
                  <c:v>2777.9299610126582</c:v>
                </c:pt>
                <c:pt idx="182">
                  <c:v>2780.7184238010177</c:v>
                </c:pt>
                <c:pt idx="183">
                  <c:v>2783.5019060663649</c:v>
                </c:pt>
                <c:pt idx="184">
                  <c:v>2786.2804783379038</c:v>
                </c:pt>
                <c:pt idx="185">
                  <c:v>2789.0542097653865</c:v>
                </c:pt>
                <c:pt idx="186">
                  <c:v>2791.8231681564398</c:v>
                </c:pt>
                <c:pt idx="187">
                  <c:v>2794.5874200126127</c:v>
                </c:pt>
                <c:pt idx="188">
                  <c:v>2797.3470305641931</c:v>
                </c:pt>
                <c:pt idx="189">
                  <c:v>2800.1020638038372</c:v>
                </c:pt>
                <c:pt idx="190">
                  <c:v>2802.8525825190736</c:v>
                </c:pt>
                <c:pt idx="191">
                  <c:v>2805.5986483237202</c:v>
                </c:pt>
                <c:pt idx="192">
                  <c:v>2808.3403216882571</c:v>
                </c:pt>
                <c:pt idx="193">
                  <c:v>2811.0776619691983</c:v>
                </c:pt>
                <c:pt idx="194">
                  <c:v>2813.8107274375102</c:v>
                </c:pt>
                <c:pt idx="195">
                  <c:v>2816.5395753061007</c:v>
                </c:pt>
                <c:pt idx="196">
                  <c:v>2819.2642617564252</c:v>
                </c:pt>
                <c:pt idx="197">
                  <c:v>2821.9848419642417</c:v>
                </c:pt>
                <c:pt idx="198">
                  <c:v>2824.7013701245473</c:v>
                </c:pt>
                <c:pt idx="199">
                  <c:v>2827.4138994757282</c:v>
                </c:pt>
                <c:pt idx="200">
                  <c:v>2830.1224823229518</c:v>
                </c:pt>
                <c:pt idx="201">
                  <c:v>2832.8271700608334</c:v>
                </c:pt>
                <c:pt idx="202">
                  <c:v>2835.5280131953991</c:v>
                </c:pt>
                <c:pt idx="203">
                  <c:v>2838.2250613653764</c:v>
                </c:pt>
                <c:pt idx="204">
                  <c:v>2840.9183633628381</c:v>
                </c:pt>
                <c:pt idx="205">
                  <c:v>2843.6079671532138</c:v>
                </c:pt>
                <c:pt idx="206">
                  <c:v>2846.2939198947079</c:v>
                </c:pt>
                <c:pt idx="207">
                  <c:v>2848.9762679571322</c:v>
                </c:pt>
                <c:pt idx="208">
                  <c:v>2851.655056940177</c:v>
                </c:pt>
                <c:pt idx="209">
                  <c:v>2854.330331691152</c:v>
                </c:pt>
                <c:pt idx="210">
                  <c:v>2857.0021363221967</c:v>
                </c:pt>
                <c:pt idx="211">
                  <c:v>2859.6705142269984</c:v>
                </c:pt>
                <c:pt idx="212">
                  <c:v>2862.3355080970196</c:v>
                </c:pt>
                <c:pt idx="213">
                  <c:v>2864.9971599372639</c:v>
                </c:pt>
                <c:pt idx="214">
                  <c:v>2867.6555110815889</c:v>
                </c:pt>
                <c:pt idx="215">
                  <c:v>2870.3106022075845</c:v>
                </c:pt>
                <c:pt idx="216">
                  <c:v>2872.9624733510313</c:v>
                </c:pt>
                <c:pt idx="217">
                  <c:v>2875.6111639199548</c:v>
                </c:pt>
                <c:pt idx="218">
                  <c:v>2878.2567127082866</c:v>
                </c:pt>
                <c:pt idx="219">
                  <c:v>2880.899157909148</c:v>
                </c:pt>
                <c:pt idx="220">
                  <c:v>2883.5385371277671</c:v>
                </c:pt>
                <c:pt idx="221">
                  <c:v>2886.1748873940405</c:v>
                </c:pt>
                <c:pt idx="222">
                  <c:v>2888.8082451747609</c:v>
                </c:pt>
                <c:pt idx="223">
                  <c:v>2891.438646385503</c:v>
                </c:pt>
                <c:pt idx="224">
                  <c:v>2894.0661264021996</c:v>
                </c:pt>
                <c:pt idx="225">
                  <c:v>2896.6907200724022</c:v>
                </c:pt>
                <c:pt idx="226">
                  <c:v>2899.3124617262442</c:v>
                </c:pt>
                <c:pt idx="227">
                  <c:v>2901.9313851871161</c:v>
                </c:pt>
                <c:pt idx="228">
                  <c:v>2904.5475237820583</c:v>
                </c:pt>
                <c:pt idx="229">
                  <c:v>2907.1609103518836</c:v>
                </c:pt>
                <c:pt idx="230">
                  <c:v>2909.7715772610368</c:v>
                </c:pt>
                <c:pt idx="231">
                  <c:v>2912.3795564071997</c:v>
                </c:pt>
                <c:pt idx="232">
                  <c:v>2914.9848792306489</c:v>
                </c:pt>
                <c:pt idx="233">
                  <c:v>2917.5875767233756</c:v>
                </c:pt>
                <c:pt idx="234">
                  <c:v>2920.1876794379741</c:v>
                </c:pt>
                <c:pt idx="235">
                  <c:v>2922.7852174963045</c:v>
                </c:pt>
                <c:pt idx="236">
                  <c:v>2925.3802205979405</c:v>
                </c:pt>
                <c:pt idx="237">
                  <c:v>2927.9727180284035</c:v>
                </c:pt>
                <c:pt idx="238">
                  <c:v>2930.5627386671945</c:v>
                </c:pt>
                <c:pt idx="239">
                  <c:v>2933.1503109956252</c:v>
                </c:pt>
                <c:pt idx="240">
                  <c:v>2935.7354631044605</c:v>
                </c:pt>
                <c:pt idx="241">
                  <c:v>2938.3182227013704</c:v>
                </c:pt>
                <c:pt idx="242">
                  <c:v>2940.8986171182037</c:v>
                </c:pt>
                <c:pt idx="243">
                  <c:v>2943.4766733180827</c:v>
                </c:pt>
                <c:pt idx="244">
                  <c:v>2946.0524179023332</c:v>
                </c:pt>
                <c:pt idx="245">
                  <c:v>2948.6258771172415</c:v>
                </c:pt>
                <c:pt idx="246">
                  <c:v>2951.1970768606557</c:v>
                </c:pt>
                <c:pt idx="247">
                  <c:v>2953.7660426884286</c:v>
                </c:pt>
                <c:pt idx="248">
                  <c:v>2956.3327998207101</c:v>
                </c:pt>
                <c:pt idx="249">
                  <c:v>2958.897373148091</c:v>
                </c:pt>
                <c:pt idx="250">
                  <c:v>2961.4597872376071</c:v>
                </c:pt>
                <c:pt idx="251">
                  <c:v>2964.0200663385958</c:v>
                </c:pt>
                <c:pt idx="252">
                  <c:v>2966.5782343884284</c:v>
                </c:pt>
                <c:pt idx="253">
                  <c:v>2969.1343150181028</c:v>
                </c:pt>
                <c:pt idx="254">
                  <c:v>2971.6883315577129</c:v>
                </c:pt>
                <c:pt idx="255">
                  <c:v>2974.2403070417904</c:v>
                </c:pt>
                <c:pt idx="256">
                  <c:v>2976.7902642145282</c:v>
                </c:pt>
                <c:pt idx="257">
                  <c:v>2979.3382255348865</c:v>
                </c:pt>
                <c:pt idx="258">
                  <c:v>2981.8842131815827</c:v>
                </c:pt>
                <c:pt idx="259">
                  <c:v>2984.4282490579722</c:v>
                </c:pt>
                <c:pt idx="260">
                  <c:v>2986.9703547968188</c:v>
                </c:pt>
                <c:pt idx="261">
                  <c:v>2989.5105517649613</c:v>
                </c:pt>
                <c:pt idx="262">
                  <c:v>2992.048861067879</c:v>
                </c:pt>
                <c:pt idx="263">
                  <c:v>2994.5853035541531</c:v>
                </c:pt>
                <c:pt idx="264">
                  <c:v>2997.119899819837</c:v>
                </c:pt>
                <c:pt idx="265">
                  <c:v>2999.6526702127258</c:v>
                </c:pt>
                <c:pt idx="266">
                  <c:v>3002.1836348365387</c:v>
                </c:pt>
                <c:pt idx="267">
                  <c:v>3004.7128135550106</c:v>
                </c:pt>
                <c:pt idx="268">
                  <c:v>3007.2402259958935</c:v>
                </c:pt>
                <c:pt idx="269">
                  <c:v>3009.7658915548773</c:v>
                </c:pt>
                <c:pt idx="270">
                  <c:v>3012.2898293994253</c:v>
                </c:pt>
                <c:pt idx="271">
                  <c:v>3014.812058472527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84-4A0D-A3C1-53FB09CE7FD4}"/>
            </c:ext>
          </c:extLst>
        </c:ser>
        <c:ser>
          <c:idx val="4"/>
          <c:order val="2"/>
          <c:tx>
            <c:strRef>
              <c:f>'分布予測 (20200320~） '!$S$9</c:f>
              <c:strCache>
                <c:ptCount val="1"/>
                <c:pt idx="0">
                  <c:v>- σ</c:v>
                </c:pt>
              </c:strCache>
            </c:strRef>
          </c:tx>
          <c:spPr>
            <a:ln w="12700" cap="rnd">
              <a:solidFill>
                <a:schemeClr val="tx1">
                  <a:lumMod val="50000"/>
                  <a:lumOff val="5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'分布予測 (20200320~） '!$M$10:$M$281</c:f>
              <c:numCache>
                <c:formatCode>yyyy\-mm\-dd</c:formatCode>
                <c:ptCount val="272"/>
                <c:pt idx="0">
                  <c:v>43832</c:v>
                </c:pt>
                <c:pt idx="1">
                  <c:v>43833</c:v>
                </c:pt>
                <c:pt idx="2">
                  <c:v>43836</c:v>
                </c:pt>
                <c:pt idx="3">
                  <c:v>43837</c:v>
                </c:pt>
                <c:pt idx="4">
                  <c:v>43838</c:v>
                </c:pt>
                <c:pt idx="5">
                  <c:v>43839</c:v>
                </c:pt>
                <c:pt idx="6">
                  <c:v>43840</c:v>
                </c:pt>
                <c:pt idx="7">
                  <c:v>43843</c:v>
                </c:pt>
                <c:pt idx="8">
                  <c:v>43844</c:v>
                </c:pt>
                <c:pt idx="9">
                  <c:v>43845</c:v>
                </c:pt>
                <c:pt idx="10">
                  <c:v>43846</c:v>
                </c:pt>
                <c:pt idx="11">
                  <c:v>43847</c:v>
                </c:pt>
                <c:pt idx="12">
                  <c:v>43851</c:v>
                </c:pt>
                <c:pt idx="13">
                  <c:v>43852</c:v>
                </c:pt>
                <c:pt idx="14">
                  <c:v>43853</c:v>
                </c:pt>
                <c:pt idx="15">
                  <c:v>43854</c:v>
                </c:pt>
                <c:pt idx="16">
                  <c:v>43857</c:v>
                </c:pt>
                <c:pt idx="17">
                  <c:v>43858</c:v>
                </c:pt>
                <c:pt idx="18">
                  <c:v>43859</c:v>
                </c:pt>
                <c:pt idx="19">
                  <c:v>43860</c:v>
                </c:pt>
                <c:pt idx="20">
                  <c:v>43861</c:v>
                </c:pt>
                <c:pt idx="21">
                  <c:v>43864</c:v>
                </c:pt>
                <c:pt idx="22">
                  <c:v>43865</c:v>
                </c:pt>
                <c:pt idx="23">
                  <c:v>43866</c:v>
                </c:pt>
                <c:pt idx="24">
                  <c:v>43867</c:v>
                </c:pt>
                <c:pt idx="25">
                  <c:v>43868</c:v>
                </c:pt>
                <c:pt idx="26">
                  <c:v>43871</c:v>
                </c:pt>
                <c:pt idx="27">
                  <c:v>43872</c:v>
                </c:pt>
                <c:pt idx="28">
                  <c:v>43873</c:v>
                </c:pt>
                <c:pt idx="29">
                  <c:v>43874</c:v>
                </c:pt>
                <c:pt idx="30">
                  <c:v>43875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43899</c:v>
                </c:pt>
                <c:pt idx="46">
                  <c:v>43900</c:v>
                </c:pt>
                <c:pt idx="47">
                  <c:v>43901</c:v>
                </c:pt>
                <c:pt idx="48">
                  <c:v>43902</c:v>
                </c:pt>
                <c:pt idx="49">
                  <c:v>43903</c:v>
                </c:pt>
                <c:pt idx="50">
                  <c:v>43906</c:v>
                </c:pt>
                <c:pt idx="51">
                  <c:v>43907</c:v>
                </c:pt>
                <c:pt idx="52">
                  <c:v>43908</c:v>
                </c:pt>
                <c:pt idx="53">
                  <c:v>43909</c:v>
                </c:pt>
                <c:pt idx="54">
                  <c:v>43910</c:v>
                </c:pt>
                <c:pt idx="55">
                  <c:v>43913</c:v>
                </c:pt>
                <c:pt idx="56">
                  <c:v>43914</c:v>
                </c:pt>
                <c:pt idx="57">
                  <c:v>43915</c:v>
                </c:pt>
                <c:pt idx="58">
                  <c:v>43916</c:v>
                </c:pt>
                <c:pt idx="59">
                  <c:v>43917</c:v>
                </c:pt>
                <c:pt idx="60">
                  <c:v>43920</c:v>
                </c:pt>
                <c:pt idx="61">
                  <c:v>43921</c:v>
                </c:pt>
                <c:pt idx="62">
                  <c:v>43922</c:v>
                </c:pt>
                <c:pt idx="63">
                  <c:v>43923</c:v>
                </c:pt>
                <c:pt idx="64">
                  <c:v>43924</c:v>
                </c:pt>
                <c:pt idx="65">
                  <c:v>43927</c:v>
                </c:pt>
                <c:pt idx="66">
                  <c:v>43928</c:v>
                </c:pt>
                <c:pt idx="67">
                  <c:v>43929</c:v>
                </c:pt>
                <c:pt idx="68">
                  <c:v>43930</c:v>
                </c:pt>
                <c:pt idx="69">
                  <c:v>43934</c:v>
                </c:pt>
                <c:pt idx="70">
                  <c:v>43935</c:v>
                </c:pt>
                <c:pt idx="71">
                  <c:v>43936</c:v>
                </c:pt>
                <c:pt idx="72">
                  <c:v>43937</c:v>
                </c:pt>
                <c:pt idx="73">
                  <c:v>43938</c:v>
                </c:pt>
                <c:pt idx="74">
                  <c:v>43941</c:v>
                </c:pt>
                <c:pt idx="75">
                  <c:v>43942</c:v>
                </c:pt>
                <c:pt idx="76">
                  <c:v>43943</c:v>
                </c:pt>
                <c:pt idx="77">
                  <c:v>43944</c:v>
                </c:pt>
                <c:pt idx="78">
                  <c:v>43945</c:v>
                </c:pt>
                <c:pt idx="79">
                  <c:v>43948</c:v>
                </c:pt>
                <c:pt idx="80">
                  <c:v>43949</c:v>
                </c:pt>
                <c:pt idx="81">
                  <c:v>43950</c:v>
                </c:pt>
                <c:pt idx="82">
                  <c:v>43951</c:v>
                </c:pt>
                <c:pt idx="83">
                  <c:v>43952</c:v>
                </c:pt>
                <c:pt idx="84">
                  <c:v>43955</c:v>
                </c:pt>
                <c:pt idx="85">
                  <c:v>43956</c:v>
                </c:pt>
                <c:pt idx="86">
                  <c:v>43957</c:v>
                </c:pt>
                <c:pt idx="87">
                  <c:v>43958</c:v>
                </c:pt>
                <c:pt idx="88">
                  <c:v>43959</c:v>
                </c:pt>
                <c:pt idx="89">
                  <c:v>43962</c:v>
                </c:pt>
                <c:pt idx="90">
                  <c:v>43963</c:v>
                </c:pt>
                <c:pt idx="91">
                  <c:v>43964</c:v>
                </c:pt>
                <c:pt idx="92">
                  <c:v>43965</c:v>
                </c:pt>
                <c:pt idx="93">
                  <c:v>43966</c:v>
                </c:pt>
                <c:pt idx="94">
                  <c:v>43969</c:v>
                </c:pt>
                <c:pt idx="95">
                  <c:v>43970</c:v>
                </c:pt>
                <c:pt idx="96">
                  <c:v>43971</c:v>
                </c:pt>
                <c:pt idx="97">
                  <c:v>43972</c:v>
                </c:pt>
                <c:pt idx="98">
                  <c:v>43973</c:v>
                </c:pt>
                <c:pt idx="99">
                  <c:v>43977</c:v>
                </c:pt>
                <c:pt idx="100">
                  <c:v>43978</c:v>
                </c:pt>
                <c:pt idx="101">
                  <c:v>43979</c:v>
                </c:pt>
                <c:pt idx="102">
                  <c:v>43980</c:v>
                </c:pt>
                <c:pt idx="103">
                  <c:v>43983</c:v>
                </c:pt>
                <c:pt idx="104">
                  <c:v>43984</c:v>
                </c:pt>
                <c:pt idx="105">
                  <c:v>43985</c:v>
                </c:pt>
                <c:pt idx="106">
                  <c:v>43986</c:v>
                </c:pt>
                <c:pt idx="107">
                  <c:v>43987</c:v>
                </c:pt>
                <c:pt idx="108">
                  <c:v>43990</c:v>
                </c:pt>
                <c:pt idx="109">
                  <c:v>43991</c:v>
                </c:pt>
                <c:pt idx="110">
                  <c:v>43992</c:v>
                </c:pt>
                <c:pt idx="111">
                  <c:v>43993</c:v>
                </c:pt>
                <c:pt idx="112">
                  <c:v>43994</c:v>
                </c:pt>
                <c:pt idx="113">
                  <c:v>43997</c:v>
                </c:pt>
                <c:pt idx="114">
                  <c:v>43998</c:v>
                </c:pt>
                <c:pt idx="115">
                  <c:v>43999</c:v>
                </c:pt>
                <c:pt idx="116">
                  <c:v>44000</c:v>
                </c:pt>
                <c:pt idx="117">
                  <c:v>44001</c:v>
                </c:pt>
                <c:pt idx="118">
                  <c:v>44004</c:v>
                </c:pt>
                <c:pt idx="119">
                  <c:v>44005</c:v>
                </c:pt>
                <c:pt idx="120">
                  <c:v>44006</c:v>
                </c:pt>
                <c:pt idx="121">
                  <c:v>44007</c:v>
                </c:pt>
                <c:pt idx="122">
                  <c:v>44008</c:v>
                </c:pt>
                <c:pt idx="123">
                  <c:v>44011</c:v>
                </c:pt>
                <c:pt idx="124">
                  <c:v>44012</c:v>
                </c:pt>
                <c:pt idx="125">
                  <c:v>44013</c:v>
                </c:pt>
                <c:pt idx="126">
                  <c:v>44014</c:v>
                </c:pt>
                <c:pt idx="127">
                  <c:v>44018</c:v>
                </c:pt>
                <c:pt idx="128">
                  <c:v>44019</c:v>
                </c:pt>
                <c:pt idx="129">
                  <c:v>44020</c:v>
                </c:pt>
                <c:pt idx="130">
                  <c:v>44021</c:v>
                </c:pt>
                <c:pt idx="131">
                  <c:v>44022</c:v>
                </c:pt>
                <c:pt idx="132">
                  <c:v>44025</c:v>
                </c:pt>
                <c:pt idx="133">
                  <c:v>44026</c:v>
                </c:pt>
                <c:pt idx="134">
                  <c:v>44027</c:v>
                </c:pt>
                <c:pt idx="135">
                  <c:v>44028</c:v>
                </c:pt>
                <c:pt idx="136">
                  <c:v>44029</c:v>
                </c:pt>
                <c:pt idx="137">
                  <c:v>44032</c:v>
                </c:pt>
                <c:pt idx="138">
                  <c:v>44033</c:v>
                </c:pt>
                <c:pt idx="139">
                  <c:v>44034</c:v>
                </c:pt>
                <c:pt idx="140">
                  <c:v>44035</c:v>
                </c:pt>
                <c:pt idx="141">
                  <c:v>44036</c:v>
                </c:pt>
                <c:pt idx="142">
                  <c:v>44039</c:v>
                </c:pt>
                <c:pt idx="143">
                  <c:v>44040</c:v>
                </c:pt>
                <c:pt idx="144">
                  <c:v>44041</c:v>
                </c:pt>
                <c:pt idx="145">
                  <c:v>44042</c:v>
                </c:pt>
                <c:pt idx="146">
                  <c:v>44043</c:v>
                </c:pt>
                <c:pt idx="147">
                  <c:v>44046</c:v>
                </c:pt>
                <c:pt idx="148">
                  <c:v>44047</c:v>
                </c:pt>
                <c:pt idx="149">
                  <c:v>44048</c:v>
                </c:pt>
                <c:pt idx="150">
                  <c:v>44049</c:v>
                </c:pt>
                <c:pt idx="151">
                  <c:v>44050</c:v>
                </c:pt>
                <c:pt idx="152">
                  <c:v>44053</c:v>
                </c:pt>
                <c:pt idx="153">
                  <c:v>44054</c:v>
                </c:pt>
                <c:pt idx="154">
                  <c:v>44055</c:v>
                </c:pt>
                <c:pt idx="155">
                  <c:v>44056</c:v>
                </c:pt>
                <c:pt idx="156">
                  <c:v>44057</c:v>
                </c:pt>
                <c:pt idx="157">
                  <c:v>44060</c:v>
                </c:pt>
                <c:pt idx="158">
                  <c:v>44061</c:v>
                </c:pt>
                <c:pt idx="159">
                  <c:v>44062</c:v>
                </c:pt>
                <c:pt idx="160">
                  <c:v>44063</c:v>
                </c:pt>
                <c:pt idx="161">
                  <c:v>44064</c:v>
                </c:pt>
                <c:pt idx="162">
                  <c:v>44067</c:v>
                </c:pt>
                <c:pt idx="163">
                  <c:v>44068</c:v>
                </c:pt>
                <c:pt idx="164">
                  <c:v>44069</c:v>
                </c:pt>
                <c:pt idx="165">
                  <c:v>44070</c:v>
                </c:pt>
                <c:pt idx="166">
                  <c:v>44071</c:v>
                </c:pt>
                <c:pt idx="167">
                  <c:v>44074</c:v>
                </c:pt>
                <c:pt idx="168">
                  <c:v>44075</c:v>
                </c:pt>
                <c:pt idx="169">
                  <c:v>44076</c:v>
                </c:pt>
                <c:pt idx="170">
                  <c:v>44077</c:v>
                </c:pt>
                <c:pt idx="171">
                  <c:v>44078</c:v>
                </c:pt>
                <c:pt idx="172">
                  <c:v>44082</c:v>
                </c:pt>
                <c:pt idx="173">
                  <c:v>44083</c:v>
                </c:pt>
                <c:pt idx="174">
                  <c:v>44084</c:v>
                </c:pt>
                <c:pt idx="175">
                  <c:v>44085</c:v>
                </c:pt>
                <c:pt idx="176">
                  <c:v>44088</c:v>
                </c:pt>
                <c:pt idx="177">
                  <c:v>44089</c:v>
                </c:pt>
                <c:pt idx="178">
                  <c:v>44090</c:v>
                </c:pt>
                <c:pt idx="179">
                  <c:v>44091</c:v>
                </c:pt>
                <c:pt idx="180">
                  <c:v>44092</c:v>
                </c:pt>
                <c:pt idx="181">
                  <c:v>44095</c:v>
                </c:pt>
                <c:pt idx="182">
                  <c:v>44096</c:v>
                </c:pt>
                <c:pt idx="183">
                  <c:v>44097</c:v>
                </c:pt>
                <c:pt idx="184">
                  <c:v>44098</c:v>
                </c:pt>
                <c:pt idx="185">
                  <c:v>44099</c:v>
                </c:pt>
                <c:pt idx="186">
                  <c:v>44102</c:v>
                </c:pt>
                <c:pt idx="187">
                  <c:v>44103</c:v>
                </c:pt>
                <c:pt idx="188">
                  <c:v>44104</c:v>
                </c:pt>
                <c:pt idx="189">
                  <c:v>44105</c:v>
                </c:pt>
                <c:pt idx="190">
                  <c:v>44106</c:v>
                </c:pt>
                <c:pt idx="191">
                  <c:v>44109</c:v>
                </c:pt>
                <c:pt idx="192">
                  <c:v>44110</c:v>
                </c:pt>
                <c:pt idx="193">
                  <c:v>44111</c:v>
                </c:pt>
                <c:pt idx="194">
                  <c:v>44112</c:v>
                </c:pt>
                <c:pt idx="195">
                  <c:v>44113</c:v>
                </c:pt>
                <c:pt idx="196">
                  <c:v>44116</c:v>
                </c:pt>
                <c:pt idx="197">
                  <c:v>44117</c:v>
                </c:pt>
                <c:pt idx="198">
                  <c:v>44118</c:v>
                </c:pt>
                <c:pt idx="199">
                  <c:v>44119</c:v>
                </c:pt>
                <c:pt idx="200">
                  <c:v>44120</c:v>
                </c:pt>
                <c:pt idx="201">
                  <c:v>44123</c:v>
                </c:pt>
                <c:pt idx="202">
                  <c:v>44124</c:v>
                </c:pt>
                <c:pt idx="203">
                  <c:v>44125</c:v>
                </c:pt>
                <c:pt idx="204">
                  <c:v>44126</c:v>
                </c:pt>
                <c:pt idx="205">
                  <c:v>44127</c:v>
                </c:pt>
                <c:pt idx="206">
                  <c:v>44130</c:v>
                </c:pt>
                <c:pt idx="207">
                  <c:v>44131</c:v>
                </c:pt>
                <c:pt idx="208">
                  <c:v>44132</c:v>
                </c:pt>
                <c:pt idx="209">
                  <c:v>44133</c:v>
                </c:pt>
                <c:pt idx="210">
                  <c:v>44134</c:v>
                </c:pt>
                <c:pt idx="211">
                  <c:v>44137</c:v>
                </c:pt>
                <c:pt idx="212">
                  <c:v>44138</c:v>
                </c:pt>
                <c:pt idx="213">
                  <c:v>44139</c:v>
                </c:pt>
                <c:pt idx="214">
                  <c:v>44140</c:v>
                </c:pt>
                <c:pt idx="215">
                  <c:v>44141</c:v>
                </c:pt>
                <c:pt idx="216">
                  <c:v>44144</c:v>
                </c:pt>
                <c:pt idx="217">
                  <c:v>44145</c:v>
                </c:pt>
                <c:pt idx="218">
                  <c:v>44146</c:v>
                </c:pt>
                <c:pt idx="219">
                  <c:v>44147</c:v>
                </c:pt>
                <c:pt idx="220">
                  <c:v>44148</c:v>
                </c:pt>
                <c:pt idx="221">
                  <c:v>44151</c:v>
                </c:pt>
                <c:pt idx="222">
                  <c:v>44152</c:v>
                </c:pt>
                <c:pt idx="223">
                  <c:v>44153</c:v>
                </c:pt>
                <c:pt idx="224">
                  <c:v>44154</c:v>
                </c:pt>
                <c:pt idx="225">
                  <c:v>44155</c:v>
                </c:pt>
                <c:pt idx="226">
                  <c:v>44158</c:v>
                </c:pt>
                <c:pt idx="227">
                  <c:v>44159</c:v>
                </c:pt>
                <c:pt idx="228">
                  <c:v>44160</c:v>
                </c:pt>
                <c:pt idx="229">
                  <c:v>44162</c:v>
                </c:pt>
                <c:pt idx="230">
                  <c:v>44165</c:v>
                </c:pt>
                <c:pt idx="231">
                  <c:v>44166</c:v>
                </c:pt>
                <c:pt idx="232">
                  <c:v>44167</c:v>
                </c:pt>
                <c:pt idx="233">
                  <c:v>44168</c:v>
                </c:pt>
                <c:pt idx="234">
                  <c:v>44169</c:v>
                </c:pt>
                <c:pt idx="235">
                  <c:v>44170</c:v>
                </c:pt>
                <c:pt idx="236">
                  <c:v>44171</c:v>
                </c:pt>
                <c:pt idx="237">
                  <c:v>44172</c:v>
                </c:pt>
                <c:pt idx="238">
                  <c:v>44173</c:v>
                </c:pt>
                <c:pt idx="239">
                  <c:v>44174</c:v>
                </c:pt>
                <c:pt idx="240">
                  <c:v>44175</c:v>
                </c:pt>
                <c:pt idx="241">
                  <c:v>44176</c:v>
                </c:pt>
                <c:pt idx="242">
                  <c:v>44177</c:v>
                </c:pt>
                <c:pt idx="243">
                  <c:v>44178</c:v>
                </c:pt>
                <c:pt idx="244">
                  <c:v>44179</c:v>
                </c:pt>
                <c:pt idx="245">
                  <c:v>44180</c:v>
                </c:pt>
                <c:pt idx="246">
                  <c:v>44181</c:v>
                </c:pt>
                <c:pt idx="247">
                  <c:v>44182</c:v>
                </c:pt>
                <c:pt idx="248">
                  <c:v>44183</c:v>
                </c:pt>
                <c:pt idx="249">
                  <c:v>44184</c:v>
                </c:pt>
                <c:pt idx="250">
                  <c:v>44185</c:v>
                </c:pt>
                <c:pt idx="251">
                  <c:v>44186</c:v>
                </c:pt>
                <c:pt idx="252">
                  <c:v>44187</c:v>
                </c:pt>
                <c:pt idx="253">
                  <c:v>44188</c:v>
                </c:pt>
                <c:pt idx="254">
                  <c:v>44189</c:v>
                </c:pt>
                <c:pt idx="255">
                  <c:v>44190</c:v>
                </c:pt>
                <c:pt idx="256">
                  <c:v>44191</c:v>
                </c:pt>
                <c:pt idx="257">
                  <c:v>44192</c:v>
                </c:pt>
                <c:pt idx="258">
                  <c:v>44193</c:v>
                </c:pt>
                <c:pt idx="259">
                  <c:v>44194</c:v>
                </c:pt>
                <c:pt idx="260">
                  <c:v>44195</c:v>
                </c:pt>
                <c:pt idx="261">
                  <c:v>44196</c:v>
                </c:pt>
                <c:pt idx="262">
                  <c:v>44197</c:v>
                </c:pt>
                <c:pt idx="263">
                  <c:v>44198</c:v>
                </c:pt>
                <c:pt idx="264">
                  <c:v>44199</c:v>
                </c:pt>
                <c:pt idx="265">
                  <c:v>44200</c:v>
                </c:pt>
                <c:pt idx="266">
                  <c:v>44201</c:v>
                </c:pt>
                <c:pt idx="267">
                  <c:v>44202</c:v>
                </c:pt>
                <c:pt idx="268">
                  <c:v>44203</c:v>
                </c:pt>
                <c:pt idx="269">
                  <c:v>44204</c:v>
                </c:pt>
                <c:pt idx="270">
                  <c:v>44205</c:v>
                </c:pt>
                <c:pt idx="271">
                  <c:v>44206</c:v>
                </c:pt>
              </c:numCache>
            </c:numRef>
          </c:cat>
          <c:val>
            <c:numRef>
              <c:f>'分布予測 (20200320~） '!$S$10:$S$281</c:f>
              <c:numCache>
                <c:formatCode>#,##0.00_);[Red]\(#,##0.00\)</c:formatCode>
                <c:ptCount val="272"/>
                <c:pt idx="55">
                  <c:v>2237.4</c:v>
                </c:pt>
                <c:pt idx="56">
                  <c:v>2202.5295106196963</c:v>
                </c:pt>
                <c:pt idx="57">
                  <c:v>2188.6196765446816</c:v>
                </c:pt>
                <c:pt idx="58">
                  <c:v>2178.1538593516834</c:v>
                </c:pt>
                <c:pt idx="59">
                  <c:v>2169.469087393149</c:v>
                </c:pt>
                <c:pt idx="60">
                  <c:v>2161.9214572070118</c:v>
                </c:pt>
                <c:pt idx="61">
                  <c:v>2155.1808508576364</c:v>
                </c:pt>
                <c:pt idx="62">
                  <c:v>2149.0512301774024</c:v>
                </c:pt>
                <c:pt idx="63">
                  <c:v>2143.4049086873979</c:v>
                </c:pt>
                <c:pt idx="64">
                  <c:v>2138.1532248922731</c:v>
                </c:pt>
                <c:pt idx="65">
                  <c:v>2133.2316465205927</c:v>
                </c:pt>
                <c:pt idx="66">
                  <c:v>2128.59147318648</c:v>
                </c:pt>
                <c:pt idx="67">
                  <c:v>2124.1948821353908</c:v>
                </c:pt>
                <c:pt idx="68">
                  <c:v>2120.0118049122848</c:v>
                </c:pt>
                <c:pt idx="69">
                  <c:v>2116.017870216539</c:v>
                </c:pt>
                <c:pt idx="70">
                  <c:v>2112.1929992538362</c:v>
                </c:pt>
                <c:pt idx="71">
                  <c:v>2108.5204171813275</c:v>
                </c:pt>
                <c:pt idx="72">
                  <c:v>2104.9859392499716</c:v>
                </c:pt>
                <c:pt idx="73">
                  <c:v>2101.577443748266</c:v>
                </c:pt>
                <c:pt idx="74">
                  <c:v>2098.2844752719107</c:v>
                </c:pt>
                <c:pt idx="75">
                  <c:v>2095.0979409762667</c:v>
                </c:pt>
                <c:pt idx="76">
                  <c:v>2092.0098744907532</c:v>
                </c:pt>
                <c:pt idx="77">
                  <c:v>2089.0132499404181</c:v>
                </c:pt>
                <c:pt idx="78">
                  <c:v>2086.1018336609814</c:v>
                </c:pt>
                <c:pt idx="79">
                  <c:v>2083.2700646720355</c:v>
                </c:pt>
                <c:pt idx="80">
                  <c:v>2080.5129573731992</c:v>
                </c:pt>
                <c:pt idx="81">
                  <c:v>2077.8260216136537</c:v>
                </c:pt>
                <c:pt idx="82">
                  <c:v>2075.2051964885636</c:v>
                </c:pt>
                <c:pt idx="83">
                  <c:v>2072.6467950872011</c:v>
                </c:pt>
                <c:pt idx="84">
                  <c:v>2070.1474580571703</c:v>
                </c:pt>
                <c:pt idx="85">
                  <c:v>2067.7041143244696</c:v>
                </c:pt>
                <c:pt idx="86">
                  <c:v>2065.3139476663882</c:v>
                </c:pt>
                <c:pt idx="87">
                  <c:v>2062.9743681056657</c:v>
                </c:pt>
                <c:pt idx="88">
                  <c:v>2060.6829873025222</c:v>
                </c:pt>
                <c:pt idx="89">
                  <c:v>2058.4375972823623</c:v>
                </c:pt>
                <c:pt idx="90">
                  <c:v>2056.2361519627771</c:v>
                </c:pt>
                <c:pt idx="91">
                  <c:v>2054.0767510424948</c:v>
                </c:pt>
                <c:pt idx="92">
                  <c:v>2051.9576258934635</c:v>
                </c:pt>
                <c:pt idx="93">
                  <c:v>2049.8771271599103</c:v>
                </c:pt>
                <c:pt idx="94">
                  <c:v>2047.8337138186305</c:v>
                </c:pt>
                <c:pt idx="95">
                  <c:v>2045.8259434954834</c:v>
                </c:pt>
                <c:pt idx="96">
                  <c:v>2043.8524638662357</c:v>
                </c:pt>
                <c:pt idx="97">
                  <c:v>2041.9120049969815</c:v>
                </c:pt>
                <c:pt idx="98">
                  <c:v>2040.0033725016892</c:v>
                </c:pt>
                <c:pt idx="99">
                  <c:v>2038.1254414128268</c:v>
                </c:pt>
                <c:pt idx="100">
                  <c:v>2036.2771506763295</c:v>
                </c:pt>
                <c:pt idx="101">
                  <c:v>2034.4574981949288</c:v>
                </c:pt>
                <c:pt idx="102">
                  <c:v>2032.6655363545535</c:v>
                </c:pt>
                <c:pt idx="103">
                  <c:v>2030.9003679775005</c:v>
                </c:pt>
                <c:pt idx="104">
                  <c:v>2029.1611426536695</c:v>
                </c:pt>
                <c:pt idx="105">
                  <c:v>2027.4470534075897</c:v>
                </c:pt>
                <c:pt idx="106">
                  <c:v>2025.7573336644389</c:v>
                </c:pt>
                <c:pt idx="107">
                  <c:v>2024.0912544829253</c:v>
                </c:pt>
                <c:pt idx="108">
                  <c:v>2022.4481220269106</c:v>
                </c:pt>
                <c:pt idx="109">
                  <c:v>2020.8272752510813</c:v>
                </c:pt>
                <c:pt idx="110">
                  <c:v>2019.2280837789392</c:v>
                </c:pt>
                <c:pt idx="111">
                  <c:v>2017.6499459539441</c:v>
                </c:pt>
                <c:pt idx="112">
                  <c:v>2016.0922870468555</c:v>
                </c:pt>
                <c:pt idx="113">
                  <c:v>2014.5545576042452</c:v>
                </c:pt>
                <c:pt idx="114">
                  <c:v>2013.0362319248395</c:v>
                </c:pt>
                <c:pt idx="115">
                  <c:v>2011.536806651802</c:v>
                </c:pt>
                <c:pt idx="116">
                  <c:v>2010.0557994703647</c:v>
                </c:pt>
                <c:pt idx="117">
                  <c:v>2008.592747901334</c:v>
                </c:pt>
                <c:pt idx="118">
                  <c:v>2007.1472081819841</c:v>
                </c:pt>
                <c:pt idx="119">
                  <c:v>2005.7187542267366</c:v>
                </c:pt>
                <c:pt idx="120">
                  <c:v>2004.3069766607805</c:v>
                </c:pt>
                <c:pt idx="121">
                  <c:v>2002.9114819204781</c:v>
                </c:pt>
                <c:pt idx="122">
                  <c:v>2001.531891415003</c:v>
                </c:pt>
                <c:pt idx="123">
                  <c:v>2000.1678407442</c:v>
                </c:pt>
                <c:pt idx="124">
                  <c:v>1998.8189789681226</c:v>
                </c:pt>
                <c:pt idx="125">
                  <c:v>1997.4849679241411</c:v>
                </c:pt>
                <c:pt idx="126">
                  <c:v>1996.1654815878953</c:v>
                </c:pt>
                <c:pt idx="127">
                  <c:v>1994.8602054746941</c:v>
                </c:pt>
                <c:pt idx="128">
                  <c:v>1993.5688360782854</c:v>
                </c:pt>
                <c:pt idx="129">
                  <c:v>1992.2910803441825</c:v>
                </c:pt>
                <c:pt idx="130">
                  <c:v>1991.0266551749851</c:v>
                </c:pt>
                <c:pt idx="131">
                  <c:v>1989.7752869653505</c:v>
                </c:pt>
                <c:pt idx="132">
                  <c:v>1988.536711164475</c:v>
                </c:pt>
                <c:pt idx="133">
                  <c:v>1987.3106718641252</c:v>
                </c:pt>
                <c:pt idx="134">
                  <c:v>1986.0969214104146</c:v>
                </c:pt>
                <c:pt idx="135">
                  <c:v>1984.8952200376807</c:v>
                </c:pt>
                <c:pt idx="136">
                  <c:v>1983.7053355229459</c:v>
                </c:pt>
                <c:pt idx="137">
                  <c:v>1982.5270428595597</c:v>
                </c:pt>
                <c:pt idx="138">
                  <c:v>1981.3601239487436</c:v>
                </c:pt>
                <c:pt idx="139">
                  <c:v>1980.2043673078547</c:v>
                </c:pt>
                <c:pt idx="140">
                  <c:v>1979.059567794267</c:v>
                </c:pt>
                <c:pt idx="141">
                  <c:v>1977.9255263438722</c:v>
                </c:pt>
                <c:pt idx="142">
                  <c:v>1976.8020497232551</c:v>
                </c:pt>
                <c:pt idx="143">
                  <c:v>1975.688950294689</c:v>
                </c:pt>
                <c:pt idx="144">
                  <c:v>1974.5860457931435</c:v>
                </c:pt>
                <c:pt idx="145">
                  <c:v>1973.4931591145698</c:v>
                </c:pt>
                <c:pt idx="146">
                  <c:v>1972.4101181147701</c:v>
                </c:pt>
                <c:pt idx="147">
                  <c:v>1971.3367554182123</c:v>
                </c:pt>
                <c:pt idx="148">
                  <c:v>1970.2729082362</c:v>
                </c:pt>
                <c:pt idx="149">
                  <c:v>1969.2184181938405</c:v>
                </c:pt>
                <c:pt idx="150">
                  <c:v>1968.1731311652989</c:v>
                </c:pt>
                <c:pt idx="151">
                  <c:v>1967.1368971168561</c:v>
                </c:pt>
                <c:pt idx="152">
                  <c:v>1966.1095699573305</c:v>
                </c:pt>
                <c:pt idx="153">
                  <c:v>1965.0910073954371</c:v>
                </c:pt>
                <c:pt idx="154">
                  <c:v>1964.0810708037018</c:v>
                </c:pt>
                <c:pt idx="155">
                  <c:v>1963.0796250885635</c:v>
                </c:pt>
                <c:pt idx="156">
                  <c:v>1962.0865385663269</c:v>
                </c:pt>
                <c:pt idx="157">
                  <c:v>1961.1016828446425</c:v>
                </c:pt>
                <c:pt idx="158">
                  <c:v>1960.1249327092216</c:v>
                </c:pt>
                <c:pt idx="159">
                  <c:v>1959.1561660155032</c:v>
                </c:pt>
                <c:pt idx="160">
                  <c:v>1958.1952635850118</c:v>
                </c:pt>
                <c:pt idx="161">
                  <c:v>1957.2421091061603</c:v>
                </c:pt>
                <c:pt idx="162">
                  <c:v>1956.2965890392707</c:v>
                </c:pt>
                <c:pt idx="163">
                  <c:v>1955.3585925255888</c:v>
                </c:pt>
                <c:pt idx="164">
                  <c:v>1954.4280113000955</c:v>
                </c:pt>
                <c:pt idx="165">
                  <c:v>1953.5047396079235</c:v>
                </c:pt>
                <c:pt idx="166">
                  <c:v>1952.5886741241939</c:v>
                </c:pt>
                <c:pt idx="167">
                  <c:v>1951.6797138771067</c:v>
                </c:pt>
                <c:pt idx="168">
                  <c:v>1950.7777601741282</c:v>
                </c:pt>
                <c:pt idx="169">
                  <c:v>1949.8827165311168</c:v>
                </c:pt>
                <c:pt idx="170">
                  <c:v>1948.994488604254</c:v>
                </c:pt>
                <c:pt idx="171">
                  <c:v>1948.1129841246416</c:v>
                </c:pt>
                <c:pt idx="172">
                  <c:v>1947.2381128354359</c:v>
                </c:pt>
                <c:pt idx="173">
                  <c:v>1946.3697864314104</c:v>
                </c:pt>
                <c:pt idx="174">
                  <c:v>1945.5079185008199</c:v>
                </c:pt>
                <c:pt idx="175">
                  <c:v>1944.6524244694701</c:v>
                </c:pt>
                <c:pt idx="176">
                  <c:v>1943.803221546887</c:v>
                </c:pt>
                <c:pt idx="177">
                  <c:v>1942.9602286744912</c:v>
                </c:pt>
                <c:pt idx="178">
                  <c:v>1942.1233664756869</c:v>
                </c:pt>
                <c:pt idx="179">
                  <c:v>1941.2925572077822</c:v>
                </c:pt>
                <c:pt idx="180">
                  <c:v>1940.4677247156524</c:v>
                </c:pt>
                <c:pt idx="181">
                  <c:v>1939.6487943870802</c:v>
                </c:pt>
                <c:pt idx="182">
                  <c:v>1938.8356931096901</c:v>
                </c:pt>
                <c:pt idx="183">
                  <c:v>1938.028349229412</c:v>
                </c:pt>
                <c:pt idx="184">
                  <c:v>1937.2266925104102</c:v>
                </c:pt>
                <c:pt idx="185">
                  <c:v>1936.4306540964105</c:v>
                </c:pt>
                <c:pt idx="186">
                  <c:v>1935.6401664733687</c:v>
                </c:pt>
                <c:pt idx="187">
                  <c:v>1934.8551634334265</c:v>
                </c:pt>
                <c:pt idx="188">
                  <c:v>1934.0755800400971</c:v>
                </c:pt>
                <c:pt idx="189">
                  <c:v>1933.3013525946305</c:v>
                </c:pt>
                <c:pt idx="190">
                  <c:v>1932.5324186035125</c:v>
                </c:pt>
                <c:pt idx="191">
                  <c:v>1931.7687167470485</c:v>
                </c:pt>
                <c:pt idx="192">
                  <c:v>1931.0101868489899</c:v>
                </c:pt>
                <c:pt idx="193">
                  <c:v>1930.2567698471605</c:v>
                </c:pt>
                <c:pt idx="194">
                  <c:v>1929.5084077650404</c:v>
                </c:pt>
                <c:pt idx="195">
                  <c:v>1928.7650436842771</c:v>
                </c:pt>
                <c:pt idx="196">
                  <c:v>1928.0266217180783</c:v>
                </c:pt>
                <c:pt idx="197">
                  <c:v>1927.2930869854565</c:v>
                </c:pt>
                <c:pt idx="198">
                  <c:v>1926.5643855862938</c:v>
                </c:pt>
                <c:pt idx="199">
                  <c:v>1925.8404645771914</c:v>
                </c:pt>
                <c:pt idx="200">
                  <c:v>1925.1212719480773</c:v>
                </c:pt>
                <c:pt idx="201">
                  <c:v>1924.4067565995406</c:v>
                </c:pt>
                <c:pt idx="202">
                  <c:v>1923.6968683208672</c:v>
                </c:pt>
                <c:pt idx="203">
                  <c:v>1922.9915577687491</c:v>
                </c:pt>
                <c:pt idx="204">
                  <c:v>1922.2907764466438</c:v>
                </c:pt>
                <c:pt idx="205">
                  <c:v>1921.5944766847583</c:v>
                </c:pt>
                <c:pt idx="206">
                  <c:v>1920.9026116206337</c:v>
                </c:pt>
                <c:pt idx="207">
                  <c:v>1920.2151351803141</c:v>
                </c:pt>
                <c:pt idx="208">
                  <c:v>1919.5320020600702</c:v>
                </c:pt>
                <c:pt idx="209">
                  <c:v>1918.8531677086648</c:v>
                </c:pt>
                <c:pt idx="210">
                  <c:v>1918.1785883101381</c:v>
                </c:pt>
                <c:pt idx="211">
                  <c:v>1917.5082207670923</c:v>
                </c:pt>
                <c:pt idx="212">
                  <c:v>1916.8420226844612</c:v>
                </c:pt>
                <c:pt idx="213">
                  <c:v>1916.1799523537481</c:v>
                </c:pt>
                <c:pt idx="214">
                  <c:v>1915.5219687377103</c:v>
                </c:pt>
                <c:pt idx="215">
                  <c:v>1914.868031455482</c:v>
                </c:pt>
                <c:pt idx="216">
                  <c:v>1914.2181007681152</c:v>
                </c:pt>
                <c:pt idx="217">
                  <c:v>1913.5721375645255</c:v>
                </c:pt>
                <c:pt idx="218">
                  <c:v>1912.9301033478318</c:v>
                </c:pt>
                <c:pt idx="219">
                  <c:v>1912.2919602220729</c:v>
                </c:pt>
                <c:pt idx="220">
                  <c:v>1911.6576708792898</c:v>
                </c:pt>
                <c:pt idx="221">
                  <c:v>1911.0271985869613</c:v>
                </c:pt>
                <c:pt idx="222">
                  <c:v>1910.4005071757831</c:v>
                </c:pt>
                <c:pt idx="223">
                  <c:v>1909.7775610277756</c:v>
                </c:pt>
                <c:pt idx="224">
                  <c:v>1909.1583250647111</c:v>
                </c:pt>
                <c:pt idx="225">
                  <c:v>1908.5427647368533</c:v>
                </c:pt>
                <c:pt idx="226">
                  <c:v>1907.9308460119912</c:v>
                </c:pt>
                <c:pt idx="227">
                  <c:v>1907.3225353647674</c:v>
                </c:pt>
                <c:pt idx="228">
                  <c:v>1906.7177997662834</c:v>
                </c:pt>
                <c:pt idx="229">
                  <c:v>1906.1166066739775</c:v>
                </c:pt>
                <c:pt idx="230">
                  <c:v>1905.5189240217658</c:v>
                </c:pt>
                <c:pt idx="231">
                  <c:v>1904.9247202104375</c:v>
                </c:pt>
                <c:pt idx="232">
                  <c:v>1904.3339640982954</c:v>
                </c:pt>
                <c:pt idx="233">
                  <c:v>1903.7466249920378</c:v>
                </c:pt>
                <c:pt idx="234">
                  <c:v>1903.162672637869</c:v>
                </c:pt>
                <c:pt idx="235">
                  <c:v>1902.5820772128375</c:v>
                </c:pt>
                <c:pt idx="236">
                  <c:v>1902.004809316388</c:v>
                </c:pt>
                <c:pt idx="237">
                  <c:v>1901.4308399621261</c:v>
                </c:pt>
                <c:pt idx="238">
                  <c:v>1900.8601405697896</c:v>
                </c:pt>
                <c:pt idx="239">
                  <c:v>1900.292682957413</c:v>
                </c:pt>
                <c:pt idx="240">
                  <c:v>1899.7284393336893</c:v>
                </c:pt>
                <c:pt idx="241">
                  <c:v>1899.1673822905145</c:v>
                </c:pt>
                <c:pt idx="242">
                  <c:v>1898.6094847957181</c:v>
                </c:pt>
                <c:pt idx="243">
                  <c:v>1898.0547201859631</c:v>
                </c:pt>
                <c:pt idx="244">
                  <c:v>1897.5030621598212</c:v>
                </c:pt>
                <c:pt idx="245">
                  <c:v>1896.9544847710129</c:v>
                </c:pt>
                <c:pt idx="246">
                  <c:v>1896.4089624218066</c:v>
                </c:pt>
                <c:pt idx="247">
                  <c:v>1895.8664698565765</c:v>
                </c:pt>
                <c:pt idx="248">
                  <c:v>1895.3269821555098</c:v>
                </c:pt>
                <c:pt idx="249">
                  <c:v>1894.7904747284613</c:v>
                </c:pt>
                <c:pt idx="250">
                  <c:v>1894.2569233089553</c:v>
                </c:pt>
                <c:pt idx="251">
                  <c:v>1893.7263039483198</c:v>
                </c:pt>
                <c:pt idx="252">
                  <c:v>1893.1985930099622</c:v>
                </c:pt>
                <c:pt idx="253">
                  <c:v>1892.6737671637723</c:v>
                </c:pt>
                <c:pt idx="254">
                  <c:v>1892.1518033806553</c:v>
                </c:pt>
                <c:pt idx="255">
                  <c:v>1891.6326789271886</c:v>
                </c:pt>
                <c:pt idx="256">
                  <c:v>1891.1163713603978</c:v>
                </c:pt>
                <c:pt idx="257">
                  <c:v>1890.6028585226529</c:v>
                </c:pt>
                <c:pt idx="258">
                  <c:v>1890.0921185366765</c:v>
                </c:pt>
                <c:pt idx="259">
                  <c:v>1889.5841298006649</c:v>
                </c:pt>
                <c:pt idx="260">
                  <c:v>1889.0788709835153</c:v>
                </c:pt>
                <c:pt idx="261">
                  <c:v>1888.5763210201608</c:v>
                </c:pt>
                <c:pt idx="262">
                  <c:v>1888.0764591070056</c:v>
                </c:pt>
                <c:pt idx="263">
                  <c:v>1887.579264697461</c:v>
                </c:pt>
                <c:pt idx="264">
                  <c:v>1887.084717497579</c:v>
                </c:pt>
                <c:pt idx="265">
                  <c:v>1886.5927974617791</c:v>
                </c:pt>
                <c:pt idx="266">
                  <c:v>1886.1034847886672</c:v>
                </c:pt>
                <c:pt idx="267">
                  <c:v>1885.6167599169464</c:v>
                </c:pt>
                <c:pt idx="268">
                  <c:v>1885.1326035214115</c:v>
                </c:pt>
                <c:pt idx="269">
                  <c:v>1884.6509965090315</c:v>
                </c:pt>
                <c:pt idx="270">
                  <c:v>1884.1719200151135</c:v>
                </c:pt>
                <c:pt idx="271">
                  <c:v>1883.6953553995472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184-4A0D-A3C1-53FB09CE7FD4}"/>
            </c:ext>
          </c:extLst>
        </c:ser>
        <c:ser>
          <c:idx val="5"/>
          <c:order val="3"/>
          <c:tx>
            <c:strRef>
              <c:f>'分布予測 (20200320~） '!$T$9</c:f>
              <c:strCache>
                <c:ptCount val="1"/>
                <c:pt idx="0">
                  <c:v>+ 2σ</c:v>
                </c:pt>
              </c:strCache>
            </c:strRef>
          </c:tx>
          <c:spPr>
            <a:ln w="12700" cap="rnd">
              <a:solidFill>
                <a:schemeClr val="tx1">
                  <a:lumMod val="50000"/>
                  <a:lumOff val="5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'分布予測 (20200320~） '!$M$10:$M$281</c:f>
              <c:numCache>
                <c:formatCode>yyyy\-mm\-dd</c:formatCode>
                <c:ptCount val="272"/>
                <c:pt idx="0">
                  <c:v>43832</c:v>
                </c:pt>
                <c:pt idx="1">
                  <c:v>43833</c:v>
                </c:pt>
                <c:pt idx="2">
                  <c:v>43836</c:v>
                </c:pt>
                <c:pt idx="3">
                  <c:v>43837</c:v>
                </c:pt>
                <c:pt idx="4">
                  <c:v>43838</c:v>
                </c:pt>
                <c:pt idx="5">
                  <c:v>43839</c:v>
                </c:pt>
                <c:pt idx="6">
                  <c:v>43840</c:v>
                </c:pt>
                <c:pt idx="7">
                  <c:v>43843</c:v>
                </c:pt>
                <c:pt idx="8">
                  <c:v>43844</c:v>
                </c:pt>
                <c:pt idx="9">
                  <c:v>43845</c:v>
                </c:pt>
                <c:pt idx="10">
                  <c:v>43846</c:v>
                </c:pt>
                <c:pt idx="11">
                  <c:v>43847</c:v>
                </c:pt>
                <c:pt idx="12">
                  <c:v>43851</c:v>
                </c:pt>
                <c:pt idx="13">
                  <c:v>43852</c:v>
                </c:pt>
                <c:pt idx="14">
                  <c:v>43853</c:v>
                </c:pt>
                <c:pt idx="15">
                  <c:v>43854</c:v>
                </c:pt>
                <c:pt idx="16">
                  <c:v>43857</c:v>
                </c:pt>
                <c:pt idx="17">
                  <c:v>43858</c:v>
                </c:pt>
                <c:pt idx="18">
                  <c:v>43859</c:v>
                </c:pt>
                <c:pt idx="19">
                  <c:v>43860</c:v>
                </c:pt>
                <c:pt idx="20">
                  <c:v>43861</c:v>
                </c:pt>
                <c:pt idx="21">
                  <c:v>43864</c:v>
                </c:pt>
                <c:pt idx="22">
                  <c:v>43865</c:v>
                </c:pt>
                <c:pt idx="23">
                  <c:v>43866</c:v>
                </c:pt>
                <c:pt idx="24">
                  <c:v>43867</c:v>
                </c:pt>
                <c:pt idx="25">
                  <c:v>43868</c:v>
                </c:pt>
                <c:pt idx="26">
                  <c:v>43871</c:v>
                </c:pt>
                <c:pt idx="27">
                  <c:v>43872</c:v>
                </c:pt>
                <c:pt idx="28">
                  <c:v>43873</c:v>
                </c:pt>
                <c:pt idx="29">
                  <c:v>43874</c:v>
                </c:pt>
                <c:pt idx="30">
                  <c:v>43875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43899</c:v>
                </c:pt>
                <c:pt idx="46">
                  <c:v>43900</c:v>
                </c:pt>
                <c:pt idx="47">
                  <c:v>43901</c:v>
                </c:pt>
                <c:pt idx="48">
                  <c:v>43902</c:v>
                </c:pt>
                <c:pt idx="49">
                  <c:v>43903</c:v>
                </c:pt>
                <c:pt idx="50">
                  <c:v>43906</c:v>
                </c:pt>
                <c:pt idx="51">
                  <c:v>43907</c:v>
                </c:pt>
                <c:pt idx="52">
                  <c:v>43908</c:v>
                </c:pt>
                <c:pt idx="53">
                  <c:v>43909</c:v>
                </c:pt>
                <c:pt idx="54">
                  <c:v>43910</c:v>
                </c:pt>
                <c:pt idx="55">
                  <c:v>43913</c:v>
                </c:pt>
                <c:pt idx="56">
                  <c:v>43914</c:v>
                </c:pt>
                <c:pt idx="57">
                  <c:v>43915</c:v>
                </c:pt>
                <c:pt idx="58">
                  <c:v>43916</c:v>
                </c:pt>
                <c:pt idx="59">
                  <c:v>43917</c:v>
                </c:pt>
                <c:pt idx="60">
                  <c:v>43920</c:v>
                </c:pt>
                <c:pt idx="61">
                  <c:v>43921</c:v>
                </c:pt>
                <c:pt idx="62">
                  <c:v>43922</c:v>
                </c:pt>
                <c:pt idx="63">
                  <c:v>43923</c:v>
                </c:pt>
                <c:pt idx="64">
                  <c:v>43924</c:v>
                </c:pt>
                <c:pt idx="65">
                  <c:v>43927</c:v>
                </c:pt>
                <c:pt idx="66">
                  <c:v>43928</c:v>
                </c:pt>
                <c:pt idx="67">
                  <c:v>43929</c:v>
                </c:pt>
                <c:pt idx="68">
                  <c:v>43930</c:v>
                </c:pt>
                <c:pt idx="69">
                  <c:v>43934</c:v>
                </c:pt>
                <c:pt idx="70">
                  <c:v>43935</c:v>
                </c:pt>
                <c:pt idx="71">
                  <c:v>43936</c:v>
                </c:pt>
                <c:pt idx="72">
                  <c:v>43937</c:v>
                </c:pt>
                <c:pt idx="73">
                  <c:v>43938</c:v>
                </c:pt>
                <c:pt idx="74">
                  <c:v>43941</c:v>
                </c:pt>
                <c:pt idx="75">
                  <c:v>43942</c:v>
                </c:pt>
                <c:pt idx="76">
                  <c:v>43943</c:v>
                </c:pt>
                <c:pt idx="77">
                  <c:v>43944</c:v>
                </c:pt>
                <c:pt idx="78">
                  <c:v>43945</c:v>
                </c:pt>
                <c:pt idx="79">
                  <c:v>43948</c:v>
                </c:pt>
                <c:pt idx="80">
                  <c:v>43949</c:v>
                </c:pt>
                <c:pt idx="81">
                  <c:v>43950</c:v>
                </c:pt>
                <c:pt idx="82">
                  <c:v>43951</c:v>
                </c:pt>
                <c:pt idx="83">
                  <c:v>43952</c:v>
                </c:pt>
                <c:pt idx="84">
                  <c:v>43955</c:v>
                </c:pt>
                <c:pt idx="85">
                  <c:v>43956</c:v>
                </c:pt>
                <c:pt idx="86">
                  <c:v>43957</c:v>
                </c:pt>
                <c:pt idx="87">
                  <c:v>43958</c:v>
                </c:pt>
                <c:pt idx="88">
                  <c:v>43959</c:v>
                </c:pt>
                <c:pt idx="89">
                  <c:v>43962</c:v>
                </c:pt>
                <c:pt idx="90">
                  <c:v>43963</c:v>
                </c:pt>
                <c:pt idx="91">
                  <c:v>43964</c:v>
                </c:pt>
                <c:pt idx="92">
                  <c:v>43965</c:v>
                </c:pt>
                <c:pt idx="93">
                  <c:v>43966</c:v>
                </c:pt>
                <c:pt idx="94">
                  <c:v>43969</c:v>
                </c:pt>
                <c:pt idx="95">
                  <c:v>43970</c:v>
                </c:pt>
                <c:pt idx="96">
                  <c:v>43971</c:v>
                </c:pt>
                <c:pt idx="97">
                  <c:v>43972</c:v>
                </c:pt>
                <c:pt idx="98">
                  <c:v>43973</c:v>
                </c:pt>
                <c:pt idx="99">
                  <c:v>43977</c:v>
                </c:pt>
                <c:pt idx="100">
                  <c:v>43978</c:v>
                </c:pt>
                <c:pt idx="101">
                  <c:v>43979</c:v>
                </c:pt>
                <c:pt idx="102">
                  <c:v>43980</c:v>
                </c:pt>
                <c:pt idx="103">
                  <c:v>43983</c:v>
                </c:pt>
                <c:pt idx="104">
                  <c:v>43984</c:v>
                </c:pt>
                <c:pt idx="105">
                  <c:v>43985</c:v>
                </c:pt>
                <c:pt idx="106">
                  <c:v>43986</c:v>
                </c:pt>
                <c:pt idx="107">
                  <c:v>43987</c:v>
                </c:pt>
                <c:pt idx="108">
                  <c:v>43990</c:v>
                </c:pt>
                <c:pt idx="109">
                  <c:v>43991</c:v>
                </c:pt>
                <c:pt idx="110">
                  <c:v>43992</c:v>
                </c:pt>
                <c:pt idx="111">
                  <c:v>43993</c:v>
                </c:pt>
                <c:pt idx="112">
                  <c:v>43994</c:v>
                </c:pt>
                <c:pt idx="113">
                  <c:v>43997</c:v>
                </c:pt>
                <c:pt idx="114">
                  <c:v>43998</c:v>
                </c:pt>
                <c:pt idx="115">
                  <c:v>43999</c:v>
                </c:pt>
                <c:pt idx="116">
                  <c:v>44000</c:v>
                </c:pt>
                <c:pt idx="117">
                  <c:v>44001</c:v>
                </c:pt>
                <c:pt idx="118">
                  <c:v>44004</c:v>
                </c:pt>
                <c:pt idx="119">
                  <c:v>44005</c:v>
                </c:pt>
                <c:pt idx="120">
                  <c:v>44006</c:v>
                </c:pt>
                <c:pt idx="121">
                  <c:v>44007</c:v>
                </c:pt>
                <c:pt idx="122">
                  <c:v>44008</c:v>
                </c:pt>
                <c:pt idx="123">
                  <c:v>44011</c:v>
                </c:pt>
                <c:pt idx="124">
                  <c:v>44012</c:v>
                </c:pt>
                <c:pt idx="125">
                  <c:v>44013</c:v>
                </c:pt>
                <c:pt idx="126">
                  <c:v>44014</c:v>
                </c:pt>
                <c:pt idx="127">
                  <c:v>44018</c:v>
                </c:pt>
                <c:pt idx="128">
                  <c:v>44019</c:v>
                </c:pt>
                <c:pt idx="129">
                  <c:v>44020</c:v>
                </c:pt>
                <c:pt idx="130">
                  <c:v>44021</c:v>
                </c:pt>
                <c:pt idx="131">
                  <c:v>44022</c:v>
                </c:pt>
                <c:pt idx="132">
                  <c:v>44025</c:v>
                </c:pt>
                <c:pt idx="133">
                  <c:v>44026</c:v>
                </c:pt>
                <c:pt idx="134">
                  <c:v>44027</c:v>
                </c:pt>
                <c:pt idx="135">
                  <c:v>44028</c:v>
                </c:pt>
                <c:pt idx="136">
                  <c:v>44029</c:v>
                </c:pt>
                <c:pt idx="137">
                  <c:v>44032</c:v>
                </c:pt>
                <c:pt idx="138">
                  <c:v>44033</c:v>
                </c:pt>
                <c:pt idx="139">
                  <c:v>44034</c:v>
                </c:pt>
                <c:pt idx="140">
                  <c:v>44035</c:v>
                </c:pt>
                <c:pt idx="141">
                  <c:v>44036</c:v>
                </c:pt>
                <c:pt idx="142">
                  <c:v>44039</c:v>
                </c:pt>
                <c:pt idx="143">
                  <c:v>44040</c:v>
                </c:pt>
                <c:pt idx="144">
                  <c:v>44041</c:v>
                </c:pt>
                <c:pt idx="145">
                  <c:v>44042</c:v>
                </c:pt>
                <c:pt idx="146">
                  <c:v>44043</c:v>
                </c:pt>
                <c:pt idx="147">
                  <c:v>44046</c:v>
                </c:pt>
                <c:pt idx="148">
                  <c:v>44047</c:v>
                </c:pt>
                <c:pt idx="149">
                  <c:v>44048</c:v>
                </c:pt>
                <c:pt idx="150">
                  <c:v>44049</c:v>
                </c:pt>
                <c:pt idx="151">
                  <c:v>44050</c:v>
                </c:pt>
                <c:pt idx="152">
                  <c:v>44053</c:v>
                </c:pt>
                <c:pt idx="153">
                  <c:v>44054</c:v>
                </c:pt>
                <c:pt idx="154">
                  <c:v>44055</c:v>
                </c:pt>
                <c:pt idx="155">
                  <c:v>44056</c:v>
                </c:pt>
                <c:pt idx="156">
                  <c:v>44057</c:v>
                </c:pt>
                <c:pt idx="157">
                  <c:v>44060</c:v>
                </c:pt>
                <c:pt idx="158">
                  <c:v>44061</c:v>
                </c:pt>
                <c:pt idx="159">
                  <c:v>44062</c:v>
                </c:pt>
                <c:pt idx="160">
                  <c:v>44063</c:v>
                </c:pt>
                <c:pt idx="161">
                  <c:v>44064</c:v>
                </c:pt>
                <c:pt idx="162">
                  <c:v>44067</c:v>
                </c:pt>
                <c:pt idx="163">
                  <c:v>44068</c:v>
                </c:pt>
                <c:pt idx="164">
                  <c:v>44069</c:v>
                </c:pt>
                <c:pt idx="165">
                  <c:v>44070</c:v>
                </c:pt>
                <c:pt idx="166">
                  <c:v>44071</c:v>
                </c:pt>
                <c:pt idx="167">
                  <c:v>44074</c:v>
                </c:pt>
                <c:pt idx="168">
                  <c:v>44075</c:v>
                </c:pt>
                <c:pt idx="169">
                  <c:v>44076</c:v>
                </c:pt>
                <c:pt idx="170">
                  <c:v>44077</c:v>
                </c:pt>
                <c:pt idx="171">
                  <c:v>44078</c:v>
                </c:pt>
                <c:pt idx="172">
                  <c:v>44082</c:v>
                </c:pt>
                <c:pt idx="173">
                  <c:v>44083</c:v>
                </c:pt>
                <c:pt idx="174">
                  <c:v>44084</c:v>
                </c:pt>
                <c:pt idx="175">
                  <c:v>44085</c:v>
                </c:pt>
                <c:pt idx="176">
                  <c:v>44088</c:v>
                </c:pt>
                <c:pt idx="177">
                  <c:v>44089</c:v>
                </c:pt>
                <c:pt idx="178">
                  <c:v>44090</c:v>
                </c:pt>
                <c:pt idx="179">
                  <c:v>44091</c:v>
                </c:pt>
                <c:pt idx="180">
                  <c:v>44092</c:v>
                </c:pt>
                <c:pt idx="181">
                  <c:v>44095</c:v>
                </c:pt>
                <c:pt idx="182">
                  <c:v>44096</c:v>
                </c:pt>
                <c:pt idx="183">
                  <c:v>44097</c:v>
                </c:pt>
                <c:pt idx="184">
                  <c:v>44098</c:v>
                </c:pt>
                <c:pt idx="185">
                  <c:v>44099</c:v>
                </c:pt>
                <c:pt idx="186">
                  <c:v>44102</c:v>
                </c:pt>
                <c:pt idx="187">
                  <c:v>44103</c:v>
                </c:pt>
                <c:pt idx="188">
                  <c:v>44104</c:v>
                </c:pt>
                <c:pt idx="189">
                  <c:v>44105</c:v>
                </c:pt>
                <c:pt idx="190">
                  <c:v>44106</c:v>
                </c:pt>
                <c:pt idx="191">
                  <c:v>44109</c:v>
                </c:pt>
                <c:pt idx="192">
                  <c:v>44110</c:v>
                </c:pt>
                <c:pt idx="193">
                  <c:v>44111</c:v>
                </c:pt>
                <c:pt idx="194">
                  <c:v>44112</c:v>
                </c:pt>
                <c:pt idx="195">
                  <c:v>44113</c:v>
                </c:pt>
                <c:pt idx="196">
                  <c:v>44116</c:v>
                </c:pt>
                <c:pt idx="197">
                  <c:v>44117</c:v>
                </c:pt>
                <c:pt idx="198">
                  <c:v>44118</c:v>
                </c:pt>
                <c:pt idx="199">
                  <c:v>44119</c:v>
                </c:pt>
                <c:pt idx="200">
                  <c:v>44120</c:v>
                </c:pt>
                <c:pt idx="201">
                  <c:v>44123</c:v>
                </c:pt>
                <c:pt idx="202">
                  <c:v>44124</c:v>
                </c:pt>
                <c:pt idx="203">
                  <c:v>44125</c:v>
                </c:pt>
                <c:pt idx="204">
                  <c:v>44126</c:v>
                </c:pt>
                <c:pt idx="205">
                  <c:v>44127</c:v>
                </c:pt>
                <c:pt idx="206">
                  <c:v>44130</c:v>
                </c:pt>
                <c:pt idx="207">
                  <c:v>44131</c:v>
                </c:pt>
                <c:pt idx="208">
                  <c:v>44132</c:v>
                </c:pt>
                <c:pt idx="209">
                  <c:v>44133</c:v>
                </c:pt>
                <c:pt idx="210">
                  <c:v>44134</c:v>
                </c:pt>
                <c:pt idx="211">
                  <c:v>44137</c:v>
                </c:pt>
                <c:pt idx="212">
                  <c:v>44138</c:v>
                </c:pt>
                <c:pt idx="213">
                  <c:v>44139</c:v>
                </c:pt>
                <c:pt idx="214">
                  <c:v>44140</c:v>
                </c:pt>
                <c:pt idx="215">
                  <c:v>44141</c:v>
                </c:pt>
                <c:pt idx="216">
                  <c:v>44144</c:v>
                </c:pt>
                <c:pt idx="217">
                  <c:v>44145</c:v>
                </c:pt>
                <c:pt idx="218">
                  <c:v>44146</c:v>
                </c:pt>
                <c:pt idx="219">
                  <c:v>44147</c:v>
                </c:pt>
                <c:pt idx="220">
                  <c:v>44148</c:v>
                </c:pt>
                <c:pt idx="221">
                  <c:v>44151</c:v>
                </c:pt>
                <c:pt idx="222">
                  <c:v>44152</c:v>
                </c:pt>
                <c:pt idx="223">
                  <c:v>44153</c:v>
                </c:pt>
                <c:pt idx="224">
                  <c:v>44154</c:v>
                </c:pt>
                <c:pt idx="225">
                  <c:v>44155</c:v>
                </c:pt>
                <c:pt idx="226">
                  <c:v>44158</c:v>
                </c:pt>
                <c:pt idx="227">
                  <c:v>44159</c:v>
                </c:pt>
                <c:pt idx="228">
                  <c:v>44160</c:v>
                </c:pt>
                <c:pt idx="229">
                  <c:v>44162</c:v>
                </c:pt>
                <c:pt idx="230">
                  <c:v>44165</c:v>
                </c:pt>
                <c:pt idx="231">
                  <c:v>44166</c:v>
                </c:pt>
                <c:pt idx="232">
                  <c:v>44167</c:v>
                </c:pt>
                <c:pt idx="233">
                  <c:v>44168</c:v>
                </c:pt>
                <c:pt idx="234">
                  <c:v>44169</c:v>
                </c:pt>
                <c:pt idx="235">
                  <c:v>44170</c:v>
                </c:pt>
                <c:pt idx="236">
                  <c:v>44171</c:v>
                </c:pt>
                <c:pt idx="237">
                  <c:v>44172</c:v>
                </c:pt>
                <c:pt idx="238">
                  <c:v>44173</c:v>
                </c:pt>
                <c:pt idx="239">
                  <c:v>44174</c:v>
                </c:pt>
                <c:pt idx="240">
                  <c:v>44175</c:v>
                </c:pt>
                <c:pt idx="241">
                  <c:v>44176</c:v>
                </c:pt>
                <c:pt idx="242">
                  <c:v>44177</c:v>
                </c:pt>
                <c:pt idx="243">
                  <c:v>44178</c:v>
                </c:pt>
                <c:pt idx="244">
                  <c:v>44179</c:v>
                </c:pt>
                <c:pt idx="245">
                  <c:v>44180</c:v>
                </c:pt>
                <c:pt idx="246">
                  <c:v>44181</c:v>
                </c:pt>
                <c:pt idx="247">
                  <c:v>44182</c:v>
                </c:pt>
                <c:pt idx="248">
                  <c:v>44183</c:v>
                </c:pt>
                <c:pt idx="249">
                  <c:v>44184</c:v>
                </c:pt>
                <c:pt idx="250">
                  <c:v>44185</c:v>
                </c:pt>
                <c:pt idx="251">
                  <c:v>44186</c:v>
                </c:pt>
                <c:pt idx="252">
                  <c:v>44187</c:v>
                </c:pt>
                <c:pt idx="253">
                  <c:v>44188</c:v>
                </c:pt>
                <c:pt idx="254">
                  <c:v>44189</c:v>
                </c:pt>
                <c:pt idx="255">
                  <c:v>44190</c:v>
                </c:pt>
                <c:pt idx="256">
                  <c:v>44191</c:v>
                </c:pt>
                <c:pt idx="257">
                  <c:v>44192</c:v>
                </c:pt>
                <c:pt idx="258">
                  <c:v>44193</c:v>
                </c:pt>
                <c:pt idx="259">
                  <c:v>44194</c:v>
                </c:pt>
                <c:pt idx="260">
                  <c:v>44195</c:v>
                </c:pt>
                <c:pt idx="261">
                  <c:v>44196</c:v>
                </c:pt>
                <c:pt idx="262">
                  <c:v>44197</c:v>
                </c:pt>
                <c:pt idx="263">
                  <c:v>44198</c:v>
                </c:pt>
                <c:pt idx="264">
                  <c:v>44199</c:v>
                </c:pt>
                <c:pt idx="265">
                  <c:v>44200</c:v>
                </c:pt>
                <c:pt idx="266">
                  <c:v>44201</c:v>
                </c:pt>
                <c:pt idx="267">
                  <c:v>44202</c:v>
                </c:pt>
                <c:pt idx="268">
                  <c:v>44203</c:v>
                </c:pt>
                <c:pt idx="269">
                  <c:v>44204</c:v>
                </c:pt>
                <c:pt idx="270">
                  <c:v>44205</c:v>
                </c:pt>
                <c:pt idx="271">
                  <c:v>44206</c:v>
                </c:pt>
              </c:numCache>
            </c:numRef>
          </c:cat>
          <c:val>
            <c:numRef>
              <c:f>'分布予測 (20200320~） '!$T$10:$T$281</c:f>
              <c:numCache>
                <c:formatCode>#,##0.00_);[Red]\(#,##0.00\)</c:formatCode>
                <c:ptCount val="272"/>
                <c:pt idx="55">
                  <c:v>2237.4</c:v>
                </c:pt>
                <c:pt idx="56">
                  <c:v>2310.8293300283526</c:v>
                </c:pt>
                <c:pt idx="57">
                  <c:v>2342.3467499869762</c:v>
                </c:pt>
                <c:pt idx="58">
                  <c:v>2366.9828931398843</c:v>
                </c:pt>
                <c:pt idx="59">
                  <c:v>2388.0627620027549</c:v>
                </c:pt>
                <c:pt idx="60">
                  <c:v>2406.8736211586306</c:v>
                </c:pt>
                <c:pt idx="61">
                  <c:v>2424.0753414971109</c:v>
                </c:pt>
                <c:pt idx="62">
                  <c:v>2440.0597321254654</c:v>
                </c:pt>
                <c:pt idx="63">
                  <c:v>2455.0819595203625</c:v>
                </c:pt>
                <c:pt idx="64">
                  <c:v>2469.3191810193825</c:v>
                </c:pt>
                <c:pt idx="65">
                  <c:v>2482.9003245233166</c:v>
                </c:pt>
                <c:pt idx="66">
                  <c:v>2495.9226756541043</c:v>
                </c:pt>
                <c:pt idx="67">
                  <c:v>2508.4617812189445</c:v>
                </c:pt>
                <c:pt idx="68">
                  <c:v>2520.5776923458097</c:v>
                </c:pt>
                <c:pt idx="69">
                  <c:v>2532.3190762215399</c:v>
                </c:pt>
                <c:pt idx="70">
                  <c:v>2543.7260234900536</c:v>
                </c:pt>
                <c:pt idx="71">
                  <c:v>2554.8320239171471</c:v>
                </c:pt>
                <c:pt idx="72">
                  <c:v>2565.6653929838112</c:v>
                </c:pt>
                <c:pt idx="73">
                  <c:v>2576.2503251124099</c:v>
                </c:pt>
                <c:pt idx="74">
                  <c:v>2586.6076864166139</c:v>
                </c:pt>
                <c:pt idx="75">
                  <c:v>2596.7556216190037</c:v>
                </c:pt>
                <c:pt idx="76">
                  <c:v>2606.7100257475881</c:v>
                </c:pt>
                <c:pt idx="77">
                  <c:v>2616.4849156983623</c:v>
                </c:pt>
                <c:pt idx="78">
                  <c:v>2626.0927264746374</c:v>
                </c:pt>
                <c:pt idx="79">
                  <c:v>2635.5445499611037</c:v>
                </c:pt>
                <c:pt idx="80">
                  <c:v>2644.8503292933524</c:v>
                </c:pt>
                <c:pt idx="81">
                  <c:v>2654.0190185144284</c:v>
                </c:pt>
                <c:pt idx="82">
                  <c:v>2663.058714805507</c:v>
                </c:pt>
                <c:pt idx="83">
                  <c:v>2671.9767688363404</c:v>
                </c:pt>
                <c:pt idx="84">
                  <c:v>2680.7798775029064</c:v>
                </c:pt>
                <c:pt idx="85">
                  <c:v>2689.47416236975</c:v>
                </c:pt>
                <c:pt idx="86">
                  <c:v>2698.0652364205312</c:v>
                </c:pt>
                <c:pt idx="87">
                  <c:v>2706.5582611778996</c:v>
                </c:pt>
                <c:pt idx="88">
                  <c:v>2714.9579958377699</c:v>
                </c:pt>
                <c:pt idx="89">
                  <c:v>2723.2688397410284</c:v>
                </c:pt>
                <c:pt idx="90">
                  <c:v>2731.4948692542234</c:v>
                </c:pt>
                <c:pt idx="91">
                  <c:v>2739.6398699329579</c:v>
                </c:pt>
                <c:pt idx="92">
                  <c:v>2747.7073646848021</c:v>
                </c:pt>
                <c:pt idx="93">
                  <c:v>2755.7006385232962</c:v>
                </c:pt>
                <c:pt idx="94">
                  <c:v>2763.6227604039655</c:v>
                </c:pt>
                <c:pt idx="95">
                  <c:v>2771.4766025518479</c:v>
                </c:pt>
                <c:pt idx="96">
                  <c:v>2779.2648576238312</c:v>
                </c:pt>
                <c:pt idx="97">
                  <c:v>2786.9900539949217</c:v>
                </c:pt>
                <c:pt idx="98">
                  <c:v>2794.6545694130464</c:v>
                </c:pt>
                <c:pt idx="99">
                  <c:v>2802.2606432301632</c:v>
                </c:pt>
                <c:pt idx="100">
                  <c:v>2809.8103873869109</c:v>
                </c:pt>
                <c:pt idx="101">
                  <c:v>2817.3057963025326</c:v>
                </c:pt>
                <c:pt idx="102">
                  <c:v>2824.74875580046</c:v>
                </c:pt>
                <c:pt idx="103">
                  <c:v>2832.141051181974</c:v>
                </c:pt>
                <c:pt idx="104">
                  <c:v>2839.4843745452195</c:v>
                </c:pt>
                <c:pt idx="105">
                  <c:v>2846.7803314339662</c:v>
                </c:pt>
                <c:pt idx="106">
                  <c:v>2854.0304468896084</c:v>
                </c:pt>
                <c:pt idx="107">
                  <c:v>2861.236170970531</c:v>
                </c:pt>
                <c:pt idx="108">
                  <c:v>2868.3988837950192</c:v>
                </c:pt>
                <c:pt idx="109">
                  <c:v>2875.5199001569868</c:v>
                </c:pt>
                <c:pt idx="110">
                  <c:v>2882.6004737579119</c:v>
                </c:pt>
                <c:pt idx="111">
                  <c:v>2889.6418010932498</c:v>
                </c:pt>
                <c:pt idx="112">
                  <c:v>2896.6450250271596</c:v>
                </c:pt>
                <c:pt idx="113">
                  <c:v>2903.6112380855411</c:v>
                </c:pt>
                <c:pt idx="114">
                  <c:v>2910.5414854940263</c:v>
                </c:pt>
                <c:pt idx="115">
                  <c:v>2917.4367679846414</c:v>
                </c:pt>
                <c:pt idx="116">
                  <c:v>2924.298044392292</c:v>
                </c:pt>
                <c:pt idx="117">
                  <c:v>2931.1262340599792</c:v>
                </c:pt>
                <c:pt idx="118">
                  <c:v>2937.9222190696787</c:v>
                </c:pt>
                <c:pt idx="119">
                  <c:v>2944.6868463140613</c:v>
                </c:pt>
                <c:pt idx="120">
                  <c:v>2951.4209294227212</c:v>
                </c:pt>
                <c:pt idx="121">
                  <c:v>2958.1252505551756</c:v>
                </c:pt>
                <c:pt idx="122">
                  <c:v>2964.800562071739</c:v>
                </c:pt>
                <c:pt idx="123">
                  <c:v>2971.4475880922655</c:v>
                </c:pt>
                <c:pt idx="124">
                  <c:v>2978.0670259518197</c:v>
                </c:pt>
                <c:pt idx="125">
                  <c:v>2984.659547561469</c:v>
                </c:pt>
                <c:pt idx="126">
                  <c:v>2991.2258006816551</c:v>
                </c:pt>
                <c:pt idx="127">
                  <c:v>2997.7664101148907</c:v>
                </c:pt>
                <c:pt idx="128">
                  <c:v>3004.281978823949</c:v>
                </c:pt>
                <c:pt idx="129">
                  <c:v>3010.7730889811364</c:v>
                </c:pt>
                <c:pt idx="130">
                  <c:v>3017.2403029537832</c:v>
                </c:pt>
                <c:pt idx="131">
                  <c:v>3023.6841642306026</c:v>
                </c:pt>
                <c:pt idx="132">
                  <c:v>3030.1051982932117</c:v>
                </c:pt>
                <c:pt idx="133">
                  <c:v>3036.5039134367116</c:v>
                </c:pt>
                <c:pt idx="134">
                  <c:v>3042.8808015429258</c:v>
                </c:pt>
                <c:pt idx="135">
                  <c:v>3049.2363388095846</c:v>
                </c:pt>
                <c:pt idx="136">
                  <c:v>3055.5709864384794</c:v>
                </c:pt>
                <c:pt idx="137">
                  <c:v>3061.8851912853743</c:v>
                </c:pt>
                <c:pt idx="138">
                  <c:v>3068.1793864742417</c:v>
                </c:pt>
                <c:pt idx="139">
                  <c:v>3074.453991978171</c:v>
                </c:pt>
                <c:pt idx="140">
                  <c:v>3080.7094151691467</c:v>
                </c:pt>
                <c:pt idx="141">
                  <c:v>3086.9460513386994</c:v>
                </c:pt>
                <c:pt idx="142">
                  <c:v>3093.1642841912917</c:v>
                </c:pt>
                <c:pt idx="143">
                  <c:v>3099.3644863121654</c:v>
                </c:pt>
                <c:pt idx="144">
                  <c:v>3105.5470196112483</c:v>
                </c:pt>
                <c:pt idx="145">
                  <c:v>3111.7122357445869</c:v>
                </c:pt>
                <c:pt idx="146">
                  <c:v>3117.8604765146938</c:v>
                </c:pt>
                <c:pt idx="147">
                  <c:v>3123.9920742510699</c:v>
                </c:pt>
                <c:pt idx="148">
                  <c:v>3130.1073521721005</c:v>
                </c:pt>
                <c:pt idx="149">
                  <c:v>3136.206624729411</c:v>
                </c:pt>
                <c:pt idx="150">
                  <c:v>3142.2901979357207</c:v>
                </c:pt>
                <c:pt idx="151">
                  <c:v>3148.3583696771448</c:v>
                </c:pt>
                <c:pt idx="152">
                  <c:v>3154.4114300108363</c:v>
                </c:pt>
                <c:pt idx="153">
                  <c:v>3160.4496614487994</c:v>
                </c:pt>
                <c:pt idx="154">
                  <c:v>3166.4733392286503</c:v>
                </c:pt>
                <c:pt idx="155">
                  <c:v>3172.4827315720495</c:v>
                </c:pt>
                <c:pt idx="156">
                  <c:v>3178.4780999314867</c:v>
                </c:pt>
                <c:pt idx="157">
                  <c:v>3184.4596992260495</c:v>
                </c:pt>
                <c:pt idx="158">
                  <c:v>3190.4277780667749</c:v>
                </c:pt>
                <c:pt idx="159">
                  <c:v>3196.3825789721318</c:v>
                </c:pt>
                <c:pt idx="160">
                  <c:v>3202.3243385741644</c:v>
                </c:pt>
                <c:pt idx="161">
                  <c:v>3208.2532878157836</c:v>
                </c:pt>
                <c:pt idx="162">
                  <c:v>3214.1696521396657</c:v>
                </c:pt>
                <c:pt idx="163">
                  <c:v>3220.0736516691854</c:v>
                </c:pt>
                <c:pt idx="164">
                  <c:v>3225.965501381801</c:v>
                </c:pt>
                <c:pt idx="165">
                  <c:v>3231.845411275257</c:v>
                </c:pt>
                <c:pt idx="166">
                  <c:v>3237.7135865269784</c:v>
                </c:pt>
                <c:pt idx="167">
                  <c:v>3243.5702276469829</c:v>
                </c:pt>
                <c:pt idx="168">
                  <c:v>3249.4155306246389</c:v>
                </c:pt>
                <c:pt idx="169">
                  <c:v>3255.2496870695595</c:v>
                </c:pt>
                <c:pt idx="170">
                  <c:v>3261.0728843469228</c:v>
                </c:pt>
                <c:pt idx="171">
                  <c:v>3266.8853057074875</c:v>
                </c:pt>
                <c:pt idx="172">
                  <c:v>3272.687130412542</c:v>
                </c:pt>
                <c:pt idx="173">
                  <c:v>3278.4785338540405</c:v>
                </c:pt>
                <c:pt idx="174">
                  <c:v>3284.2596876701491</c:v>
                </c:pt>
                <c:pt idx="175">
                  <c:v>3290.0307598563991</c:v>
                </c:pt>
                <c:pt idx="176">
                  <c:v>3295.7919148726669</c:v>
                </c:pt>
                <c:pt idx="177">
                  <c:v>3301.5433137461641</c:v>
                </c:pt>
                <c:pt idx="178">
                  <c:v>3307.2851141706137</c:v>
                </c:pt>
                <c:pt idx="179">
                  <c:v>3313.0174706017906</c:v>
                </c:pt>
                <c:pt idx="180">
                  <c:v>3318.7405343495789</c:v>
                </c:pt>
                <c:pt idx="181">
                  <c:v>3324.4544536667076</c:v>
                </c:pt>
                <c:pt idx="182">
                  <c:v>3330.159373834309</c:v>
                </c:pt>
                <c:pt idx="183">
                  <c:v>3335.8554372444319</c:v>
                </c:pt>
                <c:pt idx="184">
                  <c:v>3341.5427834796424</c:v>
                </c:pt>
                <c:pt idx="185">
                  <c:v>3347.2215493898461</c:v>
                </c:pt>
                <c:pt idx="186">
                  <c:v>3352.891869166433</c:v>
                </c:pt>
                <c:pt idx="187">
                  <c:v>3358.553874413873</c:v>
                </c:pt>
                <c:pt idx="188">
                  <c:v>3364.2076942188569</c:v>
                </c:pt>
                <c:pt idx="189">
                  <c:v>3369.8534552170922</c:v>
                </c:pt>
                <c:pt idx="190">
                  <c:v>3375.4912816578499</c:v>
                </c:pt>
                <c:pt idx="191">
                  <c:v>3381.1212954663451</c:v>
                </c:pt>
                <c:pt idx="192">
                  <c:v>3386.7436163040497</c:v>
                </c:pt>
                <c:pt idx="193">
                  <c:v>3392.3583616270189</c:v>
                </c:pt>
                <c:pt idx="194">
                  <c:v>3397.9656467423024</c:v>
                </c:pt>
                <c:pt idx="195">
                  <c:v>3403.5655848625261</c:v>
                </c:pt>
                <c:pt idx="196">
                  <c:v>3409.1582871587107</c:v>
                </c:pt>
                <c:pt idx="197">
                  <c:v>3414.7438628113991</c:v>
                </c:pt>
                <c:pt idx="198">
                  <c:v>3420.3224190601559</c:v>
                </c:pt>
                <c:pt idx="199">
                  <c:v>3425.8940612515012</c:v>
                </c:pt>
                <c:pt idx="200">
                  <c:v>3431.4588928853436</c:v>
                </c:pt>
                <c:pt idx="201">
                  <c:v>3437.0170156599634</c:v>
                </c:pt>
                <c:pt idx="202">
                  <c:v>3442.5685295156036</c:v>
                </c:pt>
                <c:pt idx="203">
                  <c:v>3448.1135326767208</c:v>
                </c:pt>
                <c:pt idx="204">
                  <c:v>3453.6521216929473</c:v>
                </c:pt>
                <c:pt idx="205">
                  <c:v>3459.1843914788074</c:v>
                </c:pt>
                <c:pt idx="206">
                  <c:v>3464.7104353522386</c:v>
                </c:pt>
                <c:pt idx="207">
                  <c:v>3470.2303450719601</c:v>
                </c:pt>
                <c:pt idx="208">
                  <c:v>3475.7442108737309</c:v>
                </c:pt>
                <c:pt idx="209">
                  <c:v>3481.2521215055308</c:v>
                </c:pt>
                <c:pt idx="210">
                  <c:v>3486.7541642617139</c:v>
                </c:pt>
                <c:pt idx="211">
                  <c:v>3492.250425016166</c:v>
                </c:pt>
                <c:pt idx="212">
                  <c:v>3497.7409882544971</c:v>
                </c:pt>
                <c:pt idx="213">
                  <c:v>3503.2259371053096</c:v>
                </c:pt>
                <c:pt idx="214">
                  <c:v>3508.7053533705703</c:v>
                </c:pt>
                <c:pt idx="215">
                  <c:v>3514.1793175551179</c:v>
                </c:pt>
                <c:pt idx="216">
                  <c:v>3519.6479088953397</c:v>
                </c:pt>
                <c:pt idx="217">
                  <c:v>3525.1112053870379</c:v>
                </c:pt>
                <c:pt idx="218">
                  <c:v>3530.5692838125215</c:v>
                </c:pt>
                <c:pt idx="219">
                  <c:v>3536.0222197669432</c:v>
                </c:pt>
                <c:pt idx="220">
                  <c:v>3541.4700876839156</c:v>
                </c:pt>
                <c:pt idx="221">
                  <c:v>3546.9129608604162</c:v>
                </c:pt>
                <c:pt idx="222">
                  <c:v>3552.3509114810226</c:v>
                </c:pt>
                <c:pt idx="223">
                  <c:v>3557.7840106414851</c:v>
                </c:pt>
                <c:pt idx="224">
                  <c:v>3563.2123283716664</c:v>
                </c:pt>
                <c:pt idx="225">
                  <c:v>3568.6359336578689</c:v>
                </c:pt>
                <c:pt idx="226">
                  <c:v>3574.0548944645625</c:v>
                </c:pt>
                <c:pt idx="227">
                  <c:v>3579.4692777555451</c:v>
                </c:pt>
                <c:pt idx="228">
                  <c:v>3584.8791495145392</c:v>
                </c:pt>
                <c:pt idx="229">
                  <c:v>3590.2845747652532</c:v>
                </c:pt>
                <c:pt idx="230">
                  <c:v>3595.6856175909211</c:v>
                </c:pt>
                <c:pt idx="231">
                  <c:v>3601.0823411533352</c:v>
                </c:pt>
                <c:pt idx="232">
                  <c:v>3606.4748077113904</c:v>
                </c:pt>
                <c:pt idx="233">
                  <c:v>3611.8630786391532</c:v>
                </c:pt>
                <c:pt idx="234">
                  <c:v>3617.2472144434737</c:v>
                </c:pt>
                <c:pt idx="235">
                  <c:v>3622.627274781149</c:v>
                </c:pt>
                <c:pt idx="236">
                  <c:v>3628.0033184756562</c:v>
                </c:pt>
                <c:pt idx="237">
                  <c:v>3633.3754035334687</c:v>
                </c:pt>
                <c:pt idx="238">
                  <c:v>3638.7435871599628</c:v>
                </c:pt>
                <c:pt idx="239">
                  <c:v>3644.1079257749348</c:v>
                </c:pt>
                <c:pt idx="240">
                  <c:v>3649.468475027732</c:v>
                </c:pt>
                <c:pt idx="241">
                  <c:v>3654.8252898120177</c:v>
                </c:pt>
                <c:pt idx="242">
                  <c:v>3660.1784242801741</c:v>
                </c:pt>
                <c:pt idx="243">
                  <c:v>3665.5279318573566</c:v>
                </c:pt>
                <c:pt idx="244">
                  <c:v>3670.8738652552088</c:v>
                </c:pt>
                <c:pt idx="245">
                  <c:v>3676.2162764852524</c:v>
                </c:pt>
                <c:pt idx="246">
                  <c:v>3681.5552168719532</c:v>
                </c:pt>
                <c:pt idx="247">
                  <c:v>3686.8907370654815</c:v>
                </c:pt>
                <c:pt idx="248">
                  <c:v>3692.2228870541658</c:v>
                </c:pt>
                <c:pt idx="249">
                  <c:v>3697.5517161766625</c:v>
                </c:pt>
                <c:pt idx="250">
                  <c:v>3702.8772731338322</c:v>
                </c:pt>
                <c:pt idx="251">
                  <c:v>3708.1996060003489</c:v>
                </c:pt>
                <c:pt idx="252">
                  <c:v>3713.5187622360327</c:v>
                </c:pt>
                <c:pt idx="253">
                  <c:v>3718.8347886969277</c:v>
                </c:pt>
                <c:pt idx="254">
                  <c:v>3724.1477316461246</c:v>
                </c:pt>
                <c:pt idx="255">
                  <c:v>3729.457636764334</c:v>
                </c:pt>
                <c:pt idx="256">
                  <c:v>3734.7645491602284</c:v>
                </c:pt>
                <c:pt idx="257">
                  <c:v>3740.0685133805391</c:v>
                </c:pt>
                <c:pt idx="258">
                  <c:v>3745.3695734199355</c:v>
                </c:pt>
                <c:pt idx="259">
                  <c:v>3750.6677727306837</c:v>
                </c:pt>
                <c:pt idx="260">
                  <c:v>3755.963154232084</c:v>
                </c:pt>
                <c:pt idx="261">
                  <c:v>3761.2557603197051</c:v>
                </c:pt>
                <c:pt idx="262">
                  <c:v>3766.5456328744162</c:v>
                </c:pt>
                <c:pt idx="263">
                  <c:v>3771.832813271214</c:v>
                </c:pt>
                <c:pt idx="264">
                  <c:v>3777.1173423878695</c:v>
                </c:pt>
                <c:pt idx="265">
                  <c:v>3782.3992606133725</c:v>
                </c:pt>
                <c:pt idx="266">
                  <c:v>3787.6786078562059</c:v>
                </c:pt>
                <c:pt idx="267">
                  <c:v>3792.9554235524351</c:v>
                </c:pt>
                <c:pt idx="268">
                  <c:v>3798.22974667363</c:v>
                </c:pt>
                <c:pt idx="269">
                  <c:v>3803.5016157346117</c:v>
                </c:pt>
                <c:pt idx="270">
                  <c:v>3808.771068801042</c:v>
                </c:pt>
                <c:pt idx="271">
                  <c:v>3814.0381434968458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184-4A0D-A3C1-53FB09CE7FD4}"/>
            </c:ext>
          </c:extLst>
        </c:ser>
        <c:ser>
          <c:idx val="6"/>
          <c:order val="4"/>
          <c:tx>
            <c:strRef>
              <c:f>'分布予測 (20200320~） '!$U$9</c:f>
              <c:strCache>
                <c:ptCount val="1"/>
                <c:pt idx="0">
                  <c:v>- 2σ</c:v>
                </c:pt>
              </c:strCache>
            </c:strRef>
          </c:tx>
          <c:spPr>
            <a:ln w="12700" cap="rnd">
              <a:solidFill>
                <a:schemeClr val="tx1">
                  <a:lumMod val="50000"/>
                  <a:lumOff val="5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'分布予測 (20200320~） '!$M$10:$M$281</c:f>
              <c:numCache>
                <c:formatCode>yyyy\-mm\-dd</c:formatCode>
                <c:ptCount val="272"/>
                <c:pt idx="0">
                  <c:v>43832</c:v>
                </c:pt>
                <c:pt idx="1">
                  <c:v>43833</c:v>
                </c:pt>
                <c:pt idx="2">
                  <c:v>43836</c:v>
                </c:pt>
                <c:pt idx="3">
                  <c:v>43837</c:v>
                </c:pt>
                <c:pt idx="4">
                  <c:v>43838</c:v>
                </c:pt>
                <c:pt idx="5">
                  <c:v>43839</c:v>
                </c:pt>
                <c:pt idx="6">
                  <c:v>43840</c:v>
                </c:pt>
                <c:pt idx="7">
                  <c:v>43843</c:v>
                </c:pt>
                <c:pt idx="8">
                  <c:v>43844</c:v>
                </c:pt>
                <c:pt idx="9">
                  <c:v>43845</c:v>
                </c:pt>
                <c:pt idx="10">
                  <c:v>43846</c:v>
                </c:pt>
                <c:pt idx="11">
                  <c:v>43847</c:v>
                </c:pt>
                <c:pt idx="12">
                  <c:v>43851</c:v>
                </c:pt>
                <c:pt idx="13">
                  <c:v>43852</c:v>
                </c:pt>
                <c:pt idx="14">
                  <c:v>43853</c:v>
                </c:pt>
                <c:pt idx="15">
                  <c:v>43854</c:v>
                </c:pt>
                <c:pt idx="16">
                  <c:v>43857</c:v>
                </c:pt>
                <c:pt idx="17">
                  <c:v>43858</c:v>
                </c:pt>
                <c:pt idx="18">
                  <c:v>43859</c:v>
                </c:pt>
                <c:pt idx="19">
                  <c:v>43860</c:v>
                </c:pt>
                <c:pt idx="20">
                  <c:v>43861</c:v>
                </c:pt>
                <c:pt idx="21">
                  <c:v>43864</c:v>
                </c:pt>
                <c:pt idx="22">
                  <c:v>43865</c:v>
                </c:pt>
                <c:pt idx="23">
                  <c:v>43866</c:v>
                </c:pt>
                <c:pt idx="24">
                  <c:v>43867</c:v>
                </c:pt>
                <c:pt idx="25">
                  <c:v>43868</c:v>
                </c:pt>
                <c:pt idx="26">
                  <c:v>43871</c:v>
                </c:pt>
                <c:pt idx="27">
                  <c:v>43872</c:v>
                </c:pt>
                <c:pt idx="28">
                  <c:v>43873</c:v>
                </c:pt>
                <c:pt idx="29">
                  <c:v>43874</c:v>
                </c:pt>
                <c:pt idx="30">
                  <c:v>43875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43899</c:v>
                </c:pt>
                <c:pt idx="46">
                  <c:v>43900</c:v>
                </c:pt>
                <c:pt idx="47">
                  <c:v>43901</c:v>
                </c:pt>
                <c:pt idx="48">
                  <c:v>43902</c:v>
                </c:pt>
                <c:pt idx="49">
                  <c:v>43903</c:v>
                </c:pt>
                <c:pt idx="50">
                  <c:v>43906</c:v>
                </c:pt>
                <c:pt idx="51">
                  <c:v>43907</c:v>
                </c:pt>
                <c:pt idx="52">
                  <c:v>43908</c:v>
                </c:pt>
                <c:pt idx="53">
                  <c:v>43909</c:v>
                </c:pt>
                <c:pt idx="54">
                  <c:v>43910</c:v>
                </c:pt>
                <c:pt idx="55">
                  <c:v>43913</c:v>
                </c:pt>
                <c:pt idx="56">
                  <c:v>43914</c:v>
                </c:pt>
                <c:pt idx="57">
                  <c:v>43915</c:v>
                </c:pt>
                <c:pt idx="58">
                  <c:v>43916</c:v>
                </c:pt>
                <c:pt idx="59">
                  <c:v>43917</c:v>
                </c:pt>
                <c:pt idx="60">
                  <c:v>43920</c:v>
                </c:pt>
                <c:pt idx="61">
                  <c:v>43921</c:v>
                </c:pt>
                <c:pt idx="62">
                  <c:v>43922</c:v>
                </c:pt>
                <c:pt idx="63">
                  <c:v>43923</c:v>
                </c:pt>
                <c:pt idx="64">
                  <c:v>43924</c:v>
                </c:pt>
                <c:pt idx="65">
                  <c:v>43927</c:v>
                </c:pt>
                <c:pt idx="66">
                  <c:v>43928</c:v>
                </c:pt>
                <c:pt idx="67">
                  <c:v>43929</c:v>
                </c:pt>
                <c:pt idx="68">
                  <c:v>43930</c:v>
                </c:pt>
                <c:pt idx="69">
                  <c:v>43934</c:v>
                </c:pt>
                <c:pt idx="70">
                  <c:v>43935</c:v>
                </c:pt>
                <c:pt idx="71">
                  <c:v>43936</c:v>
                </c:pt>
                <c:pt idx="72">
                  <c:v>43937</c:v>
                </c:pt>
                <c:pt idx="73">
                  <c:v>43938</c:v>
                </c:pt>
                <c:pt idx="74">
                  <c:v>43941</c:v>
                </c:pt>
                <c:pt idx="75">
                  <c:v>43942</c:v>
                </c:pt>
                <c:pt idx="76">
                  <c:v>43943</c:v>
                </c:pt>
                <c:pt idx="77">
                  <c:v>43944</c:v>
                </c:pt>
                <c:pt idx="78">
                  <c:v>43945</c:v>
                </c:pt>
                <c:pt idx="79">
                  <c:v>43948</c:v>
                </c:pt>
                <c:pt idx="80">
                  <c:v>43949</c:v>
                </c:pt>
                <c:pt idx="81">
                  <c:v>43950</c:v>
                </c:pt>
                <c:pt idx="82">
                  <c:v>43951</c:v>
                </c:pt>
                <c:pt idx="83">
                  <c:v>43952</c:v>
                </c:pt>
                <c:pt idx="84">
                  <c:v>43955</c:v>
                </c:pt>
                <c:pt idx="85">
                  <c:v>43956</c:v>
                </c:pt>
                <c:pt idx="86">
                  <c:v>43957</c:v>
                </c:pt>
                <c:pt idx="87">
                  <c:v>43958</c:v>
                </c:pt>
                <c:pt idx="88">
                  <c:v>43959</c:v>
                </c:pt>
                <c:pt idx="89">
                  <c:v>43962</c:v>
                </c:pt>
                <c:pt idx="90">
                  <c:v>43963</c:v>
                </c:pt>
                <c:pt idx="91">
                  <c:v>43964</c:v>
                </c:pt>
                <c:pt idx="92">
                  <c:v>43965</c:v>
                </c:pt>
                <c:pt idx="93">
                  <c:v>43966</c:v>
                </c:pt>
                <c:pt idx="94">
                  <c:v>43969</c:v>
                </c:pt>
                <c:pt idx="95">
                  <c:v>43970</c:v>
                </c:pt>
                <c:pt idx="96">
                  <c:v>43971</c:v>
                </c:pt>
                <c:pt idx="97">
                  <c:v>43972</c:v>
                </c:pt>
                <c:pt idx="98">
                  <c:v>43973</c:v>
                </c:pt>
                <c:pt idx="99">
                  <c:v>43977</c:v>
                </c:pt>
                <c:pt idx="100">
                  <c:v>43978</c:v>
                </c:pt>
                <c:pt idx="101">
                  <c:v>43979</c:v>
                </c:pt>
                <c:pt idx="102">
                  <c:v>43980</c:v>
                </c:pt>
                <c:pt idx="103">
                  <c:v>43983</c:v>
                </c:pt>
                <c:pt idx="104">
                  <c:v>43984</c:v>
                </c:pt>
                <c:pt idx="105">
                  <c:v>43985</c:v>
                </c:pt>
                <c:pt idx="106">
                  <c:v>43986</c:v>
                </c:pt>
                <c:pt idx="107">
                  <c:v>43987</c:v>
                </c:pt>
                <c:pt idx="108">
                  <c:v>43990</c:v>
                </c:pt>
                <c:pt idx="109">
                  <c:v>43991</c:v>
                </c:pt>
                <c:pt idx="110">
                  <c:v>43992</c:v>
                </c:pt>
                <c:pt idx="111">
                  <c:v>43993</c:v>
                </c:pt>
                <c:pt idx="112">
                  <c:v>43994</c:v>
                </c:pt>
                <c:pt idx="113">
                  <c:v>43997</c:v>
                </c:pt>
                <c:pt idx="114">
                  <c:v>43998</c:v>
                </c:pt>
                <c:pt idx="115">
                  <c:v>43999</c:v>
                </c:pt>
                <c:pt idx="116">
                  <c:v>44000</c:v>
                </c:pt>
                <c:pt idx="117">
                  <c:v>44001</c:v>
                </c:pt>
                <c:pt idx="118">
                  <c:v>44004</c:v>
                </c:pt>
                <c:pt idx="119">
                  <c:v>44005</c:v>
                </c:pt>
                <c:pt idx="120">
                  <c:v>44006</c:v>
                </c:pt>
                <c:pt idx="121">
                  <c:v>44007</c:v>
                </c:pt>
                <c:pt idx="122">
                  <c:v>44008</c:v>
                </c:pt>
                <c:pt idx="123">
                  <c:v>44011</c:v>
                </c:pt>
                <c:pt idx="124">
                  <c:v>44012</c:v>
                </c:pt>
                <c:pt idx="125">
                  <c:v>44013</c:v>
                </c:pt>
                <c:pt idx="126">
                  <c:v>44014</c:v>
                </c:pt>
                <c:pt idx="127">
                  <c:v>44018</c:v>
                </c:pt>
                <c:pt idx="128">
                  <c:v>44019</c:v>
                </c:pt>
                <c:pt idx="129">
                  <c:v>44020</c:v>
                </c:pt>
                <c:pt idx="130">
                  <c:v>44021</c:v>
                </c:pt>
                <c:pt idx="131">
                  <c:v>44022</c:v>
                </c:pt>
                <c:pt idx="132">
                  <c:v>44025</c:v>
                </c:pt>
                <c:pt idx="133">
                  <c:v>44026</c:v>
                </c:pt>
                <c:pt idx="134">
                  <c:v>44027</c:v>
                </c:pt>
                <c:pt idx="135">
                  <c:v>44028</c:v>
                </c:pt>
                <c:pt idx="136">
                  <c:v>44029</c:v>
                </c:pt>
                <c:pt idx="137">
                  <c:v>44032</c:v>
                </c:pt>
                <c:pt idx="138">
                  <c:v>44033</c:v>
                </c:pt>
                <c:pt idx="139">
                  <c:v>44034</c:v>
                </c:pt>
                <c:pt idx="140">
                  <c:v>44035</c:v>
                </c:pt>
                <c:pt idx="141">
                  <c:v>44036</c:v>
                </c:pt>
                <c:pt idx="142">
                  <c:v>44039</c:v>
                </c:pt>
                <c:pt idx="143">
                  <c:v>44040</c:v>
                </c:pt>
                <c:pt idx="144">
                  <c:v>44041</c:v>
                </c:pt>
                <c:pt idx="145">
                  <c:v>44042</c:v>
                </c:pt>
                <c:pt idx="146">
                  <c:v>44043</c:v>
                </c:pt>
                <c:pt idx="147">
                  <c:v>44046</c:v>
                </c:pt>
                <c:pt idx="148">
                  <c:v>44047</c:v>
                </c:pt>
                <c:pt idx="149">
                  <c:v>44048</c:v>
                </c:pt>
                <c:pt idx="150">
                  <c:v>44049</c:v>
                </c:pt>
                <c:pt idx="151">
                  <c:v>44050</c:v>
                </c:pt>
                <c:pt idx="152">
                  <c:v>44053</c:v>
                </c:pt>
                <c:pt idx="153">
                  <c:v>44054</c:v>
                </c:pt>
                <c:pt idx="154">
                  <c:v>44055</c:v>
                </c:pt>
                <c:pt idx="155">
                  <c:v>44056</c:v>
                </c:pt>
                <c:pt idx="156">
                  <c:v>44057</c:v>
                </c:pt>
                <c:pt idx="157">
                  <c:v>44060</c:v>
                </c:pt>
                <c:pt idx="158">
                  <c:v>44061</c:v>
                </c:pt>
                <c:pt idx="159">
                  <c:v>44062</c:v>
                </c:pt>
                <c:pt idx="160">
                  <c:v>44063</c:v>
                </c:pt>
                <c:pt idx="161">
                  <c:v>44064</c:v>
                </c:pt>
                <c:pt idx="162">
                  <c:v>44067</c:v>
                </c:pt>
                <c:pt idx="163">
                  <c:v>44068</c:v>
                </c:pt>
                <c:pt idx="164">
                  <c:v>44069</c:v>
                </c:pt>
                <c:pt idx="165">
                  <c:v>44070</c:v>
                </c:pt>
                <c:pt idx="166">
                  <c:v>44071</c:v>
                </c:pt>
                <c:pt idx="167">
                  <c:v>44074</c:v>
                </c:pt>
                <c:pt idx="168">
                  <c:v>44075</c:v>
                </c:pt>
                <c:pt idx="169">
                  <c:v>44076</c:v>
                </c:pt>
                <c:pt idx="170">
                  <c:v>44077</c:v>
                </c:pt>
                <c:pt idx="171">
                  <c:v>44078</c:v>
                </c:pt>
                <c:pt idx="172">
                  <c:v>44082</c:v>
                </c:pt>
                <c:pt idx="173">
                  <c:v>44083</c:v>
                </c:pt>
                <c:pt idx="174">
                  <c:v>44084</c:v>
                </c:pt>
                <c:pt idx="175">
                  <c:v>44085</c:v>
                </c:pt>
                <c:pt idx="176">
                  <c:v>44088</c:v>
                </c:pt>
                <c:pt idx="177">
                  <c:v>44089</c:v>
                </c:pt>
                <c:pt idx="178">
                  <c:v>44090</c:v>
                </c:pt>
                <c:pt idx="179">
                  <c:v>44091</c:v>
                </c:pt>
                <c:pt idx="180">
                  <c:v>44092</c:v>
                </c:pt>
                <c:pt idx="181">
                  <c:v>44095</c:v>
                </c:pt>
                <c:pt idx="182">
                  <c:v>44096</c:v>
                </c:pt>
                <c:pt idx="183">
                  <c:v>44097</c:v>
                </c:pt>
                <c:pt idx="184">
                  <c:v>44098</c:v>
                </c:pt>
                <c:pt idx="185">
                  <c:v>44099</c:v>
                </c:pt>
                <c:pt idx="186">
                  <c:v>44102</c:v>
                </c:pt>
                <c:pt idx="187">
                  <c:v>44103</c:v>
                </c:pt>
                <c:pt idx="188">
                  <c:v>44104</c:v>
                </c:pt>
                <c:pt idx="189">
                  <c:v>44105</c:v>
                </c:pt>
                <c:pt idx="190">
                  <c:v>44106</c:v>
                </c:pt>
                <c:pt idx="191">
                  <c:v>44109</c:v>
                </c:pt>
                <c:pt idx="192">
                  <c:v>44110</c:v>
                </c:pt>
                <c:pt idx="193">
                  <c:v>44111</c:v>
                </c:pt>
                <c:pt idx="194">
                  <c:v>44112</c:v>
                </c:pt>
                <c:pt idx="195">
                  <c:v>44113</c:v>
                </c:pt>
                <c:pt idx="196">
                  <c:v>44116</c:v>
                </c:pt>
                <c:pt idx="197">
                  <c:v>44117</c:v>
                </c:pt>
                <c:pt idx="198">
                  <c:v>44118</c:v>
                </c:pt>
                <c:pt idx="199">
                  <c:v>44119</c:v>
                </c:pt>
                <c:pt idx="200">
                  <c:v>44120</c:v>
                </c:pt>
                <c:pt idx="201">
                  <c:v>44123</c:v>
                </c:pt>
                <c:pt idx="202">
                  <c:v>44124</c:v>
                </c:pt>
                <c:pt idx="203">
                  <c:v>44125</c:v>
                </c:pt>
                <c:pt idx="204">
                  <c:v>44126</c:v>
                </c:pt>
                <c:pt idx="205">
                  <c:v>44127</c:v>
                </c:pt>
                <c:pt idx="206">
                  <c:v>44130</c:v>
                </c:pt>
                <c:pt idx="207">
                  <c:v>44131</c:v>
                </c:pt>
                <c:pt idx="208">
                  <c:v>44132</c:v>
                </c:pt>
                <c:pt idx="209">
                  <c:v>44133</c:v>
                </c:pt>
                <c:pt idx="210">
                  <c:v>44134</c:v>
                </c:pt>
                <c:pt idx="211">
                  <c:v>44137</c:v>
                </c:pt>
                <c:pt idx="212">
                  <c:v>44138</c:v>
                </c:pt>
                <c:pt idx="213">
                  <c:v>44139</c:v>
                </c:pt>
                <c:pt idx="214">
                  <c:v>44140</c:v>
                </c:pt>
                <c:pt idx="215">
                  <c:v>44141</c:v>
                </c:pt>
                <c:pt idx="216">
                  <c:v>44144</c:v>
                </c:pt>
                <c:pt idx="217">
                  <c:v>44145</c:v>
                </c:pt>
                <c:pt idx="218">
                  <c:v>44146</c:v>
                </c:pt>
                <c:pt idx="219">
                  <c:v>44147</c:v>
                </c:pt>
                <c:pt idx="220">
                  <c:v>44148</c:v>
                </c:pt>
                <c:pt idx="221">
                  <c:v>44151</c:v>
                </c:pt>
                <c:pt idx="222">
                  <c:v>44152</c:v>
                </c:pt>
                <c:pt idx="223">
                  <c:v>44153</c:v>
                </c:pt>
                <c:pt idx="224">
                  <c:v>44154</c:v>
                </c:pt>
                <c:pt idx="225">
                  <c:v>44155</c:v>
                </c:pt>
                <c:pt idx="226">
                  <c:v>44158</c:v>
                </c:pt>
                <c:pt idx="227">
                  <c:v>44159</c:v>
                </c:pt>
                <c:pt idx="228">
                  <c:v>44160</c:v>
                </c:pt>
                <c:pt idx="229">
                  <c:v>44162</c:v>
                </c:pt>
                <c:pt idx="230">
                  <c:v>44165</c:v>
                </c:pt>
                <c:pt idx="231">
                  <c:v>44166</c:v>
                </c:pt>
                <c:pt idx="232">
                  <c:v>44167</c:v>
                </c:pt>
                <c:pt idx="233">
                  <c:v>44168</c:v>
                </c:pt>
                <c:pt idx="234">
                  <c:v>44169</c:v>
                </c:pt>
                <c:pt idx="235">
                  <c:v>44170</c:v>
                </c:pt>
                <c:pt idx="236">
                  <c:v>44171</c:v>
                </c:pt>
                <c:pt idx="237">
                  <c:v>44172</c:v>
                </c:pt>
                <c:pt idx="238">
                  <c:v>44173</c:v>
                </c:pt>
                <c:pt idx="239">
                  <c:v>44174</c:v>
                </c:pt>
                <c:pt idx="240">
                  <c:v>44175</c:v>
                </c:pt>
                <c:pt idx="241">
                  <c:v>44176</c:v>
                </c:pt>
                <c:pt idx="242">
                  <c:v>44177</c:v>
                </c:pt>
                <c:pt idx="243">
                  <c:v>44178</c:v>
                </c:pt>
                <c:pt idx="244">
                  <c:v>44179</c:v>
                </c:pt>
                <c:pt idx="245">
                  <c:v>44180</c:v>
                </c:pt>
                <c:pt idx="246">
                  <c:v>44181</c:v>
                </c:pt>
                <c:pt idx="247">
                  <c:v>44182</c:v>
                </c:pt>
                <c:pt idx="248">
                  <c:v>44183</c:v>
                </c:pt>
                <c:pt idx="249">
                  <c:v>44184</c:v>
                </c:pt>
                <c:pt idx="250">
                  <c:v>44185</c:v>
                </c:pt>
                <c:pt idx="251">
                  <c:v>44186</c:v>
                </c:pt>
                <c:pt idx="252">
                  <c:v>44187</c:v>
                </c:pt>
                <c:pt idx="253">
                  <c:v>44188</c:v>
                </c:pt>
                <c:pt idx="254">
                  <c:v>44189</c:v>
                </c:pt>
                <c:pt idx="255">
                  <c:v>44190</c:v>
                </c:pt>
                <c:pt idx="256">
                  <c:v>44191</c:v>
                </c:pt>
                <c:pt idx="257">
                  <c:v>44192</c:v>
                </c:pt>
                <c:pt idx="258">
                  <c:v>44193</c:v>
                </c:pt>
                <c:pt idx="259">
                  <c:v>44194</c:v>
                </c:pt>
                <c:pt idx="260">
                  <c:v>44195</c:v>
                </c:pt>
                <c:pt idx="261">
                  <c:v>44196</c:v>
                </c:pt>
                <c:pt idx="262">
                  <c:v>44197</c:v>
                </c:pt>
                <c:pt idx="263">
                  <c:v>44198</c:v>
                </c:pt>
                <c:pt idx="264">
                  <c:v>44199</c:v>
                </c:pt>
                <c:pt idx="265">
                  <c:v>44200</c:v>
                </c:pt>
                <c:pt idx="266">
                  <c:v>44201</c:v>
                </c:pt>
                <c:pt idx="267">
                  <c:v>44202</c:v>
                </c:pt>
                <c:pt idx="268">
                  <c:v>44203</c:v>
                </c:pt>
                <c:pt idx="269">
                  <c:v>44204</c:v>
                </c:pt>
                <c:pt idx="270">
                  <c:v>44205</c:v>
                </c:pt>
                <c:pt idx="271">
                  <c:v>44206</c:v>
                </c:pt>
              </c:numCache>
            </c:numRef>
          </c:cat>
          <c:val>
            <c:numRef>
              <c:f>'分布予測 (20200320~） '!$U$10:$U$281</c:f>
              <c:numCache>
                <c:formatCode>#,##0.00_);[Red]\(#,##0.00\)</c:formatCode>
                <c:ptCount val="272"/>
                <c:pt idx="55">
                  <c:v>2237.4</c:v>
                </c:pt>
                <c:pt idx="56">
                  <c:v>2167.5694646288407</c:v>
                </c:pt>
                <c:pt idx="57">
                  <c:v>2139.6529509620659</c:v>
                </c:pt>
                <c:pt idx="58">
                  <c:v>2118.6198268164503</c:v>
                </c:pt>
                <c:pt idx="59">
                  <c:v>2101.145090757615</c:v>
                </c:pt>
                <c:pt idx="60">
                  <c:v>2085.9414792843268</c:v>
                </c:pt>
                <c:pt idx="61">
                  <c:v>2072.3491225893081</c:v>
                </c:pt>
                <c:pt idx="62">
                  <c:v>2059.9762126481219</c:v>
                </c:pt>
                <c:pt idx="63">
                  <c:v>2048.5675840674444</c:v>
                </c:pt>
                <c:pt idx="64">
                  <c:v>2037.9460805935523</c:v>
                </c:pt>
                <c:pt idx="65">
                  <c:v>2027.9827754100227</c:v>
                </c:pt>
                <c:pt idx="66">
                  <c:v>2018.5803839797984</c:v>
                </c:pt>
                <c:pt idx="67">
                  <c:v>2009.6633605810739</c:v>
                </c:pt>
                <c:pt idx="68">
                  <c:v>2001.1716551717846</c:v>
                </c:pt>
                <c:pt idx="69">
                  <c:v>1993.0566016515106</c:v>
                </c:pt>
                <c:pt idx="70">
                  <c:v>1985.278110463267</c:v>
                </c:pt>
                <c:pt idx="71">
                  <c:v>1977.8026929287046</c:v>
                </c:pt>
                <c:pt idx="72">
                  <c:v>1970.6020346547944</c:v>
                </c:pt>
                <c:pt idx="73">
                  <c:v>1963.6519423076468</c:v>
                </c:pt>
                <c:pt idx="74">
                  <c:v>1956.9315508625821</c:v>
                </c:pt>
                <c:pt idx="75">
                  <c:v>1950.4227166865235</c:v>
                </c:pt>
                <c:pt idx="76">
                  <c:v>1944.1095458414804</c:v>
                </c:pt>
                <c:pt idx="77">
                  <c:v>1937.9780225219924</c:v>
                </c:pt>
                <c:pt idx="78">
                  <c:v>1932.0157128157985</c:v>
                </c:pt>
                <c:pt idx="79">
                  <c:v>1926.2115259297716</c:v>
                </c:pt>
                <c:pt idx="80">
                  <c:v>1920.555519820402</c:v>
                </c:pt>
                <c:pt idx="81">
                  <c:v>1915.0387415372411</c:v>
                </c:pt>
                <c:pt idx="82">
                  <c:v>1909.6530949922262</c:v>
                </c:pt>
                <c:pt idx="83">
                  <c:v>1904.3912306092338</c:v>
                </c:pt>
                <c:pt idx="84">
                  <c:v>1899.2464525864327</c:v>
                </c:pt>
                <c:pt idx="85">
                  <c:v>1894.2126404539395</c:v>
                </c:pt>
                <c:pt idx="86">
                  <c:v>1889.2841823232736</c:v>
                </c:pt>
                <c:pt idx="87">
                  <c:v>1884.4559177674839</c:v>
                </c:pt>
                <c:pt idx="88">
                  <c:v>1879.7230886868692</c:v>
                </c:pt>
                <c:pt idx="89">
                  <c:v>1875.0812968372759</c:v>
                </c:pt>
                <c:pt idx="90">
                  <c:v>1870.5264669494059</c:v>
                </c:pt>
                <c:pt idx="91">
                  <c:v>1866.0548145654247</c:v>
                </c:pt>
                <c:pt idx="92">
                  <c:v>1861.66281787605</c:v>
                </c:pt>
                <c:pt idx="93">
                  <c:v>1857.347192966547</c:v>
                </c:pt>
                <c:pt idx="94">
                  <c:v>1853.104871980715</c:v>
                </c:pt>
                <c:pt idx="95">
                  <c:v>1848.9329837933599</c:v>
                </c:pt>
                <c:pt idx="96">
                  <c:v>1844.8288368479582</c:v>
                </c:pt>
                <c:pt idx="97">
                  <c:v>1840.7899038703863</c:v>
                </c:pt>
                <c:pt idx="98">
                  <c:v>1836.8138082141206</c:v>
                </c:pt>
                <c:pt idx="99">
                  <c:v>1832.8983116291261</c:v>
                </c:pt>
                <c:pt idx="100">
                  <c:v>1829.0413032772074</c:v>
                </c:pt>
                <c:pt idx="101">
                  <c:v>1825.2407898420845</c:v>
                </c:pt>
                <c:pt idx="102">
                  <c:v>1821.4948866038128</c:v>
                </c:pt>
                <c:pt idx="103">
                  <c:v>1817.8018093651158</c:v>
                </c:pt>
                <c:pt idx="104">
                  <c:v>1814.1598671323763</c:v>
                </c:pt>
                <c:pt idx="105">
                  <c:v>1810.5674554668726</c:v>
                </c:pt>
                <c:pt idx="106">
                  <c:v>1807.0230504327819</c:v>
                </c:pt>
                <c:pt idx="107">
                  <c:v>1803.5252030778115</c:v>
                </c:pt>
                <c:pt idx="108">
                  <c:v>1800.0725343902911</c:v>
                </c:pt>
                <c:pt idx="109">
                  <c:v>1796.6637306834446</c:v>
                </c:pt>
                <c:pt idx="110">
                  <c:v>1793.2975393634526</c:v>
                </c:pt>
                <c:pt idx="111">
                  <c:v>1789.972765043043</c:v>
                </c:pt>
                <c:pt idx="112">
                  <c:v>1786.6882659667629</c:v>
                </c:pt>
                <c:pt idx="113">
                  <c:v>1783.4429507179416</c:v>
                </c:pt>
                <c:pt idx="114">
                  <c:v>1780.2357751807006</c:v>
                </c:pt>
                <c:pt idx="115">
                  <c:v>1777.0657397332902</c:v>
                </c:pt>
                <c:pt idx="116">
                  <c:v>1773.9318866516062</c:v>
                </c:pt>
                <c:pt idx="117">
                  <c:v>1770.8332977039718</c:v>
                </c:pt>
                <c:pt idx="118">
                  <c:v>1767.7690919202619</c:v>
                </c:pt>
                <c:pt idx="119">
                  <c:v>1764.7384235201796</c:v>
                </c:pt>
                <c:pt idx="120">
                  <c:v>1761.7404799870317</c:v>
                </c:pt>
                <c:pt idx="121">
                  <c:v>1758.7744802747256</c:v>
                </c:pt>
                <c:pt idx="122">
                  <c:v>1755.8396731368964</c:v>
                </c:pt>
                <c:pt idx="123">
                  <c:v>1752.9353355681665</c:v>
                </c:pt>
                <c:pt idx="124">
                  <c:v>1750.0607713484742</c:v>
                </c:pt>
                <c:pt idx="125">
                  <c:v>1747.2153096822799</c:v>
                </c:pt>
                <c:pt idx="126">
                  <c:v>1744.3983039251968</c:v>
                </c:pt>
                <c:pt idx="127">
                  <c:v>1741.6091303912933</c:v>
                </c:pt>
                <c:pt idx="128">
                  <c:v>1738.847187234906</c:v>
                </c:pt>
                <c:pt idx="129">
                  <c:v>1736.1118934013625</c:v>
                </c:pt>
                <c:pt idx="130">
                  <c:v>1733.4026876414966</c:v>
                </c:pt>
                <c:pt idx="131">
                  <c:v>1730.7190275852854</c:v>
                </c:pt>
                <c:pt idx="132">
                  <c:v>1728.0603888703304</c:v>
                </c:pt>
                <c:pt idx="133">
                  <c:v>1725.4262643212767</c:v>
                </c:pt>
                <c:pt idx="134">
                  <c:v>1722.8161631765754</c:v>
                </c:pt>
                <c:pt idx="135">
                  <c:v>1720.2296103593003</c:v>
                </c:pt>
                <c:pt idx="136">
                  <c:v>1717.6661457889934</c:v>
                </c:pt>
                <c:pt idx="137">
                  <c:v>1715.1253237317501</c:v>
                </c:pt>
                <c:pt idx="138">
                  <c:v>1712.6067121859892</c:v>
                </c:pt>
                <c:pt idx="139">
                  <c:v>1710.1098923015418</c:v>
                </c:pt>
                <c:pt idx="140">
                  <c:v>1707.6344578298726</c:v>
                </c:pt>
                <c:pt idx="141">
                  <c:v>1705.1800146034318</c:v>
                </c:pt>
                <c:pt idx="142">
                  <c:v>1702.7461800422668</c:v>
                </c:pt>
                <c:pt idx="143">
                  <c:v>1700.3325826861756</c:v>
                </c:pt>
                <c:pt idx="144">
                  <c:v>1697.9388617508025</c:v>
                </c:pt>
                <c:pt idx="145">
                  <c:v>1695.5646667062028</c:v>
                </c:pt>
                <c:pt idx="146">
                  <c:v>1693.2096568764982</c:v>
                </c:pt>
                <c:pt idx="147">
                  <c:v>1690.8735010593512</c:v>
                </c:pt>
                <c:pt idx="148">
                  <c:v>1688.555877164074</c:v>
                </c:pt>
                <c:pt idx="149">
                  <c:v>1686.2564718672697</c:v>
                </c:pt>
                <c:pt idx="150">
                  <c:v>1683.9749802849792</c:v>
                </c:pt>
                <c:pt idx="151">
                  <c:v>1681.7111056603801</c:v>
                </c:pt>
                <c:pt idx="152">
                  <c:v>1679.4645590661448</c:v>
                </c:pt>
                <c:pt idx="153">
                  <c:v>1677.2350591206275</c:v>
                </c:pt>
                <c:pt idx="154">
                  <c:v>1675.022331717104</c:v>
                </c:pt>
                <c:pt idx="155">
                  <c:v>1672.8261097653381</c:v>
                </c:pt>
                <c:pt idx="156">
                  <c:v>1670.6461329447989</c:v>
                </c:pt>
                <c:pt idx="157">
                  <c:v>1668.4821474688897</c:v>
                </c:pt>
                <c:pt idx="158">
                  <c:v>1666.3339058596009</c:v>
                </c:pt>
                <c:pt idx="159">
                  <c:v>1664.2011667320244</c:v>
                </c:pt>
                <c:pt idx="160">
                  <c:v>1662.0836945882095</c:v>
                </c:pt>
                <c:pt idx="161">
                  <c:v>1659.9812596198753</c:v>
                </c:pt>
                <c:pt idx="162">
                  <c:v>1657.8936375195115</c:v>
                </c:pt>
                <c:pt idx="163">
                  <c:v>1655.8206092994419</c:v>
                </c:pt>
                <c:pt idx="164">
                  <c:v>1653.7619611184448</c:v>
                </c:pt>
                <c:pt idx="165">
                  <c:v>1651.7174841155461</c:v>
                </c:pt>
                <c:pt idx="166">
                  <c:v>1649.6869742506281</c:v>
                </c:pt>
                <c:pt idx="167">
                  <c:v>1647.6702321515163</c:v>
                </c:pt>
                <c:pt idx="168">
                  <c:v>1645.6670629672221</c:v>
                </c:pt>
                <c:pt idx="169">
                  <c:v>1643.6772762270491</c:v>
                </c:pt>
                <c:pt idx="170">
                  <c:v>1641.7006857052713</c:v>
                </c:pt>
                <c:pt idx="171">
                  <c:v>1639.7371092911224</c:v>
                </c:pt>
                <c:pt idx="172">
                  <c:v>1637.7863688638411</c:v>
                </c:pt>
                <c:pt idx="173">
                  <c:v>1635.8482901725374</c:v>
                </c:pt>
                <c:pt idx="174">
                  <c:v>1633.92270272065</c:v>
                </c:pt>
                <c:pt idx="175">
                  <c:v>1632.0094396547895</c:v>
                </c:pt>
                <c:pt idx="176">
                  <c:v>1630.1083376577583</c:v>
                </c:pt>
                <c:pt idx="177">
                  <c:v>1628.2192368455628</c:v>
                </c:pt>
                <c:pt idx="178">
                  <c:v>1626.341980668238</c:v>
                </c:pt>
                <c:pt idx="179">
                  <c:v>1624.4764158143057</c:v>
                </c:pt>
                <c:pt idx="180">
                  <c:v>1622.6223921187175</c:v>
                </c:pt>
                <c:pt idx="181">
                  <c:v>1620.7797624741183</c:v>
                </c:pt>
                <c:pt idx="182">
                  <c:v>1618.9483827452923</c:v>
                </c:pt>
                <c:pt idx="183">
                  <c:v>1617.1281116866458</c:v>
                </c:pt>
                <c:pt idx="184">
                  <c:v>1615.3188108626071</c:v>
                </c:pt>
                <c:pt idx="185">
                  <c:v>1613.5203445708069</c:v>
                </c:pt>
                <c:pt idx="186">
                  <c:v>1611.7325797679318</c:v>
                </c:pt>
                <c:pt idx="187">
                  <c:v>1609.9553859981299</c:v>
                </c:pt>
                <c:pt idx="188">
                  <c:v>1608.1886353238697</c:v>
                </c:pt>
                <c:pt idx="189">
                  <c:v>1606.4322022591425</c:v>
                </c:pt>
                <c:pt idx="190">
                  <c:v>1604.6859637049211</c:v>
                </c:pt>
                <c:pt idx="191">
                  <c:v>1602.949798886774</c:v>
                </c:pt>
                <c:pt idx="192">
                  <c:v>1601.2235892945555</c:v>
                </c:pt>
                <c:pt idx="193">
                  <c:v>1599.5072186240793</c:v>
                </c:pt>
                <c:pt idx="194">
                  <c:v>1597.8005727207076</c:v>
                </c:pt>
                <c:pt idx="195">
                  <c:v>1596.1035395247688</c:v>
                </c:pt>
                <c:pt idx="196">
                  <c:v>1594.4160090187395</c:v>
                </c:pt>
                <c:pt idx="197">
                  <c:v>1592.737873176118</c:v>
                </c:pt>
                <c:pt idx="198">
                  <c:v>1591.0690259119251</c:v>
                </c:pt>
                <c:pt idx="199">
                  <c:v>1589.4093630347688</c:v>
                </c:pt>
                <c:pt idx="200">
                  <c:v>1587.7587822004132</c:v>
                </c:pt>
                <c:pt idx="201">
                  <c:v>1586.1171828667959</c:v>
                </c:pt>
                <c:pt idx="202">
                  <c:v>1584.4844662504358</c:v>
                </c:pt>
                <c:pt idx="203">
                  <c:v>1582.8605352841828</c:v>
                </c:pt>
                <c:pt idx="204">
                  <c:v>1581.2452945762566</c:v>
                </c:pt>
                <c:pt idx="205">
                  <c:v>1579.6386503705307</c:v>
                </c:pt>
                <c:pt idx="206">
                  <c:v>1578.0405105080099</c:v>
                </c:pt>
                <c:pt idx="207">
                  <c:v>1576.4507843894637</c:v>
                </c:pt>
                <c:pt idx="208">
                  <c:v>1574.8693829391686</c:v>
                </c:pt>
                <c:pt idx="209">
                  <c:v>1573.296218569727</c:v>
                </c:pt>
                <c:pt idx="210">
                  <c:v>1571.7312051479107</c:v>
                </c:pt>
                <c:pt idx="211">
                  <c:v>1570.1742579615102</c:v>
                </c:pt>
                <c:pt idx="212">
                  <c:v>1568.6252936871367</c:v>
                </c:pt>
                <c:pt idx="213">
                  <c:v>1567.084230358957</c:v>
                </c:pt>
                <c:pt idx="214">
                  <c:v>1565.5509873383216</c:v>
                </c:pt>
                <c:pt idx="215">
                  <c:v>1564.0254852842556</c:v>
                </c:pt>
                <c:pt idx="216">
                  <c:v>1562.5076461247845</c:v>
                </c:pt>
                <c:pt idx="217">
                  <c:v>1560.9973930290678</c:v>
                </c:pt>
                <c:pt idx="218">
                  <c:v>1559.4946503803058</c:v>
                </c:pt>
                <c:pt idx="219">
                  <c:v>1557.9993437494027</c:v>
                </c:pt>
                <c:pt idx="220">
                  <c:v>1556.5113998693555</c:v>
                </c:pt>
                <c:pt idx="221">
                  <c:v>1555.0307466103418</c:v>
                </c:pt>
                <c:pt idx="222">
                  <c:v>1553.5573129554909</c:v>
                </c:pt>
                <c:pt idx="223">
                  <c:v>1552.0910289773085</c:v>
                </c:pt>
                <c:pt idx="224">
                  <c:v>1550.631825814738</c:v>
                </c:pt>
                <c:pt idx="225">
                  <c:v>1549.1796356508337</c:v>
                </c:pt>
                <c:pt idx="226">
                  <c:v>1547.7343916910313</c:v>
                </c:pt>
                <c:pt idx="227">
                  <c:v>1546.2960281419914</c:v>
                </c:pt>
                <c:pt idx="228">
                  <c:v>1544.8644801909998</c:v>
                </c:pt>
                <c:pt idx="229">
                  <c:v>1543.4396839859082</c:v>
                </c:pt>
                <c:pt idx="230">
                  <c:v>1542.0215766155936</c:v>
                </c:pt>
                <c:pt idx="231">
                  <c:v>1540.610096090928</c:v>
                </c:pt>
                <c:pt idx="232">
                  <c:v>1539.2051813262306</c:v>
                </c:pt>
                <c:pt idx="233">
                  <c:v>1537.8067721212021</c:v>
                </c:pt>
                <c:pt idx="234">
                  <c:v>1536.4148091433133</c:v>
                </c:pt>
                <c:pt idx="235">
                  <c:v>1535.0292339106393</c:v>
                </c:pt>
                <c:pt idx="236">
                  <c:v>1533.6499887751281</c:v>
                </c:pt>
                <c:pt idx="237">
                  <c:v>1532.2770169062862</c:v>
                </c:pt>
                <c:pt idx="238">
                  <c:v>1530.9102622752689</c:v>
                </c:pt>
                <c:pt idx="239">
                  <c:v>1529.5496696393661</c:v>
                </c:pt>
                <c:pt idx="240">
                  <c:v>1528.1951845268707</c:v>
                </c:pt>
                <c:pt idx="241">
                  <c:v>1526.8467532223133</c:v>
                </c:pt>
                <c:pt idx="242">
                  <c:v>1525.5043227520607</c:v>
                </c:pt>
                <c:pt idx="243">
                  <c:v>1524.1678408702619</c:v>
                </c:pt>
                <c:pt idx="244">
                  <c:v>1522.8372560451301</c:v>
                </c:pt>
                <c:pt idx="245">
                  <c:v>1521.5125174455582</c:v>
                </c:pt>
                <c:pt idx="246">
                  <c:v>1520.1935749280492</c:v>
                </c:pt>
                <c:pt idx="247">
                  <c:v>1518.8803790239585</c:v>
                </c:pt>
                <c:pt idx="248">
                  <c:v>1517.5728809270374</c:v>
                </c:pt>
                <c:pt idx="249">
                  <c:v>1516.2710324812672</c:v>
                </c:pt>
                <c:pt idx="250">
                  <c:v>1514.9747861689796</c:v>
                </c:pt>
                <c:pt idx="251">
                  <c:v>1513.6840950992525</c:v>
                </c:pt>
                <c:pt idx="252">
                  <c:v>1512.3989129965719</c:v>
                </c:pt>
                <c:pt idx="253">
                  <c:v>1511.1191941897578</c:v>
                </c:pt>
                <c:pt idx="254">
                  <c:v>1509.8448936011423</c:v>
                </c:pt>
                <c:pt idx="255">
                  <c:v>1508.5759667359926</c:v>
                </c:pt>
                <c:pt idx="256">
                  <c:v>1507.3123696721755</c:v>
                </c:pt>
                <c:pt idx="257">
                  <c:v>1506.0540590500548</c:v>
                </c:pt>
                <c:pt idx="258">
                  <c:v>1504.8009920626141</c:v>
                </c:pt>
                <c:pt idx="259">
                  <c:v>1503.5531264458016</c:v>
                </c:pt>
                <c:pt idx="260">
                  <c:v>1502.3104204690881</c:v>
                </c:pt>
                <c:pt idx="261">
                  <c:v>1501.0728329262358</c:v>
                </c:pt>
                <c:pt idx="262">
                  <c:v>1499.840323126266</c:v>
                </c:pt>
                <c:pt idx="263">
                  <c:v>1498.6128508846309</c:v>
                </c:pt>
                <c:pt idx="264">
                  <c:v>1497.3903765145715</c:v>
                </c:pt>
                <c:pt idx="265">
                  <c:v>1496.172860818667</c:v>
                </c:pt>
                <c:pt idx="266">
                  <c:v>1494.9602650805662</c:v>
                </c:pt>
                <c:pt idx="267">
                  <c:v>1493.7525510568935</c:v>
                </c:pt>
                <c:pt idx="268">
                  <c:v>1492.5496809693327</c:v>
                </c:pt>
                <c:pt idx="269">
                  <c:v>1491.3516174968756</c:v>
                </c:pt>
                <c:pt idx="270">
                  <c:v>1490.158323768236</c:v>
                </c:pt>
                <c:pt idx="271">
                  <c:v>1488.9697633544245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184-4A0D-A3C1-53FB09CE7FD4}"/>
            </c:ext>
          </c:extLst>
        </c:ser>
        <c:ser>
          <c:idx val="0"/>
          <c:order val="5"/>
          <c:tx>
            <c:strRef>
              <c:f>'分布予測 (20200320~） '!$V$9</c:f>
              <c:strCache>
                <c:ptCount val="1"/>
                <c:pt idx="0">
                  <c:v>+ 3σ</c:v>
                </c:pt>
              </c:strCache>
            </c:strRef>
          </c:tx>
          <c:spPr>
            <a:ln w="12700" cap="rnd">
              <a:solidFill>
                <a:schemeClr val="tx1">
                  <a:lumMod val="50000"/>
                  <a:lumOff val="5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'分布予測 (20200320~） '!$V$10:$V$281</c:f>
              <c:numCache>
                <c:formatCode>#,##0.00_);[Red]\(#,##0.00\)</c:formatCode>
                <c:ptCount val="272"/>
                <c:pt idx="55">
                  <c:v>2237.4</c:v>
                </c:pt>
                <c:pt idx="56">
                  <c:v>2348.0999693195567</c:v>
                </c:pt>
                <c:pt idx="57">
                  <c:v>2395.9521958955629</c:v>
                </c:pt>
                <c:pt idx="58">
                  <c:v>2433.4960234272926</c:v>
                </c:pt>
                <c:pt idx="59">
                  <c:v>2465.7166055351349</c:v>
                </c:pt>
                <c:pt idx="60">
                  <c:v>2494.5434845821565</c:v>
                </c:pt>
                <c:pt idx="61">
                  <c:v>2520.9655555060162</c:v>
                </c:pt>
                <c:pt idx="62">
                  <c:v>2545.5698647556692</c:v>
                </c:pt>
                <c:pt idx="63">
                  <c:v>2568.7386465510785</c:v>
                </c:pt>
                <c:pt idx="64">
                  <c:v>2590.7372233553901</c:v>
                </c:pt>
                <c:pt idx="65">
                  <c:v>2611.7586459078816</c:v>
                </c:pt>
                <c:pt idx="66">
                  <c:v>2631.9485551798962</c:v>
                </c:pt>
                <c:pt idx="67">
                  <c:v>2651.4200249721612</c:v>
                </c:pt>
                <c:pt idx="68">
                  <c:v>2670.2629178070051</c:v>
                </c:pt>
                <c:pt idx="69">
                  <c:v>2688.5500461626875</c:v>
                </c:pt>
                <c:pt idx="70">
                  <c:v>2706.3413788316698</c:v>
                </c:pt>
                <c:pt idx="71">
                  <c:v>2723.6870008105425</c:v>
                </c:pt>
                <c:pt idx="72">
                  <c:v>2740.6292503890854</c:v>
                </c:pt>
                <c:pt idx="73">
                  <c:v>2757.2042967771185</c:v>
                </c:pt>
                <c:pt idx="74">
                  <c:v>2773.4433274555022</c:v>
                </c:pt>
                <c:pt idx="75">
                  <c:v>2789.3734571114123</c:v>
                </c:pt>
                <c:pt idx="76">
                  <c:v>2805.0184339986004</c:v>
                </c:pt>
                <c:pt idx="77">
                  <c:v>2820.3991962974337</c:v>
                </c:pt>
                <c:pt idx="78">
                  <c:v>2835.5343156491276</c:v>
                </c:pt>
                <c:pt idx="79">
                  <c:v>2850.4403546195381</c:v>
                </c:pt>
                <c:pt idx="80">
                  <c:v>2865.1321576593441</c:v>
                </c:pt>
                <c:pt idx="81">
                  <c:v>2879.623090079177</c:v>
                </c:pt>
                <c:pt idx="82">
                  <c:v>2893.9252359555076</c:v>
                </c:pt>
                <c:pt idx="83">
                  <c:v>2908.0495632740412</c:v>
                </c:pt>
                <c:pt idx="84">
                  <c:v>2922.0060627023322</c:v>
                </c:pt>
                <c:pt idx="85">
                  <c:v>2935.8038649602777</c:v>
                </c:pt>
                <c:pt idx="86">
                  <c:v>2949.4513406875362</c:v>
                </c:pt>
                <c:pt idx="87">
                  <c:v>2962.9561858944908</c:v>
                </c:pt>
                <c:pt idx="88">
                  <c:v>2976.325495460158</c:v>
                </c:pt>
                <c:pt idx="89">
                  <c:v>2989.5658266580872</c:v>
                </c:pt>
                <c:pt idx="90">
                  <c:v>3002.6832543146743</c:v>
                </c:pt>
                <c:pt idx="91">
                  <c:v>3015.6834189079896</c:v>
                </c:pt>
                <c:pt idx="92">
                  <c:v>3028.571568680276</c:v>
                </c:pt>
                <c:pt idx="93">
                  <c:v>3041.3525966497136</c:v>
                </c:pt>
                <c:pt idx="94">
                  <c:v>3054.031073256303</c:v>
                </c:pt>
                <c:pt idx="95">
                  <c:v>3066.6112752548402</c:v>
                </c:pt>
                <c:pt idx="96">
                  <c:v>3079.0972113688076</c:v>
                </c:pt>
                <c:pt idx="97">
                  <c:v>3091.4926451379083</c:v>
                </c:pt>
                <c:pt idx="98">
                  <c:v>3103.8011153252846</c:v>
                </c:pt>
                <c:pt idx="99">
                  <c:v>3116.0259541953906</c:v>
                </c:pt>
                <c:pt idx="100">
                  <c:v>3128.1703039276968</c:v>
                </c:pt>
                <c:pt idx="101">
                  <c:v>3140.2371313932858</c:v>
                </c:pt>
                <c:pt idx="102">
                  <c:v>3152.2292414894232</c:v>
                </c:pt>
                <c:pt idx="103">
                  <c:v>3164.149289200303</c:v>
                </c:pt>
                <c:pt idx="104">
                  <c:v>3175.9997905294799</c:v>
                </c:pt>
                <c:pt idx="105">
                  <c:v>3187.7831324302624</c:v>
                </c:pt>
                <c:pt idx="106">
                  <c:v>3199.5015818439801</c:v>
                </c:pt>
                <c:pt idx="107">
                  <c:v>3211.157293942068</c:v>
                </c:pt>
                <c:pt idx="108">
                  <c:v>3222.7523196559764</c:v>
                </c:pt>
                <c:pt idx="109">
                  <c:v>3234.2886125686123</c:v>
                </c:pt>
                <c:pt idx="110">
                  <c:v>3245.7680352321986</c:v>
                </c:pt>
                <c:pt idx="111">
                  <c:v>3257.1923649697846</c:v>
                </c:pt>
                <c:pt idx="112">
                  <c:v>3268.5632992109995</c:v>
                </c:pt>
                <c:pt idx="113">
                  <c:v>3279.8824604069155</c:v>
                </c:pt>
                <c:pt idx="114">
                  <c:v>3291.1514005638419</c:v>
                </c:pt>
                <c:pt idx="115">
                  <c:v>3302.3716054315209</c:v>
                </c:pt>
                <c:pt idx="116">
                  <c:v>3313.5444983773441</c:v>
                </c:pt>
                <c:pt idx="117">
                  <c:v>3324.6714439748575</c:v>
                </c:pt>
                <c:pt idx="118">
                  <c:v>3335.7537513318571</c:v>
                </c:pt>
                <c:pt idx="119">
                  <c:v>3346.7926771807834</c:v>
                </c:pt>
                <c:pt idx="120">
                  <c:v>3357.7894287518161</c:v>
                </c:pt>
                <c:pt idx="121">
                  <c:v>3368.7451664470204</c:v>
                </c:pt>
                <c:pt idx="122">
                  <c:v>3379.6610063321241</c:v>
                </c:pt>
                <c:pt idx="123">
                  <c:v>3390.538022460868</c:v>
                </c:pt>
                <c:pt idx="124">
                  <c:v>3401.3772490454598</c:v>
                </c:pt>
                <c:pt idx="125">
                  <c:v>3412.179682485395</c:v>
                </c:pt>
                <c:pt idx="126">
                  <c:v>3422.9462832657514</c:v>
                </c:pt>
                <c:pt idx="127">
                  <c:v>3433.6779777350794</c:v>
                </c:pt>
                <c:pt idx="128">
                  <c:v>3444.375659772064</c:v>
                </c:pt>
                <c:pt idx="129">
                  <c:v>3455.04019234934</c:v>
                </c:pt>
                <c:pt idx="130">
                  <c:v>3465.6724090021053</c:v>
                </c:pt>
                <c:pt idx="131">
                  <c:v>3476.2731152085044</c:v>
                </c:pt>
                <c:pt idx="132">
                  <c:v>3486.8430896881691</c:v>
                </c:pt>
                <c:pt idx="133">
                  <c:v>3497.3830856247646</c:v>
                </c:pt>
                <c:pt idx="134">
                  <c:v>3507.8938318178825</c:v>
                </c:pt>
                <c:pt idx="135">
                  <c:v>3518.3760337692297</c:v>
                </c:pt>
                <c:pt idx="136">
                  <c:v>3528.8303747075943</c:v>
                </c:pt>
                <c:pt idx="137">
                  <c:v>3539.2575165567764</c:v>
                </c:pt>
                <c:pt idx="138">
                  <c:v>3549.6581008502935</c:v>
                </c:pt>
                <c:pt idx="139">
                  <c:v>3560.0327495963884</c:v>
                </c:pt>
                <c:pt idx="140">
                  <c:v>3570.382066096608</c:v>
                </c:pt>
                <c:pt idx="141">
                  <c:v>3580.7066357209392</c:v>
                </c:pt>
                <c:pt idx="142">
                  <c:v>3591.0070266422972</c:v>
                </c:pt>
                <c:pt idx="143">
                  <c:v>3601.283790532932</c:v>
                </c:pt>
                <c:pt idx="144">
                  <c:v>3611.5374632251292</c:v>
                </c:pt>
                <c:pt idx="145">
                  <c:v>3621.7685653384237</c:v>
                </c:pt>
                <c:pt idx="146">
                  <c:v>3631.9776028753631</c:v>
                </c:pt>
                <c:pt idx="147">
                  <c:v>3642.1650677877337</c:v>
                </c:pt>
                <c:pt idx="148">
                  <c:v>3652.3314385150097</c:v>
                </c:pt>
                <c:pt idx="149">
                  <c:v>3662.4771804966667</c:v>
                </c:pt>
                <c:pt idx="150">
                  <c:v>3672.6027466599048</c:v>
                </c:pt>
                <c:pt idx="151">
                  <c:v>3682.7085778841865</c:v>
                </c:pt>
                <c:pt idx="152">
                  <c:v>3692.7951034439384</c:v>
                </c:pt>
                <c:pt idx="153">
                  <c:v>3702.8627414306411</c:v>
                </c:pt>
                <c:pt idx="154">
                  <c:v>3712.9118991554728</c:v>
                </c:pt>
                <c:pt idx="155">
                  <c:v>3722.942973533593</c:v>
                </c:pt>
                <c:pt idx="156">
                  <c:v>3732.9563514510642</c:v>
                </c:pt>
                <c:pt idx="157">
                  <c:v>3742.9524101153702</c:v>
                </c:pt>
                <c:pt idx="158">
                  <c:v>3752.9315173904151</c:v>
                </c:pt>
                <c:pt idx="159">
                  <c:v>3762.8940321168229</c:v>
                </c:pt>
                <c:pt idx="160">
                  <c:v>3772.840304418336</c:v>
                </c:pt>
                <c:pt idx="161">
                  <c:v>3782.7706759950179</c:v>
                </c:pt>
                <c:pt idx="162">
                  <c:v>3792.6854804039658</c:v>
                </c:pt>
                <c:pt idx="163">
                  <c:v>3802.5850433281676</c:v>
                </c:pt>
                <c:pt idx="164">
                  <c:v>3812.4696828341075</c:v>
                </c:pt>
                <c:pt idx="165">
                  <c:v>3822.3397096186923</c:v>
                </c:pt>
                <c:pt idx="166">
                  <c:v>3832.1954272460321</c:v>
                </c:pt>
                <c:pt idx="167">
                  <c:v>3842.0371323745776</c:v>
                </c:pt>
                <c:pt idx="168">
                  <c:v>3851.8651149750913</c:v>
                </c:pt>
                <c:pt idx="169">
                  <c:v>3861.6796585398974</c:v>
                </c:pt>
                <c:pt idx="170">
                  <c:v>3871.4810402838361</c:v>
                </c:pt>
                <c:pt idx="171">
                  <c:v>3881.2695313373129</c:v>
                </c:pt>
                <c:pt idx="172">
                  <c:v>3891.0453969318241</c:v>
                </c:pt>
                <c:pt idx="173">
                  <c:v>3900.8088965783118</c:v>
                </c:pt>
                <c:pt idx="174">
                  <c:v>3910.5602842386847</c:v>
                </c:pt>
                <c:pt idx="175">
                  <c:v>3920.2998084908186</c:v>
                </c:pt>
                <c:pt idx="176">
                  <c:v>3930.0277126873352</c:v>
                </c:pt>
                <c:pt idx="177">
                  <c:v>3939.7442351084483</c:v>
                </c:pt>
                <c:pt idx="178">
                  <c:v>3949.4496091091419</c:v>
                </c:pt>
                <c:pt idx="179">
                  <c:v>3959.1440632609338</c:v>
                </c:pt>
                <c:pt idx="180">
                  <c:v>3968.8278214884672</c:v>
                </c:pt>
                <c:pt idx="181">
                  <c:v>3978.5011032011562</c:v>
                </c:pt>
                <c:pt idx="182">
                  <c:v>3988.1641234201034</c:v>
                </c:pt>
                <c:pt idx="183">
                  <c:v>3997.8170929005009</c:v>
                </c:pt>
                <c:pt idx="184">
                  <c:v>4007.4602182496928</c:v>
                </c:pt>
                <c:pt idx="185">
                  <c:v>4017.0937020411038</c:v>
                </c:pt>
                <c:pt idx="186">
                  <c:v>4026.7177429241965</c:v>
                </c:pt>
                <c:pt idx="187">
                  <c:v>4036.332535730633</c:v>
                </c:pt>
                <c:pt idx="188">
                  <c:v>4045.9382715767892</c:v>
                </c:pt>
                <c:pt idx="189">
                  <c:v>4055.5351379627864</c:v>
                </c:pt>
                <c:pt idx="190">
                  <c:v>4065.123318868169</c:v>
                </c:pt>
                <c:pt idx="191">
                  <c:v>4074.7029948443819</c:v>
                </c:pt>
                <c:pt idx="192">
                  <c:v>4084.2743431041608</c:v>
                </c:pt>
                <c:pt idx="193">
                  <c:v>4093.8375376079698</c:v>
                </c:pt>
                <c:pt idx="194">
                  <c:v>4103.3927491476061</c:v>
                </c:pt>
                <c:pt idx="195">
                  <c:v>4112.9401454270755</c:v>
                </c:pt>
                <c:pt idx="196">
                  <c:v>4122.4798911408488</c:v>
                </c:pt>
                <c:pt idx="197">
                  <c:v>4132.0121480496136</c:v>
                </c:pt>
                <c:pt idx="198">
                  <c:v>4141.5370750536003</c:v>
                </c:pt>
                <c:pt idx="199">
                  <c:v>4151.0548282635891</c:v>
                </c:pt>
                <c:pt idx="200">
                  <c:v>4160.5655610696804</c:v>
                </c:pt>
                <c:pt idx="201">
                  <c:v>4170.0694242079171</c:v>
                </c:pt>
                <c:pt idx="202">
                  <c:v>4179.5665658248399</c:v>
                </c:pt>
                <c:pt idx="203">
                  <c:v>4189.057131540053</c:v>
                </c:pt>
                <c:pt idx="204">
                  <c:v>4198.54126450687</c:v>
                </c:pt>
                <c:pt idx="205">
                  <c:v>4208.0191054711158</c:v>
                </c:pt>
                <c:pt idx="206">
                  <c:v>4217.4907928281573</c:v>
                </c:pt>
                <c:pt idx="207">
                  <c:v>4226.956462678213</c:v>
                </c:pt>
                <c:pt idx="208">
                  <c:v>4236.4162488800248</c:v>
                </c:pt>
                <c:pt idx="209">
                  <c:v>4245.8702831029186</c:v>
                </c:pt>
                <c:pt idx="210">
                  <c:v>4255.3186948773609</c:v>
                </c:pt>
                <c:pt idx="211">
                  <c:v>4264.7616116440122</c:v>
                </c:pt>
                <c:pt idx="212">
                  <c:v>4274.1991588013607</c:v>
                </c:pt>
                <c:pt idx="213">
                  <c:v>4283.6314597519931</c:v>
                </c:pt>
                <c:pt idx="214">
                  <c:v>4293.0586359475137</c:v>
                </c:pt>
                <c:pt idx="215">
                  <c:v>4302.4808069322053</c:v>
                </c:pt>
                <c:pt idx="216">
                  <c:v>4311.8980903854381</c:v>
                </c:pt>
                <c:pt idx="217">
                  <c:v>4321.3106021628855</c:v>
                </c:pt>
                <c:pt idx="218">
                  <c:v>4330.718456336589</c:v>
                </c:pt>
                <c:pt idx="219">
                  <c:v>4340.121765233911</c:v>
                </c:pt>
                <c:pt idx="220">
                  <c:v>4349.5206394753995</c:v>
                </c:pt>
                <c:pt idx="221">
                  <c:v>4358.9151880116187</c:v>
                </c:pt>
                <c:pt idx="222">
                  <c:v>4368.3055181589762</c:v>
                </c:pt>
                <c:pt idx="223">
                  <c:v>4377.6917356345657</c:v>
                </c:pt>
                <c:pt idx="224">
                  <c:v>4387.0739445900808</c:v>
                </c:pt>
                <c:pt idx="225">
                  <c:v>4396.4522476448074</c:v>
                </c:pt>
                <c:pt idx="226">
                  <c:v>4405.8267459177414</c:v>
                </c:pt>
                <c:pt idx="227">
                  <c:v>4415.1975390588532</c:v>
                </c:pt>
                <c:pt idx="228">
                  <c:v>4424.5647252795243</c:v>
                </c:pt>
                <c:pt idx="229">
                  <c:v>4433.9284013821889</c:v>
                </c:pt>
                <c:pt idx="230">
                  <c:v>4443.2886627891976</c:v>
                </c:pt>
                <c:pt idx="231">
                  <c:v>4452.6456035709343</c:v>
                </c:pt>
                <c:pt idx="232">
                  <c:v>4461.9993164732141</c:v>
                </c:pt>
                <c:pt idx="233">
                  <c:v>4471.3498929439629</c:v>
                </c:pt>
                <c:pt idx="234">
                  <c:v>4480.697423159233</c:v>
                </c:pt>
                <c:pt idx="235">
                  <c:v>4490.0419960485478</c:v>
                </c:pt>
                <c:pt idx="236">
                  <c:v>4499.3836993196082</c:v>
                </c:pt>
                <c:pt idx="237">
                  <c:v>4508.7226194823897</c:v>
                </c:pt>
                <c:pt idx="238">
                  <c:v>4518.0588418726184</c:v>
                </c:pt>
                <c:pt idx="239">
                  <c:v>4527.3924506746844</c:v>
                </c:pt>
                <c:pt idx="240">
                  <c:v>4536.7235289439741</c:v>
                </c:pt>
                <c:pt idx="241">
                  <c:v>4546.0521586286613</c:v>
                </c:pt>
                <c:pt idx="242">
                  <c:v>4555.3784205909733</c:v>
                </c:pt>
                <c:pt idx="243">
                  <c:v>4564.7023946279178</c:v>
                </c:pt>
                <c:pt idx="244">
                  <c:v>4574.0241594915324</c:v>
                </c:pt>
                <c:pt idx="245">
                  <c:v>4583.3437929086367</c:v>
                </c:pt>
                <c:pt idx="246">
                  <c:v>4592.661371600112</c:v>
                </c:pt>
                <c:pt idx="247">
                  <c:v>4601.9769712997186</c:v>
                </c:pt>
                <c:pt idx="248">
                  <c:v>4611.2906667724819</c:v>
                </c:pt>
                <c:pt idx="249">
                  <c:v>4620.6025318326283</c:v>
                </c:pt>
                <c:pt idx="250">
                  <c:v>4629.9126393611059</c:v>
                </c:pt>
                <c:pt idx="251">
                  <c:v>4639.2210613227089</c:v>
                </c:pt>
                <c:pt idx="252">
                  <c:v>4648.527868782784</c:v>
                </c:pt>
                <c:pt idx="253">
                  <c:v>4657.8331319235722</c:v>
                </c:pt>
                <c:pt idx="254">
                  <c:v>4667.1369200601575</c:v>
                </c:pt>
                <c:pt idx="255">
                  <c:v>4676.4393016560598</c:v>
                </c:pt>
                <c:pt idx="256">
                  <c:v>4685.7403443384756</c:v>
                </c:pt>
                <c:pt idx="257">
                  <c:v>4695.0401149131712</c:v>
                </c:pt>
                <c:pt idx="258">
                  <c:v>4704.3386793790323</c:v>
                </c:pt>
                <c:pt idx="259">
                  <c:v>4713.636102942306</c:v>
                </c:pt>
                <c:pt idx="260">
                  <c:v>4722.9324500305047</c:v>
                </c:pt>
                <c:pt idx="261">
                  <c:v>4732.2277843060165</c:v>
                </c:pt>
                <c:pt idx="262">
                  <c:v>4741.5221686794112</c:v>
                </c:pt>
                <c:pt idx="263">
                  <c:v>4750.8156653224451</c:v>
                </c:pt>
                <c:pt idx="264">
                  <c:v>4760.1083356807985</c:v>
                </c:pt>
                <c:pt idx="265">
                  <c:v>4769.4002404865141</c:v>
                </c:pt>
                <c:pt idx="266">
                  <c:v>4778.6914397701912</c:v>
                </c:pt>
                <c:pt idx="267">
                  <c:v>4787.9819928728912</c:v>
                </c:pt>
                <c:pt idx="268">
                  <c:v>4797.2719584578099</c:v>
                </c:pt>
                <c:pt idx="269">
                  <c:v>4806.5613945216819</c:v>
                </c:pt>
                <c:pt idx="270">
                  <c:v>4815.8503584059545</c:v>
                </c:pt>
                <c:pt idx="271">
                  <c:v>4825.1389068077233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184-4A0D-A3C1-53FB09CE7FD4}"/>
            </c:ext>
          </c:extLst>
        </c:ser>
        <c:ser>
          <c:idx val="7"/>
          <c:order val="6"/>
          <c:tx>
            <c:strRef>
              <c:f>'分布予測 (20200320~） '!$W$9</c:f>
              <c:strCache>
                <c:ptCount val="1"/>
                <c:pt idx="0">
                  <c:v>- 3σ</c:v>
                </c:pt>
              </c:strCache>
            </c:strRef>
          </c:tx>
          <c:spPr>
            <a:ln w="12700" cap="rnd">
              <a:solidFill>
                <a:schemeClr val="tx1">
                  <a:lumMod val="50000"/>
                  <a:lumOff val="5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'分布予測 (20200320~） '!$W$10:$W$281</c:f>
              <c:numCache>
                <c:formatCode>#,##0.00_);[Red]\(#,##0.00\)</c:formatCode>
                <c:ptCount val="272"/>
                <c:pt idx="55">
                  <c:v>2237.4</c:v>
                </c:pt>
                <c:pt idx="56">
                  <c:v>2133.1643282588502</c:v>
                </c:pt>
                <c:pt idx="57">
                  <c:v>2091.7817744325721</c:v>
                </c:pt>
                <c:pt idx="58">
                  <c:v>2060.7129984452804</c:v>
                </c:pt>
                <c:pt idx="59">
                  <c:v>2034.9728503021429</c:v>
                </c:pt>
                <c:pt idx="60">
                  <c:v>2012.631791267821</c:v>
                </c:pt>
                <c:pt idx="61">
                  <c:v>1992.7009300345542</c:v>
                </c:pt>
                <c:pt idx="62">
                  <c:v>1974.593223785457</c:v>
                </c:pt>
                <c:pt idx="63">
                  <c:v>1957.926441934811</c:v>
                </c:pt>
                <c:pt idx="64">
                  <c:v>1942.4352656558899</c:v>
                </c:pt>
                <c:pt idx="65">
                  <c:v>1927.9266478480106</c:v>
                </c:pt>
                <c:pt idx="66">
                  <c:v>1914.2549511806017</c:v>
                </c:pt>
                <c:pt idx="67">
                  <c:v>1901.3071054958866</c:v>
                </c:pt>
                <c:pt idx="68">
                  <c:v>1888.9932519166668</c:v>
                </c:pt>
                <c:pt idx="69">
                  <c:v>1877.2405816119933</c:v>
                </c:pt>
                <c:pt idx="70">
                  <c:v>1865.9891294388976</c:v>
                </c:pt>
                <c:pt idx="71">
                  <c:v>1855.1888140524652</c:v>
                </c:pt>
                <c:pt idx="72">
                  <c:v>1844.7973008167767</c:v>
                </c:pt>
                <c:pt idx="73">
                  <c:v>1834.7784241780575</c:v>
                </c:pt>
                <c:pt idx="74">
                  <c:v>1825.1010003136807</c:v>
                </c:pt>
                <c:pt idx="75">
                  <c:v>1815.7379181968902</c:v>
                </c:pt>
                <c:pt idx="76">
                  <c:v>1806.6654332365454</c:v>
                </c:pt>
                <c:pt idx="77">
                  <c:v>1797.8626109170789</c:v>
                </c:pt>
                <c:pt idx="78">
                  <c:v>1789.3108832642672</c:v>
                </c:pt>
                <c:pt idx="79">
                  <c:v>1780.9936913814397</c:v>
                </c:pt>
                <c:pt idx="80">
                  <c:v>1772.8961944892958</c:v>
                </c:pt>
                <c:pt idx="81">
                  <c:v>1765.0050309507787</c:v>
                </c:pt>
                <c:pt idx="82">
                  <c:v>1757.308120365188</c:v>
                </c:pt>
                <c:pt idx="83">
                  <c:v>1749.7944984247874</c:v>
                </c:pt>
                <c:pt idx="84">
                  <c:v>1742.454178142189</c:v>
                </c:pt>
                <c:pt idx="85">
                  <c:v>1735.2780324798641</c:v>
                </c:pt>
                <c:pt idx="86">
                  <c:v>1728.2576944827217</c:v>
                </c:pt>
                <c:pt idx="87">
                  <c:v>1721.3854718271514</c:v>
                </c:pt>
                <c:pt idx="88">
                  <c:v>1714.6542733231111</c:v>
                </c:pt>
                <c:pt idx="89">
                  <c:v>1708.0575453882316</c:v>
                </c:pt>
                <c:pt idx="90">
                  <c:v>1701.5892168895034</c:v>
                </c:pt>
                <c:pt idx="91">
                  <c:v>1695.2436510444506</c:v>
                </c:pt>
                <c:pt idx="92">
                  <c:v>1689.0156033086314</c:v>
                </c:pt>
                <c:pt idx="93">
                  <c:v>1682.9001843638789</c:v>
                </c:pt>
                <c:pt idx="94">
                  <c:v>1676.8928274724165</c:v>
                </c:pt>
                <c:pt idx="95">
                  <c:v>1670.9892595838828</c:v>
                </c:pt>
                <c:pt idx="96">
                  <c:v>1665.185475681445</c:v>
                </c:pt>
                <c:pt idx="97">
                  <c:v>1659.477715934265</c:v>
                </c:pt>
                <c:pt idx="98">
                  <c:v>1653.8624452902791</c:v>
                </c:pt>
                <c:pt idx="99">
                  <c:v>1648.3363351983317</c:v>
                </c:pt>
                <c:pt idx="100">
                  <c:v>1642.8962471944674</c:v>
                </c:pt>
                <c:pt idx="101">
                  <c:v>1637.5392181253387</c:v>
                </c:pt>
                <c:pt idx="102">
                  <c:v>1632.2624468136369</c:v>
                </c:pt>
                <c:pt idx="103">
                  <c:v>1627.0632819973455</c:v>
                </c:pt>
                <c:pt idx="104">
                  <c:v>1621.9392113973122</c:v>
                </c:pt>
                <c:pt idx="105">
                  <c:v>1616.8878517868543</c:v>
                </c:pt>
                <c:pt idx="106">
                  <c:v>1611.9069399534949</c:v>
                </c:pt>
                <c:pt idx="107">
                  <c:v>1606.9943244568772</c:v>
                </c:pt>
                <c:pt idx="108">
                  <c:v>1602.1479580988585</c:v>
                </c:pt>
                <c:pt idx="109">
                  <c:v>1597.3658910320696</c:v>
                </c:pt>
                <c:pt idx="110">
                  <c:v>1592.646264442054</c:v>
                </c:pt>
                <c:pt idx="111">
                  <c:v>1587.987304745762</c:v>
                </c:pt>
                <c:pt idx="112">
                  <c:v>1583.3873182557973</c:v>
                </c:pt>
                <c:pt idx="113">
                  <c:v>1578.8446862655551</c:v>
                </c:pt>
                <c:pt idx="114">
                  <c:v>1574.3578605154287</c:v>
                </c:pt>
                <c:pt idx="115">
                  <c:v>1569.9253590046148</c:v>
                </c:pt>
                <c:pt idx="116">
                  <c:v>1565.5457621168998</c:v>
                </c:pt>
                <c:pt idx="117">
                  <c:v>1561.2177090321559</c:v>
                </c:pt>
                <c:pt idx="118">
                  <c:v>1556.9398943982437</c:v>
                </c:pt>
                <c:pt idx="119">
                  <c:v>1552.7110652406216</c:v>
                </c:pt>
                <c:pt idx="120">
                  <c:v>1548.5300180892543</c:v>
                </c:pt>
                <c:pt idx="121">
                  <c:v>1544.3955963044623</c:v>
                </c:pt>
                <c:pt idx="122">
                  <c:v>1540.3066875851503</c:v>
                </c:pt>
                <c:pt idx="123">
                  <c:v>1536.2622216444563</c:v>
                </c:pt>
                <c:pt idx="124">
                  <c:v>1532.2611680393002</c:v>
                </c:pt>
                <c:pt idx="125">
                  <c:v>1528.3025341415637</c:v>
                </c:pt>
                <c:pt idx="126">
                  <c:v>1524.385363239795</c:v>
                </c:pt>
                <c:pt idx="127">
                  <c:v>1520.5087327613219</c:v>
                </c:pt>
                <c:pt idx="128">
                  <c:v>1516.6717526055927</c:v>
                </c:pt>
                <c:pt idx="129">
                  <c:v>1512.8735635803575</c:v>
                </c:pt>
                <c:pt idx="130">
                  <c:v>1509.1133359330599</c:v>
                </c:pt>
                <c:pt idx="131">
                  <c:v>1505.390267970454</c:v>
                </c:pt>
                <c:pt idx="132">
                  <c:v>1501.7035847600625</c:v>
                </c:pt>
                <c:pt idx="133">
                  <c:v>1498.0525369076381</c:v>
                </c:pt>
                <c:pt idx="134">
                  <c:v>1494.4363994052624</c:v>
                </c:pt>
                <c:pt idx="135">
                  <c:v>1490.8544705451677</c:v>
                </c:pt>
                <c:pt idx="136">
                  <c:v>1487.3060708947658</c:v>
                </c:pt>
                <c:pt idx="137">
                  <c:v>1483.7905423287202</c:v>
                </c:pt>
                <c:pt idx="138">
                  <c:v>1480.307247114245</c:v>
                </c:pt>
                <c:pt idx="139">
                  <c:v>1476.8555670460928</c:v>
                </c:pt>
                <c:pt idx="140">
                  <c:v>1473.4349026279824</c:v>
                </c:pt>
                <c:pt idx="141">
                  <c:v>1470.0446722974607</c:v>
                </c:pt>
                <c:pt idx="142">
                  <c:v>1466.6843116914154</c:v>
                </c:pt>
                <c:pt idx="143">
                  <c:v>1463.3532729496746</c:v>
                </c:pt>
                <c:pt idx="144">
                  <c:v>1460.0510240543003</c:v>
                </c:pt>
                <c:pt idx="145">
                  <c:v>1456.777048202382</c:v>
                </c:pt>
                <c:pt idx="146">
                  <c:v>1453.5308432102695</c:v>
                </c:pt>
                <c:pt idx="147">
                  <c:v>1450.3119209473521</c:v>
                </c:pt>
                <c:pt idx="148">
                  <c:v>1447.1198067976104</c:v>
                </c:pt>
                <c:pt idx="149">
                  <c:v>1443.9540391472995</c:v>
                </c:pt>
                <c:pt idx="150">
                  <c:v>1440.8141688972337</c:v>
                </c:pt>
                <c:pt idx="151">
                  <c:v>1437.6997589982443</c:v>
                </c:pt>
                <c:pt idx="152">
                  <c:v>1434.6103840084836</c:v>
                </c:pt>
                <c:pt idx="153">
                  <c:v>1431.5456296713328</c:v>
                </c:pt>
                <c:pt idx="154">
                  <c:v>1428.5050925127605</c:v>
                </c:pt>
                <c:pt idx="155">
                  <c:v>1425.4883794570426</c:v>
                </c:pt>
                <c:pt idx="156">
                  <c:v>1422.4951074598389</c:v>
                </c:pt>
                <c:pt idx="157">
                  <c:v>1419.5249031576768</c:v>
                </c:pt>
                <c:pt idx="158">
                  <c:v>1416.5774025329556</c:v>
                </c:pt>
                <c:pt idx="159">
                  <c:v>1413.6522505936437</c:v>
                </c:pt>
                <c:pt idx="160">
                  <c:v>1410.749101066888</c:v>
                </c:pt>
                <c:pt idx="161">
                  <c:v>1407.8676161058052</c:v>
                </c:pt>
                <c:pt idx="162">
                  <c:v>1405.007466008776</c:v>
                </c:pt>
                <c:pt idx="163">
                  <c:v>1402.1683289505863</c:v>
                </c:pt>
                <c:pt idx="164">
                  <c:v>1399.3498907248243</c:v>
                </c:pt>
                <c:pt idx="165">
                  <c:v>1396.5518444969546</c:v>
                </c:pt>
                <c:pt idx="166">
                  <c:v>1393.7738905675405</c:v>
                </c:pt>
                <c:pt idx="167">
                  <c:v>1391.0157361451047</c:v>
                </c:pt>
                <c:pt idx="168">
                  <c:v>1388.277095128163</c:v>
                </c:pt>
                <c:pt idx="169">
                  <c:v>1385.5576878959719</c:v>
                </c:pt>
                <c:pt idx="170">
                  <c:v>1382.8572411075804</c:v>
                </c:pt>
                <c:pt idx="171">
                  <c:v>1380.1754875087775</c:v>
                </c:pt>
                <c:pt idx="172">
                  <c:v>1377.5121657465704</c:v>
                </c:pt>
                <c:pt idx="173">
                  <c:v>1374.867020190829</c:v>
                </c:pt>
                <c:pt idx="174">
                  <c:v>1372.2398007627685</c:v>
                </c:pt>
                <c:pt idx="175">
                  <c:v>1369.6302627699495</c:v>
                </c:pt>
                <c:pt idx="176">
                  <c:v>1367.0381667474992</c:v>
                </c:pt>
                <c:pt idx="177">
                  <c:v>1364.4632783052668</c:v>
                </c:pt>
                <c:pt idx="178">
                  <c:v>1361.9053679806489</c:v>
                </c:pt>
                <c:pt idx="179">
                  <c:v>1359.3642110968242</c:v>
                </c:pt>
                <c:pt idx="180">
                  <c:v>1356.8395876261652</c:v>
                </c:pt>
                <c:pt idx="181">
                  <c:v>1354.3312820585938</c:v>
                </c:pt>
                <c:pt idx="182">
                  <c:v>1351.8390832746625</c:v>
                </c:pt>
                <c:pt idx="183">
                  <c:v>1349.3627844231587</c:v>
                </c:pt>
                <c:pt idx="184">
                  <c:v>1346.9021828030409</c:v>
                </c:pt>
                <c:pt idx="185">
                  <c:v>1344.457079749511</c:v>
                </c:pt>
                <c:pt idx="186">
                  <c:v>1342.0272805240593</c:v>
                </c:pt>
                <c:pt idx="187">
                  <c:v>1339.6125942083058</c:v>
                </c:pt>
                <c:pt idx="188">
                  <c:v>1337.2128336014828</c:v>
                </c:pt>
                <c:pt idx="189">
                  <c:v>1334.8278151214104</c:v>
                </c:pt>
                <c:pt idx="190">
                  <c:v>1332.4573587088134</c:v>
                </c:pt>
                <c:pt idx="191">
                  <c:v>1330.1012877348512</c:v>
                </c:pt>
                <c:pt idx="192">
                  <c:v>1327.7594289117255</c:v>
                </c:pt>
                <c:pt idx="193">
                  <c:v>1325.4316122062442</c:v>
                </c:pt>
                <c:pt idx="194">
                  <c:v>1323.1176707562192</c:v>
                </c:pt>
                <c:pt idx="195">
                  <c:v>1320.8174407895931</c:v>
                </c:pt>
                <c:pt idx="196">
                  <c:v>1318.5307615461791</c:v>
                </c:pt>
                <c:pt idx="197">
                  <c:v>1316.2574752019159</c:v>
                </c:pt>
                <c:pt idx="198">
                  <c:v>1313.9974267955406</c:v>
                </c:pt>
                <c:pt idx="199">
                  <c:v>1311.7504641575842</c:v>
                </c:pt>
                <c:pt idx="200">
                  <c:v>1309.5164378416014</c:v>
                </c:pt>
                <c:pt idx="201">
                  <c:v>1307.2952010575484</c:v>
                </c:pt>
                <c:pt idx="202">
                  <c:v>1305.0866096072311</c:v>
                </c:pt>
                <c:pt idx="203">
                  <c:v>1302.8905218217417</c:v>
                </c:pt>
                <c:pt idx="204">
                  <c:v>1300.7067985008111</c:v>
                </c:pt>
                <c:pt idx="205">
                  <c:v>1298.5353028540085</c:v>
                </c:pt>
                <c:pt idx="206">
                  <c:v>1296.375900443714</c:v>
                </c:pt>
                <c:pt idx="207">
                  <c:v>1294.2284591298087</c:v>
                </c:pt>
                <c:pt idx="208">
                  <c:v>1292.0928490160084</c:v>
                </c:pt>
                <c:pt idx="209">
                  <c:v>1289.9689423977932</c:v>
                </c:pt>
                <c:pt idx="210">
                  <c:v>1287.8566137118671</c:v>
                </c:pt>
                <c:pt idx="211">
                  <c:v>1285.7557394870964</c:v>
                </c:pt>
                <c:pt idx="212">
                  <c:v>1283.6661982968756</c:v>
                </c:pt>
                <c:pt idx="213">
                  <c:v>1281.5878707128679</c:v>
                </c:pt>
                <c:pt idx="214">
                  <c:v>1279.5206392600755</c:v>
                </c:pt>
                <c:pt idx="215">
                  <c:v>1277.4643883731894</c:v>
                </c:pt>
                <c:pt idx="216">
                  <c:v>1275.4190043541782</c:v>
                </c:pt>
                <c:pt idx="217">
                  <c:v>1273.3843753310712</c:v>
                </c:pt>
                <c:pt idx="218">
                  <c:v>1271.3603912178971</c:v>
                </c:pt>
                <c:pt idx="219">
                  <c:v>1269.3469436757359</c:v>
                </c:pt>
                <c:pt idx="220">
                  <c:v>1267.3439260748492</c:v>
                </c:pt>
                <c:pt idx="221">
                  <c:v>1265.3512334578529</c:v>
                </c:pt>
                <c:pt idx="222">
                  <c:v>1263.3687625038963</c:v>
                </c:pt>
                <c:pt idx="223">
                  <c:v>1261.3964114938121</c:v>
                </c:pt>
                <c:pt idx="224">
                  <c:v>1259.4340802762122</c:v>
                </c:pt>
                <c:pt idx="225">
                  <c:v>1257.4816702344899</c:v>
                </c:pt>
                <c:pt idx="226">
                  <c:v>1255.5390842547083</c:v>
                </c:pt>
                <c:pt idx="227">
                  <c:v>1253.6062266943347</c:v>
                </c:pt>
                <c:pt idx="228">
                  <c:v>1251.6830033518058</c:v>
                </c:pt>
                <c:pt idx="229">
                  <c:v>1249.7693214368878</c:v>
                </c:pt>
                <c:pt idx="230">
                  <c:v>1247.8650895418139</c:v>
                </c:pt>
                <c:pt idx="231">
                  <c:v>1245.9702176131657</c:v>
                </c:pt>
                <c:pt idx="232">
                  <c:v>1244.0846169244851</c:v>
                </c:pt>
                <c:pt idx="233">
                  <c:v>1242.2082000495848</c:v>
                </c:pt>
                <c:pt idx="234">
                  <c:v>1240.340880836543</c:v>
                </c:pt>
                <c:pt idx="235">
                  <c:v>1238.4825743823553</c:v>
                </c:pt>
                <c:pt idx="236">
                  <c:v>1236.6331970082288</c:v>
                </c:pt>
                <c:pt idx="237">
                  <c:v>1234.7926662354932</c:v>
                </c:pt>
                <c:pt idx="238">
                  <c:v>1232.960900762117</c:v>
                </c:pt>
                <c:pt idx="239">
                  <c:v>1231.1378204398025</c:v>
                </c:pt>
                <c:pt idx="240">
                  <c:v>1229.3233462516505</c:v>
                </c:pt>
                <c:pt idx="241">
                  <c:v>1227.5174002903698</c:v>
                </c:pt>
                <c:pt idx="242">
                  <c:v>1225.7199057370219</c:v>
                </c:pt>
                <c:pt idx="243">
                  <c:v>1223.9307868402814</c:v>
                </c:pt>
                <c:pt idx="244">
                  <c:v>1222.1499688961953</c:v>
                </c:pt>
                <c:pt idx="245">
                  <c:v>1220.3773782284347</c:v>
                </c:pt>
                <c:pt idx="246">
                  <c:v>1218.6129421690127</c:v>
                </c:pt>
                <c:pt idx="247">
                  <c:v>1216.8565890394643</c:v>
                </c:pt>
                <c:pt idx="248">
                  <c:v>1215.1082481324727</c:v>
                </c:pt>
                <c:pt idx="249">
                  <c:v>1213.3678496939267</c:v>
                </c:pt>
                <c:pt idx="250">
                  <c:v>1211.6353249053982</c:v>
                </c:pt>
                <c:pt idx="251">
                  <c:v>1209.9106058670297</c:v>
                </c:pt>
                <c:pt idx="252">
                  <c:v>1208.1936255808191</c:v>
                </c:pt>
                <c:pt idx="253">
                  <c:v>1206.4843179342879</c:v>
                </c:pt>
                <c:pt idx="254">
                  <c:v>1204.7826176845272</c:v>
                </c:pt>
                <c:pt idx="255">
                  <c:v>1203.0884604426064</c:v>
                </c:pt>
                <c:pt idx="256">
                  <c:v>1201.4017826583377</c:v>
                </c:pt>
                <c:pt idx="257">
                  <c:v>1199.7225216053848</c:v>
                </c:pt>
                <c:pt idx="258">
                  <c:v>1198.0506153667066</c:v>
                </c:pt>
                <c:pt idx="259">
                  <c:v>1196.3860028203273</c:v>
                </c:pt>
                <c:pt idx="260">
                  <c:v>1194.7286236254258</c:v>
                </c:pt>
                <c:pt idx="261">
                  <c:v>1193.0784182087291</c:v>
                </c:pt>
                <c:pt idx="262">
                  <c:v>1191.4353277512116</c:v>
                </c:pt>
                <c:pt idx="263">
                  <c:v>1189.7992941750829</c:v>
                </c:pt>
                <c:pt idx="264">
                  <c:v>1188.1702601310617</c:v>
                </c:pt>
                <c:pt idx="265">
                  <c:v>1186.5481689859287</c:v>
                </c:pt>
                <c:pt idx="266">
                  <c:v>1184.9329648103439</c:v>
                </c:pt>
                <c:pt idx="267">
                  <c:v>1183.3245923669328</c:v>
                </c:pt>
                <c:pt idx="268">
                  <c:v>1181.7229970986257</c:v>
                </c:pt>
                <c:pt idx="269">
                  <c:v>1180.1281251172429</c:v>
                </c:pt>
                <c:pt idx="270">
                  <c:v>1178.5399231923311</c:v>
                </c:pt>
                <c:pt idx="271">
                  <c:v>1176.9583387402263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184-4A0D-A3C1-53FB09CE7FD4}"/>
            </c:ext>
          </c:extLst>
        </c:ser>
        <c:ser>
          <c:idx val="8"/>
          <c:order val="7"/>
          <c:tx>
            <c:strRef>
              <c:f>'分布予測 (20200320~） '!$N$9</c:f>
              <c:strCache>
                <c:ptCount val="1"/>
                <c:pt idx="0">
                  <c:v>実績</c:v>
                </c:pt>
              </c:strCache>
            </c:strRef>
          </c:tx>
          <c:spPr>
            <a:ln w="158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'分布予測 (20200320~） '!$N$10:$N$65</c:f>
              <c:numCache>
                <c:formatCode>#,##0.00_);[Red]\(#,##0.00\)</c:formatCode>
                <c:ptCount val="56"/>
                <c:pt idx="0">
                  <c:v>3257.85</c:v>
                </c:pt>
                <c:pt idx="1">
                  <c:v>3234.85</c:v>
                </c:pt>
                <c:pt idx="2">
                  <c:v>3246.28</c:v>
                </c:pt>
                <c:pt idx="3">
                  <c:v>3237.18</c:v>
                </c:pt>
                <c:pt idx="4">
                  <c:v>3253.05</c:v>
                </c:pt>
                <c:pt idx="5">
                  <c:v>3274.7</c:v>
                </c:pt>
                <c:pt idx="6">
                  <c:v>3265.33</c:v>
                </c:pt>
                <c:pt idx="7">
                  <c:v>3265.35</c:v>
                </c:pt>
                <c:pt idx="8">
                  <c:v>3283.15</c:v>
                </c:pt>
                <c:pt idx="9">
                  <c:v>3289.37</c:v>
                </c:pt>
                <c:pt idx="10">
                  <c:v>3316.81</c:v>
                </c:pt>
                <c:pt idx="11">
                  <c:v>3329.62</c:v>
                </c:pt>
                <c:pt idx="12">
                  <c:v>3320.79</c:v>
                </c:pt>
                <c:pt idx="13">
                  <c:v>3321.75</c:v>
                </c:pt>
                <c:pt idx="14">
                  <c:v>3325.54</c:v>
                </c:pt>
                <c:pt idx="15">
                  <c:v>3295.47</c:v>
                </c:pt>
                <c:pt idx="16">
                  <c:v>3253.63</c:v>
                </c:pt>
                <c:pt idx="17">
                  <c:v>3276.24</c:v>
                </c:pt>
                <c:pt idx="18">
                  <c:v>3285.06</c:v>
                </c:pt>
                <c:pt idx="19">
                  <c:v>3283.66</c:v>
                </c:pt>
                <c:pt idx="20">
                  <c:v>3225.52</c:v>
                </c:pt>
                <c:pt idx="21">
                  <c:v>3248.92</c:v>
                </c:pt>
                <c:pt idx="22">
                  <c:v>3296.86</c:v>
                </c:pt>
                <c:pt idx="23">
                  <c:v>3334.69</c:v>
                </c:pt>
                <c:pt idx="24">
                  <c:v>3344.26</c:v>
                </c:pt>
                <c:pt idx="25">
                  <c:v>3327.71</c:v>
                </c:pt>
                <c:pt idx="26">
                  <c:v>3352.09</c:v>
                </c:pt>
                <c:pt idx="27">
                  <c:v>3357.75</c:v>
                </c:pt>
                <c:pt idx="28">
                  <c:v>3379.45</c:v>
                </c:pt>
                <c:pt idx="29">
                  <c:v>3373.94</c:v>
                </c:pt>
                <c:pt idx="30">
                  <c:v>3380.16</c:v>
                </c:pt>
                <c:pt idx="31">
                  <c:v>3370.29</c:v>
                </c:pt>
                <c:pt idx="32">
                  <c:v>3386.1</c:v>
                </c:pt>
                <c:pt idx="33">
                  <c:v>3373.23</c:v>
                </c:pt>
                <c:pt idx="34">
                  <c:v>3337.75</c:v>
                </c:pt>
                <c:pt idx="35">
                  <c:v>3225.89</c:v>
                </c:pt>
                <c:pt idx="36">
                  <c:v>3128.21</c:v>
                </c:pt>
                <c:pt idx="37">
                  <c:v>3116.48</c:v>
                </c:pt>
                <c:pt idx="38">
                  <c:v>2978.39</c:v>
                </c:pt>
                <c:pt idx="39">
                  <c:v>2954.22</c:v>
                </c:pt>
                <c:pt idx="40">
                  <c:v>3090.23</c:v>
                </c:pt>
                <c:pt idx="41">
                  <c:v>3003.04</c:v>
                </c:pt>
                <c:pt idx="42">
                  <c:v>3130.12</c:v>
                </c:pt>
                <c:pt idx="43">
                  <c:v>3023.94</c:v>
                </c:pt>
                <c:pt idx="44">
                  <c:v>2972.37</c:v>
                </c:pt>
                <c:pt idx="45">
                  <c:v>2746.56</c:v>
                </c:pt>
                <c:pt idx="46">
                  <c:v>2882.23</c:v>
                </c:pt>
                <c:pt idx="47">
                  <c:v>2741.38</c:v>
                </c:pt>
                <c:pt idx="48">
                  <c:v>2480.64</c:v>
                </c:pt>
                <c:pt idx="49">
                  <c:v>2711.02</c:v>
                </c:pt>
                <c:pt idx="50">
                  <c:v>2386.13</c:v>
                </c:pt>
                <c:pt idx="51">
                  <c:v>2529.19</c:v>
                </c:pt>
                <c:pt idx="52">
                  <c:v>2398.1</c:v>
                </c:pt>
                <c:pt idx="53">
                  <c:v>2409.39</c:v>
                </c:pt>
                <c:pt idx="54">
                  <c:v>2304.92</c:v>
                </c:pt>
                <c:pt idx="55">
                  <c:v>2237.4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184-4A0D-A3C1-53FB09CE7FD4}"/>
            </c:ext>
          </c:extLst>
        </c:ser>
        <c:ser>
          <c:idx val="2"/>
          <c:order val="8"/>
          <c:tx>
            <c:strRef>
              <c:f>'分布予測 (20200320~） '!$H$9</c:f>
              <c:strCache>
                <c:ptCount val="1"/>
                <c:pt idx="0">
                  <c:v>計算解 (F9)</c:v>
                </c:pt>
              </c:strCache>
            </c:strRef>
          </c:tx>
          <c:spPr>
            <a:ln w="15875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'分布予測 (20200320~） '!$H$10:$H$281</c:f>
              <c:numCache>
                <c:formatCode>#,##0.00_);[Red]\(#,##0.00\)</c:formatCode>
                <c:ptCount val="272"/>
                <c:pt idx="55" formatCode="0.00_ ">
                  <c:v>2237.4</c:v>
                </c:pt>
                <c:pt idx="56" formatCode="0.00_ ">
                  <c:v>2344.7354855564772</c:v>
                </c:pt>
                <c:pt idx="57" formatCode="0.00_ ">
                  <c:v>2389.5749770786028</c:v>
                </c:pt>
                <c:pt idx="58" formatCode="0.00_ ">
                  <c:v>2384.861125153981</c:v>
                </c:pt>
                <c:pt idx="59" formatCode="0.00_ ">
                  <c:v>2413.4225326981832</c:v>
                </c:pt>
                <c:pt idx="60" formatCode="0.00_ ">
                  <c:v>2425.615448535907</c:v>
                </c:pt>
                <c:pt idx="61" formatCode="0.00_ ">
                  <c:v>2481.2626053928007</c:v>
                </c:pt>
                <c:pt idx="62" formatCode="0.00_ ">
                  <c:v>2446.8350878686606</c:v>
                </c:pt>
                <c:pt idx="63" formatCode="0.00_ ">
                  <c:v>2397.9688218030856</c:v>
                </c:pt>
                <c:pt idx="64" formatCode="0.00_ ">
                  <c:v>2383.130983655024</c:v>
                </c:pt>
                <c:pt idx="65" formatCode="0.00_ ">
                  <c:v>2322.7156017938187</c:v>
                </c:pt>
                <c:pt idx="66" formatCode="0.00_ ">
                  <c:v>2259.6014653263273</c:v>
                </c:pt>
                <c:pt idx="67" formatCode="0.00_ ">
                  <c:v>2276.9726528285578</c:v>
                </c:pt>
                <c:pt idx="68" formatCode="0.00_ ">
                  <c:v>2238.9153721387952</c:v>
                </c:pt>
                <c:pt idx="69" formatCode="0.00_ ">
                  <c:v>2186.4032437574288</c:v>
                </c:pt>
                <c:pt idx="70" formatCode="0.00_ ">
                  <c:v>2109.6225680805719</c:v>
                </c:pt>
                <c:pt idx="71" formatCode="0.00_ ">
                  <c:v>2124.2992415346562</c:v>
                </c:pt>
                <c:pt idx="72" formatCode="0.00_ ">
                  <c:v>2090.658648983388</c:v>
                </c:pt>
                <c:pt idx="73" formatCode="0.00_ ">
                  <c:v>1987.1424697732934</c:v>
                </c:pt>
                <c:pt idx="74" formatCode="0.00_ ">
                  <c:v>2002.3880173404464</c:v>
                </c:pt>
                <c:pt idx="75" formatCode="0.00_ ">
                  <c:v>1999.0133015983654</c:v>
                </c:pt>
                <c:pt idx="76" formatCode="0.00_ ">
                  <c:v>2065.6936428710928</c:v>
                </c:pt>
                <c:pt idx="77" formatCode="0.00_ ">
                  <c:v>2114.2049127265595</c:v>
                </c:pt>
                <c:pt idx="78" formatCode="0.00_ ">
                  <c:v>2121.3001130442467</c:v>
                </c:pt>
                <c:pt idx="79" formatCode="0.00_ ">
                  <c:v>2101.0284669768239</c:v>
                </c:pt>
                <c:pt idx="80" formatCode="0.00_ ">
                  <c:v>2200.3473810318765</c:v>
                </c:pt>
                <c:pt idx="81" formatCode="0.00_ ">
                  <c:v>2189.1009089055674</c:v>
                </c:pt>
                <c:pt idx="82" formatCode="0.00_ ">
                  <c:v>2229.6501270008953</c:v>
                </c:pt>
                <c:pt idx="83" formatCode="0.00_ ">
                  <c:v>2214.8947487867476</c:v>
                </c:pt>
                <c:pt idx="84" formatCode="0.00_ ">
                  <c:v>2130.8453901737385</c:v>
                </c:pt>
                <c:pt idx="85" formatCode="0.00_ ">
                  <c:v>2064.2785305804546</c:v>
                </c:pt>
                <c:pt idx="86" formatCode="0.00_ ">
                  <c:v>2036.8576055612407</c:v>
                </c:pt>
                <c:pt idx="87" formatCode="0.00_ ">
                  <c:v>2012.580496350078</c:v>
                </c:pt>
                <c:pt idx="88" formatCode="0.00_ ">
                  <c:v>2001.1672071091207</c:v>
                </c:pt>
                <c:pt idx="89" formatCode="0.00_ ">
                  <c:v>1937.6566973448898</c:v>
                </c:pt>
                <c:pt idx="90" formatCode="0.00_ ">
                  <c:v>1935.2206035710412</c:v>
                </c:pt>
                <c:pt idx="91" formatCode="0.00_ ">
                  <c:v>1937.768701824004</c:v>
                </c:pt>
                <c:pt idx="92" formatCode="0.00_ ">
                  <c:v>1925.5097746520273</c:v>
                </c:pt>
                <c:pt idx="93" formatCode="0.00_ ">
                  <c:v>1948.4781962793666</c:v>
                </c:pt>
                <c:pt idx="94" formatCode="0.00_ ">
                  <c:v>1969.2709794303539</c:v>
                </c:pt>
                <c:pt idx="95" formatCode="0.00_ ">
                  <c:v>1924.5576246905912</c:v>
                </c:pt>
                <c:pt idx="96" formatCode="0.00_ ">
                  <c:v>1934.2410320417396</c:v>
                </c:pt>
                <c:pt idx="97" formatCode="0.00_ ">
                  <c:v>1848.2562352557482</c:v>
                </c:pt>
                <c:pt idx="98" formatCode="0.00_ ">
                  <c:v>1743.26906429941</c:v>
                </c:pt>
                <c:pt idx="99" formatCode="0.00_ ">
                  <c:v>1773.9524822242909</c:v>
                </c:pt>
                <c:pt idx="100" formatCode="0.00_ ">
                  <c:v>1830.6494077305572</c:v>
                </c:pt>
                <c:pt idx="101" formatCode="0.00_ ">
                  <c:v>1783.1656560225779</c:v>
                </c:pt>
                <c:pt idx="102" formatCode="0.00_ ">
                  <c:v>1791.1903166111119</c:v>
                </c:pt>
                <c:pt idx="103" formatCode="0.00_ ">
                  <c:v>1750.3313349936186</c:v>
                </c:pt>
                <c:pt idx="104" formatCode="0.00_ ">
                  <c:v>1722.7951428001334</c:v>
                </c:pt>
                <c:pt idx="105" formatCode="0.00_ ">
                  <c:v>1718.9982920726393</c:v>
                </c:pt>
                <c:pt idx="106" formatCode="0.00_ ">
                  <c:v>1750.7169242020911</c:v>
                </c:pt>
                <c:pt idx="107" formatCode="0.00_ ">
                  <c:v>1727.4158529272288</c:v>
                </c:pt>
                <c:pt idx="108" formatCode="0.00_ ">
                  <c:v>1800.1745000482829</c:v>
                </c:pt>
                <c:pt idx="109" formatCode="0.00_ ">
                  <c:v>1837.7927114841839</c:v>
                </c:pt>
                <c:pt idx="110" formatCode="0.00_ ">
                  <c:v>1791.7976888318351</c:v>
                </c:pt>
                <c:pt idx="111" formatCode="0.00_ ">
                  <c:v>1767.7745389663835</c:v>
                </c:pt>
                <c:pt idx="112" formatCode="0.00_ ">
                  <c:v>1770.3839936206225</c:v>
                </c:pt>
                <c:pt idx="113" formatCode="0.00_ ">
                  <c:v>1765.4679957596795</c:v>
                </c:pt>
                <c:pt idx="114" formatCode="0.00_ ">
                  <c:v>1758.2774464299318</c:v>
                </c:pt>
                <c:pt idx="115" formatCode="0.00_ ">
                  <c:v>1777.4308787580028</c:v>
                </c:pt>
                <c:pt idx="116" formatCode="0.00_ ">
                  <c:v>1783.6998219207819</c:v>
                </c:pt>
                <c:pt idx="117" formatCode="0.00_ ">
                  <c:v>1722.0250389529465</c:v>
                </c:pt>
                <c:pt idx="118" formatCode="0.00_ ">
                  <c:v>1855.9748032420557</c:v>
                </c:pt>
                <c:pt idx="119" formatCode="0.00_ ">
                  <c:v>1881.0761729714372</c:v>
                </c:pt>
                <c:pt idx="120" formatCode="0.00_ ">
                  <c:v>1869.7257978665498</c:v>
                </c:pt>
                <c:pt idx="121" formatCode="0.00_ ">
                  <c:v>1879.8091856584265</c:v>
                </c:pt>
                <c:pt idx="122" formatCode="0.00_ ">
                  <c:v>1885.1973245004679</c:v>
                </c:pt>
                <c:pt idx="123" formatCode="0.00_ ">
                  <c:v>1825.8074500209436</c:v>
                </c:pt>
                <c:pt idx="124" formatCode="0.00_ ">
                  <c:v>1802.9701409947129</c:v>
                </c:pt>
                <c:pt idx="125" formatCode="0.00_ ">
                  <c:v>1795.2755435139882</c:v>
                </c:pt>
                <c:pt idx="126" formatCode="0.00_ ">
                  <c:v>1791.9213028473944</c:v>
                </c:pt>
                <c:pt idx="127" formatCode="0.00_ ">
                  <c:v>1833.7535935687708</c:v>
                </c:pt>
                <c:pt idx="128" formatCode="0.00_ ">
                  <c:v>1818.772238603111</c:v>
                </c:pt>
                <c:pt idx="129" formatCode="0.00_ ">
                  <c:v>1820.5755177064796</c:v>
                </c:pt>
                <c:pt idx="130" formatCode="0.00_ ">
                  <c:v>1804.0224317051579</c:v>
                </c:pt>
                <c:pt idx="131" formatCode="0.00_ ">
                  <c:v>1857.9563023790986</c:v>
                </c:pt>
                <c:pt idx="132" formatCode="0.00_ ">
                  <c:v>1848.7681595167294</c:v>
                </c:pt>
                <c:pt idx="133" formatCode="0.00_ ">
                  <c:v>1794.1775653291315</c:v>
                </c:pt>
                <c:pt idx="134" formatCode="0.00_ ">
                  <c:v>1736.1336070280881</c:v>
                </c:pt>
                <c:pt idx="135" formatCode="0.00_ ">
                  <c:v>1698.2556106615039</c:v>
                </c:pt>
                <c:pt idx="136" formatCode="0.00_ ">
                  <c:v>1625.7848342994671</c:v>
                </c:pt>
                <c:pt idx="137" formatCode="0.00_ ">
                  <c:v>1591.5830697742128</c:v>
                </c:pt>
                <c:pt idx="138" formatCode="0.00_ ">
                  <c:v>1586.3514960130892</c:v>
                </c:pt>
                <c:pt idx="139" formatCode="0.00_ ">
                  <c:v>1590.067332775219</c:v>
                </c:pt>
                <c:pt idx="140" formatCode="0.00_ ">
                  <c:v>1663.2192671853695</c:v>
                </c:pt>
                <c:pt idx="141" formatCode="0.00_ ">
                  <c:v>1721.3940590824786</c:v>
                </c:pt>
                <c:pt idx="142" formatCode="0.00_ ">
                  <c:v>1723.4647695295139</c:v>
                </c:pt>
                <c:pt idx="143" formatCode="0.00_ ">
                  <c:v>1635.6521946331241</c:v>
                </c:pt>
                <c:pt idx="144" formatCode="0.00_ ">
                  <c:v>1663.7994252979418</c:v>
                </c:pt>
                <c:pt idx="145" formatCode="0.00_ ">
                  <c:v>1632.5176290366646</c:v>
                </c:pt>
                <c:pt idx="146" formatCode="0.00_ ">
                  <c:v>1577.258369345858</c:v>
                </c:pt>
                <c:pt idx="147" formatCode="0.00_ ">
                  <c:v>1557.5091315034299</c:v>
                </c:pt>
                <c:pt idx="148" formatCode="0.00_ ">
                  <c:v>1534.3232746315193</c:v>
                </c:pt>
                <c:pt idx="149" formatCode="0.00_ ">
                  <c:v>1564.6218169962901</c:v>
                </c:pt>
                <c:pt idx="150" formatCode="0.00_ ">
                  <c:v>1535.9539849224204</c:v>
                </c:pt>
                <c:pt idx="151" formatCode="0.00_ ">
                  <c:v>1536.0107341803741</c:v>
                </c:pt>
                <c:pt idx="152" formatCode="0.00_ ">
                  <c:v>1514.9471547909861</c:v>
                </c:pt>
                <c:pt idx="153" formatCode="0.00_ ">
                  <c:v>1524.8386583535487</c:v>
                </c:pt>
                <c:pt idx="154" formatCode="0.00_ ">
                  <c:v>1534.6969262963876</c:v>
                </c:pt>
                <c:pt idx="155" formatCode="0.00_ ">
                  <c:v>1491.8621283551379</c:v>
                </c:pt>
                <c:pt idx="156" formatCode="0.00_ ">
                  <c:v>1526.9814857370388</c:v>
                </c:pt>
                <c:pt idx="157" formatCode="0.00_ ">
                  <c:v>1587.2514758379295</c:v>
                </c:pt>
                <c:pt idx="158" formatCode="0.00_ ">
                  <c:v>1606.0205772905172</c:v>
                </c:pt>
                <c:pt idx="159" formatCode="0.00_ ">
                  <c:v>1641.0082601541324</c:v>
                </c:pt>
                <c:pt idx="160" formatCode="0.00_ ">
                  <c:v>1654.5180132931293</c:v>
                </c:pt>
                <c:pt idx="161" formatCode="0.00_ ">
                  <c:v>1620.7474640010869</c:v>
                </c:pt>
                <c:pt idx="162" formatCode="0.00_ ">
                  <c:v>1650.6000617694299</c:v>
                </c:pt>
                <c:pt idx="163" formatCode="0.00_ ">
                  <c:v>1703.8670437042349</c:v>
                </c:pt>
                <c:pt idx="164" formatCode="0.00_ ">
                  <c:v>1704.4894079007954</c:v>
                </c:pt>
                <c:pt idx="165" formatCode="0.00_ ">
                  <c:v>1675.9604100279853</c:v>
                </c:pt>
                <c:pt idx="166" formatCode="0.00_ ">
                  <c:v>1608.680360461336</c:v>
                </c:pt>
                <c:pt idx="167" formatCode="0.00_ ">
                  <c:v>1602.5257483889729</c:v>
                </c:pt>
                <c:pt idx="168" formatCode="0.00_ ">
                  <c:v>1586.1718782188284</c:v>
                </c:pt>
                <c:pt idx="169" formatCode="0.00_ ">
                  <c:v>1588.7499640646365</c:v>
                </c:pt>
                <c:pt idx="170" formatCode="0.00_ ">
                  <c:v>1585.1267687268091</c:v>
                </c:pt>
                <c:pt idx="171" formatCode="0.00_ ">
                  <c:v>1665.2693785350491</c:v>
                </c:pt>
                <c:pt idx="172" formatCode="0.00_ ">
                  <c:v>1689.9072693632149</c:v>
                </c:pt>
                <c:pt idx="173" formatCode="0.00_ ">
                  <c:v>1683.4360248703872</c:v>
                </c:pt>
                <c:pt idx="174" formatCode="0.00_ ">
                  <c:v>1581.3262064108185</c:v>
                </c:pt>
                <c:pt idx="175" formatCode="0.00_ ">
                  <c:v>1574.0544450793659</c:v>
                </c:pt>
                <c:pt idx="176" formatCode="0.00_ ">
                  <c:v>1639.4173240485882</c:v>
                </c:pt>
                <c:pt idx="177" formatCode="0.00_ ">
                  <c:v>1635.8450623554818</c:v>
                </c:pt>
                <c:pt idx="178" formatCode="0.00_ ">
                  <c:v>1632.0875583216327</c:v>
                </c:pt>
                <c:pt idx="179" formatCode="0.00_ ">
                  <c:v>1607.1154928516878</c:v>
                </c:pt>
                <c:pt idx="180" formatCode="0.00_ ">
                  <c:v>1565.5030687508083</c:v>
                </c:pt>
                <c:pt idx="181" formatCode="0.00_ ">
                  <c:v>1645.8956459416311</c:v>
                </c:pt>
                <c:pt idx="182" formatCode="0.00_ ">
                  <c:v>1602.5673812500229</c:v>
                </c:pt>
                <c:pt idx="183" formatCode="0.00_ ">
                  <c:v>1618.95038623196</c:v>
                </c:pt>
                <c:pt idx="184" formatCode="0.00_ ">
                  <c:v>1585.5001640215726</c:v>
                </c:pt>
                <c:pt idx="185" formatCode="0.00_ ">
                  <c:v>1624.8672309041697</c:v>
                </c:pt>
                <c:pt idx="186" formatCode="0.00_ ">
                  <c:v>1574.1569811909592</c:v>
                </c:pt>
                <c:pt idx="187" formatCode="0.00_ ">
                  <c:v>1561.2318361776636</c:v>
                </c:pt>
                <c:pt idx="188" formatCode="0.00_ ">
                  <c:v>1525.2846297672195</c:v>
                </c:pt>
                <c:pt idx="189" formatCode="0.00_ ">
                  <c:v>1512.9097022990234</c:v>
                </c:pt>
                <c:pt idx="190" formatCode="0.00_ ">
                  <c:v>1583.3035622406271</c:v>
                </c:pt>
                <c:pt idx="191" formatCode="0.00_ ">
                  <c:v>1593.4096607152114</c:v>
                </c:pt>
                <c:pt idx="192" formatCode="0.00_ ">
                  <c:v>1645.9738416039563</c:v>
                </c:pt>
                <c:pt idx="193" formatCode="0.00_ ">
                  <c:v>1634.5437708663137</c:v>
                </c:pt>
                <c:pt idx="194" formatCode="0.00_ ">
                  <c:v>1647.4583269999807</c:v>
                </c:pt>
                <c:pt idx="195" formatCode="0.00_ ">
                  <c:v>1636.2954348641283</c:v>
                </c:pt>
                <c:pt idx="196" formatCode="0.00_ ">
                  <c:v>1690.4861651596859</c:v>
                </c:pt>
                <c:pt idx="197" formatCode="0.00_ ">
                  <c:v>1633.5255511430287</c:v>
                </c:pt>
                <c:pt idx="198" formatCode="0.00_ ">
                  <c:v>1664.6750430673603</c:v>
                </c:pt>
                <c:pt idx="199" formatCode="0.00_ ">
                  <c:v>1692.7226090408128</c:v>
                </c:pt>
                <c:pt idx="200" formatCode="0.00_ ">
                  <c:v>1667.2686657763174</c:v>
                </c:pt>
                <c:pt idx="201" formatCode="0.00_ ">
                  <c:v>1677.457191603768</c:v>
                </c:pt>
                <c:pt idx="202" formatCode="0.00_ ">
                  <c:v>1642.7393965344877</c:v>
                </c:pt>
                <c:pt idx="203" formatCode="0.00_ ">
                  <c:v>1640.208708038301</c:v>
                </c:pt>
                <c:pt idx="204" formatCode="0.00_ ">
                  <c:v>1655.0987575003878</c:v>
                </c:pt>
                <c:pt idx="205" formatCode="0.00_ ">
                  <c:v>1627.9395820185941</c:v>
                </c:pt>
                <c:pt idx="206" formatCode="0.00_ ">
                  <c:v>1535.3319182168373</c:v>
                </c:pt>
                <c:pt idx="207" formatCode="0.00_ ">
                  <c:v>1475.2844718395943</c:v>
                </c:pt>
                <c:pt idx="208" formatCode="0.00_ ">
                  <c:v>1432.7363991679867</c:v>
                </c:pt>
                <c:pt idx="209" formatCode="0.00_ ">
                  <c:v>1413.0518711144293</c:v>
                </c:pt>
                <c:pt idx="210" formatCode="0.00_ ">
                  <c:v>1476.047089620703</c:v>
                </c:pt>
                <c:pt idx="211" formatCode="0.00_ ">
                  <c:v>1365.9031441990289</c:v>
                </c:pt>
                <c:pt idx="212" formatCode="0.00_ ">
                  <c:v>1323.4452513101855</c:v>
                </c:pt>
                <c:pt idx="213" formatCode="0.00_ ">
                  <c:v>1339.806025917467</c:v>
                </c:pt>
                <c:pt idx="214" formatCode="0.00_ ">
                  <c:v>1316.4497755427162</c:v>
                </c:pt>
                <c:pt idx="215" formatCode="0.00_ ">
                  <c:v>1309.8408117742297</c:v>
                </c:pt>
                <c:pt idx="216" formatCode="0.00_ ">
                  <c:v>1312.698628475461</c:v>
                </c:pt>
                <c:pt idx="217" formatCode="0.00_ ">
                  <c:v>1354.9989809204278</c:v>
                </c:pt>
                <c:pt idx="218" formatCode="0.00_ ">
                  <c:v>1352.8767684859502</c:v>
                </c:pt>
                <c:pt idx="219" formatCode="0.00_ ">
                  <c:v>1396.0328217862175</c:v>
                </c:pt>
                <c:pt idx="220" formatCode="0.00_ ">
                  <c:v>1373.2597545166782</c:v>
                </c:pt>
                <c:pt idx="221" formatCode="0.00_ ">
                  <c:v>1353.5973247003651</c:v>
                </c:pt>
                <c:pt idx="222" formatCode="0.00_ ">
                  <c:v>1383.2514540626717</c:v>
                </c:pt>
                <c:pt idx="223" formatCode="0.00_ ">
                  <c:v>1340.8786428468034</c:v>
                </c:pt>
                <c:pt idx="224" formatCode="0.00_ ">
                  <c:v>1300.4418914774203</c:v>
                </c:pt>
                <c:pt idx="225" formatCode="0.00_ ">
                  <c:v>1324.8025860544092</c:v>
                </c:pt>
                <c:pt idx="226" formatCode="0.00_ ">
                  <c:v>1290.8817218982642</c:v>
                </c:pt>
                <c:pt idx="227" formatCode="0.00_ ">
                  <c:v>1288.4166000779403</c:v>
                </c:pt>
                <c:pt idx="228" formatCode="0.00_ ">
                  <c:v>1250.291472859341</c:v>
                </c:pt>
                <c:pt idx="229" formatCode="0.00_ ">
                  <c:v>1237.422887012445</c:v>
                </c:pt>
                <c:pt idx="230" formatCode="0.00_ ">
                  <c:v>1233.5180576375649</c:v>
                </c:pt>
                <c:pt idx="231" formatCode="0.00_ ">
                  <c:v>1228.0062393096334</c:v>
                </c:pt>
                <c:pt idx="232" formatCode="0.00_ ">
                  <c:v>1252.1034983772183</c:v>
                </c:pt>
                <c:pt idx="233" formatCode="0.00_ ">
                  <c:v>1306.4106994219692</c:v>
                </c:pt>
                <c:pt idx="234" formatCode="0.00_ ">
                  <c:v>1267.8489787664275</c:v>
                </c:pt>
                <c:pt idx="235" formatCode="0.00_ ">
                  <c:v>1294.1024581542722</c:v>
                </c:pt>
                <c:pt idx="236" formatCode="0.00_ ">
                  <c:v>1295.4226620053062</c:v>
                </c:pt>
                <c:pt idx="237" formatCode="0.00_ ">
                  <c:v>1317.4418526891652</c:v>
                </c:pt>
                <c:pt idx="238" formatCode="0.00_ ">
                  <c:v>1267.1376262662766</c:v>
                </c:pt>
                <c:pt idx="239" formatCode="0.00_ ">
                  <c:v>1276.6075064237127</c:v>
                </c:pt>
                <c:pt idx="240" formatCode="0.00_ ">
                  <c:v>1268.1419521559378</c:v>
                </c:pt>
                <c:pt idx="241" formatCode="0.00_ ">
                  <c:v>1305.5825544003453</c:v>
                </c:pt>
                <c:pt idx="242" formatCode="0.00_ ">
                  <c:v>1305.4053961818277</c:v>
                </c:pt>
                <c:pt idx="243" formatCode="0.00_ ">
                  <c:v>1247.4606821972136</c:v>
                </c:pt>
                <c:pt idx="244" formatCode="0.00_ ">
                  <c:v>1233.1173000169476</c:v>
                </c:pt>
                <c:pt idx="245" formatCode="0.00_ ">
                  <c:v>1226.6778639352444</c:v>
                </c:pt>
                <c:pt idx="246" formatCode="0.00_ ">
                  <c:v>1210.3536670524454</c:v>
                </c:pt>
                <c:pt idx="247" formatCode="0.00_ ">
                  <c:v>1219.2350515191852</c:v>
                </c:pt>
                <c:pt idx="248" formatCode="0.00_ ">
                  <c:v>1190.0312010321807</c:v>
                </c:pt>
                <c:pt idx="249" formatCode="0.00_ ">
                  <c:v>1174.8203978768479</c:v>
                </c:pt>
                <c:pt idx="250" formatCode="0.00_ ">
                  <c:v>1180.1230512063175</c:v>
                </c:pt>
                <c:pt idx="251" formatCode="0.00_ ">
                  <c:v>1202.2559106612512</c:v>
                </c:pt>
                <c:pt idx="252" formatCode="0.00_ ">
                  <c:v>1183.0474544800795</c:v>
                </c:pt>
                <c:pt idx="253" formatCode="0.00_ ">
                  <c:v>1197.1641834671609</c:v>
                </c:pt>
                <c:pt idx="254" formatCode="0.00_ ">
                  <c:v>1205.4424565545789</c:v>
                </c:pt>
                <c:pt idx="255" formatCode="0.00_ ">
                  <c:v>1254.1250164668404</c:v>
                </c:pt>
                <c:pt idx="256" formatCode="0.00_ ">
                  <c:v>1274.8744251054179</c:v>
                </c:pt>
                <c:pt idx="257" formatCode="0.00_ ">
                  <c:v>1303.9182154545904</c:v>
                </c:pt>
                <c:pt idx="258" formatCode="0.00_ ">
                  <c:v>1378.9899346540142</c:v>
                </c:pt>
                <c:pt idx="259" formatCode="0.00_ ">
                  <c:v>1394.9700026001883</c:v>
                </c:pt>
                <c:pt idx="260" formatCode="0.00_ ">
                  <c:v>1430.0336505886153</c:v>
                </c:pt>
                <c:pt idx="261" formatCode="0.00_ ">
                  <c:v>1392.6220864457043</c:v>
                </c:pt>
                <c:pt idx="262" formatCode="0.00_ ">
                  <c:v>1454.7557835351754</c:v>
                </c:pt>
                <c:pt idx="263" formatCode="0.00_ ">
                  <c:v>1418.7382703151698</c:v>
                </c:pt>
                <c:pt idx="264" formatCode="0.00_ ">
                  <c:v>1390.2266235712996</c:v>
                </c:pt>
                <c:pt idx="265" formatCode="0.00_ ">
                  <c:v>1366.9275622441776</c:v>
                </c:pt>
                <c:pt idx="266" formatCode="0.00_ ">
                  <c:v>1375.8639411025711</c:v>
                </c:pt>
                <c:pt idx="267" formatCode="0.00_ ">
                  <c:v>1416.8181923082084</c:v>
                </c:pt>
                <c:pt idx="268" formatCode="0.00_ ">
                  <c:v>1399.3073753658141</c:v>
                </c:pt>
                <c:pt idx="269" formatCode="0.00_ ">
                  <c:v>1443.6758560940314</c:v>
                </c:pt>
                <c:pt idx="270" formatCode="0.00_ ">
                  <c:v>1486.3521885805571</c:v>
                </c:pt>
                <c:pt idx="271" formatCode="0.00_ ">
                  <c:v>1469.6119631872421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184-4A0D-A3C1-53FB09CE7F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07106376"/>
        <c:axId val="1107107976"/>
      </c:lineChart>
      <c:dateAx>
        <c:axId val="1107106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yyyy\-mm\-dd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07107976"/>
        <c:crosses val="autoZero"/>
        <c:auto val="1"/>
        <c:lblOffset val="100"/>
        <c:baseTimeUnit val="days"/>
        <c:majorUnit val="10"/>
        <c:majorTimeUnit val="days"/>
      </c:dateAx>
      <c:valAx>
        <c:axId val="1107107976"/>
        <c:scaling>
          <c:orientation val="minMax"/>
          <c:max val="4500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07106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S&amp;P500 </a:t>
            </a:r>
            <a:r>
              <a:rPr lang="ja-JP" altLang="en-US"/>
              <a:t>コロナ・ショックからの回復実績</a:t>
            </a:r>
            <a:endParaRPr lang="en-US" altLang="ja-JP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1.8101169717451442E-2"/>
          <c:y val="0.10945404775410622"/>
          <c:w val="0.94502606274855283"/>
          <c:h val="0.6719297384219699"/>
        </c:manualLayout>
      </c:layout>
      <c:lineChart>
        <c:grouping val="standard"/>
        <c:varyColors val="0"/>
        <c:ser>
          <c:idx val="1"/>
          <c:order val="0"/>
          <c:tx>
            <c:strRef>
              <c:f>'分布実績検証 (20200320~) '!$P$9</c:f>
              <c:strCache>
                <c:ptCount val="1"/>
                <c:pt idx="0">
                  <c:v>μ </c:v>
                </c:pt>
              </c:strCache>
            </c:strRef>
          </c:tx>
          <c:spPr>
            <a:ln w="127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'分布実績検証 (20200320~) '!$M$10:$M$281</c:f>
              <c:numCache>
                <c:formatCode>yyyy\-mm\-dd</c:formatCode>
                <c:ptCount val="272"/>
                <c:pt idx="0">
                  <c:v>43832</c:v>
                </c:pt>
                <c:pt idx="1">
                  <c:v>43833</c:v>
                </c:pt>
                <c:pt idx="2">
                  <c:v>43836</c:v>
                </c:pt>
                <c:pt idx="3">
                  <c:v>43837</c:v>
                </c:pt>
                <c:pt idx="4">
                  <c:v>43838</c:v>
                </c:pt>
                <c:pt idx="5">
                  <c:v>43839</c:v>
                </c:pt>
                <c:pt idx="6">
                  <c:v>43840</c:v>
                </c:pt>
                <c:pt idx="7">
                  <c:v>43843</c:v>
                </c:pt>
                <c:pt idx="8">
                  <c:v>43844</c:v>
                </c:pt>
                <c:pt idx="9">
                  <c:v>43845</c:v>
                </c:pt>
                <c:pt idx="10">
                  <c:v>43846</c:v>
                </c:pt>
                <c:pt idx="11">
                  <c:v>43847</c:v>
                </c:pt>
                <c:pt idx="12">
                  <c:v>43851</c:v>
                </c:pt>
                <c:pt idx="13">
                  <c:v>43852</c:v>
                </c:pt>
                <c:pt idx="14">
                  <c:v>43853</c:v>
                </c:pt>
                <c:pt idx="15">
                  <c:v>43854</c:v>
                </c:pt>
                <c:pt idx="16">
                  <c:v>43857</c:v>
                </c:pt>
                <c:pt idx="17">
                  <c:v>43858</c:v>
                </c:pt>
                <c:pt idx="18">
                  <c:v>43859</c:v>
                </c:pt>
                <c:pt idx="19">
                  <c:v>43860</c:v>
                </c:pt>
                <c:pt idx="20">
                  <c:v>43861</c:v>
                </c:pt>
                <c:pt idx="21">
                  <c:v>43864</c:v>
                </c:pt>
                <c:pt idx="22">
                  <c:v>43865</c:v>
                </c:pt>
                <c:pt idx="23">
                  <c:v>43866</c:v>
                </c:pt>
                <c:pt idx="24">
                  <c:v>43867</c:v>
                </c:pt>
                <c:pt idx="25">
                  <c:v>43868</c:v>
                </c:pt>
                <c:pt idx="26">
                  <c:v>43871</c:v>
                </c:pt>
                <c:pt idx="27">
                  <c:v>43872</c:v>
                </c:pt>
                <c:pt idx="28">
                  <c:v>43873</c:v>
                </c:pt>
                <c:pt idx="29">
                  <c:v>43874</c:v>
                </c:pt>
                <c:pt idx="30">
                  <c:v>43875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43899</c:v>
                </c:pt>
                <c:pt idx="46">
                  <c:v>43900</c:v>
                </c:pt>
                <c:pt idx="47">
                  <c:v>43901</c:v>
                </c:pt>
                <c:pt idx="48">
                  <c:v>43902</c:v>
                </c:pt>
                <c:pt idx="49">
                  <c:v>43903</c:v>
                </c:pt>
                <c:pt idx="50">
                  <c:v>43906</c:v>
                </c:pt>
                <c:pt idx="51">
                  <c:v>43907</c:v>
                </c:pt>
                <c:pt idx="52">
                  <c:v>43908</c:v>
                </c:pt>
                <c:pt idx="53">
                  <c:v>43909</c:v>
                </c:pt>
                <c:pt idx="54">
                  <c:v>43910</c:v>
                </c:pt>
                <c:pt idx="55">
                  <c:v>43913</c:v>
                </c:pt>
                <c:pt idx="56">
                  <c:v>43914</c:v>
                </c:pt>
                <c:pt idx="57">
                  <c:v>43915</c:v>
                </c:pt>
                <c:pt idx="58">
                  <c:v>43916</c:v>
                </c:pt>
                <c:pt idx="59">
                  <c:v>43917</c:v>
                </c:pt>
                <c:pt idx="60">
                  <c:v>43920</c:v>
                </c:pt>
                <c:pt idx="61">
                  <c:v>43921</c:v>
                </c:pt>
                <c:pt idx="62">
                  <c:v>43922</c:v>
                </c:pt>
                <c:pt idx="63">
                  <c:v>43923</c:v>
                </c:pt>
                <c:pt idx="64">
                  <c:v>43924</c:v>
                </c:pt>
                <c:pt idx="65">
                  <c:v>43927</c:v>
                </c:pt>
                <c:pt idx="66">
                  <c:v>43928</c:v>
                </c:pt>
                <c:pt idx="67">
                  <c:v>43929</c:v>
                </c:pt>
                <c:pt idx="68">
                  <c:v>43930</c:v>
                </c:pt>
                <c:pt idx="69">
                  <c:v>43934</c:v>
                </c:pt>
                <c:pt idx="70">
                  <c:v>43935</c:v>
                </c:pt>
                <c:pt idx="71">
                  <c:v>43936</c:v>
                </c:pt>
                <c:pt idx="72">
                  <c:v>43937</c:v>
                </c:pt>
                <c:pt idx="73">
                  <c:v>43938</c:v>
                </c:pt>
                <c:pt idx="74">
                  <c:v>43941</c:v>
                </c:pt>
                <c:pt idx="75">
                  <c:v>43942</c:v>
                </c:pt>
                <c:pt idx="76">
                  <c:v>43943</c:v>
                </c:pt>
                <c:pt idx="77">
                  <c:v>43944</c:v>
                </c:pt>
                <c:pt idx="78">
                  <c:v>43945</c:v>
                </c:pt>
                <c:pt idx="79">
                  <c:v>43948</c:v>
                </c:pt>
                <c:pt idx="80">
                  <c:v>43949</c:v>
                </c:pt>
                <c:pt idx="81">
                  <c:v>43950</c:v>
                </c:pt>
                <c:pt idx="82">
                  <c:v>43951</c:v>
                </c:pt>
                <c:pt idx="83">
                  <c:v>43952</c:v>
                </c:pt>
                <c:pt idx="84">
                  <c:v>43955</c:v>
                </c:pt>
                <c:pt idx="85">
                  <c:v>43956</c:v>
                </c:pt>
                <c:pt idx="86">
                  <c:v>43957</c:v>
                </c:pt>
                <c:pt idx="87">
                  <c:v>43958</c:v>
                </c:pt>
                <c:pt idx="88">
                  <c:v>43959</c:v>
                </c:pt>
                <c:pt idx="89">
                  <c:v>43962</c:v>
                </c:pt>
                <c:pt idx="90">
                  <c:v>43963</c:v>
                </c:pt>
                <c:pt idx="91">
                  <c:v>43964</c:v>
                </c:pt>
                <c:pt idx="92">
                  <c:v>43965</c:v>
                </c:pt>
                <c:pt idx="93">
                  <c:v>43966</c:v>
                </c:pt>
                <c:pt idx="94">
                  <c:v>43969</c:v>
                </c:pt>
                <c:pt idx="95">
                  <c:v>43970</c:v>
                </c:pt>
                <c:pt idx="96">
                  <c:v>43971</c:v>
                </c:pt>
                <c:pt idx="97">
                  <c:v>43972</c:v>
                </c:pt>
                <c:pt idx="98">
                  <c:v>43973</c:v>
                </c:pt>
                <c:pt idx="99">
                  <c:v>43977</c:v>
                </c:pt>
                <c:pt idx="100">
                  <c:v>43978</c:v>
                </c:pt>
                <c:pt idx="101">
                  <c:v>43979</c:v>
                </c:pt>
                <c:pt idx="102">
                  <c:v>43980</c:v>
                </c:pt>
                <c:pt idx="103">
                  <c:v>43983</c:v>
                </c:pt>
                <c:pt idx="104">
                  <c:v>43984</c:v>
                </c:pt>
                <c:pt idx="105">
                  <c:v>43985</c:v>
                </c:pt>
                <c:pt idx="106">
                  <c:v>43986</c:v>
                </c:pt>
                <c:pt idx="107">
                  <c:v>43987</c:v>
                </c:pt>
                <c:pt idx="108">
                  <c:v>43990</c:v>
                </c:pt>
                <c:pt idx="109">
                  <c:v>43991</c:v>
                </c:pt>
                <c:pt idx="110">
                  <c:v>43992</c:v>
                </c:pt>
                <c:pt idx="111">
                  <c:v>43993</c:v>
                </c:pt>
                <c:pt idx="112">
                  <c:v>43994</c:v>
                </c:pt>
                <c:pt idx="113">
                  <c:v>43997</c:v>
                </c:pt>
                <c:pt idx="114">
                  <c:v>43998</c:v>
                </c:pt>
                <c:pt idx="115">
                  <c:v>43999</c:v>
                </c:pt>
                <c:pt idx="116">
                  <c:v>44000</c:v>
                </c:pt>
                <c:pt idx="117">
                  <c:v>44001</c:v>
                </c:pt>
                <c:pt idx="118">
                  <c:v>44004</c:v>
                </c:pt>
                <c:pt idx="119">
                  <c:v>44005</c:v>
                </c:pt>
                <c:pt idx="120">
                  <c:v>44006</c:v>
                </c:pt>
                <c:pt idx="121">
                  <c:v>44007</c:v>
                </c:pt>
                <c:pt idx="122">
                  <c:v>44008</c:v>
                </c:pt>
                <c:pt idx="123">
                  <c:v>44011</c:v>
                </c:pt>
                <c:pt idx="124">
                  <c:v>44012</c:v>
                </c:pt>
                <c:pt idx="125">
                  <c:v>44013</c:v>
                </c:pt>
                <c:pt idx="126">
                  <c:v>44014</c:v>
                </c:pt>
                <c:pt idx="127">
                  <c:v>44018</c:v>
                </c:pt>
                <c:pt idx="128">
                  <c:v>44019</c:v>
                </c:pt>
                <c:pt idx="129">
                  <c:v>44020</c:v>
                </c:pt>
                <c:pt idx="130">
                  <c:v>44021</c:v>
                </c:pt>
                <c:pt idx="131">
                  <c:v>44022</c:v>
                </c:pt>
                <c:pt idx="132">
                  <c:v>44025</c:v>
                </c:pt>
                <c:pt idx="133">
                  <c:v>44026</c:v>
                </c:pt>
                <c:pt idx="134">
                  <c:v>44027</c:v>
                </c:pt>
                <c:pt idx="135">
                  <c:v>44028</c:v>
                </c:pt>
                <c:pt idx="136">
                  <c:v>44029</c:v>
                </c:pt>
                <c:pt idx="137">
                  <c:v>44032</c:v>
                </c:pt>
                <c:pt idx="138">
                  <c:v>44033</c:v>
                </c:pt>
                <c:pt idx="139">
                  <c:v>44034</c:v>
                </c:pt>
                <c:pt idx="140">
                  <c:v>44035</c:v>
                </c:pt>
                <c:pt idx="141">
                  <c:v>44036</c:v>
                </c:pt>
                <c:pt idx="142">
                  <c:v>44039</c:v>
                </c:pt>
                <c:pt idx="143">
                  <c:v>44040</c:v>
                </c:pt>
                <c:pt idx="144">
                  <c:v>44041</c:v>
                </c:pt>
                <c:pt idx="145">
                  <c:v>44042</c:v>
                </c:pt>
                <c:pt idx="146">
                  <c:v>44043</c:v>
                </c:pt>
                <c:pt idx="147">
                  <c:v>44046</c:v>
                </c:pt>
                <c:pt idx="148">
                  <c:v>44047</c:v>
                </c:pt>
                <c:pt idx="149">
                  <c:v>44048</c:v>
                </c:pt>
                <c:pt idx="150">
                  <c:v>44049</c:v>
                </c:pt>
                <c:pt idx="151">
                  <c:v>44050</c:v>
                </c:pt>
                <c:pt idx="152">
                  <c:v>44053</c:v>
                </c:pt>
                <c:pt idx="153">
                  <c:v>44054</c:v>
                </c:pt>
                <c:pt idx="154">
                  <c:v>44055</c:v>
                </c:pt>
                <c:pt idx="155">
                  <c:v>44056</c:v>
                </c:pt>
                <c:pt idx="156">
                  <c:v>44057</c:v>
                </c:pt>
                <c:pt idx="157">
                  <c:v>44060</c:v>
                </c:pt>
                <c:pt idx="158">
                  <c:v>44061</c:v>
                </c:pt>
                <c:pt idx="159">
                  <c:v>44062</c:v>
                </c:pt>
                <c:pt idx="160">
                  <c:v>44063</c:v>
                </c:pt>
                <c:pt idx="161">
                  <c:v>44064</c:v>
                </c:pt>
                <c:pt idx="162">
                  <c:v>44067</c:v>
                </c:pt>
                <c:pt idx="163">
                  <c:v>44068</c:v>
                </c:pt>
                <c:pt idx="164">
                  <c:v>44069</c:v>
                </c:pt>
                <c:pt idx="165">
                  <c:v>44070</c:v>
                </c:pt>
                <c:pt idx="166">
                  <c:v>44071</c:v>
                </c:pt>
                <c:pt idx="167">
                  <c:v>44074</c:v>
                </c:pt>
                <c:pt idx="168">
                  <c:v>44075</c:v>
                </c:pt>
                <c:pt idx="169">
                  <c:v>44076</c:v>
                </c:pt>
                <c:pt idx="170">
                  <c:v>44077</c:v>
                </c:pt>
                <c:pt idx="171">
                  <c:v>44078</c:v>
                </c:pt>
                <c:pt idx="172">
                  <c:v>44082</c:v>
                </c:pt>
                <c:pt idx="173">
                  <c:v>44083</c:v>
                </c:pt>
                <c:pt idx="174">
                  <c:v>44084</c:v>
                </c:pt>
                <c:pt idx="175">
                  <c:v>44085</c:v>
                </c:pt>
                <c:pt idx="176">
                  <c:v>44088</c:v>
                </c:pt>
                <c:pt idx="177">
                  <c:v>44089</c:v>
                </c:pt>
                <c:pt idx="178">
                  <c:v>44090</c:v>
                </c:pt>
                <c:pt idx="179">
                  <c:v>44091</c:v>
                </c:pt>
                <c:pt idx="180">
                  <c:v>44092</c:v>
                </c:pt>
                <c:pt idx="181">
                  <c:v>44095</c:v>
                </c:pt>
                <c:pt idx="182">
                  <c:v>44096</c:v>
                </c:pt>
                <c:pt idx="183">
                  <c:v>44097</c:v>
                </c:pt>
                <c:pt idx="184">
                  <c:v>44098</c:v>
                </c:pt>
                <c:pt idx="185">
                  <c:v>44099</c:v>
                </c:pt>
                <c:pt idx="186">
                  <c:v>44102</c:v>
                </c:pt>
                <c:pt idx="187">
                  <c:v>44103</c:v>
                </c:pt>
                <c:pt idx="188">
                  <c:v>44104</c:v>
                </c:pt>
                <c:pt idx="189">
                  <c:v>44105</c:v>
                </c:pt>
                <c:pt idx="190">
                  <c:v>44106</c:v>
                </c:pt>
                <c:pt idx="191">
                  <c:v>44109</c:v>
                </c:pt>
                <c:pt idx="192">
                  <c:v>44110</c:v>
                </c:pt>
                <c:pt idx="193">
                  <c:v>44111</c:v>
                </c:pt>
                <c:pt idx="194">
                  <c:v>44112</c:v>
                </c:pt>
                <c:pt idx="195">
                  <c:v>44113</c:v>
                </c:pt>
                <c:pt idx="196">
                  <c:v>44116</c:v>
                </c:pt>
                <c:pt idx="197">
                  <c:v>44117</c:v>
                </c:pt>
                <c:pt idx="198">
                  <c:v>44118</c:v>
                </c:pt>
                <c:pt idx="199">
                  <c:v>44119</c:v>
                </c:pt>
                <c:pt idx="200">
                  <c:v>44120</c:v>
                </c:pt>
                <c:pt idx="201">
                  <c:v>44123</c:v>
                </c:pt>
                <c:pt idx="202">
                  <c:v>44124</c:v>
                </c:pt>
                <c:pt idx="203">
                  <c:v>44125</c:v>
                </c:pt>
                <c:pt idx="204">
                  <c:v>44126</c:v>
                </c:pt>
                <c:pt idx="205">
                  <c:v>44127</c:v>
                </c:pt>
                <c:pt idx="206">
                  <c:v>44130</c:v>
                </c:pt>
                <c:pt idx="207">
                  <c:v>44131</c:v>
                </c:pt>
                <c:pt idx="208">
                  <c:v>44132</c:v>
                </c:pt>
                <c:pt idx="209">
                  <c:v>44133</c:v>
                </c:pt>
                <c:pt idx="210">
                  <c:v>44134</c:v>
                </c:pt>
                <c:pt idx="211">
                  <c:v>44137</c:v>
                </c:pt>
                <c:pt idx="212">
                  <c:v>44138</c:v>
                </c:pt>
                <c:pt idx="213">
                  <c:v>44139</c:v>
                </c:pt>
                <c:pt idx="214">
                  <c:v>44140</c:v>
                </c:pt>
                <c:pt idx="215">
                  <c:v>44141</c:v>
                </c:pt>
                <c:pt idx="216">
                  <c:v>44144</c:v>
                </c:pt>
                <c:pt idx="217">
                  <c:v>44145</c:v>
                </c:pt>
                <c:pt idx="218">
                  <c:v>44146</c:v>
                </c:pt>
                <c:pt idx="219">
                  <c:v>44147</c:v>
                </c:pt>
                <c:pt idx="220">
                  <c:v>44148</c:v>
                </c:pt>
                <c:pt idx="221">
                  <c:v>44151</c:v>
                </c:pt>
                <c:pt idx="222">
                  <c:v>44152</c:v>
                </c:pt>
                <c:pt idx="223">
                  <c:v>44153</c:v>
                </c:pt>
                <c:pt idx="224">
                  <c:v>44154</c:v>
                </c:pt>
                <c:pt idx="225">
                  <c:v>44155</c:v>
                </c:pt>
                <c:pt idx="226">
                  <c:v>44158</c:v>
                </c:pt>
                <c:pt idx="227">
                  <c:v>44159</c:v>
                </c:pt>
                <c:pt idx="228">
                  <c:v>44160</c:v>
                </c:pt>
                <c:pt idx="229">
                  <c:v>44162</c:v>
                </c:pt>
                <c:pt idx="230">
                  <c:v>44165</c:v>
                </c:pt>
                <c:pt idx="231">
                  <c:v>44166</c:v>
                </c:pt>
                <c:pt idx="232">
                  <c:v>44167</c:v>
                </c:pt>
                <c:pt idx="233">
                  <c:v>44168</c:v>
                </c:pt>
                <c:pt idx="234">
                  <c:v>44169</c:v>
                </c:pt>
                <c:pt idx="235">
                  <c:v>44170</c:v>
                </c:pt>
                <c:pt idx="236">
                  <c:v>44171</c:v>
                </c:pt>
                <c:pt idx="237">
                  <c:v>44172</c:v>
                </c:pt>
                <c:pt idx="238">
                  <c:v>44173</c:v>
                </c:pt>
                <c:pt idx="239">
                  <c:v>44174</c:v>
                </c:pt>
                <c:pt idx="240">
                  <c:v>44175</c:v>
                </c:pt>
                <c:pt idx="241">
                  <c:v>44176</c:v>
                </c:pt>
                <c:pt idx="242">
                  <c:v>44177</c:v>
                </c:pt>
                <c:pt idx="243">
                  <c:v>44178</c:v>
                </c:pt>
                <c:pt idx="244">
                  <c:v>44179</c:v>
                </c:pt>
                <c:pt idx="245">
                  <c:v>44180</c:v>
                </c:pt>
                <c:pt idx="246">
                  <c:v>44181</c:v>
                </c:pt>
                <c:pt idx="247">
                  <c:v>44182</c:v>
                </c:pt>
                <c:pt idx="248">
                  <c:v>44183</c:v>
                </c:pt>
                <c:pt idx="249">
                  <c:v>44184</c:v>
                </c:pt>
                <c:pt idx="250">
                  <c:v>44185</c:v>
                </c:pt>
                <c:pt idx="251">
                  <c:v>44186</c:v>
                </c:pt>
                <c:pt idx="252">
                  <c:v>44187</c:v>
                </c:pt>
                <c:pt idx="253">
                  <c:v>44188</c:v>
                </c:pt>
                <c:pt idx="254">
                  <c:v>44189</c:v>
                </c:pt>
                <c:pt idx="255">
                  <c:v>44190</c:v>
                </c:pt>
                <c:pt idx="256">
                  <c:v>44191</c:v>
                </c:pt>
                <c:pt idx="257">
                  <c:v>44192</c:v>
                </c:pt>
                <c:pt idx="258">
                  <c:v>44193</c:v>
                </c:pt>
                <c:pt idx="259">
                  <c:v>44194</c:v>
                </c:pt>
                <c:pt idx="260">
                  <c:v>44195</c:v>
                </c:pt>
                <c:pt idx="261">
                  <c:v>44196</c:v>
                </c:pt>
                <c:pt idx="262">
                  <c:v>44197</c:v>
                </c:pt>
                <c:pt idx="263">
                  <c:v>44198</c:v>
                </c:pt>
                <c:pt idx="264">
                  <c:v>44199</c:v>
                </c:pt>
                <c:pt idx="265">
                  <c:v>44200</c:v>
                </c:pt>
                <c:pt idx="266">
                  <c:v>44201</c:v>
                </c:pt>
                <c:pt idx="267">
                  <c:v>44202</c:v>
                </c:pt>
                <c:pt idx="268">
                  <c:v>44203</c:v>
                </c:pt>
                <c:pt idx="269">
                  <c:v>44204</c:v>
                </c:pt>
                <c:pt idx="270">
                  <c:v>44205</c:v>
                </c:pt>
                <c:pt idx="271">
                  <c:v>44206</c:v>
                </c:pt>
              </c:numCache>
            </c:numRef>
          </c:cat>
          <c:val>
            <c:numRef>
              <c:f>'分布実績検証 (20200320~) '!$P$10:$P$281</c:f>
              <c:numCache>
                <c:formatCode>#,##0.00_);[Red]\(#,##0.00\)</c:formatCode>
                <c:ptCount val="272"/>
                <c:pt idx="0">
                  <c:v>3257.85</c:v>
                </c:pt>
                <c:pt idx="1">
                  <c:v>3234.85</c:v>
                </c:pt>
                <c:pt idx="2">
                  <c:v>3246.28</c:v>
                </c:pt>
                <c:pt idx="3">
                  <c:v>3237.18</c:v>
                </c:pt>
                <c:pt idx="4">
                  <c:v>3253.05</c:v>
                </c:pt>
                <c:pt idx="5">
                  <c:v>3274.7</c:v>
                </c:pt>
                <c:pt idx="6">
                  <c:v>3265.33</c:v>
                </c:pt>
                <c:pt idx="7">
                  <c:v>3265.35</c:v>
                </c:pt>
                <c:pt idx="8">
                  <c:v>3283.15</c:v>
                </c:pt>
                <c:pt idx="9">
                  <c:v>3289.37</c:v>
                </c:pt>
                <c:pt idx="10">
                  <c:v>3316.81</c:v>
                </c:pt>
                <c:pt idx="11">
                  <c:v>3329.62</c:v>
                </c:pt>
                <c:pt idx="12">
                  <c:v>3320.79</c:v>
                </c:pt>
                <c:pt idx="13">
                  <c:v>3321.75</c:v>
                </c:pt>
                <c:pt idx="14">
                  <c:v>3325.54</c:v>
                </c:pt>
                <c:pt idx="15">
                  <c:v>3295.47</c:v>
                </c:pt>
                <c:pt idx="16">
                  <c:v>3253.63</c:v>
                </c:pt>
                <c:pt idx="17">
                  <c:v>3276.24</c:v>
                </c:pt>
                <c:pt idx="18">
                  <c:v>3285.06</c:v>
                </c:pt>
                <c:pt idx="19">
                  <c:v>3283.66</c:v>
                </c:pt>
                <c:pt idx="20">
                  <c:v>3225.52</c:v>
                </c:pt>
                <c:pt idx="21">
                  <c:v>3248.92</c:v>
                </c:pt>
                <c:pt idx="22">
                  <c:v>3296.86</c:v>
                </c:pt>
                <c:pt idx="23">
                  <c:v>3334.69</c:v>
                </c:pt>
                <c:pt idx="24">
                  <c:v>3344.26</c:v>
                </c:pt>
                <c:pt idx="25">
                  <c:v>3327.71</c:v>
                </c:pt>
                <c:pt idx="26">
                  <c:v>3352.09</c:v>
                </c:pt>
                <c:pt idx="27">
                  <c:v>3357.75</c:v>
                </c:pt>
                <c:pt idx="28">
                  <c:v>3379.45</c:v>
                </c:pt>
                <c:pt idx="29">
                  <c:v>3373.94</c:v>
                </c:pt>
                <c:pt idx="30">
                  <c:v>3380.16</c:v>
                </c:pt>
                <c:pt idx="31">
                  <c:v>3370.29</c:v>
                </c:pt>
                <c:pt idx="32">
                  <c:v>3386.1</c:v>
                </c:pt>
                <c:pt idx="33">
                  <c:v>3373.23</c:v>
                </c:pt>
                <c:pt idx="34">
                  <c:v>3337.75</c:v>
                </c:pt>
                <c:pt idx="35">
                  <c:v>3225.89</c:v>
                </c:pt>
                <c:pt idx="36">
                  <c:v>3128.21</c:v>
                </c:pt>
                <c:pt idx="37">
                  <c:v>3116.48</c:v>
                </c:pt>
                <c:pt idx="38">
                  <c:v>2978.39</c:v>
                </c:pt>
                <c:pt idx="39">
                  <c:v>2954.22</c:v>
                </c:pt>
                <c:pt idx="40">
                  <c:v>3090.23</c:v>
                </c:pt>
                <c:pt idx="41">
                  <c:v>3003.04</c:v>
                </c:pt>
                <c:pt idx="42">
                  <c:v>3130.12</c:v>
                </c:pt>
                <c:pt idx="43">
                  <c:v>3023.94</c:v>
                </c:pt>
                <c:pt idx="44">
                  <c:v>2972.37</c:v>
                </c:pt>
                <c:pt idx="45">
                  <c:v>2746.56</c:v>
                </c:pt>
                <c:pt idx="46">
                  <c:v>2882.23</c:v>
                </c:pt>
                <c:pt idx="47">
                  <c:v>2741.38</c:v>
                </c:pt>
                <c:pt idx="48">
                  <c:v>2480.64</c:v>
                </c:pt>
                <c:pt idx="49">
                  <c:v>2711.02</c:v>
                </c:pt>
                <c:pt idx="50">
                  <c:v>2386.13</c:v>
                </c:pt>
                <c:pt idx="51">
                  <c:v>2529.19</c:v>
                </c:pt>
                <c:pt idx="52">
                  <c:v>2398.1</c:v>
                </c:pt>
                <c:pt idx="53">
                  <c:v>2409.39</c:v>
                </c:pt>
                <c:pt idx="54">
                  <c:v>2304.92</c:v>
                </c:pt>
                <c:pt idx="55">
                  <c:v>2237.4</c:v>
                </c:pt>
                <c:pt idx="56">
                  <c:v>2238.0534161941218</c:v>
                </c:pt>
                <c:pt idx="57">
                  <c:v>2238.7070232136307</c:v>
                </c:pt>
                <c:pt idx="58">
                  <c:v>2239.3608211142573</c:v>
                </c:pt>
                <c:pt idx="59">
                  <c:v>2240.0148099517464</c:v>
                </c:pt>
                <c:pt idx="60">
                  <c:v>2240.6689897818596</c:v>
                </c:pt>
                <c:pt idx="61">
                  <c:v>2241.3233606603744</c:v>
                </c:pt>
                <c:pt idx="62">
                  <c:v>2241.977922643086</c:v>
                </c:pt>
                <c:pt idx="63">
                  <c:v>2242.6326757858042</c:v>
                </c:pt>
                <c:pt idx="64">
                  <c:v>2243.2876201443564</c:v>
                </c:pt>
                <c:pt idx="65">
                  <c:v>2243.9427557745857</c:v>
                </c:pt>
                <c:pt idx="66">
                  <c:v>2244.598082732351</c:v>
                </c:pt>
                <c:pt idx="67">
                  <c:v>2245.2536010735294</c:v>
                </c:pt>
                <c:pt idx="68">
                  <c:v>2245.9093108540119</c:v>
                </c:pt>
                <c:pt idx="69">
                  <c:v>2246.5652121297071</c:v>
                </c:pt>
                <c:pt idx="70">
                  <c:v>2247.2213049565394</c:v>
                </c:pt>
                <c:pt idx="71">
                  <c:v>2247.8775893904512</c:v>
                </c:pt>
                <c:pt idx="72">
                  <c:v>2248.5340654873989</c:v>
                </c:pt>
                <c:pt idx="73">
                  <c:v>2249.1907333033564</c:v>
                </c:pt>
                <c:pt idx="74">
                  <c:v>2249.8475928943144</c:v>
                </c:pt>
                <c:pt idx="75">
                  <c:v>2250.5046443162782</c:v>
                </c:pt>
                <c:pt idx="76">
                  <c:v>2251.1618876252719</c:v>
                </c:pt>
                <c:pt idx="77">
                  <c:v>2251.8193228773339</c:v>
                </c:pt>
                <c:pt idx="78">
                  <c:v>2252.4769501285205</c:v>
                </c:pt>
                <c:pt idx="79">
                  <c:v>2253.1347694349024</c:v>
                </c:pt>
                <c:pt idx="80">
                  <c:v>2253.7927808525692</c:v>
                </c:pt>
                <c:pt idx="81">
                  <c:v>2254.4509844376248</c:v>
                </c:pt>
                <c:pt idx="82">
                  <c:v>2255.1093802461901</c:v>
                </c:pt>
                <c:pt idx="83">
                  <c:v>2255.7679683344036</c:v>
                </c:pt>
                <c:pt idx="84">
                  <c:v>2256.4267487584184</c:v>
                </c:pt>
                <c:pt idx="85">
                  <c:v>2257.0857215744045</c:v>
                </c:pt>
                <c:pt idx="86">
                  <c:v>2257.7448868385495</c:v>
                </c:pt>
                <c:pt idx="87">
                  <c:v>2258.4042446070553</c:v>
                </c:pt>
                <c:pt idx="88">
                  <c:v>2259.0637949361426</c:v>
                </c:pt>
                <c:pt idx="89">
                  <c:v>2259.723537882046</c:v>
                </c:pt>
                <c:pt idx="90">
                  <c:v>2260.3834735010191</c:v>
                </c:pt>
                <c:pt idx="91">
                  <c:v>2261.0436018493297</c:v>
                </c:pt>
                <c:pt idx="92">
                  <c:v>2261.7039229832635</c:v>
                </c:pt>
                <c:pt idx="93">
                  <c:v>2262.364436959122</c:v>
                </c:pt>
                <c:pt idx="94">
                  <c:v>2263.025143833223</c:v>
                </c:pt>
                <c:pt idx="95">
                  <c:v>2263.6860436619013</c:v>
                </c:pt>
                <c:pt idx="96">
                  <c:v>2264.347136501508</c:v>
                </c:pt>
                <c:pt idx="97">
                  <c:v>2265.0084224084103</c:v>
                </c:pt>
                <c:pt idx="98">
                  <c:v>2265.6699014389919</c:v>
                </c:pt>
                <c:pt idx="99">
                  <c:v>2266.3315736496538</c:v>
                </c:pt>
                <c:pt idx="100">
                  <c:v>2266.9934390968115</c:v>
                </c:pt>
                <c:pt idx="101">
                  <c:v>2267.6554978368995</c:v>
                </c:pt>
                <c:pt idx="102">
                  <c:v>2268.3177499263675</c:v>
                </c:pt>
                <c:pt idx="103">
                  <c:v>2268.9801954216819</c:v>
                </c:pt>
                <c:pt idx="104">
                  <c:v>2269.6428343793245</c:v>
                </c:pt>
                <c:pt idx="105">
                  <c:v>2270.3056668557947</c:v>
                </c:pt>
                <c:pt idx="106">
                  <c:v>2270.9686929076092</c:v>
                </c:pt>
                <c:pt idx="107">
                  <c:v>2271.6319125913001</c:v>
                </c:pt>
                <c:pt idx="108">
                  <c:v>2272.2953259634151</c:v>
                </c:pt>
                <c:pt idx="109">
                  <c:v>2272.9589330805202</c:v>
                </c:pt>
                <c:pt idx="110">
                  <c:v>2273.6227339991974</c:v>
                </c:pt>
                <c:pt idx="111">
                  <c:v>2274.286728776045</c:v>
                </c:pt>
                <c:pt idx="112">
                  <c:v>2274.9509174676768</c:v>
                </c:pt>
                <c:pt idx="113">
                  <c:v>2275.6153001307257</c:v>
                </c:pt>
                <c:pt idx="114">
                  <c:v>2276.279876821839</c:v>
                </c:pt>
                <c:pt idx="115">
                  <c:v>2276.9446475976806</c:v>
                </c:pt>
                <c:pt idx="116">
                  <c:v>2277.6096125149325</c:v>
                </c:pt>
                <c:pt idx="117">
                  <c:v>2278.2747716302915</c:v>
                </c:pt>
                <c:pt idx="118">
                  <c:v>2278.9401250004717</c:v>
                </c:pt>
                <c:pt idx="119">
                  <c:v>2279.6056726822044</c:v>
                </c:pt>
                <c:pt idx="120">
                  <c:v>2280.2714147322367</c:v>
                </c:pt>
                <c:pt idx="121">
                  <c:v>2280.9373512073321</c:v>
                </c:pt>
                <c:pt idx="122">
                  <c:v>2281.6034821642711</c:v>
                </c:pt>
                <c:pt idx="123">
                  <c:v>2282.2698076598513</c:v>
                </c:pt>
                <c:pt idx="124">
                  <c:v>2282.9363277508855</c:v>
                </c:pt>
                <c:pt idx="125">
                  <c:v>2283.6030424942037</c:v>
                </c:pt>
                <c:pt idx="126">
                  <c:v>2284.2699519466537</c:v>
                </c:pt>
                <c:pt idx="127">
                  <c:v>2284.9370561650981</c:v>
                </c:pt>
                <c:pt idx="128">
                  <c:v>2285.6043552064166</c:v>
                </c:pt>
                <c:pt idx="129">
                  <c:v>2286.2718491275073</c:v>
                </c:pt>
                <c:pt idx="130">
                  <c:v>2286.9395379852813</c:v>
                </c:pt>
                <c:pt idx="131">
                  <c:v>2287.6074218366698</c:v>
                </c:pt>
                <c:pt idx="132">
                  <c:v>2288.2755007386186</c:v>
                </c:pt>
                <c:pt idx="133">
                  <c:v>2288.9437747480915</c:v>
                </c:pt>
                <c:pt idx="134">
                  <c:v>2289.6122439220676</c:v>
                </c:pt>
                <c:pt idx="135">
                  <c:v>2290.2809083175434</c:v>
                </c:pt>
                <c:pt idx="136">
                  <c:v>2290.9497679915321</c:v>
                </c:pt>
                <c:pt idx="137">
                  <c:v>2291.618823001063</c:v>
                </c:pt>
                <c:pt idx="138">
                  <c:v>2292.2880734031828</c:v>
                </c:pt>
                <c:pt idx="139">
                  <c:v>2292.9575192549546</c:v>
                </c:pt>
                <c:pt idx="140">
                  <c:v>2293.6271606134574</c:v>
                </c:pt>
                <c:pt idx="141">
                  <c:v>2294.2969975357873</c:v>
                </c:pt>
                <c:pt idx="142">
                  <c:v>2294.9670300790585</c:v>
                </c:pt>
                <c:pt idx="143">
                  <c:v>2295.6372583003999</c:v>
                </c:pt>
                <c:pt idx="144">
                  <c:v>2296.3076822569574</c:v>
                </c:pt>
                <c:pt idx="145">
                  <c:v>2296.9783020058949</c:v>
                </c:pt>
                <c:pt idx="146">
                  <c:v>2297.6491176043914</c:v>
                </c:pt>
                <c:pt idx="147">
                  <c:v>2298.3201291096439</c:v>
                </c:pt>
                <c:pt idx="148">
                  <c:v>2298.9913365788657</c:v>
                </c:pt>
                <c:pt idx="149">
                  <c:v>2299.6627400692855</c:v>
                </c:pt>
                <c:pt idx="150">
                  <c:v>2300.3343396381511</c:v>
                </c:pt>
                <c:pt idx="151">
                  <c:v>2301.006135342725</c:v>
                </c:pt>
                <c:pt idx="152">
                  <c:v>2301.6781272402877</c:v>
                </c:pt>
                <c:pt idx="153">
                  <c:v>2302.3503153881352</c:v>
                </c:pt>
                <c:pt idx="154">
                  <c:v>2303.0226998435814</c:v>
                </c:pt>
                <c:pt idx="155">
                  <c:v>2303.6952806639565</c:v>
                </c:pt>
                <c:pt idx="156">
                  <c:v>2304.3680579066076</c:v>
                </c:pt>
                <c:pt idx="157">
                  <c:v>2305.0410316288981</c:v>
                </c:pt>
                <c:pt idx="158">
                  <c:v>2305.7142018882082</c:v>
                </c:pt>
                <c:pt idx="159">
                  <c:v>2306.3875687419354</c:v>
                </c:pt>
                <c:pt idx="160">
                  <c:v>2307.0611322474942</c:v>
                </c:pt>
                <c:pt idx="161">
                  <c:v>2307.7348924623143</c:v>
                </c:pt>
                <c:pt idx="162">
                  <c:v>2308.4088494438442</c:v>
                </c:pt>
                <c:pt idx="163">
                  <c:v>2309.0830032495478</c:v>
                </c:pt>
                <c:pt idx="164">
                  <c:v>2309.757353936905</c:v>
                </c:pt>
                <c:pt idx="165">
                  <c:v>2310.4319015634151</c:v>
                </c:pt>
                <c:pt idx="166">
                  <c:v>2311.1066461865926</c:v>
                </c:pt>
                <c:pt idx="167">
                  <c:v>2311.7815878639685</c:v>
                </c:pt>
                <c:pt idx="168">
                  <c:v>2312.4567266530903</c:v>
                </c:pt>
                <c:pt idx="169">
                  <c:v>2313.1320626115248</c:v>
                </c:pt>
                <c:pt idx="170">
                  <c:v>2313.8075957968522</c:v>
                </c:pt>
                <c:pt idx="171">
                  <c:v>2314.4833262666725</c:v>
                </c:pt>
                <c:pt idx="172">
                  <c:v>2315.1592540786005</c:v>
                </c:pt>
                <c:pt idx="173">
                  <c:v>2315.8353792902681</c:v>
                </c:pt>
                <c:pt idx="174">
                  <c:v>2316.5117019593249</c:v>
                </c:pt>
                <c:pt idx="175">
                  <c:v>2317.1882221434371</c:v>
                </c:pt>
                <c:pt idx="176">
                  <c:v>2317.8649399002875</c:v>
                </c:pt>
                <c:pt idx="177">
                  <c:v>2318.5418552875749</c:v>
                </c:pt>
                <c:pt idx="178">
                  <c:v>2319.2189683630168</c:v>
                </c:pt>
                <c:pt idx="179">
                  <c:v>2319.896279184346</c:v>
                </c:pt>
                <c:pt idx="180">
                  <c:v>2320.5737878093132</c:v>
                </c:pt>
                <c:pt idx="181">
                  <c:v>2321.251494295685</c:v>
                </c:pt>
                <c:pt idx="182">
                  <c:v>2321.9293987012461</c:v>
                </c:pt>
                <c:pt idx="183">
                  <c:v>2322.6075010837963</c:v>
                </c:pt>
                <c:pt idx="184">
                  <c:v>2323.2858015011548</c:v>
                </c:pt>
                <c:pt idx="185">
                  <c:v>2323.9643000111541</c:v>
                </c:pt>
                <c:pt idx="186">
                  <c:v>2324.6429966716478</c:v>
                </c:pt>
                <c:pt idx="187">
                  <c:v>2325.3218915405027</c:v>
                </c:pt>
                <c:pt idx="188">
                  <c:v>2326.0009846756052</c:v>
                </c:pt>
                <c:pt idx="189">
                  <c:v>2326.6802761348567</c:v>
                </c:pt>
                <c:pt idx="190">
                  <c:v>2327.3597659761772</c:v>
                </c:pt>
                <c:pt idx="191">
                  <c:v>2328.0394542575013</c:v>
                </c:pt>
                <c:pt idx="192">
                  <c:v>2328.719341036784</c:v>
                </c:pt>
                <c:pt idx="193">
                  <c:v>2329.3994263719937</c:v>
                </c:pt>
                <c:pt idx="194">
                  <c:v>2330.0797103211171</c:v>
                </c:pt>
                <c:pt idx="195">
                  <c:v>2330.760192942158</c:v>
                </c:pt>
                <c:pt idx="196">
                  <c:v>2331.4408742931382</c:v>
                </c:pt>
                <c:pt idx="197">
                  <c:v>2332.1217544320943</c:v>
                </c:pt>
                <c:pt idx="198">
                  <c:v>2332.8028334170808</c:v>
                </c:pt>
                <c:pt idx="199">
                  <c:v>2333.4841113061698</c:v>
                </c:pt>
                <c:pt idx="200">
                  <c:v>2334.1655881574493</c:v>
                </c:pt>
                <c:pt idx="201">
                  <c:v>2334.8472640290252</c:v>
                </c:pt>
                <c:pt idx="202">
                  <c:v>2335.5291389790195</c:v>
                </c:pt>
                <c:pt idx="203">
                  <c:v>2336.2112130655719</c:v>
                </c:pt>
                <c:pt idx="204">
                  <c:v>2336.893486346838</c:v>
                </c:pt>
                <c:pt idx="205">
                  <c:v>2337.5759588809919</c:v>
                </c:pt>
                <c:pt idx="206">
                  <c:v>2338.2586307262241</c:v>
                </c:pt>
                <c:pt idx="207">
                  <c:v>2338.9415019407415</c:v>
                </c:pt>
                <c:pt idx="208">
                  <c:v>2339.6245725827685</c:v>
                </c:pt>
                <c:pt idx="209">
                  <c:v>2340.3078427105461</c:v>
                </c:pt>
                <c:pt idx="210">
                  <c:v>2340.9913123823335</c:v>
                </c:pt>
                <c:pt idx="211">
                  <c:v>2341.6749816564056</c:v>
                </c:pt>
                <c:pt idx="212">
                  <c:v>2342.3588505910548</c:v>
                </c:pt>
                <c:pt idx="213">
                  <c:v>2343.0429192445899</c:v>
                </c:pt>
                <c:pt idx="214">
                  <c:v>2343.7271876753384</c:v>
                </c:pt>
                <c:pt idx="215">
                  <c:v>2344.4116559416434</c:v>
                </c:pt>
                <c:pt idx="216">
                  <c:v>2345.0963241018649</c:v>
                </c:pt>
                <c:pt idx="217">
                  <c:v>2345.7811922143806</c:v>
                </c:pt>
                <c:pt idx="218">
                  <c:v>2346.4662603375855</c:v>
                </c:pt>
                <c:pt idx="219">
                  <c:v>2347.1515285298915</c:v>
                </c:pt>
                <c:pt idx="220">
                  <c:v>2347.8369968497263</c:v>
                </c:pt>
                <c:pt idx="221">
                  <c:v>2348.522665355536</c:v>
                </c:pt>
                <c:pt idx="222">
                  <c:v>2349.2085341057841</c:v>
                </c:pt>
                <c:pt idx="223">
                  <c:v>2349.8946031589498</c:v>
                </c:pt>
                <c:pt idx="224">
                  <c:v>2350.5808725735305</c:v>
                </c:pt>
                <c:pt idx="225">
                  <c:v>2351.2673424080408</c:v>
                </c:pt>
                <c:pt idx="226">
                  <c:v>2351.9540127210107</c:v>
                </c:pt>
                <c:pt idx="227">
                  <c:v>2352.6408835709885</c:v>
                </c:pt>
                <c:pt idx="228">
                  <c:v>2353.3279550165403</c:v>
                </c:pt>
                <c:pt idx="229">
                  <c:v>2354.0152271162488</c:v>
                </c:pt>
                <c:pt idx="230">
                  <c:v>2354.7026999287127</c:v>
                </c:pt>
                <c:pt idx="231">
                  <c:v>2355.3903735125486</c:v>
                </c:pt>
                <c:pt idx="232">
                  <c:v>2356.0782479263912</c:v>
                </c:pt>
                <c:pt idx="233">
                  <c:v>2356.766323228891</c:v>
                </c:pt>
                <c:pt idx="234">
                  <c:v>2357.4545994787154</c:v>
                </c:pt>
                <c:pt idx="235">
                  <c:v>2358.143076734551</c:v>
                </c:pt>
                <c:pt idx="236">
                  <c:v>2358.8317550550992</c:v>
                </c:pt>
                <c:pt idx="237">
                  <c:v>2359.5206344990793</c:v>
                </c:pt>
                <c:pt idx="238">
                  <c:v>2360.2097151252283</c:v>
                </c:pt>
                <c:pt idx="239">
                  <c:v>2360.8989969922995</c:v>
                </c:pt>
                <c:pt idx="240">
                  <c:v>2361.5884801590646</c:v>
                </c:pt>
                <c:pt idx="241">
                  <c:v>2362.2781646843118</c:v>
                </c:pt>
                <c:pt idx="242">
                  <c:v>2362.9680506268451</c:v>
                </c:pt>
                <c:pt idx="243">
                  <c:v>2363.6581380454877</c:v>
                </c:pt>
                <c:pt idx="244">
                  <c:v>2364.3484269990795</c:v>
                </c:pt>
                <c:pt idx="245">
                  <c:v>2365.038917546477</c:v>
                </c:pt>
                <c:pt idx="246">
                  <c:v>2365.7296097465542</c:v>
                </c:pt>
                <c:pt idx="247">
                  <c:v>2366.4205036582025</c:v>
                </c:pt>
                <c:pt idx="248">
                  <c:v>2367.11159934033</c:v>
                </c:pt>
                <c:pt idx="249">
                  <c:v>2367.802896851862</c:v>
                </c:pt>
                <c:pt idx="250">
                  <c:v>2368.4943962517418</c:v>
                </c:pt>
                <c:pt idx="251">
                  <c:v>2369.1860975989289</c:v>
                </c:pt>
                <c:pt idx="252">
                  <c:v>2369.8780009524016</c:v>
                </c:pt>
                <c:pt idx="253">
                  <c:v>2370.5701063711526</c:v>
                </c:pt>
                <c:pt idx="254">
                  <c:v>2371.2624139141953</c:v>
                </c:pt>
                <c:pt idx="255">
                  <c:v>2371.9549236405583</c:v>
                </c:pt>
                <c:pt idx="256">
                  <c:v>2372.6476356092867</c:v>
                </c:pt>
                <c:pt idx="257">
                  <c:v>2373.340549879445</c:v>
                </c:pt>
                <c:pt idx="258">
                  <c:v>2374.0336665101127</c:v>
                </c:pt>
                <c:pt idx="259">
                  <c:v>2374.7269855603886</c:v>
                </c:pt>
                <c:pt idx="260">
                  <c:v>2375.4205070893877</c:v>
                </c:pt>
                <c:pt idx="261">
                  <c:v>2376.114231156243</c:v>
                </c:pt>
                <c:pt idx="262">
                  <c:v>2376.8081578201027</c:v>
                </c:pt>
                <c:pt idx="263">
                  <c:v>2377.5022871401347</c:v>
                </c:pt>
                <c:pt idx="264">
                  <c:v>2378.1966191755237</c:v>
                </c:pt>
                <c:pt idx="265">
                  <c:v>2378.8911539854698</c:v>
                </c:pt>
                <c:pt idx="266">
                  <c:v>2379.5858916291932</c:v>
                </c:pt>
                <c:pt idx="267">
                  <c:v>2380.2808321659295</c:v>
                </c:pt>
                <c:pt idx="268">
                  <c:v>2380.975975654932</c:v>
                </c:pt>
                <c:pt idx="269">
                  <c:v>2381.6713221554719</c:v>
                </c:pt>
                <c:pt idx="270">
                  <c:v>2382.3668717268365</c:v>
                </c:pt>
                <c:pt idx="271">
                  <c:v>2383.0626244283321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3B-4979-94D0-3A610034DFAB}"/>
            </c:ext>
          </c:extLst>
        </c:ser>
        <c:ser>
          <c:idx val="3"/>
          <c:order val="1"/>
          <c:tx>
            <c:strRef>
              <c:f>'分布実績検証 (20200320~) '!$R$9</c:f>
              <c:strCache>
                <c:ptCount val="1"/>
                <c:pt idx="0">
                  <c:v>+ σ</c:v>
                </c:pt>
              </c:strCache>
            </c:strRef>
          </c:tx>
          <c:spPr>
            <a:ln w="12700" cap="rnd">
              <a:solidFill>
                <a:schemeClr val="tx1">
                  <a:lumMod val="50000"/>
                  <a:lumOff val="5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'分布実績検証 (20200320~) '!$M$10:$M$281</c:f>
              <c:numCache>
                <c:formatCode>yyyy\-mm\-dd</c:formatCode>
                <c:ptCount val="272"/>
                <c:pt idx="0">
                  <c:v>43832</c:v>
                </c:pt>
                <c:pt idx="1">
                  <c:v>43833</c:v>
                </c:pt>
                <c:pt idx="2">
                  <c:v>43836</c:v>
                </c:pt>
                <c:pt idx="3">
                  <c:v>43837</c:v>
                </c:pt>
                <c:pt idx="4">
                  <c:v>43838</c:v>
                </c:pt>
                <c:pt idx="5">
                  <c:v>43839</c:v>
                </c:pt>
                <c:pt idx="6">
                  <c:v>43840</c:v>
                </c:pt>
                <c:pt idx="7">
                  <c:v>43843</c:v>
                </c:pt>
                <c:pt idx="8">
                  <c:v>43844</c:v>
                </c:pt>
                <c:pt idx="9">
                  <c:v>43845</c:v>
                </c:pt>
                <c:pt idx="10">
                  <c:v>43846</c:v>
                </c:pt>
                <c:pt idx="11">
                  <c:v>43847</c:v>
                </c:pt>
                <c:pt idx="12">
                  <c:v>43851</c:v>
                </c:pt>
                <c:pt idx="13">
                  <c:v>43852</c:v>
                </c:pt>
                <c:pt idx="14">
                  <c:v>43853</c:v>
                </c:pt>
                <c:pt idx="15">
                  <c:v>43854</c:v>
                </c:pt>
                <c:pt idx="16">
                  <c:v>43857</c:v>
                </c:pt>
                <c:pt idx="17">
                  <c:v>43858</c:v>
                </c:pt>
                <c:pt idx="18">
                  <c:v>43859</c:v>
                </c:pt>
                <c:pt idx="19">
                  <c:v>43860</c:v>
                </c:pt>
                <c:pt idx="20">
                  <c:v>43861</c:v>
                </c:pt>
                <c:pt idx="21">
                  <c:v>43864</c:v>
                </c:pt>
                <c:pt idx="22">
                  <c:v>43865</c:v>
                </c:pt>
                <c:pt idx="23">
                  <c:v>43866</c:v>
                </c:pt>
                <c:pt idx="24">
                  <c:v>43867</c:v>
                </c:pt>
                <c:pt idx="25">
                  <c:v>43868</c:v>
                </c:pt>
                <c:pt idx="26">
                  <c:v>43871</c:v>
                </c:pt>
                <c:pt idx="27">
                  <c:v>43872</c:v>
                </c:pt>
                <c:pt idx="28">
                  <c:v>43873</c:v>
                </c:pt>
                <c:pt idx="29">
                  <c:v>43874</c:v>
                </c:pt>
                <c:pt idx="30">
                  <c:v>43875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43899</c:v>
                </c:pt>
                <c:pt idx="46">
                  <c:v>43900</c:v>
                </c:pt>
                <c:pt idx="47">
                  <c:v>43901</c:v>
                </c:pt>
                <c:pt idx="48">
                  <c:v>43902</c:v>
                </c:pt>
                <c:pt idx="49">
                  <c:v>43903</c:v>
                </c:pt>
                <c:pt idx="50">
                  <c:v>43906</c:v>
                </c:pt>
                <c:pt idx="51">
                  <c:v>43907</c:v>
                </c:pt>
                <c:pt idx="52">
                  <c:v>43908</c:v>
                </c:pt>
                <c:pt idx="53">
                  <c:v>43909</c:v>
                </c:pt>
                <c:pt idx="54">
                  <c:v>43910</c:v>
                </c:pt>
                <c:pt idx="55">
                  <c:v>43913</c:v>
                </c:pt>
                <c:pt idx="56">
                  <c:v>43914</c:v>
                </c:pt>
                <c:pt idx="57">
                  <c:v>43915</c:v>
                </c:pt>
                <c:pt idx="58">
                  <c:v>43916</c:v>
                </c:pt>
                <c:pt idx="59">
                  <c:v>43917</c:v>
                </c:pt>
                <c:pt idx="60">
                  <c:v>43920</c:v>
                </c:pt>
                <c:pt idx="61">
                  <c:v>43921</c:v>
                </c:pt>
                <c:pt idx="62">
                  <c:v>43922</c:v>
                </c:pt>
                <c:pt idx="63">
                  <c:v>43923</c:v>
                </c:pt>
                <c:pt idx="64">
                  <c:v>43924</c:v>
                </c:pt>
                <c:pt idx="65">
                  <c:v>43927</c:v>
                </c:pt>
                <c:pt idx="66">
                  <c:v>43928</c:v>
                </c:pt>
                <c:pt idx="67">
                  <c:v>43929</c:v>
                </c:pt>
                <c:pt idx="68">
                  <c:v>43930</c:v>
                </c:pt>
                <c:pt idx="69">
                  <c:v>43934</c:v>
                </c:pt>
                <c:pt idx="70">
                  <c:v>43935</c:v>
                </c:pt>
                <c:pt idx="71">
                  <c:v>43936</c:v>
                </c:pt>
                <c:pt idx="72">
                  <c:v>43937</c:v>
                </c:pt>
                <c:pt idx="73">
                  <c:v>43938</c:v>
                </c:pt>
                <c:pt idx="74">
                  <c:v>43941</c:v>
                </c:pt>
                <c:pt idx="75">
                  <c:v>43942</c:v>
                </c:pt>
                <c:pt idx="76">
                  <c:v>43943</c:v>
                </c:pt>
                <c:pt idx="77">
                  <c:v>43944</c:v>
                </c:pt>
                <c:pt idx="78">
                  <c:v>43945</c:v>
                </c:pt>
                <c:pt idx="79">
                  <c:v>43948</c:v>
                </c:pt>
                <c:pt idx="80">
                  <c:v>43949</c:v>
                </c:pt>
                <c:pt idx="81">
                  <c:v>43950</c:v>
                </c:pt>
                <c:pt idx="82">
                  <c:v>43951</c:v>
                </c:pt>
                <c:pt idx="83">
                  <c:v>43952</c:v>
                </c:pt>
                <c:pt idx="84">
                  <c:v>43955</c:v>
                </c:pt>
                <c:pt idx="85">
                  <c:v>43956</c:v>
                </c:pt>
                <c:pt idx="86">
                  <c:v>43957</c:v>
                </c:pt>
                <c:pt idx="87">
                  <c:v>43958</c:v>
                </c:pt>
                <c:pt idx="88">
                  <c:v>43959</c:v>
                </c:pt>
                <c:pt idx="89">
                  <c:v>43962</c:v>
                </c:pt>
                <c:pt idx="90">
                  <c:v>43963</c:v>
                </c:pt>
                <c:pt idx="91">
                  <c:v>43964</c:v>
                </c:pt>
                <c:pt idx="92">
                  <c:v>43965</c:v>
                </c:pt>
                <c:pt idx="93">
                  <c:v>43966</c:v>
                </c:pt>
                <c:pt idx="94">
                  <c:v>43969</c:v>
                </c:pt>
                <c:pt idx="95">
                  <c:v>43970</c:v>
                </c:pt>
                <c:pt idx="96">
                  <c:v>43971</c:v>
                </c:pt>
                <c:pt idx="97">
                  <c:v>43972</c:v>
                </c:pt>
                <c:pt idx="98">
                  <c:v>43973</c:v>
                </c:pt>
                <c:pt idx="99">
                  <c:v>43977</c:v>
                </c:pt>
                <c:pt idx="100">
                  <c:v>43978</c:v>
                </c:pt>
                <c:pt idx="101">
                  <c:v>43979</c:v>
                </c:pt>
                <c:pt idx="102">
                  <c:v>43980</c:v>
                </c:pt>
                <c:pt idx="103">
                  <c:v>43983</c:v>
                </c:pt>
                <c:pt idx="104">
                  <c:v>43984</c:v>
                </c:pt>
                <c:pt idx="105">
                  <c:v>43985</c:v>
                </c:pt>
                <c:pt idx="106">
                  <c:v>43986</c:v>
                </c:pt>
                <c:pt idx="107">
                  <c:v>43987</c:v>
                </c:pt>
                <c:pt idx="108">
                  <c:v>43990</c:v>
                </c:pt>
                <c:pt idx="109">
                  <c:v>43991</c:v>
                </c:pt>
                <c:pt idx="110">
                  <c:v>43992</c:v>
                </c:pt>
                <c:pt idx="111">
                  <c:v>43993</c:v>
                </c:pt>
                <c:pt idx="112">
                  <c:v>43994</c:v>
                </c:pt>
                <c:pt idx="113">
                  <c:v>43997</c:v>
                </c:pt>
                <c:pt idx="114">
                  <c:v>43998</c:v>
                </c:pt>
                <c:pt idx="115">
                  <c:v>43999</c:v>
                </c:pt>
                <c:pt idx="116">
                  <c:v>44000</c:v>
                </c:pt>
                <c:pt idx="117">
                  <c:v>44001</c:v>
                </c:pt>
                <c:pt idx="118">
                  <c:v>44004</c:v>
                </c:pt>
                <c:pt idx="119">
                  <c:v>44005</c:v>
                </c:pt>
                <c:pt idx="120">
                  <c:v>44006</c:v>
                </c:pt>
                <c:pt idx="121">
                  <c:v>44007</c:v>
                </c:pt>
                <c:pt idx="122">
                  <c:v>44008</c:v>
                </c:pt>
                <c:pt idx="123">
                  <c:v>44011</c:v>
                </c:pt>
                <c:pt idx="124">
                  <c:v>44012</c:v>
                </c:pt>
                <c:pt idx="125">
                  <c:v>44013</c:v>
                </c:pt>
                <c:pt idx="126">
                  <c:v>44014</c:v>
                </c:pt>
                <c:pt idx="127">
                  <c:v>44018</c:v>
                </c:pt>
                <c:pt idx="128">
                  <c:v>44019</c:v>
                </c:pt>
                <c:pt idx="129">
                  <c:v>44020</c:v>
                </c:pt>
                <c:pt idx="130">
                  <c:v>44021</c:v>
                </c:pt>
                <c:pt idx="131">
                  <c:v>44022</c:v>
                </c:pt>
                <c:pt idx="132">
                  <c:v>44025</c:v>
                </c:pt>
                <c:pt idx="133">
                  <c:v>44026</c:v>
                </c:pt>
                <c:pt idx="134">
                  <c:v>44027</c:v>
                </c:pt>
                <c:pt idx="135">
                  <c:v>44028</c:v>
                </c:pt>
                <c:pt idx="136">
                  <c:v>44029</c:v>
                </c:pt>
                <c:pt idx="137">
                  <c:v>44032</c:v>
                </c:pt>
                <c:pt idx="138">
                  <c:v>44033</c:v>
                </c:pt>
                <c:pt idx="139">
                  <c:v>44034</c:v>
                </c:pt>
                <c:pt idx="140">
                  <c:v>44035</c:v>
                </c:pt>
                <c:pt idx="141">
                  <c:v>44036</c:v>
                </c:pt>
                <c:pt idx="142">
                  <c:v>44039</c:v>
                </c:pt>
                <c:pt idx="143">
                  <c:v>44040</c:v>
                </c:pt>
                <c:pt idx="144">
                  <c:v>44041</c:v>
                </c:pt>
                <c:pt idx="145">
                  <c:v>44042</c:v>
                </c:pt>
                <c:pt idx="146">
                  <c:v>44043</c:v>
                </c:pt>
                <c:pt idx="147">
                  <c:v>44046</c:v>
                </c:pt>
                <c:pt idx="148">
                  <c:v>44047</c:v>
                </c:pt>
                <c:pt idx="149">
                  <c:v>44048</c:v>
                </c:pt>
                <c:pt idx="150">
                  <c:v>44049</c:v>
                </c:pt>
                <c:pt idx="151">
                  <c:v>44050</c:v>
                </c:pt>
                <c:pt idx="152">
                  <c:v>44053</c:v>
                </c:pt>
                <c:pt idx="153">
                  <c:v>44054</c:v>
                </c:pt>
                <c:pt idx="154">
                  <c:v>44055</c:v>
                </c:pt>
                <c:pt idx="155">
                  <c:v>44056</c:v>
                </c:pt>
                <c:pt idx="156">
                  <c:v>44057</c:v>
                </c:pt>
                <c:pt idx="157">
                  <c:v>44060</c:v>
                </c:pt>
                <c:pt idx="158">
                  <c:v>44061</c:v>
                </c:pt>
                <c:pt idx="159">
                  <c:v>44062</c:v>
                </c:pt>
                <c:pt idx="160">
                  <c:v>44063</c:v>
                </c:pt>
                <c:pt idx="161">
                  <c:v>44064</c:v>
                </c:pt>
                <c:pt idx="162">
                  <c:v>44067</c:v>
                </c:pt>
                <c:pt idx="163">
                  <c:v>44068</c:v>
                </c:pt>
                <c:pt idx="164">
                  <c:v>44069</c:v>
                </c:pt>
                <c:pt idx="165">
                  <c:v>44070</c:v>
                </c:pt>
                <c:pt idx="166">
                  <c:v>44071</c:v>
                </c:pt>
                <c:pt idx="167">
                  <c:v>44074</c:v>
                </c:pt>
                <c:pt idx="168">
                  <c:v>44075</c:v>
                </c:pt>
                <c:pt idx="169">
                  <c:v>44076</c:v>
                </c:pt>
                <c:pt idx="170">
                  <c:v>44077</c:v>
                </c:pt>
                <c:pt idx="171">
                  <c:v>44078</c:v>
                </c:pt>
                <c:pt idx="172">
                  <c:v>44082</c:v>
                </c:pt>
                <c:pt idx="173">
                  <c:v>44083</c:v>
                </c:pt>
                <c:pt idx="174">
                  <c:v>44084</c:v>
                </c:pt>
                <c:pt idx="175">
                  <c:v>44085</c:v>
                </c:pt>
                <c:pt idx="176">
                  <c:v>44088</c:v>
                </c:pt>
                <c:pt idx="177">
                  <c:v>44089</c:v>
                </c:pt>
                <c:pt idx="178">
                  <c:v>44090</c:v>
                </c:pt>
                <c:pt idx="179">
                  <c:v>44091</c:v>
                </c:pt>
                <c:pt idx="180">
                  <c:v>44092</c:v>
                </c:pt>
                <c:pt idx="181">
                  <c:v>44095</c:v>
                </c:pt>
                <c:pt idx="182">
                  <c:v>44096</c:v>
                </c:pt>
                <c:pt idx="183">
                  <c:v>44097</c:v>
                </c:pt>
                <c:pt idx="184">
                  <c:v>44098</c:v>
                </c:pt>
                <c:pt idx="185">
                  <c:v>44099</c:v>
                </c:pt>
                <c:pt idx="186">
                  <c:v>44102</c:v>
                </c:pt>
                <c:pt idx="187">
                  <c:v>44103</c:v>
                </c:pt>
                <c:pt idx="188">
                  <c:v>44104</c:v>
                </c:pt>
                <c:pt idx="189">
                  <c:v>44105</c:v>
                </c:pt>
                <c:pt idx="190">
                  <c:v>44106</c:v>
                </c:pt>
                <c:pt idx="191">
                  <c:v>44109</c:v>
                </c:pt>
                <c:pt idx="192">
                  <c:v>44110</c:v>
                </c:pt>
                <c:pt idx="193">
                  <c:v>44111</c:v>
                </c:pt>
                <c:pt idx="194">
                  <c:v>44112</c:v>
                </c:pt>
                <c:pt idx="195">
                  <c:v>44113</c:v>
                </c:pt>
                <c:pt idx="196">
                  <c:v>44116</c:v>
                </c:pt>
                <c:pt idx="197">
                  <c:v>44117</c:v>
                </c:pt>
                <c:pt idx="198">
                  <c:v>44118</c:v>
                </c:pt>
                <c:pt idx="199">
                  <c:v>44119</c:v>
                </c:pt>
                <c:pt idx="200">
                  <c:v>44120</c:v>
                </c:pt>
                <c:pt idx="201">
                  <c:v>44123</c:v>
                </c:pt>
                <c:pt idx="202">
                  <c:v>44124</c:v>
                </c:pt>
                <c:pt idx="203">
                  <c:v>44125</c:v>
                </c:pt>
                <c:pt idx="204">
                  <c:v>44126</c:v>
                </c:pt>
                <c:pt idx="205">
                  <c:v>44127</c:v>
                </c:pt>
                <c:pt idx="206">
                  <c:v>44130</c:v>
                </c:pt>
                <c:pt idx="207">
                  <c:v>44131</c:v>
                </c:pt>
                <c:pt idx="208">
                  <c:v>44132</c:v>
                </c:pt>
                <c:pt idx="209">
                  <c:v>44133</c:v>
                </c:pt>
                <c:pt idx="210">
                  <c:v>44134</c:v>
                </c:pt>
                <c:pt idx="211">
                  <c:v>44137</c:v>
                </c:pt>
                <c:pt idx="212">
                  <c:v>44138</c:v>
                </c:pt>
                <c:pt idx="213">
                  <c:v>44139</c:v>
                </c:pt>
                <c:pt idx="214">
                  <c:v>44140</c:v>
                </c:pt>
                <c:pt idx="215">
                  <c:v>44141</c:v>
                </c:pt>
                <c:pt idx="216">
                  <c:v>44144</c:v>
                </c:pt>
                <c:pt idx="217">
                  <c:v>44145</c:v>
                </c:pt>
                <c:pt idx="218">
                  <c:v>44146</c:v>
                </c:pt>
                <c:pt idx="219">
                  <c:v>44147</c:v>
                </c:pt>
                <c:pt idx="220">
                  <c:v>44148</c:v>
                </c:pt>
                <c:pt idx="221">
                  <c:v>44151</c:v>
                </c:pt>
                <c:pt idx="222">
                  <c:v>44152</c:v>
                </c:pt>
                <c:pt idx="223">
                  <c:v>44153</c:v>
                </c:pt>
                <c:pt idx="224">
                  <c:v>44154</c:v>
                </c:pt>
                <c:pt idx="225">
                  <c:v>44155</c:v>
                </c:pt>
                <c:pt idx="226">
                  <c:v>44158</c:v>
                </c:pt>
                <c:pt idx="227">
                  <c:v>44159</c:v>
                </c:pt>
                <c:pt idx="228">
                  <c:v>44160</c:v>
                </c:pt>
                <c:pt idx="229">
                  <c:v>44162</c:v>
                </c:pt>
                <c:pt idx="230">
                  <c:v>44165</c:v>
                </c:pt>
                <c:pt idx="231">
                  <c:v>44166</c:v>
                </c:pt>
                <c:pt idx="232">
                  <c:v>44167</c:v>
                </c:pt>
                <c:pt idx="233">
                  <c:v>44168</c:v>
                </c:pt>
                <c:pt idx="234">
                  <c:v>44169</c:v>
                </c:pt>
                <c:pt idx="235">
                  <c:v>44170</c:v>
                </c:pt>
                <c:pt idx="236">
                  <c:v>44171</c:v>
                </c:pt>
                <c:pt idx="237">
                  <c:v>44172</c:v>
                </c:pt>
                <c:pt idx="238">
                  <c:v>44173</c:v>
                </c:pt>
                <c:pt idx="239">
                  <c:v>44174</c:v>
                </c:pt>
                <c:pt idx="240">
                  <c:v>44175</c:v>
                </c:pt>
                <c:pt idx="241">
                  <c:v>44176</c:v>
                </c:pt>
                <c:pt idx="242">
                  <c:v>44177</c:v>
                </c:pt>
                <c:pt idx="243">
                  <c:v>44178</c:v>
                </c:pt>
                <c:pt idx="244">
                  <c:v>44179</c:v>
                </c:pt>
                <c:pt idx="245">
                  <c:v>44180</c:v>
                </c:pt>
                <c:pt idx="246">
                  <c:v>44181</c:v>
                </c:pt>
                <c:pt idx="247">
                  <c:v>44182</c:v>
                </c:pt>
                <c:pt idx="248">
                  <c:v>44183</c:v>
                </c:pt>
                <c:pt idx="249">
                  <c:v>44184</c:v>
                </c:pt>
                <c:pt idx="250">
                  <c:v>44185</c:v>
                </c:pt>
                <c:pt idx="251">
                  <c:v>44186</c:v>
                </c:pt>
                <c:pt idx="252">
                  <c:v>44187</c:v>
                </c:pt>
                <c:pt idx="253">
                  <c:v>44188</c:v>
                </c:pt>
                <c:pt idx="254">
                  <c:v>44189</c:v>
                </c:pt>
                <c:pt idx="255">
                  <c:v>44190</c:v>
                </c:pt>
                <c:pt idx="256">
                  <c:v>44191</c:v>
                </c:pt>
                <c:pt idx="257">
                  <c:v>44192</c:v>
                </c:pt>
                <c:pt idx="258">
                  <c:v>44193</c:v>
                </c:pt>
                <c:pt idx="259">
                  <c:v>44194</c:v>
                </c:pt>
                <c:pt idx="260">
                  <c:v>44195</c:v>
                </c:pt>
                <c:pt idx="261">
                  <c:v>44196</c:v>
                </c:pt>
                <c:pt idx="262">
                  <c:v>44197</c:v>
                </c:pt>
                <c:pt idx="263">
                  <c:v>44198</c:v>
                </c:pt>
                <c:pt idx="264">
                  <c:v>44199</c:v>
                </c:pt>
                <c:pt idx="265">
                  <c:v>44200</c:v>
                </c:pt>
                <c:pt idx="266">
                  <c:v>44201</c:v>
                </c:pt>
                <c:pt idx="267">
                  <c:v>44202</c:v>
                </c:pt>
                <c:pt idx="268">
                  <c:v>44203</c:v>
                </c:pt>
                <c:pt idx="269">
                  <c:v>44204</c:v>
                </c:pt>
                <c:pt idx="270">
                  <c:v>44205</c:v>
                </c:pt>
                <c:pt idx="271">
                  <c:v>44206</c:v>
                </c:pt>
              </c:numCache>
            </c:numRef>
          </c:cat>
          <c:val>
            <c:numRef>
              <c:f>'分布実績検証 (20200320~) '!$R$10:$R$281</c:f>
              <c:numCache>
                <c:formatCode>#,##0.00_);[Red]\(#,##0.00\)</c:formatCode>
                <c:ptCount val="272"/>
                <c:pt idx="55">
                  <c:v>2237.4</c:v>
                </c:pt>
                <c:pt idx="56">
                  <c:v>2274.1502756659524</c:v>
                </c:pt>
                <c:pt idx="57">
                  <c:v>2289.9406367846013</c:v>
                </c:pt>
                <c:pt idx="58">
                  <c:v>2302.2877220593286</c:v>
                </c:pt>
                <c:pt idx="59">
                  <c:v>2312.854503417896</c:v>
                </c:pt>
                <c:pt idx="60">
                  <c:v>2322.2848846026864</c:v>
                </c:pt>
                <c:pt idx="61">
                  <c:v>2330.9089838297523</c:v>
                </c:pt>
                <c:pt idx="62">
                  <c:v>2338.9228395472337</c:v>
                </c:pt>
                <c:pt idx="63">
                  <c:v>2346.4541385146663</c:v>
                </c:pt>
                <c:pt idx="64">
                  <c:v>2353.5915425081262</c:v>
                </c:pt>
                <c:pt idx="65">
                  <c:v>2360.3995840798784</c:v>
                </c:pt>
                <c:pt idx="66">
                  <c:v>2366.9269638967321</c:v>
                </c:pt>
                <c:pt idx="67">
                  <c:v>2373.2115049942672</c:v>
                </c:pt>
                <c:pt idx="68">
                  <c:v>2379.2832761086629</c:v>
                </c:pt>
                <c:pt idx="69">
                  <c:v>2385.1666488217857</c:v>
                </c:pt>
                <c:pt idx="70">
                  <c:v>2390.8817022092971</c:v>
                </c:pt>
                <c:pt idx="71">
                  <c:v>2396.4452113954962</c:v>
                </c:pt>
                <c:pt idx="72">
                  <c:v>2401.8713614109756</c:v>
                </c:pt>
                <c:pt idx="73">
                  <c:v>2407.1722742488937</c:v>
                </c:pt>
                <c:pt idx="74">
                  <c:v>2412.3584055953106</c:v>
                </c:pt>
                <c:pt idx="75">
                  <c:v>2417.4388485767267</c:v>
                </c:pt>
                <c:pt idx="76">
                  <c:v>2422.421569845691</c:v>
                </c:pt>
                <c:pt idx="77">
                  <c:v>2427.3135955592234</c:v>
                </c:pt>
                <c:pt idx="78">
                  <c:v>2432.1211596637781</c:v>
                </c:pt>
                <c:pt idx="79">
                  <c:v>2436.8498234220392</c:v>
                </c:pt>
                <c:pt idx="80">
                  <c:v>2441.5045727167699</c:v>
                </c:pt>
                <c:pt idx="81">
                  <c:v>2446.0898979812723</c:v>
                </c:pt>
                <c:pt idx="82">
                  <c:v>2450.6098604029698</c:v>
                </c:pt>
                <c:pt idx="83">
                  <c:v>2455.0681471752832</c:v>
                </c:pt>
                <c:pt idx="84">
                  <c:v>2459.4681179334025</c:v>
                </c:pt>
                <c:pt idx="85">
                  <c:v>2463.8128440342311</c:v>
                </c:pt>
                <c:pt idx="86">
                  <c:v>2468.1051419834803</c:v>
                </c:pt>
                <c:pt idx="87">
                  <c:v>2472.347602041521</c:v>
                </c:pt>
                <c:pt idx="88">
                  <c:v>2476.5426128313434</c:v>
                </c:pt>
                <c:pt idx="89">
                  <c:v>2480.6923826108573</c:v>
                </c:pt>
                <c:pt idx="90">
                  <c:v>2484.7989577458925</c:v>
                </c:pt>
                <c:pt idx="91">
                  <c:v>2488.8642388212429</c:v>
                </c:pt>
                <c:pt idx="92">
                  <c:v>2492.8899947485893</c:v>
                </c:pt>
                <c:pt idx="93">
                  <c:v>2496.8778751674358</c:v>
                </c:pt>
                <c:pt idx="94">
                  <c:v>2500.8294213848235</c:v>
                </c:pt>
                <c:pt idx="95">
                  <c:v>2504.7460760588328</c:v>
                </c:pt>
                <c:pt idx="96">
                  <c:v>2508.6291917977424</c:v>
                </c:pt>
                <c:pt idx="97">
                  <c:v>2512.4800388196059</c:v>
                </c:pt>
                <c:pt idx="98">
                  <c:v>2516.2998117947086</c:v>
                </c:pt>
                <c:pt idx="99">
                  <c:v>2520.0896359749404</c:v>
                </c:pt>
                <c:pt idx="100">
                  <c:v>2523.8505726988274</c:v>
                </c:pt>
                <c:pt idx="101">
                  <c:v>2527.5836243482045</c:v>
                </c:pt>
                <c:pt idx="102">
                  <c:v>2531.2897388218139</c:v>
                </c:pt>
                <c:pt idx="103">
                  <c:v>2534.9698135821345</c:v>
                </c:pt>
                <c:pt idx="104">
                  <c:v>2538.6246993241466</c:v>
                </c:pt>
                <c:pt idx="105">
                  <c:v>2542.2552033083052</c:v>
                </c:pt>
                <c:pt idx="106">
                  <c:v>2545.8620923945223</c:v>
                </c:pt>
                <c:pt idx="107">
                  <c:v>2549.4460958092827</c:v>
                </c:pt>
                <c:pt idx="108">
                  <c:v>2553.0079076740244</c:v>
                </c:pt>
                <c:pt idx="109">
                  <c:v>2556.5481893194637</c:v>
                </c:pt>
                <c:pt idx="110">
                  <c:v>2560.0675714076074</c:v>
                </c:pt>
                <c:pt idx="111">
                  <c:v>2563.5666558806083</c:v>
                </c:pt>
                <c:pt idx="112">
                  <c:v>2567.0460177534251</c:v>
                </c:pt>
                <c:pt idx="113">
                  <c:v>2570.5062067653093</c:v>
                </c:pt>
                <c:pt idx="114">
                  <c:v>2573.9477489034607</c:v>
                </c:pt>
                <c:pt idx="115">
                  <c:v>2577.3711478107502</c:v>
                </c:pt>
                <c:pt idx="116">
                  <c:v>2580.7768860880828</c:v>
                </c:pt>
                <c:pt idx="117">
                  <c:v>2584.1654265008956</c:v>
                </c:pt>
                <c:pt idx="118">
                  <c:v>2587.537213098261</c:v>
                </c:pt>
                <c:pt idx="119">
                  <c:v>2590.8926722522119</c:v>
                </c:pt>
                <c:pt idx="120">
                  <c:v>2594.2322136241164</c:v>
                </c:pt>
                <c:pt idx="121">
                  <c:v>2597.5562310642763</c:v>
                </c:pt>
                <c:pt idx="122">
                  <c:v>2600.8651034502864</c:v>
                </c:pt>
                <c:pt idx="123">
                  <c:v>2604.1591954691758</c:v>
                </c:pt>
                <c:pt idx="124">
                  <c:v>2607.4388583478708</c:v>
                </c:pt>
                <c:pt idx="125">
                  <c:v>2610.7044305360851</c:v>
                </c:pt>
                <c:pt idx="126">
                  <c:v>2613.9562383453695</c:v>
                </c:pt>
                <c:pt idx="127">
                  <c:v>2617.1945965477103</c:v>
                </c:pt>
                <c:pt idx="128">
                  <c:v>2620.4198089367605</c:v>
                </c:pt>
                <c:pt idx="129">
                  <c:v>2623.6321688545136</c:v>
                </c:pt>
                <c:pt idx="130">
                  <c:v>2626.8319596859819</c:v>
                </c:pt>
                <c:pt idx="131">
                  <c:v>2630.0194553242254</c:v>
                </c:pt>
                <c:pt idx="132">
                  <c:v>2633.1949206078707</c:v>
                </c:pt>
                <c:pt idx="133">
                  <c:v>2636.358611733081</c:v>
                </c:pt>
                <c:pt idx="134">
                  <c:v>2639.5107766417773</c:v>
                </c:pt>
                <c:pt idx="135">
                  <c:v>2642.6516553877618</c:v>
                </c:pt>
                <c:pt idx="136">
                  <c:v>2645.7814804822583</c:v>
                </c:pt>
                <c:pt idx="137">
                  <c:v>2648.9004772202702</c:v>
                </c:pt>
                <c:pt idx="138">
                  <c:v>2652.0088639890328</c:v>
                </c:pt>
                <c:pt idx="139">
                  <c:v>2655.106852559753</c:v>
                </c:pt>
                <c:pt idx="140">
                  <c:v>2658.1946483637266</c:v>
                </c:pt>
                <c:pt idx="141">
                  <c:v>2661.2724507538373</c:v>
                </c:pt>
                <c:pt idx="142">
                  <c:v>2664.3404532523814</c:v>
                </c:pt>
                <c:pt idx="143">
                  <c:v>2667.3988437860744</c:v>
                </c:pt>
                <c:pt idx="144">
                  <c:v>2670.4478049090399</c:v>
                </c:pt>
                <c:pt idx="145">
                  <c:v>2673.4875140145259</c:v>
                </c:pt>
                <c:pt idx="146">
                  <c:v>2676.5181435360369</c:v>
                </c:pt>
                <c:pt idx="147">
                  <c:v>2679.5398611385172</c:v>
                </c:pt>
                <c:pt idx="148">
                  <c:v>2682.5528299001812</c:v>
                </c:pt>
                <c:pt idx="149">
                  <c:v>2685.5572084855471</c:v>
                </c:pt>
                <c:pt idx="150">
                  <c:v>2688.5531513101801</c:v>
                </c:pt>
                <c:pt idx="151">
                  <c:v>2691.5408086976367</c:v>
                </c:pt>
                <c:pt idx="152">
                  <c:v>2694.5203270290422</c:v>
                </c:pt>
                <c:pt idx="153">
                  <c:v>2697.4918488857325</c:v>
                </c:pt>
                <c:pt idx="154">
                  <c:v>2700.4555131853376</c:v>
                </c:pt>
                <c:pt idx="155">
                  <c:v>2703.4114553116824</c:v>
                </c:pt>
                <c:pt idx="156">
                  <c:v>2706.3598072388313</c:v>
                </c:pt>
                <c:pt idx="157">
                  <c:v>2709.3006976496099</c:v>
                </c:pt>
                <c:pt idx="158">
                  <c:v>2712.2342520488901</c:v>
                </c:pt>
                <c:pt idx="159">
                  <c:v>2715.1605928719232</c:v>
                </c:pt>
                <c:pt idx="160">
                  <c:v>2718.0798395879801</c:v>
                </c:pt>
                <c:pt idx="161">
                  <c:v>2720.9921087995504</c:v>
                </c:pt>
                <c:pt idx="162">
                  <c:v>2723.8975143373232</c:v>
                </c:pt>
                <c:pt idx="163">
                  <c:v>2726.7961673511682</c:v>
                </c:pt>
                <c:pt idx="164">
                  <c:v>2729.6881763973279</c:v>
                </c:pt>
                <c:pt idx="165">
                  <c:v>2732.5736475220006</c:v>
                </c:pt>
                <c:pt idx="166">
                  <c:v>2735.4526843415019</c:v>
                </c:pt>
                <c:pt idx="167">
                  <c:v>2738.3253881191758</c:v>
                </c:pt>
                <c:pt idx="168">
                  <c:v>2741.1918578392083</c:v>
                </c:pt>
                <c:pt idx="169">
                  <c:v>2744.0521902774976</c:v>
                </c:pt>
                <c:pt idx="170">
                  <c:v>2746.9064800697274</c:v>
                </c:pt>
                <c:pt idx="171">
                  <c:v>2749.7548197767705</c:v>
                </c:pt>
                <c:pt idx="172">
                  <c:v>2752.5972999475484</c:v>
                </c:pt>
                <c:pt idx="173">
                  <c:v>2755.4340091794747</c:v>
                </c:pt>
                <c:pt idx="174">
                  <c:v>2758.2650341765889</c:v>
                </c:pt>
                <c:pt idx="175">
                  <c:v>2761.0904598054863</c:v>
                </c:pt>
                <c:pt idx="176">
                  <c:v>2763.9103691491491</c:v>
                </c:pt>
                <c:pt idx="177">
                  <c:v>2766.724843558773</c:v>
                </c:pt>
                <c:pt idx="178">
                  <c:v>2769.5339627036769</c:v>
                </c:pt>
                <c:pt idx="179">
                  <c:v>2772.3378046193843</c:v>
                </c:pt>
                <c:pt idx="180">
                  <c:v>2775.1364457539571</c:v>
                </c:pt>
                <c:pt idx="181">
                  <c:v>2777.9299610126582</c:v>
                </c:pt>
                <c:pt idx="182">
                  <c:v>2780.7184238010177</c:v>
                </c:pt>
                <c:pt idx="183">
                  <c:v>2783.5019060663649</c:v>
                </c:pt>
                <c:pt idx="184">
                  <c:v>2786.2804783379038</c:v>
                </c:pt>
                <c:pt idx="185">
                  <c:v>2789.0542097653865</c:v>
                </c:pt>
                <c:pt idx="186">
                  <c:v>2791.8231681564398</c:v>
                </c:pt>
                <c:pt idx="187">
                  <c:v>2794.5874200126127</c:v>
                </c:pt>
                <c:pt idx="188">
                  <c:v>2797.3470305641931</c:v>
                </c:pt>
                <c:pt idx="189">
                  <c:v>2800.1020638038372</c:v>
                </c:pt>
                <c:pt idx="190">
                  <c:v>2802.8525825190736</c:v>
                </c:pt>
                <c:pt idx="191">
                  <c:v>2805.5986483237202</c:v>
                </c:pt>
                <c:pt idx="192">
                  <c:v>2808.3403216882571</c:v>
                </c:pt>
                <c:pt idx="193">
                  <c:v>2811.0776619691983</c:v>
                </c:pt>
                <c:pt idx="194">
                  <c:v>2813.8107274375102</c:v>
                </c:pt>
                <c:pt idx="195">
                  <c:v>2816.5395753061007</c:v>
                </c:pt>
                <c:pt idx="196">
                  <c:v>2819.2642617564252</c:v>
                </c:pt>
                <c:pt idx="197">
                  <c:v>2821.9848419642417</c:v>
                </c:pt>
                <c:pt idx="198">
                  <c:v>2824.7013701245473</c:v>
                </c:pt>
                <c:pt idx="199">
                  <c:v>2827.4138994757282</c:v>
                </c:pt>
                <c:pt idx="200">
                  <c:v>2830.1224823229518</c:v>
                </c:pt>
                <c:pt idx="201">
                  <c:v>2832.8271700608334</c:v>
                </c:pt>
                <c:pt idx="202">
                  <c:v>2835.5280131953991</c:v>
                </c:pt>
                <c:pt idx="203">
                  <c:v>2838.2250613653764</c:v>
                </c:pt>
                <c:pt idx="204">
                  <c:v>2840.9183633628381</c:v>
                </c:pt>
                <c:pt idx="205">
                  <c:v>2843.6079671532138</c:v>
                </c:pt>
                <c:pt idx="206">
                  <c:v>2846.2939198947079</c:v>
                </c:pt>
                <c:pt idx="207">
                  <c:v>2848.9762679571322</c:v>
                </c:pt>
                <c:pt idx="208">
                  <c:v>2851.655056940177</c:v>
                </c:pt>
                <c:pt idx="209">
                  <c:v>2854.330331691152</c:v>
                </c:pt>
                <c:pt idx="210">
                  <c:v>2857.0021363221967</c:v>
                </c:pt>
                <c:pt idx="211">
                  <c:v>2859.6705142269984</c:v>
                </c:pt>
                <c:pt idx="212">
                  <c:v>2862.3355080970196</c:v>
                </c:pt>
                <c:pt idx="213">
                  <c:v>2864.9971599372639</c:v>
                </c:pt>
                <c:pt idx="214">
                  <c:v>2867.6555110815889</c:v>
                </c:pt>
                <c:pt idx="215">
                  <c:v>2870.3106022075845</c:v>
                </c:pt>
                <c:pt idx="216">
                  <c:v>2872.9624733510313</c:v>
                </c:pt>
                <c:pt idx="217">
                  <c:v>2875.6111639199548</c:v>
                </c:pt>
                <c:pt idx="218">
                  <c:v>2878.2567127082866</c:v>
                </c:pt>
                <c:pt idx="219">
                  <c:v>2880.899157909148</c:v>
                </c:pt>
                <c:pt idx="220">
                  <c:v>2883.5385371277671</c:v>
                </c:pt>
                <c:pt idx="221">
                  <c:v>2886.1748873940405</c:v>
                </c:pt>
                <c:pt idx="222">
                  <c:v>2888.8082451747609</c:v>
                </c:pt>
                <c:pt idx="223">
                  <c:v>2891.438646385503</c:v>
                </c:pt>
                <c:pt idx="224">
                  <c:v>2894.0661264021996</c:v>
                </c:pt>
                <c:pt idx="225">
                  <c:v>2896.6907200724022</c:v>
                </c:pt>
                <c:pt idx="226">
                  <c:v>2899.3124617262442</c:v>
                </c:pt>
                <c:pt idx="227">
                  <c:v>2901.9313851871161</c:v>
                </c:pt>
                <c:pt idx="228">
                  <c:v>2904.5475237820583</c:v>
                </c:pt>
                <c:pt idx="229">
                  <c:v>2907.1609103518836</c:v>
                </c:pt>
                <c:pt idx="230">
                  <c:v>2909.7715772610368</c:v>
                </c:pt>
                <c:pt idx="231">
                  <c:v>2912.3795564071997</c:v>
                </c:pt>
                <c:pt idx="232">
                  <c:v>2914.9848792306489</c:v>
                </c:pt>
                <c:pt idx="233">
                  <c:v>2917.5875767233756</c:v>
                </c:pt>
                <c:pt idx="234">
                  <c:v>2920.1876794379741</c:v>
                </c:pt>
                <c:pt idx="235">
                  <c:v>2922.7852174963045</c:v>
                </c:pt>
                <c:pt idx="236">
                  <c:v>2925.3802205979405</c:v>
                </c:pt>
                <c:pt idx="237">
                  <c:v>2927.9727180284035</c:v>
                </c:pt>
                <c:pt idx="238">
                  <c:v>2930.5627386671945</c:v>
                </c:pt>
                <c:pt idx="239">
                  <c:v>2933.1503109956252</c:v>
                </c:pt>
                <c:pt idx="240">
                  <c:v>2935.7354631044605</c:v>
                </c:pt>
                <c:pt idx="241">
                  <c:v>2938.3182227013704</c:v>
                </c:pt>
                <c:pt idx="242">
                  <c:v>2940.8986171182037</c:v>
                </c:pt>
                <c:pt idx="243">
                  <c:v>2943.4766733180827</c:v>
                </c:pt>
                <c:pt idx="244">
                  <c:v>2946.0524179023332</c:v>
                </c:pt>
                <c:pt idx="245">
                  <c:v>2948.6258771172415</c:v>
                </c:pt>
                <c:pt idx="246">
                  <c:v>2951.1970768606557</c:v>
                </c:pt>
                <c:pt idx="247">
                  <c:v>2953.7660426884286</c:v>
                </c:pt>
                <c:pt idx="248">
                  <c:v>2956.3327998207101</c:v>
                </c:pt>
                <c:pt idx="249">
                  <c:v>2958.897373148091</c:v>
                </c:pt>
                <c:pt idx="250">
                  <c:v>2961.4597872376071</c:v>
                </c:pt>
                <c:pt idx="251">
                  <c:v>2964.0200663385958</c:v>
                </c:pt>
                <c:pt idx="252">
                  <c:v>2966.5782343884284</c:v>
                </c:pt>
                <c:pt idx="253">
                  <c:v>2969.1343150181028</c:v>
                </c:pt>
                <c:pt idx="254">
                  <c:v>2971.6883315577129</c:v>
                </c:pt>
                <c:pt idx="255">
                  <c:v>2974.2403070417904</c:v>
                </c:pt>
                <c:pt idx="256">
                  <c:v>2976.7902642145282</c:v>
                </c:pt>
                <c:pt idx="257">
                  <c:v>2979.3382255348865</c:v>
                </c:pt>
                <c:pt idx="258">
                  <c:v>2981.8842131815827</c:v>
                </c:pt>
                <c:pt idx="259">
                  <c:v>2984.4282490579722</c:v>
                </c:pt>
                <c:pt idx="260">
                  <c:v>2986.9703547968188</c:v>
                </c:pt>
                <c:pt idx="261">
                  <c:v>2989.5105517649613</c:v>
                </c:pt>
                <c:pt idx="262">
                  <c:v>2992.048861067879</c:v>
                </c:pt>
                <c:pt idx="263">
                  <c:v>2994.5853035541531</c:v>
                </c:pt>
                <c:pt idx="264">
                  <c:v>2997.119899819837</c:v>
                </c:pt>
                <c:pt idx="265">
                  <c:v>2999.6526702127258</c:v>
                </c:pt>
                <c:pt idx="266">
                  <c:v>3002.1836348365387</c:v>
                </c:pt>
                <c:pt idx="267">
                  <c:v>3004.7128135550106</c:v>
                </c:pt>
                <c:pt idx="268">
                  <c:v>3007.2402259958935</c:v>
                </c:pt>
                <c:pt idx="269">
                  <c:v>3009.7658915548773</c:v>
                </c:pt>
                <c:pt idx="270">
                  <c:v>3012.2898293994253</c:v>
                </c:pt>
                <c:pt idx="271">
                  <c:v>3014.812058472527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3B-4979-94D0-3A610034DFAB}"/>
            </c:ext>
          </c:extLst>
        </c:ser>
        <c:ser>
          <c:idx val="4"/>
          <c:order val="2"/>
          <c:tx>
            <c:strRef>
              <c:f>'分布実績検証 (20200320~) '!$S$9</c:f>
              <c:strCache>
                <c:ptCount val="1"/>
                <c:pt idx="0">
                  <c:v>- σ</c:v>
                </c:pt>
              </c:strCache>
            </c:strRef>
          </c:tx>
          <c:spPr>
            <a:ln w="12700" cap="rnd">
              <a:solidFill>
                <a:schemeClr val="tx1">
                  <a:lumMod val="50000"/>
                  <a:lumOff val="5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'分布実績検証 (20200320~) '!$M$10:$M$281</c:f>
              <c:numCache>
                <c:formatCode>yyyy\-mm\-dd</c:formatCode>
                <c:ptCount val="272"/>
                <c:pt idx="0">
                  <c:v>43832</c:v>
                </c:pt>
                <c:pt idx="1">
                  <c:v>43833</c:v>
                </c:pt>
                <c:pt idx="2">
                  <c:v>43836</c:v>
                </c:pt>
                <c:pt idx="3">
                  <c:v>43837</c:v>
                </c:pt>
                <c:pt idx="4">
                  <c:v>43838</c:v>
                </c:pt>
                <c:pt idx="5">
                  <c:v>43839</c:v>
                </c:pt>
                <c:pt idx="6">
                  <c:v>43840</c:v>
                </c:pt>
                <c:pt idx="7">
                  <c:v>43843</c:v>
                </c:pt>
                <c:pt idx="8">
                  <c:v>43844</c:v>
                </c:pt>
                <c:pt idx="9">
                  <c:v>43845</c:v>
                </c:pt>
                <c:pt idx="10">
                  <c:v>43846</c:v>
                </c:pt>
                <c:pt idx="11">
                  <c:v>43847</c:v>
                </c:pt>
                <c:pt idx="12">
                  <c:v>43851</c:v>
                </c:pt>
                <c:pt idx="13">
                  <c:v>43852</c:v>
                </c:pt>
                <c:pt idx="14">
                  <c:v>43853</c:v>
                </c:pt>
                <c:pt idx="15">
                  <c:v>43854</c:v>
                </c:pt>
                <c:pt idx="16">
                  <c:v>43857</c:v>
                </c:pt>
                <c:pt idx="17">
                  <c:v>43858</c:v>
                </c:pt>
                <c:pt idx="18">
                  <c:v>43859</c:v>
                </c:pt>
                <c:pt idx="19">
                  <c:v>43860</c:v>
                </c:pt>
                <c:pt idx="20">
                  <c:v>43861</c:v>
                </c:pt>
                <c:pt idx="21">
                  <c:v>43864</c:v>
                </c:pt>
                <c:pt idx="22">
                  <c:v>43865</c:v>
                </c:pt>
                <c:pt idx="23">
                  <c:v>43866</c:v>
                </c:pt>
                <c:pt idx="24">
                  <c:v>43867</c:v>
                </c:pt>
                <c:pt idx="25">
                  <c:v>43868</c:v>
                </c:pt>
                <c:pt idx="26">
                  <c:v>43871</c:v>
                </c:pt>
                <c:pt idx="27">
                  <c:v>43872</c:v>
                </c:pt>
                <c:pt idx="28">
                  <c:v>43873</c:v>
                </c:pt>
                <c:pt idx="29">
                  <c:v>43874</c:v>
                </c:pt>
                <c:pt idx="30">
                  <c:v>43875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43899</c:v>
                </c:pt>
                <c:pt idx="46">
                  <c:v>43900</c:v>
                </c:pt>
                <c:pt idx="47">
                  <c:v>43901</c:v>
                </c:pt>
                <c:pt idx="48">
                  <c:v>43902</c:v>
                </c:pt>
                <c:pt idx="49">
                  <c:v>43903</c:v>
                </c:pt>
                <c:pt idx="50">
                  <c:v>43906</c:v>
                </c:pt>
                <c:pt idx="51">
                  <c:v>43907</c:v>
                </c:pt>
                <c:pt idx="52">
                  <c:v>43908</c:v>
                </c:pt>
                <c:pt idx="53">
                  <c:v>43909</c:v>
                </c:pt>
                <c:pt idx="54">
                  <c:v>43910</c:v>
                </c:pt>
                <c:pt idx="55">
                  <c:v>43913</c:v>
                </c:pt>
                <c:pt idx="56">
                  <c:v>43914</c:v>
                </c:pt>
                <c:pt idx="57">
                  <c:v>43915</c:v>
                </c:pt>
                <c:pt idx="58">
                  <c:v>43916</c:v>
                </c:pt>
                <c:pt idx="59">
                  <c:v>43917</c:v>
                </c:pt>
                <c:pt idx="60">
                  <c:v>43920</c:v>
                </c:pt>
                <c:pt idx="61">
                  <c:v>43921</c:v>
                </c:pt>
                <c:pt idx="62">
                  <c:v>43922</c:v>
                </c:pt>
                <c:pt idx="63">
                  <c:v>43923</c:v>
                </c:pt>
                <c:pt idx="64">
                  <c:v>43924</c:v>
                </c:pt>
                <c:pt idx="65">
                  <c:v>43927</c:v>
                </c:pt>
                <c:pt idx="66">
                  <c:v>43928</c:v>
                </c:pt>
                <c:pt idx="67">
                  <c:v>43929</c:v>
                </c:pt>
                <c:pt idx="68">
                  <c:v>43930</c:v>
                </c:pt>
                <c:pt idx="69">
                  <c:v>43934</c:v>
                </c:pt>
                <c:pt idx="70">
                  <c:v>43935</c:v>
                </c:pt>
                <c:pt idx="71">
                  <c:v>43936</c:v>
                </c:pt>
                <c:pt idx="72">
                  <c:v>43937</c:v>
                </c:pt>
                <c:pt idx="73">
                  <c:v>43938</c:v>
                </c:pt>
                <c:pt idx="74">
                  <c:v>43941</c:v>
                </c:pt>
                <c:pt idx="75">
                  <c:v>43942</c:v>
                </c:pt>
                <c:pt idx="76">
                  <c:v>43943</c:v>
                </c:pt>
                <c:pt idx="77">
                  <c:v>43944</c:v>
                </c:pt>
                <c:pt idx="78">
                  <c:v>43945</c:v>
                </c:pt>
                <c:pt idx="79">
                  <c:v>43948</c:v>
                </c:pt>
                <c:pt idx="80">
                  <c:v>43949</c:v>
                </c:pt>
                <c:pt idx="81">
                  <c:v>43950</c:v>
                </c:pt>
                <c:pt idx="82">
                  <c:v>43951</c:v>
                </c:pt>
                <c:pt idx="83">
                  <c:v>43952</c:v>
                </c:pt>
                <c:pt idx="84">
                  <c:v>43955</c:v>
                </c:pt>
                <c:pt idx="85">
                  <c:v>43956</c:v>
                </c:pt>
                <c:pt idx="86">
                  <c:v>43957</c:v>
                </c:pt>
                <c:pt idx="87">
                  <c:v>43958</c:v>
                </c:pt>
                <c:pt idx="88">
                  <c:v>43959</c:v>
                </c:pt>
                <c:pt idx="89">
                  <c:v>43962</c:v>
                </c:pt>
                <c:pt idx="90">
                  <c:v>43963</c:v>
                </c:pt>
                <c:pt idx="91">
                  <c:v>43964</c:v>
                </c:pt>
                <c:pt idx="92">
                  <c:v>43965</c:v>
                </c:pt>
                <c:pt idx="93">
                  <c:v>43966</c:v>
                </c:pt>
                <c:pt idx="94">
                  <c:v>43969</c:v>
                </c:pt>
                <c:pt idx="95">
                  <c:v>43970</c:v>
                </c:pt>
                <c:pt idx="96">
                  <c:v>43971</c:v>
                </c:pt>
                <c:pt idx="97">
                  <c:v>43972</c:v>
                </c:pt>
                <c:pt idx="98">
                  <c:v>43973</c:v>
                </c:pt>
                <c:pt idx="99">
                  <c:v>43977</c:v>
                </c:pt>
                <c:pt idx="100">
                  <c:v>43978</c:v>
                </c:pt>
                <c:pt idx="101">
                  <c:v>43979</c:v>
                </c:pt>
                <c:pt idx="102">
                  <c:v>43980</c:v>
                </c:pt>
                <c:pt idx="103">
                  <c:v>43983</c:v>
                </c:pt>
                <c:pt idx="104">
                  <c:v>43984</c:v>
                </c:pt>
                <c:pt idx="105">
                  <c:v>43985</c:v>
                </c:pt>
                <c:pt idx="106">
                  <c:v>43986</c:v>
                </c:pt>
                <c:pt idx="107">
                  <c:v>43987</c:v>
                </c:pt>
                <c:pt idx="108">
                  <c:v>43990</c:v>
                </c:pt>
                <c:pt idx="109">
                  <c:v>43991</c:v>
                </c:pt>
                <c:pt idx="110">
                  <c:v>43992</c:v>
                </c:pt>
                <c:pt idx="111">
                  <c:v>43993</c:v>
                </c:pt>
                <c:pt idx="112">
                  <c:v>43994</c:v>
                </c:pt>
                <c:pt idx="113">
                  <c:v>43997</c:v>
                </c:pt>
                <c:pt idx="114">
                  <c:v>43998</c:v>
                </c:pt>
                <c:pt idx="115">
                  <c:v>43999</c:v>
                </c:pt>
                <c:pt idx="116">
                  <c:v>44000</c:v>
                </c:pt>
                <c:pt idx="117">
                  <c:v>44001</c:v>
                </c:pt>
                <c:pt idx="118">
                  <c:v>44004</c:v>
                </c:pt>
                <c:pt idx="119">
                  <c:v>44005</c:v>
                </c:pt>
                <c:pt idx="120">
                  <c:v>44006</c:v>
                </c:pt>
                <c:pt idx="121">
                  <c:v>44007</c:v>
                </c:pt>
                <c:pt idx="122">
                  <c:v>44008</c:v>
                </c:pt>
                <c:pt idx="123">
                  <c:v>44011</c:v>
                </c:pt>
                <c:pt idx="124">
                  <c:v>44012</c:v>
                </c:pt>
                <c:pt idx="125">
                  <c:v>44013</c:v>
                </c:pt>
                <c:pt idx="126">
                  <c:v>44014</c:v>
                </c:pt>
                <c:pt idx="127">
                  <c:v>44018</c:v>
                </c:pt>
                <c:pt idx="128">
                  <c:v>44019</c:v>
                </c:pt>
                <c:pt idx="129">
                  <c:v>44020</c:v>
                </c:pt>
                <c:pt idx="130">
                  <c:v>44021</c:v>
                </c:pt>
                <c:pt idx="131">
                  <c:v>44022</c:v>
                </c:pt>
                <c:pt idx="132">
                  <c:v>44025</c:v>
                </c:pt>
                <c:pt idx="133">
                  <c:v>44026</c:v>
                </c:pt>
                <c:pt idx="134">
                  <c:v>44027</c:v>
                </c:pt>
                <c:pt idx="135">
                  <c:v>44028</c:v>
                </c:pt>
                <c:pt idx="136">
                  <c:v>44029</c:v>
                </c:pt>
                <c:pt idx="137">
                  <c:v>44032</c:v>
                </c:pt>
                <c:pt idx="138">
                  <c:v>44033</c:v>
                </c:pt>
                <c:pt idx="139">
                  <c:v>44034</c:v>
                </c:pt>
                <c:pt idx="140">
                  <c:v>44035</c:v>
                </c:pt>
                <c:pt idx="141">
                  <c:v>44036</c:v>
                </c:pt>
                <c:pt idx="142">
                  <c:v>44039</c:v>
                </c:pt>
                <c:pt idx="143">
                  <c:v>44040</c:v>
                </c:pt>
                <c:pt idx="144">
                  <c:v>44041</c:v>
                </c:pt>
                <c:pt idx="145">
                  <c:v>44042</c:v>
                </c:pt>
                <c:pt idx="146">
                  <c:v>44043</c:v>
                </c:pt>
                <c:pt idx="147">
                  <c:v>44046</c:v>
                </c:pt>
                <c:pt idx="148">
                  <c:v>44047</c:v>
                </c:pt>
                <c:pt idx="149">
                  <c:v>44048</c:v>
                </c:pt>
                <c:pt idx="150">
                  <c:v>44049</c:v>
                </c:pt>
                <c:pt idx="151">
                  <c:v>44050</c:v>
                </c:pt>
                <c:pt idx="152">
                  <c:v>44053</c:v>
                </c:pt>
                <c:pt idx="153">
                  <c:v>44054</c:v>
                </c:pt>
                <c:pt idx="154">
                  <c:v>44055</c:v>
                </c:pt>
                <c:pt idx="155">
                  <c:v>44056</c:v>
                </c:pt>
                <c:pt idx="156">
                  <c:v>44057</c:v>
                </c:pt>
                <c:pt idx="157">
                  <c:v>44060</c:v>
                </c:pt>
                <c:pt idx="158">
                  <c:v>44061</c:v>
                </c:pt>
                <c:pt idx="159">
                  <c:v>44062</c:v>
                </c:pt>
                <c:pt idx="160">
                  <c:v>44063</c:v>
                </c:pt>
                <c:pt idx="161">
                  <c:v>44064</c:v>
                </c:pt>
                <c:pt idx="162">
                  <c:v>44067</c:v>
                </c:pt>
                <c:pt idx="163">
                  <c:v>44068</c:v>
                </c:pt>
                <c:pt idx="164">
                  <c:v>44069</c:v>
                </c:pt>
                <c:pt idx="165">
                  <c:v>44070</c:v>
                </c:pt>
                <c:pt idx="166">
                  <c:v>44071</c:v>
                </c:pt>
                <c:pt idx="167">
                  <c:v>44074</c:v>
                </c:pt>
                <c:pt idx="168">
                  <c:v>44075</c:v>
                </c:pt>
                <c:pt idx="169">
                  <c:v>44076</c:v>
                </c:pt>
                <c:pt idx="170">
                  <c:v>44077</c:v>
                </c:pt>
                <c:pt idx="171">
                  <c:v>44078</c:v>
                </c:pt>
                <c:pt idx="172">
                  <c:v>44082</c:v>
                </c:pt>
                <c:pt idx="173">
                  <c:v>44083</c:v>
                </c:pt>
                <c:pt idx="174">
                  <c:v>44084</c:v>
                </c:pt>
                <c:pt idx="175">
                  <c:v>44085</c:v>
                </c:pt>
                <c:pt idx="176">
                  <c:v>44088</c:v>
                </c:pt>
                <c:pt idx="177">
                  <c:v>44089</c:v>
                </c:pt>
                <c:pt idx="178">
                  <c:v>44090</c:v>
                </c:pt>
                <c:pt idx="179">
                  <c:v>44091</c:v>
                </c:pt>
                <c:pt idx="180">
                  <c:v>44092</c:v>
                </c:pt>
                <c:pt idx="181">
                  <c:v>44095</c:v>
                </c:pt>
                <c:pt idx="182">
                  <c:v>44096</c:v>
                </c:pt>
                <c:pt idx="183">
                  <c:v>44097</c:v>
                </c:pt>
                <c:pt idx="184">
                  <c:v>44098</c:v>
                </c:pt>
                <c:pt idx="185">
                  <c:v>44099</c:v>
                </c:pt>
                <c:pt idx="186">
                  <c:v>44102</c:v>
                </c:pt>
                <c:pt idx="187">
                  <c:v>44103</c:v>
                </c:pt>
                <c:pt idx="188">
                  <c:v>44104</c:v>
                </c:pt>
                <c:pt idx="189">
                  <c:v>44105</c:v>
                </c:pt>
                <c:pt idx="190">
                  <c:v>44106</c:v>
                </c:pt>
                <c:pt idx="191">
                  <c:v>44109</c:v>
                </c:pt>
                <c:pt idx="192">
                  <c:v>44110</c:v>
                </c:pt>
                <c:pt idx="193">
                  <c:v>44111</c:v>
                </c:pt>
                <c:pt idx="194">
                  <c:v>44112</c:v>
                </c:pt>
                <c:pt idx="195">
                  <c:v>44113</c:v>
                </c:pt>
                <c:pt idx="196">
                  <c:v>44116</c:v>
                </c:pt>
                <c:pt idx="197">
                  <c:v>44117</c:v>
                </c:pt>
                <c:pt idx="198">
                  <c:v>44118</c:v>
                </c:pt>
                <c:pt idx="199">
                  <c:v>44119</c:v>
                </c:pt>
                <c:pt idx="200">
                  <c:v>44120</c:v>
                </c:pt>
                <c:pt idx="201">
                  <c:v>44123</c:v>
                </c:pt>
                <c:pt idx="202">
                  <c:v>44124</c:v>
                </c:pt>
                <c:pt idx="203">
                  <c:v>44125</c:v>
                </c:pt>
                <c:pt idx="204">
                  <c:v>44126</c:v>
                </c:pt>
                <c:pt idx="205">
                  <c:v>44127</c:v>
                </c:pt>
                <c:pt idx="206">
                  <c:v>44130</c:v>
                </c:pt>
                <c:pt idx="207">
                  <c:v>44131</c:v>
                </c:pt>
                <c:pt idx="208">
                  <c:v>44132</c:v>
                </c:pt>
                <c:pt idx="209">
                  <c:v>44133</c:v>
                </c:pt>
                <c:pt idx="210">
                  <c:v>44134</c:v>
                </c:pt>
                <c:pt idx="211">
                  <c:v>44137</c:v>
                </c:pt>
                <c:pt idx="212">
                  <c:v>44138</c:v>
                </c:pt>
                <c:pt idx="213">
                  <c:v>44139</c:v>
                </c:pt>
                <c:pt idx="214">
                  <c:v>44140</c:v>
                </c:pt>
                <c:pt idx="215">
                  <c:v>44141</c:v>
                </c:pt>
                <c:pt idx="216">
                  <c:v>44144</c:v>
                </c:pt>
                <c:pt idx="217">
                  <c:v>44145</c:v>
                </c:pt>
                <c:pt idx="218">
                  <c:v>44146</c:v>
                </c:pt>
                <c:pt idx="219">
                  <c:v>44147</c:v>
                </c:pt>
                <c:pt idx="220">
                  <c:v>44148</c:v>
                </c:pt>
                <c:pt idx="221">
                  <c:v>44151</c:v>
                </c:pt>
                <c:pt idx="222">
                  <c:v>44152</c:v>
                </c:pt>
                <c:pt idx="223">
                  <c:v>44153</c:v>
                </c:pt>
                <c:pt idx="224">
                  <c:v>44154</c:v>
                </c:pt>
                <c:pt idx="225">
                  <c:v>44155</c:v>
                </c:pt>
                <c:pt idx="226">
                  <c:v>44158</c:v>
                </c:pt>
                <c:pt idx="227">
                  <c:v>44159</c:v>
                </c:pt>
                <c:pt idx="228">
                  <c:v>44160</c:v>
                </c:pt>
                <c:pt idx="229">
                  <c:v>44162</c:v>
                </c:pt>
                <c:pt idx="230">
                  <c:v>44165</c:v>
                </c:pt>
                <c:pt idx="231">
                  <c:v>44166</c:v>
                </c:pt>
                <c:pt idx="232">
                  <c:v>44167</c:v>
                </c:pt>
                <c:pt idx="233">
                  <c:v>44168</c:v>
                </c:pt>
                <c:pt idx="234">
                  <c:v>44169</c:v>
                </c:pt>
                <c:pt idx="235">
                  <c:v>44170</c:v>
                </c:pt>
                <c:pt idx="236">
                  <c:v>44171</c:v>
                </c:pt>
                <c:pt idx="237">
                  <c:v>44172</c:v>
                </c:pt>
                <c:pt idx="238">
                  <c:v>44173</c:v>
                </c:pt>
                <c:pt idx="239">
                  <c:v>44174</c:v>
                </c:pt>
                <c:pt idx="240">
                  <c:v>44175</c:v>
                </c:pt>
                <c:pt idx="241">
                  <c:v>44176</c:v>
                </c:pt>
                <c:pt idx="242">
                  <c:v>44177</c:v>
                </c:pt>
                <c:pt idx="243">
                  <c:v>44178</c:v>
                </c:pt>
                <c:pt idx="244">
                  <c:v>44179</c:v>
                </c:pt>
                <c:pt idx="245">
                  <c:v>44180</c:v>
                </c:pt>
                <c:pt idx="246">
                  <c:v>44181</c:v>
                </c:pt>
                <c:pt idx="247">
                  <c:v>44182</c:v>
                </c:pt>
                <c:pt idx="248">
                  <c:v>44183</c:v>
                </c:pt>
                <c:pt idx="249">
                  <c:v>44184</c:v>
                </c:pt>
                <c:pt idx="250">
                  <c:v>44185</c:v>
                </c:pt>
                <c:pt idx="251">
                  <c:v>44186</c:v>
                </c:pt>
                <c:pt idx="252">
                  <c:v>44187</c:v>
                </c:pt>
                <c:pt idx="253">
                  <c:v>44188</c:v>
                </c:pt>
                <c:pt idx="254">
                  <c:v>44189</c:v>
                </c:pt>
                <c:pt idx="255">
                  <c:v>44190</c:v>
                </c:pt>
                <c:pt idx="256">
                  <c:v>44191</c:v>
                </c:pt>
                <c:pt idx="257">
                  <c:v>44192</c:v>
                </c:pt>
                <c:pt idx="258">
                  <c:v>44193</c:v>
                </c:pt>
                <c:pt idx="259">
                  <c:v>44194</c:v>
                </c:pt>
                <c:pt idx="260">
                  <c:v>44195</c:v>
                </c:pt>
                <c:pt idx="261">
                  <c:v>44196</c:v>
                </c:pt>
                <c:pt idx="262">
                  <c:v>44197</c:v>
                </c:pt>
                <c:pt idx="263">
                  <c:v>44198</c:v>
                </c:pt>
                <c:pt idx="264">
                  <c:v>44199</c:v>
                </c:pt>
                <c:pt idx="265">
                  <c:v>44200</c:v>
                </c:pt>
                <c:pt idx="266">
                  <c:v>44201</c:v>
                </c:pt>
                <c:pt idx="267">
                  <c:v>44202</c:v>
                </c:pt>
                <c:pt idx="268">
                  <c:v>44203</c:v>
                </c:pt>
                <c:pt idx="269">
                  <c:v>44204</c:v>
                </c:pt>
                <c:pt idx="270">
                  <c:v>44205</c:v>
                </c:pt>
                <c:pt idx="271">
                  <c:v>44206</c:v>
                </c:pt>
              </c:numCache>
            </c:numRef>
          </c:cat>
          <c:val>
            <c:numRef>
              <c:f>'分布実績検証 (20200320~) '!$S$10:$S$281</c:f>
              <c:numCache>
                <c:formatCode>#,##0.00_);[Red]\(#,##0.00\)</c:formatCode>
                <c:ptCount val="272"/>
                <c:pt idx="55">
                  <c:v>2237.4</c:v>
                </c:pt>
                <c:pt idx="56">
                  <c:v>2202.5295106196963</c:v>
                </c:pt>
                <c:pt idx="57">
                  <c:v>2188.6196765446816</c:v>
                </c:pt>
                <c:pt idx="58">
                  <c:v>2178.1538593516834</c:v>
                </c:pt>
                <c:pt idx="59">
                  <c:v>2169.469087393149</c:v>
                </c:pt>
                <c:pt idx="60">
                  <c:v>2161.9214572070118</c:v>
                </c:pt>
                <c:pt idx="61">
                  <c:v>2155.1808508576364</c:v>
                </c:pt>
                <c:pt idx="62">
                  <c:v>2149.0512301774024</c:v>
                </c:pt>
                <c:pt idx="63">
                  <c:v>2143.4049086873979</c:v>
                </c:pt>
                <c:pt idx="64">
                  <c:v>2138.1532248922731</c:v>
                </c:pt>
                <c:pt idx="65">
                  <c:v>2133.2316465205927</c:v>
                </c:pt>
                <c:pt idx="66">
                  <c:v>2128.59147318648</c:v>
                </c:pt>
                <c:pt idx="67">
                  <c:v>2124.1948821353908</c:v>
                </c:pt>
                <c:pt idx="68">
                  <c:v>2120.0118049122848</c:v>
                </c:pt>
                <c:pt idx="69">
                  <c:v>2116.017870216539</c:v>
                </c:pt>
                <c:pt idx="70">
                  <c:v>2112.1929992538362</c:v>
                </c:pt>
                <c:pt idx="71">
                  <c:v>2108.5204171813275</c:v>
                </c:pt>
                <c:pt idx="72">
                  <c:v>2104.9859392499716</c:v>
                </c:pt>
                <c:pt idx="73">
                  <c:v>2101.577443748266</c:v>
                </c:pt>
                <c:pt idx="74">
                  <c:v>2098.2844752719107</c:v>
                </c:pt>
                <c:pt idx="75">
                  <c:v>2095.0979409762667</c:v>
                </c:pt>
                <c:pt idx="76">
                  <c:v>2092.0098744907532</c:v>
                </c:pt>
                <c:pt idx="77">
                  <c:v>2089.0132499404181</c:v>
                </c:pt>
                <c:pt idx="78">
                  <c:v>2086.1018336609814</c:v>
                </c:pt>
                <c:pt idx="79">
                  <c:v>2083.2700646720355</c:v>
                </c:pt>
                <c:pt idx="80">
                  <c:v>2080.5129573731992</c:v>
                </c:pt>
                <c:pt idx="81">
                  <c:v>2077.8260216136537</c:v>
                </c:pt>
                <c:pt idx="82">
                  <c:v>2075.2051964885636</c:v>
                </c:pt>
                <c:pt idx="83">
                  <c:v>2072.6467950872011</c:v>
                </c:pt>
                <c:pt idx="84">
                  <c:v>2070.1474580571703</c:v>
                </c:pt>
                <c:pt idx="85">
                  <c:v>2067.7041143244696</c:v>
                </c:pt>
                <c:pt idx="86">
                  <c:v>2065.3139476663882</c:v>
                </c:pt>
                <c:pt idx="87">
                  <c:v>2062.9743681056657</c:v>
                </c:pt>
                <c:pt idx="88">
                  <c:v>2060.6829873025222</c:v>
                </c:pt>
                <c:pt idx="89">
                  <c:v>2058.4375972823623</c:v>
                </c:pt>
                <c:pt idx="90">
                  <c:v>2056.2361519627771</c:v>
                </c:pt>
                <c:pt idx="91">
                  <c:v>2054.0767510424948</c:v>
                </c:pt>
                <c:pt idx="92">
                  <c:v>2051.9576258934635</c:v>
                </c:pt>
                <c:pt idx="93">
                  <c:v>2049.8771271599103</c:v>
                </c:pt>
                <c:pt idx="94">
                  <c:v>2047.8337138186305</c:v>
                </c:pt>
                <c:pt idx="95">
                  <c:v>2045.8259434954834</c:v>
                </c:pt>
                <c:pt idx="96">
                  <c:v>2043.8524638662357</c:v>
                </c:pt>
                <c:pt idx="97">
                  <c:v>2041.9120049969815</c:v>
                </c:pt>
                <c:pt idx="98">
                  <c:v>2040.0033725016892</c:v>
                </c:pt>
                <c:pt idx="99">
                  <c:v>2038.1254414128268</c:v>
                </c:pt>
                <c:pt idx="100">
                  <c:v>2036.2771506763295</c:v>
                </c:pt>
                <c:pt idx="101">
                  <c:v>2034.4574981949288</c:v>
                </c:pt>
                <c:pt idx="102">
                  <c:v>2032.6655363545535</c:v>
                </c:pt>
                <c:pt idx="103">
                  <c:v>2030.9003679775005</c:v>
                </c:pt>
                <c:pt idx="104">
                  <c:v>2029.1611426536695</c:v>
                </c:pt>
                <c:pt idx="105">
                  <c:v>2027.4470534075897</c:v>
                </c:pt>
                <c:pt idx="106">
                  <c:v>2025.7573336644389</c:v>
                </c:pt>
                <c:pt idx="107">
                  <c:v>2024.0912544829253</c:v>
                </c:pt>
                <c:pt idx="108">
                  <c:v>2022.4481220269106</c:v>
                </c:pt>
                <c:pt idx="109">
                  <c:v>2020.8272752510813</c:v>
                </c:pt>
                <c:pt idx="110">
                  <c:v>2019.2280837789392</c:v>
                </c:pt>
                <c:pt idx="111">
                  <c:v>2017.6499459539441</c:v>
                </c:pt>
                <c:pt idx="112">
                  <c:v>2016.0922870468555</c:v>
                </c:pt>
                <c:pt idx="113">
                  <c:v>2014.5545576042452</c:v>
                </c:pt>
                <c:pt idx="114">
                  <c:v>2013.0362319248395</c:v>
                </c:pt>
                <c:pt idx="115">
                  <c:v>2011.536806651802</c:v>
                </c:pt>
                <c:pt idx="116">
                  <c:v>2010.0557994703647</c:v>
                </c:pt>
                <c:pt idx="117">
                  <c:v>2008.592747901334</c:v>
                </c:pt>
                <c:pt idx="118">
                  <c:v>2007.1472081819841</c:v>
                </c:pt>
                <c:pt idx="119">
                  <c:v>2005.7187542267366</c:v>
                </c:pt>
                <c:pt idx="120">
                  <c:v>2004.3069766607805</c:v>
                </c:pt>
                <c:pt idx="121">
                  <c:v>2002.9114819204781</c:v>
                </c:pt>
                <c:pt idx="122">
                  <c:v>2001.531891415003</c:v>
                </c:pt>
                <c:pt idx="123">
                  <c:v>2000.1678407442</c:v>
                </c:pt>
                <c:pt idx="124">
                  <c:v>1998.8189789681226</c:v>
                </c:pt>
                <c:pt idx="125">
                  <c:v>1997.4849679241411</c:v>
                </c:pt>
                <c:pt idx="126">
                  <c:v>1996.1654815878953</c:v>
                </c:pt>
                <c:pt idx="127">
                  <c:v>1994.8602054746941</c:v>
                </c:pt>
                <c:pt idx="128">
                  <c:v>1993.5688360782854</c:v>
                </c:pt>
                <c:pt idx="129">
                  <c:v>1992.2910803441825</c:v>
                </c:pt>
                <c:pt idx="130">
                  <c:v>1991.0266551749851</c:v>
                </c:pt>
                <c:pt idx="131">
                  <c:v>1989.7752869653505</c:v>
                </c:pt>
                <c:pt idx="132">
                  <c:v>1988.536711164475</c:v>
                </c:pt>
                <c:pt idx="133">
                  <c:v>1987.3106718641252</c:v>
                </c:pt>
                <c:pt idx="134">
                  <c:v>1986.0969214104146</c:v>
                </c:pt>
                <c:pt idx="135">
                  <c:v>1984.8952200376807</c:v>
                </c:pt>
                <c:pt idx="136">
                  <c:v>1983.7053355229459</c:v>
                </c:pt>
                <c:pt idx="137">
                  <c:v>1982.5270428595597</c:v>
                </c:pt>
                <c:pt idx="138">
                  <c:v>1981.3601239487436</c:v>
                </c:pt>
                <c:pt idx="139">
                  <c:v>1980.2043673078547</c:v>
                </c:pt>
                <c:pt idx="140">
                  <c:v>1979.059567794267</c:v>
                </c:pt>
                <c:pt idx="141">
                  <c:v>1977.9255263438722</c:v>
                </c:pt>
                <c:pt idx="142">
                  <c:v>1976.8020497232551</c:v>
                </c:pt>
                <c:pt idx="143">
                  <c:v>1975.688950294689</c:v>
                </c:pt>
                <c:pt idx="144">
                  <c:v>1974.5860457931435</c:v>
                </c:pt>
                <c:pt idx="145">
                  <c:v>1973.4931591145698</c:v>
                </c:pt>
                <c:pt idx="146">
                  <c:v>1972.4101181147701</c:v>
                </c:pt>
                <c:pt idx="147">
                  <c:v>1971.3367554182123</c:v>
                </c:pt>
                <c:pt idx="148">
                  <c:v>1970.2729082362</c:v>
                </c:pt>
                <c:pt idx="149">
                  <c:v>1969.2184181938405</c:v>
                </c:pt>
                <c:pt idx="150">
                  <c:v>1968.1731311652989</c:v>
                </c:pt>
                <c:pt idx="151">
                  <c:v>1967.1368971168561</c:v>
                </c:pt>
                <c:pt idx="152">
                  <c:v>1966.1095699573305</c:v>
                </c:pt>
                <c:pt idx="153">
                  <c:v>1965.0910073954371</c:v>
                </c:pt>
                <c:pt idx="154">
                  <c:v>1964.0810708037018</c:v>
                </c:pt>
                <c:pt idx="155">
                  <c:v>1963.0796250885635</c:v>
                </c:pt>
                <c:pt idx="156">
                  <c:v>1962.0865385663269</c:v>
                </c:pt>
                <c:pt idx="157">
                  <c:v>1961.1016828446425</c:v>
                </c:pt>
                <c:pt idx="158">
                  <c:v>1960.1249327092216</c:v>
                </c:pt>
                <c:pt idx="159">
                  <c:v>1959.1561660155032</c:v>
                </c:pt>
                <c:pt idx="160">
                  <c:v>1958.1952635850118</c:v>
                </c:pt>
                <c:pt idx="161">
                  <c:v>1957.2421091061603</c:v>
                </c:pt>
                <c:pt idx="162">
                  <c:v>1956.2965890392707</c:v>
                </c:pt>
                <c:pt idx="163">
                  <c:v>1955.3585925255888</c:v>
                </c:pt>
                <c:pt idx="164">
                  <c:v>1954.4280113000955</c:v>
                </c:pt>
                <c:pt idx="165">
                  <c:v>1953.5047396079235</c:v>
                </c:pt>
                <c:pt idx="166">
                  <c:v>1952.5886741241939</c:v>
                </c:pt>
                <c:pt idx="167">
                  <c:v>1951.6797138771067</c:v>
                </c:pt>
                <c:pt idx="168">
                  <c:v>1950.7777601741282</c:v>
                </c:pt>
                <c:pt idx="169">
                  <c:v>1949.8827165311168</c:v>
                </c:pt>
                <c:pt idx="170">
                  <c:v>1948.994488604254</c:v>
                </c:pt>
                <c:pt idx="171">
                  <c:v>1948.1129841246416</c:v>
                </c:pt>
                <c:pt idx="172">
                  <c:v>1947.2381128354359</c:v>
                </c:pt>
                <c:pt idx="173">
                  <c:v>1946.3697864314104</c:v>
                </c:pt>
                <c:pt idx="174">
                  <c:v>1945.5079185008199</c:v>
                </c:pt>
                <c:pt idx="175">
                  <c:v>1944.6524244694701</c:v>
                </c:pt>
                <c:pt idx="176">
                  <c:v>1943.803221546887</c:v>
                </c:pt>
                <c:pt idx="177">
                  <c:v>1942.9602286744912</c:v>
                </c:pt>
                <c:pt idx="178">
                  <c:v>1942.1233664756869</c:v>
                </c:pt>
                <c:pt idx="179">
                  <c:v>1941.2925572077822</c:v>
                </c:pt>
                <c:pt idx="180">
                  <c:v>1940.4677247156524</c:v>
                </c:pt>
                <c:pt idx="181">
                  <c:v>1939.6487943870802</c:v>
                </c:pt>
                <c:pt idx="182">
                  <c:v>1938.8356931096901</c:v>
                </c:pt>
                <c:pt idx="183">
                  <c:v>1938.028349229412</c:v>
                </c:pt>
                <c:pt idx="184">
                  <c:v>1937.2266925104102</c:v>
                </c:pt>
                <c:pt idx="185">
                  <c:v>1936.4306540964105</c:v>
                </c:pt>
                <c:pt idx="186">
                  <c:v>1935.6401664733687</c:v>
                </c:pt>
                <c:pt idx="187">
                  <c:v>1934.8551634334265</c:v>
                </c:pt>
                <c:pt idx="188">
                  <c:v>1934.0755800400971</c:v>
                </c:pt>
                <c:pt idx="189">
                  <c:v>1933.3013525946305</c:v>
                </c:pt>
                <c:pt idx="190">
                  <c:v>1932.5324186035125</c:v>
                </c:pt>
                <c:pt idx="191">
                  <c:v>1931.7687167470485</c:v>
                </c:pt>
                <c:pt idx="192">
                  <c:v>1931.0101868489899</c:v>
                </c:pt>
                <c:pt idx="193">
                  <c:v>1930.2567698471605</c:v>
                </c:pt>
                <c:pt idx="194">
                  <c:v>1929.5084077650404</c:v>
                </c:pt>
                <c:pt idx="195">
                  <c:v>1928.7650436842771</c:v>
                </c:pt>
                <c:pt idx="196">
                  <c:v>1928.0266217180783</c:v>
                </c:pt>
                <c:pt idx="197">
                  <c:v>1927.2930869854565</c:v>
                </c:pt>
                <c:pt idx="198">
                  <c:v>1926.5643855862938</c:v>
                </c:pt>
                <c:pt idx="199">
                  <c:v>1925.8404645771914</c:v>
                </c:pt>
                <c:pt idx="200">
                  <c:v>1925.1212719480773</c:v>
                </c:pt>
                <c:pt idx="201">
                  <c:v>1924.4067565995406</c:v>
                </c:pt>
                <c:pt idx="202">
                  <c:v>1923.6968683208672</c:v>
                </c:pt>
                <c:pt idx="203">
                  <c:v>1922.9915577687491</c:v>
                </c:pt>
                <c:pt idx="204">
                  <c:v>1922.2907764466438</c:v>
                </c:pt>
                <c:pt idx="205">
                  <c:v>1921.5944766847583</c:v>
                </c:pt>
                <c:pt idx="206">
                  <c:v>1920.9026116206337</c:v>
                </c:pt>
                <c:pt idx="207">
                  <c:v>1920.2151351803141</c:v>
                </c:pt>
                <c:pt idx="208">
                  <c:v>1919.5320020600702</c:v>
                </c:pt>
                <c:pt idx="209">
                  <c:v>1918.8531677086648</c:v>
                </c:pt>
                <c:pt idx="210">
                  <c:v>1918.1785883101381</c:v>
                </c:pt>
                <c:pt idx="211">
                  <c:v>1917.5082207670923</c:v>
                </c:pt>
                <c:pt idx="212">
                  <c:v>1916.8420226844612</c:v>
                </c:pt>
                <c:pt idx="213">
                  <c:v>1916.1799523537481</c:v>
                </c:pt>
                <c:pt idx="214">
                  <c:v>1915.5219687377103</c:v>
                </c:pt>
                <c:pt idx="215">
                  <c:v>1914.868031455482</c:v>
                </c:pt>
                <c:pt idx="216">
                  <c:v>1914.2181007681152</c:v>
                </c:pt>
                <c:pt idx="217">
                  <c:v>1913.5721375645255</c:v>
                </c:pt>
                <c:pt idx="218">
                  <c:v>1912.9301033478318</c:v>
                </c:pt>
                <c:pt idx="219">
                  <c:v>1912.2919602220729</c:v>
                </c:pt>
                <c:pt idx="220">
                  <c:v>1911.6576708792898</c:v>
                </c:pt>
                <c:pt idx="221">
                  <c:v>1911.0271985869613</c:v>
                </c:pt>
                <c:pt idx="222">
                  <c:v>1910.4005071757831</c:v>
                </c:pt>
                <c:pt idx="223">
                  <c:v>1909.7775610277756</c:v>
                </c:pt>
                <c:pt idx="224">
                  <c:v>1909.1583250647111</c:v>
                </c:pt>
                <c:pt idx="225">
                  <c:v>1908.5427647368533</c:v>
                </c:pt>
                <c:pt idx="226">
                  <c:v>1907.9308460119912</c:v>
                </c:pt>
                <c:pt idx="227">
                  <c:v>1907.3225353647674</c:v>
                </c:pt>
                <c:pt idx="228">
                  <c:v>1906.7177997662834</c:v>
                </c:pt>
                <c:pt idx="229">
                  <c:v>1906.1166066739775</c:v>
                </c:pt>
                <c:pt idx="230">
                  <c:v>1905.5189240217658</c:v>
                </c:pt>
                <c:pt idx="231">
                  <c:v>1904.9247202104375</c:v>
                </c:pt>
                <c:pt idx="232">
                  <c:v>1904.3339640982954</c:v>
                </c:pt>
                <c:pt idx="233">
                  <c:v>1903.7466249920378</c:v>
                </c:pt>
                <c:pt idx="234">
                  <c:v>1903.162672637869</c:v>
                </c:pt>
                <c:pt idx="235">
                  <c:v>1902.5820772128375</c:v>
                </c:pt>
                <c:pt idx="236">
                  <c:v>1902.004809316388</c:v>
                </c:pt>
                <c:pt idx="237">
                  <c:v>1901.4308399621261</c:v>
                </c:pt>
                <c:pt idx="238">
                  <c:v>1900.8601405697896</c:v>
                </c:pt>
                <c:pt idx="239">
                  <c:v>1900.292682957413</c:v>
                </c:pt>
                <c:pt idx="240">
                  <c:v>1899.7284393336893</c:v>
                </c:pt>
                <c:pt idx="241">
                  <c:v>1899.1673822905145</c:v>
                </c:pt>
                <c:pt idx="242">
                  <c:v>1898.6094847957181</c:v>
                </c:pt>
                <c:pt idx="243">
                  <c:v>1898.0547201859631</c:v>
                </c:pt>
                <c:pt idx="244">
                  <c:v>1897.5030621598212</c:v>
                </c:pt>
                <c:pt idx="245">
                  <c:v>1896.9544847710129</c:v>
                </c:pt>
                <c:pt idx="246">
                  <c:v>1896.4089624218066</c:v>
                </c:pt>
                <c:pt idx="247">
                  <c:v>1895.8664698565765</c:v>
                </c:pt>
                <c:pt idx="248">
                  <c:v>1895.3269821555098</c:v>
                </c:pt>
                <c:pt idx="249">
                  <c:v>1894.7904747284613</c:v>
                </c:pt>
                <c:pt idx="250">
                  <c:v>1894.2569233089553</c:v>
                </c:pt>
                <c:pt idx="251">
                  <c:v>1893.7263039483198</c:v>
                </c:pt>
                <c:pt idx="252">
                  <c:v>1893.1985930099622</c:v>
                </c:pt>
                <c:pt idx="253">
                  <c:v>1892.6737671637723</c:v>
                </c:pt>
                <c:pt idx="254">
                  <c:v>1892.1518033806553</c:v>
                </c:pt>
                <c:pt idx="255">
                  <c:v>1891.6326789271886</c:v>
                </c:pt>
                <c:pt idx="256">
                  <c:v>1891.1163713603978</c:v>
                </c:pt>
                <c:pt idx="257">
                  <c:v>1890.6028585226529</c:v>
                </c:pt>
                <c:pt idx="258">
                  <c:v>1890.0921185366765</c:v>
                </c:pt>
                <c:pt idx="259">
                  <c:v>1889.5841298006649</c:v>
                </c:pt>
                <c:pt idx="260">
                  <c:v>1889.0788709835153</c:v>
                </c:pt>
                <c:pt idx="261">
                  <c:v>1888.5763210201608</c:v>
                </c:pt>
                <c:pt idx="262">
                  <c:v>1888.0764591070056</c:v>
                </c:pt>
                <c:pt idx="263">
                  <c:v>1887.579264697461</c:v>
                </c:pt>
                <c:pt idx="264">
                  <c:v>1887.084717497579</c:v>
                </c:pt>
                <c:pt idx="265">
                  <c:v>1886.5927974617791</c:v>
                </c:pt>
                <c:pt idx="266">
                  <c:v>1886.1034847886672</c:v>
                </c:pt>
                <c:pt idx="267">
                  <c:v>1885.6167599169464</c:v>
                </c:pt>
                <c:pt idx="268">
                  <c:v>1885.1326035214115</c:v>
                </c:pt>
                <c:pt idx="269">
                  <c:v>1884.6509965090315</c:v>
                </c:pt>
                <c:pt idx="270">
                  <c:v>1884.1719200151135</c:v>
                </c:pt>
                <c:pt idx="271">
                  <c:v>1883.6953553995472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B3B-4979-94D0-3A610034DFAB}"/>
            </c:ext>
          </c:extLst>
        </c:ser>
        <c:ser>
          <c:idx val="5"/>
          <c:order val="3"/>
          <c:tx>
            <c:strRef>
              <c:f>'分布実績検証 (20200320~) '!$T$9</c:f>
              <c:strCache>
                <c:ptCount val="1"/>
                <c:pt idx="0">
                  <c:v>+ 2σ</c:v>
                </c:pt>
              </c:strCache>
            </c:strRef>
          </c:tx>
          <c:spPr>
            <a:ln w="12700" cap="rnd">
              <a:solidFill>
                <a:schemeClr val="tx1">
                  <a:lumMod val="50000"/>
                  <a:lumOff val="5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'分布実績検証 (20200320~) '!$M$10:$M$281</c:f>
              <c:numCache>
                <c:formatCode>yyyy\-mm\-dd</c:formatCode>
                <c:ptCount val="272"/>
                <c:pt idx="0">
                  <c:v>43832</c:v>
                </c:pt>
                <c:pt idx="1">
                  <c:v>43833</c:v>
                </c:pt>
                <c:pt idx="2">
                  <c:v>43836</c:v>
                </c:pt>
                <c:pt idx="3">
                  <c:v>43837</c:v>
                </c:pt>
                <c:pt idx="4">
                  <c:v>43838</c:v>
                </c:pt>
                <c:pt idx="5">
                  <c:v>43839</c:v>
                </c:pt>
                <c:pt idx="6">
                  <c:v>43840</c:v>
                </c:pt>
                <c:pt idx="7">
                  <c:v>43843</c:v>
                </c:pt>
                <c:pt idx="8">
                  <c:v>43844</c:v>
                </c:pt>
                <c:pt idx="9">
                  <c:v>43845</c:v>
                </c:pt>
                <c:pt idx="10">
                  <c:v>43846</c:v>
                </c:pt>
                <c:pt idx="11">
                  <c:v>43847</c:v>
                </c:pt>
                <c:pt idx="12">
                  <c:v>43851</c:v>
                </c:pt>
                <c:pt idx="13">
                  <c:v>43852</c:v>
                </c:pt>
                <c:pt idx="14">
                  <c:v>43853</c:v>
                </c:pt>
                <c:pt idx="15">
                  <c:v>43854</c:v>
                </c:pt>
                <c:pt idx="16">
                  <c:v>43857</c:v>
                </c:pt>
                <c:pt idx="17">
                  <c:v>43858</c:v>
                </c:pt>
                <c:pt idx="18">
                  <c:v>43859</c:v>
                </c:pt>
                <c:pt idx="19">
                  <c:v>43860</c:v>
                </c:pt>
                <c:pt idx="20">
                  <c:v>43861</c:v>
                </c:pt>
                <c:pt idx="21">
                  <c:v>43864</c:v>
                </c:pt>
                <c:pt idx="22">
                  <c:v>43865</c:v>
                </c:pt>
                <c:pt idx="23">
                  <c:v>43866</c:v>
                </c:pt>
                <c:pt idx="24">
                  <c:v>43867</c:v>
                </c:pt>
                <c:pt idx="25">
                  <c:v>43868</c:v>
                </c:pt>
                <c:pt idx="26">
                  <c:v>43871</c:v>
                </c:pt>
                <c:pt idx="27">
                  <c:v>43872</c:v>
                </c:pt>
                <c:pt idx="28">
                  <c:v>43873</c:v>
                </c:pt>
                <c:pt idx="29">
                  <c:v>43874</c:v>
                </c:pt>
                <c:pt idx="30">
                  <c:v>43875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43899</c:v>
                </c:pt>
                <c:pt idx="46">
                  <c:v>43900</c:v>
                </c:pt>
                <c:pt idx="47">
                  <c:v>43901</c:v>
                </c:pt>
                <c:pt idx="48">
                  <c:v>43902</c:v>
                </c:pt>
                <c:pt idx="49">
                  <c:v>43903</c:v>
                </c:pt>
                <c:pt idx="50">
                  <c:v>43906</c:v>
                </c:pt>
                <c:pt idx="51">
                  <c:v>43907</c:v>
                </c:pt>
                <c:pt idx="52">
                  <c:v>43908</c:v>
                </c:pt>
                <c:pt idx="53">
                  <c:v>43909</c:v>
                </c:pt>
                <c:pt idx="54">
                  <c:v>43910</c:v>
                </c:pt>
                <c:pt idx="55">
                  <c:v>43913</c:v>
                </c:pt>
                <c:pt idx="56">
                  <c:v>43914</c:v>
                </c:pt>
                <c:pt idx="57">
                  <c:v>43915</c:v>
                </c:pt>
                <c:pt idx="58">
                  <c:v>43916</c:v>
                </c:pt>
                <c:pt idx="59">
                  <c:v>43917</c:v>
                </c:pt>
                <c:pt idx="60">
                  <c:v>43920</c:v>
                </c:pt>
                <c:pt idx="61">
                  <c:v>43921</c:v>
                </c:pt>
                <c:pt idx="62">
                  <c:v>43922</c:v>
                </c:pt>
                <c:pt idx="63">
                  <c:v>43923</c:v>
                </c:pt>
                <c:pt idx="64">
                  <c:v>43924</c:v>
                </c:pt>
                <c:pt idx="65">
                  <c:v>43927</c:v>
                </c:pt>
                <c:pt idx="66">
                  <c:v>43928</c:v>
                </c:pt>
                <c:pt idx="67">
                  <c:v>43929</c:v>
                </c:pt>
                <c:pt idx="68">
                  <c:v>43930</c:v>
                </c:pt>
                <c:pt idx="69">
                  <c:v>43934</c:v>
                </c:pt>
                <c:pt idx="70">
                  <c:v>43935</c:v>
                </c:pt>
                <c:pt idx="71">
                  <c:v>43936</c:v>
                </c:pt>
                <c:pt idx="72">
                  <c:v>43937</c:v>
                </c:pt>
                <c:pt idx="73">
                  <c:v>43938</c:v>
                </c:pt>
                <c:pt idx="74">
                  <c:v>43941</c:v>
                </c:pt>
                <c:pt idx="75">
                  <c:v>43942</c:v>
                </c:pt>
                <c:pt idx="76">
                  <c:v>43943</c:v>
                </c:pt>
                <c:pt idx="77">
                  <c:v>43944</c:v>
                </c:pt>
                <c:pt idx="78">
                  <c:v>43945</c:v>
                </c:pt>
                <c:pt idx="79">
                  <c:v>43948</c:v>
                </c:pt>
                <c:pt idx="80">
                  <c:v>43949</c:v>
                </c:pt>
                <c:pt idx="81">
                  <c:v>43950</c:v>
                </c:pt>
                <c:pt idx="82">
                  <c:v>43951</c:v>
                </c:pt>
                <c:pt idx="83">
                  <c:v>43952</c:v>
                </c:pt>
                <c:pt idx="84">
                  <c:v>43955</c:v>
                </c:pt>
                <c:pt idx="85">
                  <c:v>43956</c:v>
                </c:pt>
                <c:pt idx="86">
                  <c:v>43957</c:v>
                </c:pt>
                <c:pt idx="87">
                  <c:v>43958</c:v>
                </c:pt>
                <c:pt idx="88">
                  <c:v>43959</c:v>
                </c:pt>
                <c:pt idx="89">
                  <c:v>43962</c:v>
                </c:pt>
                <c:pt idx="90">
                  <c:v>43963</c:v>
                </c:pt>
                <c:pt idx="91">
                  <c:v>43964</c:v>
                </c:pt>
                <c:pt idx="92">
                  <c:v>43965</c:v>
                </c:pt>
                <c:pt idx="93">
                  <c:v>43966</c:v>
                </c:pt>
                <c:pt idx="94">
                  <c:v>43969</c:v>
                </c:pt>
                <c:pt idx="95">
                  <c:v>43970</c:v>
                </c:pt>
                <c:pt idx="96">
                  <c:v>43971</c:v>
                </c:pt>
                <c:pt idx="97">
                  <c:v>43972</c:v>
                </c:pt>
                <c:pt idx="98">
                  <c:v>43973</c:v>
                </c:pt>
                <c:pt idx="99">
                  <c:v>43977</c:v>
                </c:pt>
                <c:pt idx="100">
                  <c:v>43978</c:v>
                </c:pt>
                <c:pt idx="101">
                  <c:v>43979</c:v>
                </c:pt>
                <c:pt idx="102">
                  <c:v>43980</c:v>
                </c:pt>
                <c:pt idx="103">
                  <c:v>43983</c:v>
                </c:pt>
                <c:pt idx="104">
                  <c:v>43984</c:v>
                </c:pt>
                <c:pt idx="105">
                  <c:v>43985</c:v>
                </c:pt>
                <c:pt idx="106">
                  <c:v>43986</c:v>
                </c:pt>
                <c:pt idx="107">
                  <c:v>43987</c:v>
                </c:pt>
                <c:pt idx="108">
                  <c:v>43990</c:v>
                </c:pt>
                <c:pt idx="109">
                  <c:v>43991</c:v>
                </c:pt>
                <c:pt idx="110">
                  <c:v>43992</c:v>
                </c:pt>
                <c:pt idx="111">
                  <c:v>43993</c:v>
                </c:pt>
                <c:pt idx="112">
                  <c:v>43994</c:v>
                </c:pt>
                <c:pt idx="113">
                  <c:v>43997</c:v>
                </c:pt>
                <c:pt idx="114">
                  <c:v>43998</c:v>
                </c:pt>
                <c:pt idx="115">
                  <c:v>43999</c:v>
                </c:pt>
                <c:pt idx="116">
                  <c:v>44000</c:v>
                </c:pt>
                <c:pt idx="117">
                  <c:v>44001</c:v>
                </c:pt>
                <c:pt idx="118">
                  <c:v>44004</c:v>
                </c:pt>
                <c:pt idx="119">
                  <c:v>44005</c:v>
                </c:pt>
                <c:pt idx="120">
                  <c:v>44006</c:v>
                </c:pt>
                <c:pt idx="121">
                  <c:v>44007</c:v>
                </c:pt>
                <c:pt idx="122">
                  <c:v>44008</c:v>
                </c:pt>
                <c:pt idx="123">
                  <c:v>44011</c:v>
                </c:pt>
                <c:pt idx="124">
                  <c:v>44012</c:v>
                </c:pt>
                <c:pt idx="125">
                  <c:v>44013</c:v>
                </c:pt>
                <c:pt idx="126">
                  <c:v>44014</c:v>
                </c:pt>
                <c:pt idx="127">
                  <c:v>44018</c:v>
                </c:pt>
                <c:pt idx="128">
                  <c:v>44019</c:v>
                </c:pt>
                <c:pt idx="129">
                  <c:v>44020</c:v>
                </c:pt>
                <c:pt idx="130">
                  <c:v>44021</c:v>
                </c:pt>
                <c:pt idx="131">
                  <c:v>44022</c:v>
                </c:pt>
                <c:pt idx="132">
                  <c:v>44025</c:v>
                </c:pt>
                <c:pt idx="133">
                  <c:v>44026</c:v>
                </c:pt>
                <c:pt idx="134">
                  <c:v>44027</c:v>
                </c:pt>
                <c:pt idx="135">
                  <c:v>44028</c:v>
                </c:pt>
                <c:pt idx="136">
                  <c:v>44029</c:v>
                </c:pt>
                <c:pt idx="137">
                  <c:v>44032</c:v>
                </c:pt>
                <c:pt idx="138">
                  <c:v>44033</c:v>
                </c:pt>
                <c:pt idx="139">
                  <c:v>44034</c:v>
                </c:pt>
                <c:pt idx="140">
                  <c:v>44035</c:v>
                </c:pt>
                <c:pt idx="141">
                  <c:v>44036</c:v>
                </c:pt>
                <c:pt idx="142">
                  <c:v>44039</c:v>
                </c:pt>
                <c:pt idx="143">
                  <c:v>44040</c:v>
                </c:pt>
                <c:pt idx="144">
                  <c:v>44041</c:v>
                </c:pt>
                <c:pt idx="145">
                  <c:v>44042</c:v>
                </c:pt>
                <c:pt idx="146">
                  <c:v>44043</c:v>
                </c:pt>
                <c:pt idx="147">
                  <c:v>44046</c:v>
                </c:pt>
                <c:pt idx="148">
                  <c:v>44047</c:v>
                </c:pt>
                <c:pt idx="149">
                  <c:v>44048</c:v>
                </c:pt>
                <c:pt idx="150">
                  <c:v>44049</c:v>
                </c:pt>
                <c:pt idx="151">
                  <c:v>44050</c:v>
                </c:pt>
                <c:pt idx="152">
                  <c:v>44053</c:v>
                </c:pt>
                <c:pt idx="153">
                  <c:v>44054</c:v>
                </c:pt>
                <c:pt idx="154">
                  <c:v>44055</c:v>
                </c:pt>
                <c:pt idx="155">
                  <c:v>44056</c:v>
                </c:pt>
                <c:pt idx="156">
                  <c:v>44057</c:v>
                </c:pt>
                <c:pt idx="157">
                  <c:v>44060</c:v>
                </c:pt>
                <c:pt idx="158">
                  <c:v>44061</c:v>
                </c:pt>
                <c:pt idx="159">
                  <c:v>44062</c:v>
                </c:pt>
                <c:pt idx="160">
                  <c:v>44063</c:v>
                </c:pt>
                <c:pt idx="161">
                  <c:v>44064</c:v>
                </c:pt>
                <c:pt idx="162">
                  <c:v>44067</c:v>
                </c:pt>
                <c:pt idx="163">
                  <c:v>44068</c:v>
                </c:pt>
                <c:pt idx="164">
                  <c:v>44069</c:v>
                </c:pt>
                <c:pt idx="165">
                  <c:v>44070</c:v>
                </c:pt>
                <c:pt idx="166">
                  <c:v>44071</c:v>
                </c:pt>
                <c:pt idx="167">
                  <c:v>44074</c:v>
                </c:pt>
                <c:pt idx="168">
                  <c:v>44075</c:v>
                </c:pt>
                <c:pt idx="169">
                  <c:v>44076</c:v>
                </c:pt>
                <c:pt idx="170">
                  <c:v>44077</c:v>
                </c:pt>
                <c:pt idx="171">
                  <c:v>44078</c:v>
                </c:pt>
                <c:pt idx="172">
                  <c:v>44082</c:v>
                </c:pt>
                <c:pt idx="173">
                  <c:v>44083</c:v>
                </c:pt>
                <c:pt idx="174">
                  <c:v>44084</c:v>
                </c:pt>
                <c:pt idx="175">
                  <c:v>44085</c:v>
                </c:pt>
                <c:pt idx="176">
                  <c:v>44088</c:v>
                </c:pt>
                <c:pt idx="177">
                  <c:v>44089</c:v>
                </c:pt>
                <c:pt idx="178">
                  <c:v>44090</c:v>
                </c:pt>
                <c:pt idx="179">
                  <c:v>44091</c:v>
                </c:pt>
                <c:pt idx="180">
                  <c:v>44092</c:v>
                </c:pt>
                <c:pt idx="181">
                  <c:v>44095</c:v>
                </c:pt>
                <c:pt idx="182">
                  <c:v>44096</c:v>
                </c:pt>
                <c:pt idx="183">
                  <c:v>44097</c:v>
                </c:pt>
                <c:pt idx="184">
                  <c:v>44098</c:v>
                </c:pt>
                <c:pt idx="185">
                  <c:v>44099</c:v>
                </c:pt>
                <c:pt idx="186">
                  <c:v>44102</c:v>
                </c:pt>
                <c:pt idx="187">
                  <c:v>44103</c:v>
                </c:pt>
                <c:pt idx="188">
                  <c:v>44104</c:v>
                </c:pt>
                <c:pt idx="189">
                  <c:v>44105</c:v>
                </c:pt>
                <c:pt idx="190">
                  <c:v>44106</c:v>
                </c:pt>
                <c:pt idx="191">
                  <c:v>44109</c:v>
                </c:pt>
                <c:pt idx="192">
                  <c:v>44110</c:v>
                </c:pt>
                <c:pt idx="193">
                  <c:v>44111</c:v>
                </c:pt>
                <c:pt idx="194">
                  <c:v>44112</c:v>
                </c:pt>
                <c:pt idx="195">
                  <c:v>44113</c:v>
                </c:pt>
                <c:pt idx="196">
                  <c:v>44116</c:v>
                </c:pt>
                <c:pt idx="197">
                  <c:v>44117</c:v>
                </c:pt>
                <c:pt idx="198">
                  <c:v>44118</c:v>
                </c:pt>
                <c:pt idx="199">
                  <c:v>44119</c:v>
                </c:pt>
                <c:pt idx="200">
                  <c:v>44120</c:v>
                </c:pt>
                <c:pt idx="201">
                  <c:v>44123</c:v>
                </c:pt>
                <c:pt idx="202">
                  <c:v>44124</c:v>
                </c:pt>
                <c:pt idx="203">
                  <c:v>44125</c:v>
                </c:pt>
                <c:pt idx="204">
                  <c:v>44126</c:v>
                </c:pt>
                <c:pt idx="205">
                  <c:v>44127</c:v>
                </c:pt>
                <c:pt idx="206">
                  <c:v>44130</c:v>
                </c:pt>
                <c:pt idx="207">
                  <c:v>44131</c:v>
                </c:pt>
                <c:pt idx="208">
                  <c:v>44132</c:v>
                </c:pt>
                <c:pt idx="209">
                  <c:v>44133</c:v>
                </c:pt>
                <c:pt idx="210">
                  <c:v>44134</c:v>
                </c:pt>
                <c:pt idx="211">
                  <c:v>44137</c:v>
                </c:pt>
                <c:pt idx="212">
                  <c:v>44138</c:v>
                </c:pt>
                <c:pt idx="213">
                  <c:v>44139</c:v>
                </c:pt>
                <c:pt idx="214">
                  <c:v>44140</c:v>
                </c:pt>
                <c:pt idx="215">
                  <c:v>44141</c:v>
                </c:pt>
                <c:pt idx="216">
                  <c:v>44144</c:v>
                </c:pt>
                <c:pt idx="217">
                  <c:v>44145</c:v>
                </c:pt>
                <c:pt idx="218">
                  <c:v>44146</c:v>
                </c:pt>
                <c:pt idx="219">
                  <c:v>44147</c:v>
                </c:pt>
                <c:pt idx="220">
                  <c:v>44148</c:v>
                </c:pt>
                <c:pt idx="221">
                  <c:v>44151</c:v>
                </c:pt>
                <c:pt idx="222">
                  <c:v>44152</c:v>
                </c:pt>
                <c:pt idx="223">
                  <c:v>44153</c:v>
                </c:pt>
                <c:pt idx="224">
                  <c:v>44154</c:v>
                </c:pt>
                <c:pt idx="225">
                  <c:v>44155</c:v>
                </c:pt>
                <c:pt idx="226">
                  <c:v>44158</c:v>
                </c:pt>
                <c:pt idx="227">
                  <c:v>44159</c:v>
                </c:pt>
                <c:pt idx="228">
                  <c:v>44160</c:v>
                </c:pt>
                <c:pt idx="229">
                  <c:v>44162</c:v>
                </c:pt>
                <c:pt idx="230">
                  <c:v>44165</c:v>
                </c:pt>
                <c:pt idx="231">
                  <c:v>44166</c:v>
                </c:pt>
                <c:pt idx="232">
                  <c:v>44167</c:v>
                </c:pt>
                <c:pt idx="233">
                  <c:v>44168</c:v>
                </c:pt>
                <c:pt idx="234">
                  <c:v>44169</c:v>
                </c:pt>
                <c:pt idx="235">
                  <c:v>44170</c:v>
                </c:pt>
                <c:pt idx="236">
                  <c:v>44171</c:v>
                </c:pt>
                <c:pt idx="237">
                  <c:v>44172</c:v>
                </c:pt>
                <c:pt idx="238">
                  <c:v>44173</c:v>
                </c:pt>
                <c:pt idx="239">
                  <c:v>44174</c:v>
                </c:pt>
                <c:pt idx="240">
                  <c:v>44175</c:v>
                </c:pt>
                <c:pt idx="241">
                  <c:v>44176</c:v>
                </c:pt>
                <c:pt idx="242">
                  <c:v>44177</c:v>
                </c:pt>
                <c:pt idx="243">
                  <c:v>44178</c:v>
                </c:pt>
                <c:pt idx="244">
                  <c:v>44179</c:v>
                </c:pt>
                <c:pt idx="245">
                  <c:v>44180</c:v>
                </c:pt>
                <c:pt idx="246">
                  <c:v>44181</c:v>
                </c:pt>
                <c:pt idx="247">
                  <c:v>44182</c:v>
                </c:pt>
                <c:pt idx="248">
                  <c:v>44183</c:v>
                </c:pt>
                <c:pt idx="249">
                  <c:v>44184</c:v>
                </c:pt>
                <c:pt idx="250">
                  <c:v>44185</c:v>
                </c:pt>
                <c:pt idx="251">
                  <c:v>44186</c:v>
                </c:pt>
                <c:pt idx="252">
                  <c:v>44187</c:v>
                </c:pt>
                <c:pt idx="253">
                  <c:v>44188</c:v>
                </c:pt>
                <c:pt idx="254">
                  <c:v>44189</c:v>
                </c:pt>
                <c:pt idx="255">
                  <c:v>44190</c:v>
                </c:pt>
                <c:pt idx="256">
                  <c:v>44191</c:v>
                </c:pt>
                <c:pt idx="257">
                  <c:v>44192</c:v>
                </c:pt>
                <c:pt idx="258">
                  <c:v>44193</c:v>
                </c:pt>
                <c:pt idx="259">
                  <c:v>44194</c:v>
                </c:pt>
                <c:pt idx="260">
                  <c:v>44195</c:v>
                </c:pt>
                <c:pt idx="261">
                  <c:v>44196</c:v>
                </c:pt>
                <c:pt idx="262">
                  <c:v>44197</c:v>
                </c:pt>
                <c:pt idx="263">
                  <c:v>44198</c:v>
                </c:pt>
                <c:pt idx="264">
                  <c:v>44199</c:v>
                </c:pt>
                <c:pt idx="265">
                  <c:v>44200</c:v>
                </c:pt>
                <c:pt idx="266">
                  <c:v>44201</c:v>
                </c:pt>
                <c:pt idx="267">
                  <c:v>44202</c:v>
                </c:pt>
                <c:pt idx="268">
                  <c:v>44203</c:v>
                </c:pt>
                <c:pt idx="269">
                  <c:v>44204</c:v>
                </c:pt>
                <c:pt idx="270">
                  <c:v>44205</c:v>
                </c:pt>
                <c:pt idx="271">
                  <c:v>44206</c:v>
                </c:pt>
              </c:numCache>
            </c:numRef>
          </c:cat>
          <c:val>
            <c:numRef>
              <c:f>'分布実績検証 (20200320~) '!$T$10:$T$281</c:f>
              <c:numCache>
                <c:formatCode>#,##0.00_);[Red]\(#,##0.00\)</c:formatCode>
                <c:ptCount val="272"/>
                <c:pt idx="55">
                  <c:v>2237.4</c:v>
                </c:pt>
                <c:pt idx="56">
                  <c:v>2310.8293300283526</c:v>
                </c:pt>
                <c:pt idx="57">
                  <c:v>2342.3467499869762</c:v>
                </c:pt>
                <c:pt idx="58">
                  <c:v>2366.9828931398843</c:v>
                </c:pt>
                <c:pt idx="59">
                  <c:v>2388.0627620027549</c:v>
                </c:pt>
                <c:pt idx="60">
                  <c:v>2406.8736211586306</c:v>
                </c:pt>
                <c:pt idx="61">
                  <c:v>2424.0753414971109</c:v>
                </c:pt>
                <c:pt idx="62">
                  <c:v>2440.0597321254654</c:v>
                </c:pt>
                <c:pt idx="63">
                  <c:v>2455.0819595203625</c:v>
                </c:pt>
                <c:pt idx="64">
                  <c:v>2469.3191810193825</c:v>
                </c:pt>
                <c:pt idx="65">
                  <c:v>2482.9003245233166</c:v>
                </c:pt>
                <c:pt idx="66">
                  <c:v>2495.9226756541043</c:v>
                </c:pt>
                <c:pt idx="67">
                  <c:v>2508.4617812189445</c:v>
                </c:pt>
                <c:pt idx="68">
                  <c:v>2520.5776923458097</c:v>
                </c:pt>
                <c:pt idx="69">
                  <c:v>2532.3190762215399</c:v>
                </c:pt>
                <c:pt idx="70">
                  <c:v>2543.7260234900536</c:v>
                </c:pt>
                <c:pt idx="71">
                  <c:v>2554.8320239171471</c:v>
                </c:pt>
                <c:pt idx="72">
                  <c:v>2565.6653929838112</c:v>
                </c:pt>
                <c:pt idx="73">
                  <c:v>2576.2503251124099</c:v>
                </c:pt>
                <c:pt idx="74">
                  <c:v>2586.6076864166139</c:v>
                </c:pt>
                <c:pt idx="75">
                  <c:v>2596.7556216190037</c:v>
                </c:pt>
                <c:pt idx="76">
                  <c:v>2606.7100257475881</c:v>
                </c:pt>
                <c:pt idx="77">
                  <c:v>2616.4849156983623</c:v>
                </c:pt>
                <c:pt idx="78">
                  <c:v>2626.0927264746374</c:v>
                </c:pt>
                <c:pt idx="79">
                  <c:v>2635.5445499611037</c:v>
                </c:pt>
                <c:pt idx="80">
                  <c:v>2644.8503292933524</c:v>
                </c:pt>
                <c:pt idx="81">
                  <c:v>2654.0190185144284</c:v>
                </c:pt>
                <c:pt idx="82">
                  <c:v>2663.058714805507</c:v>
                </c:pt>
                <c:pt idx="83">
                  <c:v>2671.9767688363404</c:v>
                </c:pt>
                <c:pt idx="84">
                  <c:v>2680.7798775029064</c:v>
                </c:pt>
                <c:pt idx="85">
                  <c:v>2689.47416236975</c:v>
                </c:pt>
                <c:pt idx="86">
                  <c:v>2698.0652364205312</c:v>
                </c:pt>
                <c:pt idx="87">
                  <c:v>2706.5582611778996</c:v>
                </c:pt>
                <c:pt idx="88">
                  <c:v>2714.9579958377699</c:v>
                </c:pt>
                <c:pt idx="89">
                  <c:v>2723.2688397410284</c:v>
                </c:pt>
                <c:pt idx="90">
                  <c:v>2731.4948692542234</c:v>
                </c:pt>
                <c:pt idx="91">
                  <c:v>2739.6398699329579</c:v>
                </c:pt>
                <c:pt idx="92">
                  <c:v>2747.7073646848021</c:v>
                </c:pt>
                <c:pt idx="93">
                  <c:v>2755.7006385232962</c:v>
                </c:pt>
                <c:pt idx="94">
                  <c:v>2763.6227604039655</c:v>
                </c:pt>
                <c:pt idx="95">
                  <c:v>2771.4766025518479</c:v>
                </c:pt>
                <c:pt idx="96">
                  <c:v>2779.2648576238312</c:v>
                </c:pt>
                <c:pt idx="97">
                  <c:v>2786.9900539949217</c:v>
                </c:pt>
                <c:pt idx="98">
                  <c:v>2794.6545694130464</c:v>
                </c:pt>
                <c:pt idx="99">
                  <c:v>2802.2606432301632</c:v>
                </c:pt>
                <c:pt idx="100">
                  <c:v>2809.8103873869109</c:v>
                </c:pt>
                <c:pt idx="101">
                  <c:v>2817.3057963025326</c:v>
                </c:pt>
                <c:pt idx="102">
                  <c:v>2824.74875580046</c:v>
                </c:pt>
                <c:pt idx="103">
                  <c:v>2832.141051181974</c:v>
                </c:pt>
                <c:pt idx="104">
                  <c:v>2839.4843745452195</c:v>
                </c:pt>
                <c:pt idx="105">
                  <c:v>2846.7803314339662</c:v>
                </c:pt>
                <c:pt idx="106">
                  <c:v>2854.0304468896084</c:v>
                </c:pt>
                <c:pt idx="107">
                  <c:v>2861.236170970531</c:v>
                </c:pt>
                <c:pt idx="108">
                  <c:v>2868.3988837950192</c:v>
                </c:pt>
                <c:pt idx="109">
                  <c:v>2875.5199001569868</c:v>
                </c:pt>
                <c:pt idx="110">
                  <c:v>2882.6004737579119</c:v>
                </c:pt>
                <c:pt idx="111">
                  <c:v>2889.6418010932498</c:v>
                </c:pt>
                <c:pt idx="112">
                  <c:v>2896.6450250271596</c:v>
                </c:pt>
                <c:pt idx="113">
                  <c:v>2903.6112380855411</c:v>
                </c:pt>
                <c:pt idx="114">
                  <c:v>2910.5414854940263</c:v>
                </c:pt>
                <c:pt idx="115">
                  <c:v>2917.4367679846414</c:v>
                </c:pt>
                <c:pt idx="116">
                  <c:v>2924.298044392292</c:v>
                </c:pt>
                <c:pt idx="117">
                  <c:v>2931.1262340599792</c:v>
                </c:pt>
                <c:pt idx="118">
                  <c:v>2937.9222190696787</c:v>
                </c:pt>
                <c:pt idx="119">
                  <c:v>2944.6868463140613</c:v>
                </c:pt>
                <c:pt idx="120">
                  <c:v>2951.4209294227212</c:v>
                </c:pt>
                <c:pt idx="121">
                  <c:v>2958.1252505551756</c:v>
                </c:pt>
                <c:pt idx="122">
                  <c:v>2964.800562071739</c:v>
                </c:pt>
                <c:pt idx="123">
                  <c:v>2971.4475880922655</c:v>
                </c:pt>
                <c:pt idx="124">
                  <c:v>2978.0670259518197</c:v>
                </c:pt>
                <c:pt idx="125">
                  <c:v>2984.659547561469</c:v>
                </c:pt>
                <c:pt idx="126">
                  <c:v>2991.2258006816551</c:v>
                </c:pt>
                <c:pt idx="127">
                  <c:v>2997.7664101148907</c:v>
                </c:pt>
                <c:pt idx="128">
                  <c:v>3004.281978823949</c:v>
                </c:pt>
                <c:pt idx="129">
                  <c:v>3010.7730889811364</c:v>
                </c:pt>
                <c:pt idx="130">
                  <c:v>3017.2403029537832</c:v>
                </c:pt>
                <c:pt idx="131">
                  <c:v>3023.6841642306026</c:v>
                </c:pt>
                <c:pt idx="132">
                  <c:v>3030.1051982932117</c:v>
                </c:pt>
                <c:pt idx="133">
                  <c:v>3036.5039134367116</c:v>
                </c:pt>
                <c:pt idx="134">
                  <c:v>3042.8808015429258</c:v>
                </c:pt>
                <c:pt idx="135">
                  <c:v>3049.2363388095846</c:v>
                </c:pt>
                <c:pt idx="136">
                  <c:v>3055.5709864384794</c:v>
                </c:pt>
                <c:pt idx="137">
                  <c:v>3061.8851912853743</c:v>
                </c:pt>
                <c:pt idx="138">
                  <c:v>3068.1793864742417</c:v>
                </c:pt>
                <c:pt idx="139">
                  <c:v>3074.453991978171</c:v>
                </c:pt>
                <c:pt idx="140">
                  <c:v>3080.7094151691467</c:v>
                </c:pt>
                <c:pt idx="141">
                  <c:v>3086.9460513386994</c:v>
                </c:pt>
                <c:pt idx="142">
                  <c:v>3093.1642841912917</c:v>
                </c:pt>
                <c:pt idx="143">
                  <c:v>3099.3644863121654</c:v>
                </c:pt>
                <c:pt idx="144">
                  <c:v>3105.5470196112483</c:v>
                </c:pt>
                <c:pt idx="145">
                  <c:v>3111.7122357445869</c:v>
                </c:pt>
                <c:pt idx="146">
                  <c:v>3117.8604765146938</c:v>
                </c:pt>
                <c:pt idx="147">
                  <c:v>3123.9920742510699</c:v>
                </c:pt>
                <c:pt idx="148">
                  <c:v>3130.1073521721005</c:v>
                </c:pt>
                <c:pt idx="149">
                  <c:v>3136.206624729411</c:v>
                </c:pt>
                <c:pt idx="150">
                  <c:v>3142.2901979357207</c:v>
                </c:pt>
                <c:pt idx="151">
                  <c:v>3148.3583696771448</c:v>
                </c:pt>
                <c:pt idx="152">
                  <c:v>3154.4114300108363</c:v>
                </c:pt>
                <c:pt idx="153">
                  <c:v>3160.4496614487994</c:v>
                </c:pt>
                <c:pt idx="154">
                  <c:v>3166.4733392286503</c:v>
                </c:pt>
                <c:pt idx="155">
                  <c:v>3172.4827315720495</c:v>
                </c:pt>
                <c:pt idx="156">
                  <c:v>3178.4780999314867</c:v>
                </c:pt>
                <c:pt idx="157">
                  <c:v>3184.4596992260495</c:v>
                </c:pt>
                <c:pt idx="158">
                  <c:v>3190.4277780667749</c:v>
                </c:pt>
                <c:pt idx="159">
                  <c:v>3196.3825789721318</c:v>
                </c:pt>
                <c:pt idx="160">
                  <c:v>3202.3243385741644</c:v>
                </c:pt>
                <c:pt idx="161">
                  <c:v>3208.2532878157836</c:v>
                </c:pt>
                <c:pt idx="162">
                  <c:v>3214.1696521396657</c:v>
                </c:pt>
                <c:pt idx="163">
                  <c:v>3220.0736516691854</c:v>
                </c:pt>
                <c:pt idx="164">
                  <c:v>3225.965501381801</c:v>
                </c:pt>
                <c:pt idx="165">
                  <c:v>3231.845411275257</c:v>
                </c:pt>
                <c:pt idx="166">
                  <c:v>3237.7135865269784</c:v>
                </c:pt>
                <c:pt idx="167">
                  <c:v>3243.5702276469829</c:v>
                </c:pt>
                <c:pt idx="168">
                  <c:v>3249.4155306246389</c:v>
                </c:pt>
                <c:pt idx="169">
                  <c:v>3255.2496870695595</c:v>
                </c:pt>
                <c:pt idx="170">
                  <c:v>3261.0728843469228</c:v>
                </c:pt>
                <c:pt idx="171">
                  <c:v>3266.8853057074875</c:v>
                </c:pt>
                <c:pt idx="172">
                  <c:v>3272.687130412542</c:v>
                </c:pt>
                <c:pt idx="173">
                  <c:v>3278.4785338540405</c:v>
                </c:pt>
                <c:pt idx="174">
                  <c:v>3284.2596876701491</c:v>
                </c:pt>
                <c:pt idx="175">
                  <c:v>3290.0307598563991</c:v>
                </c:pt>
                <c:pt idx="176">
                  <c:v>3295.7919148726669</c:v>
                </c:pt>
                <c:pt idx="177">
                  <c:v>3301.5433137461641</c:v>
                </c:pt>
                <c:pt idx="178">
                  <c:v>3307.2851141706137</c:v>
                </c:pt>
                <c:pt idx="179">
                  <c:v>3313.0174706017906</c:v>
                </c:pt>
                <c:pt idx="180">
                  <c:v>3318.7405343495789</c:v>
                </c:pt>
                <c:pt idx="181">
                  <c:v>3324.4544536667076</c:v>
                </c:pt>
                <c:pt idx="182">
                  <c:v>3330.159373834309</c:v>
                </c:pt>
                <c:pt idx="183">
                  <c:v>3335.8554372444319</c:v>
                </c:pt>
                <c:pt idx="184">
                  <c:v>3341.5427834796424</c:v>
                </c:pt>
                <c:pt idx="185">
                  <c:v>3347.2215493898461</c:v>
                </c:pt>
                <c:pt idx="186">
                  <c:v>3352.891869166433</c:v>
                </c:pt>
                <c:pt idx="187">
                  <c:v>3358.553874413873</c:v>
                </c:pt>
                <c:pt idx="188">
                  <c:v>3364.2076942188569</c:v>
                </c:pt>
                <c:pt idx="189">
                  <c:v>3369.8534552170922</c:v>
                </c:pt>
                <c:pt idx="190">
                  <c:v>3375.4912816578499</c:v>
                </c:pt>
                <c:pt idx="191">
                  <c:v>3381.1212954663451</c:v>
                </c:pt>
                <c:pt idx="192">
                  <c:v>3386.7436163040497</c:v>
                </c:pt>
                <c:pt idx="193">
                  <c:v>3392.3583616270189</c:v>
                </c:pt>
                <c:pt idx="194">
                  <c:v>3397.9656467423024</c:v>
                </c:pt>
                <c:pt idx="195">
                  <c:v>3403.5655848625261</c:v>
                </c:pt>
                <c:pt idx="196">
                  <c:v>3409.1582871587107</c:v>
                </c:pt>
                <c:pt idx="197">
                  <c:v>3414.7438628113991</c:v>
                </c:pt>
                <c:pt idx="198">
                  <c:v>3420.3224190601559</c:v>
                </c:pt>
                <c:pt idx="199">
                  <c:v>3425.8940612515012</c:v>
                </c:pt>
                <c:pt idx="200">
                  <c:v>3431.4588928853436</c:v>
                </c:pt>
                <c:pt idx="201">
                  <c:v>3437.0170156599634</c:v>
                </c:pt>
                <c:pt idx="202">
                  <c:v>3442.5685295156036</c:v>
                </c:pt>
                <c:pt idx="203">
                  <c:v>3448.1135326767208</c:v>
                </c:pt>
                <c:pt idx="204">
                  <c:v>3453.6521216929473</c:v>
                </c:pt>
                <c:pt idx="205">
                  <c:v>3459.1843914788074</c:v>
                </c:pt>
                <c:pt idx="206">
                  <c:v>3464.7104353522386</c:v>
                </c:pt>
                <c:pt idx="207">
                  <c:v>3470.2303450719601</c:v>
                </c:pt>
                <c:pt idx="208">
                  <c:v>3475.7442108737309</c:v>
                </c:pt>
                <c:pt idx="209">
                  <c:v>3481.2521215055308</c:v>
                </c:pt>
                <c:pt idx="210">
                  <c:v>3486.7541642617139</c:v>
                </c:pt>
                <c:pt idx="211">
                  <c:v>3492.250425016166</c:v>
                </c:pt>
                <c:pt idx="212">
                  <c:v>3497.7409882544971</c:v>
                </c:pt>
                <c:pt idx="213">
                  <c:v>3503.2259371053096</c:v>
                </c:pt>
                <c:pt idx="214">
                  <c:v>3508.7053533705703</c:v>
                </c:pt>
                <c:pt idx="215">
                  <c:v>3514.1793175551179</c:v>
                </c:pt>
                <c:pt idx="216">
                  <c:v>3519.6479088953397</c:v>
                </c:pt>
                <c:pt idx="217">
                  <c:v>3525.1112053870379</c:v>
                </c:pt>
                <c:pt idx="218">
                  <c:v>3530.5692838125215</c:v>
                </c:pt>
                <c:pt idx="219">
                  <c:v>3536.0222197669432</c:v>
                </c:pt>
                <c:pt idx="220">
                  <c:v>3541.4700876839156</c:v>
                </c:pt>
                <c:pt idx="221">
                  <c:v>3546.9129608604162</c:v>
                </c:pt>
                <c:pt idx="222">
                  <c:v>3552.3509114810226</c:v>
                </c:pt>
                <c:pt idx="223">
                  <c:v>3557.7840106414851</c:v>
                </c:pt>
                <c:pt idx="224">
                  <c:v>3563.2123283716664</c:v>
                </c:pt>
                <c:pt idx="225">
                  <c:v>3568.6359336578689</c:v>
                </c:pt>
                <c:pt idx="226">
                  <c:v>3574.0548944645625</c:v>
                </c:pt>
                <c:pt idx="227">
                  <c:v>3579.4692777555451</c:v>
                </c:pt>
                <c:pt idx="228">
                  <c:v>3584.8791495145392</c:v>
                </c:pt>
                <c:pt idx="229">
                  <c:v>3590.2845747652532</c:v>
                </c:pt>
                <c:pt idx="230">
                  <c:v>3595.6856175909211</c:v>
                </c:pt>
                <c:pt idx="231">
                  <c:v>3601.0823411533352</c:v>
                </c:pt>
                <c:pt idx="232">
                  <c:v>3606.4748077113904</c:v>
                </c:pt>
                <c:pt idx="233">
                  <c:v>3611.8630786391532</c:v>
                </c:pt>
                <c:pt idx="234">
                  <c:v>3617.2472144434737</c:v>
                </c:pt>
                <c:pt idx="235">
                  <c:v>3622.627274781149</c:v>
                </c:pt>
                <c:pt idx="236">
                  <c:v>3628.0033184756562</c:v>
                </c:pt>
                <c:pt idx="237">
                  <c:v>3633.3754035334687</c:v>
                </c:pt>
                <c:pt idx="238">
                  <c:v>3638.7435871599628</c:v>
                </c:pt>
                <c:pt idx="239">
                  <c:v>3644.1079257749348</c:v>
                </c:pt>
                <c:pt idx="240">
                  <c:v>3649.468475027732</c:v>
                </c:pt>
                <c:pt idx="241">
                  <c:v>3654.8252898120177</c:v>
                </c:pt>
                <c:pt idx="242">
                  <c:v>3660.1784242801741</c:v>
                </c:pt>
                <c:pt idx="243">
                  <c:v>3665.5279318573566</c:v>
                </c:pt>
                <c:pt idx="244">
                  <c:v>3670.8738652552088</c:v>
                </c:pt>
                <c:pt idx="245">
                  <c:v>3676.2162764852524</c:v>
                </c:pt>
                <c:pt idx="246">
                  <c:v>3681.5552168719532</c:v>
                </c:pt>
                <c:pt idx="247">
                  <c:v>3686.8907370654815</c:v>
                </c:pt>
                <c:pt idx="248">
                  <c:v>3692.2228870541658</c:v>
                </c:pt>
                <c:pt idx="249">
                  <c:v>3697.5517161766625</c:v>
                </c:pt>
                <c:pt idx="250">
                  <c:v>3702.8772731338322</c:v>
                </c:pt>
                <c:pt idx="251">
                  <c:v>3708.1996060003489</c:v>
                </c:pt>
                <c:pt idx="252">
                  <c:v>3713.5187622360327</c:v>
                </c:pt>
                <c:pt idx="253">
                  <c:v>3718.8347886969277</c:v>
                </c:pt>
                <c:pt idx="254">
                  <c:v>3724.1477316461246</c:v>
                </c:pt>
                <c:pt idx="255">
                  <c:v>3729.457636764334</c:v>
                </c:pt>
                <c:pt idx="256">
                  <c:v>3734.7645491602284</c:v>
                </c:pt>
                <c:pt idx="257">
                  <c:v>3740.0685133805391</c:v>
                </c:pt>
                <c:pt idx="258">
                  <c:v>3745.3695734199355</c:v>
                </c:pt>
                <c:pt idx="259">
                  <c:v>3750.6677727306837</c:v>
                </c:pt>
                <c:pt idx="260">
                  <c:v>3755.963154232084</c:v>
                </c:pt>
                <c:pt idx="261">
                  <c:v>3761.2557603197051</c:v>
                </c:pt>
                <c:pt idx="262">
                  <c:v>3766.5456328744162</c:v>
                </c:pt>
                <c:pt idx="263">
                  <c:v>3771.832813271214</c:v>
                </c:pt>
                <c:pt idx="264">
                  <c:v>3777.1173423878695</c:v>
                </c:pt>
                <c:pt idx="265">
                  <c:v>3782.3992606133725</c:v>
                </c:pt>
                <c:pt idx="266">
                  <c:v>3787.6786078562059</c:v>
                </c:pt>
                <c:pt idx="267">
                  <c:v>3792.9554235524351</c:v>
                </c:pt>
                <c:pt idx="268">
                  <c:v>3798.22974667363</c:v>
                </c:pt>
                <c:pt idx="269">
                  <c:v>3803.5016157346117</c:v>
                </c:pt>
                <c:pt idx="270">
                  <c:v>3808.771068801042</c:v>
                </c:pt>
                <c:pt idx="271">
                  <c:v>3814.0381434968458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B3B-4979-94D0-3A610034DFAB}"/>
            </c:ext>
          </c:extLst>
        </c:ser>
        <c:ser>
          <c:idx val="6"/>
          <c:order val="4"/>
          <c:tx>
            <c:strRef>
              <c:f>'分布実績検証 (20200320~) '!$U$9</c:f>
              <c:strCache>
                <c:ptCount val="1"/>
                <c:pt idx="0">
                  <c:v>- 2σ</c:v>
                </c:pt>
              </c:strCache>
            </c:strRef>
          </c:tx>
          <c:spPr>
            <a:ln w="12700" cap="rnd">
              <a:solidFill>
                <a:schemeClr val="tx1">
                  <a:lumMod val="50000"/>
                  <a:lumOff val="5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'分布実績検証 (20200320~) '!$M$10:$M$281</c:f>
              <c:numCache>
                <c:formatCode>yyyy\-mm\-dd</c:formatCode>
                <c:ptCount val="272"/>
                <c:pt idx="0">
                  <c:v>43832</c:v>
                </c:pt>
                <c:pt idx="1">
                  <c:v>43833</c:v>
                </c:pt>
                <c:pt idx="2">
                  <c:v>43836</c:v>
                </c:pt>
                <c:pt idx="3">
                  <c:v>43837</c:v>
                </c:pt>
                <c:pt idx="4">
                  <c:v>43838</c:v>
                </c:pt>
                <c:pt idx="5">
                  <c:v>43839</c:v>
                </c:pt>
                <c:pt idx="6">
                  <c:v>43840</c:v>
                </c:pt>
                <c:pt idx="7">
                  <c:v>43843</c:v>
                </c:pt>
                <c:pt idx="8">
                  <c:v>43844</c:v>
                </c:pt>
                <c:pt idx="9">
                  <c:v>43845</c:v>
                </c:pt>
                <c:pt idx="10">
                  <c:v>43846</c:v>
                </c:pt>
                <c:pt idx="11">
                  <c:v>43847</c:v>
                </c:pt>
                <c:pt idx="12">
                  <c:v>43851</c:v>
                </c:pt>
                <c:pt idx="13">
                  <c:v>43852</c:v>
                </c:pt>
                <c:pt idx="14">
                  <c:v>43853</c:v>
                </c:pt>
                <c:pt idx="15">
                  <c:v>43854</c:v>
                </c:pt>
                <c:pt idx="16">
                  <c:v>43857</c:v>
                </c:pt>
                <c:pt idx="17">
                  <c:v>43858</c:v>
                </c:pt>
                <c:pt idx="18">
                  <c:v>43859</c:v>
                </c:pt>
                <c:pt idx="19">
                  <c:v>43860</c:v>
                </c:pt>
                <c:pt idx="20">
                  <c:v>43861</c:v>
                </c:pt>
                <c:pt idx="21">
                  <c:v>43864</c:v>
                </c:pt>
                <c:pt idx="22">
                  <c:v>43865</c:v>
                </c:pt>
                <c:pt idx="23">
                  <c:v>43866</c:v>
                </c:pt>
                <c:pt idx="24">
                  <c:v>43867</c:v>
                </c:pt>
                <c:pt idx="25">
                  <c:v>43868</c:v>
                </c:pt>
                <c:pt idx="26">
                  <c:v>43871</c:v>
                </c:pt>
                <c:pt idx="27">
                  <c:v>43872</c:v>
                </c:pt>
                <c:pt idx="28">
                  <c:v>43873</c:v>
                </c:pt>
                <c:pt idx="29">
                  <c:v>43874</c:v>
                </c:pt>
                <c:pt idx="30">
                  <c:v>43875</c:v>
                </c:pt>
                <c:pt idx="31">
                  <c:v>43879</c:v>
                </c:pt>
                <c:pt idx="32">
                  <c:v>43880</c:v>
                </c:pt>
                <c:pt idx="33">
                  <c:v>43881</c:v>
                </c:pt>
                <c:pt idx="34">
                  <c:v>43882</c:v>
                </c:pt>
                <c:pt idx="35">
                  <c:v>43885</c:v>
                </c:pt>
                <c:pt idx="36">
                  <c:v>43886</c:v>
                </c:pt>
                <c:pt idx="37">
                  <c:v>43887</c:v>
                </c:pt>
                <c:pt idx="38">
                  <c:v>43888</c:v>
                </c:pt>
                <c:pt idx="39">
                  <c:v>43889</c:v>
                </c:pt>
                <c:pt idx="40">
                  <c:v>43892</c:v>
                </c:pt>
                <c:pt idx="41">
                  <c:v>43893</c:v>
                </c:pt>
                <c:pt idx="42">
                  <c:v>43894</c:v>
                </c:pt>
                <c:pt idx="43">
                  <c:v>43895</c:v>
                </c:pt>
                <c:pt idx="44">
                  <c:v>43896</c:v>
                </c:pt>
                <c:pt idx="45">
                  <c:v>43899</c:v>
                </c:pt>
                <c:pt idx="46">
                  <c:v>43900</c:v>
                </c:pt>
                <c:pt idx="47">
                  <c:v>43901</c:v>
                </c:pt>
                <c:pt idx="48">
                  <c:v>43902</c:v>
                </c:pt>
                <c:pt idx="49">
                  <c:v>43903</c:v>
                </c:pt>
                <c:pt idx="50">
                  <c:v>43906</c:v>
                </c:pt>
                <c:pt idx="51">
                  <c:v>43907</c:v>
                </c:pt>
                <c:pt idx="52">
                  <c:v>43908</c:v>
                </c:pt>
                <c:pt idx="53">
                  <c:v>43909</c:v>
                </c:pt>
                <c:pt idx="54">
                  <c:v>43910</c:v>
                </c:pt>
                <c:pt idx="55">
                  <c:v>43913</c:v>
                </c:pt>
                <c:pt idx="56">
                  <c:v>43914</c:v>
                </c:pt>
                <c:pt idx="57">
                  <c:v>43915</c:v>
                </c:pt>
                <c:pt idx="58">
                  <c:v>43916</c:v>
                </c:pt>
                <c:pt idx="59">
                  <c:v>43917</c:v>
                </c:pt>
                <c:pt idx="60">
                  <c:v>43920</c:v>
                </c:pt>
                <c:pt idx="61">
                  <c:v>43921</c:v>
                </c:pt>
                <c:pt idx="62">
                  <c:v>43922</c:v>
                </c:pt>
                <c:pt idx="63">
                  <c:v>43923</c:v>
                </c:pt>
                <c:pt idx="64">
                  <c:v>43924</c:v>
                </c:pt>
                <c:pt idx="65">
                  <c:v>43927</c:v>
                </c:pt>
                <c:pt idx="66">
                  <c:v>43928</c:v>
                </c:pt>
                <c:pt idx="67">
                  <c:v>43929</c:v>
                </c:pt>
                <c:pt idx="68">
                  <c:v>43930</c:v>
                </c:pt>
                <c:pt idx="69">
                  <c:v>43934</c:v>
                </c:pt>
                <c:pt idx="70">
                  <c:v>43935</c:v>
                </c:pt>
                <c:pt idx="71">
                  <c:v>43936</c:v>
                </c:pt>
                <c:pt idx="72">
                  <c:v>43937</c:v>
                </c:pt>
                <c:pt idx="73">
                  <c:v>43938</c:v>
                </c:pt>
                <c:pt idx="74">
                  <c:v>43941</c:v>
                </c:pt>
                <c:pt idx="75">
                  <c:v>43942</c:v>
                </c:pt>
                <c:pt idx="76">
                  <c:v>43943</c:v>
                </c:pt>
                <c:pt idx="77">
                  <c:v>43944</c:v>
                </c:pt>
                <c:pt idx="78">
                  <c:v>43945</c:v>
                </c:pt>
                <c:pt idx="79">
                  <c:v>43948</c:v>
                </c:pt>
                <c:pt idx="80">
                  <c:v>43949</c:v>
                </c:pt>
                <c:pt idx="81">
                  <c:v>43950</c:v>
                </c:pt>
                <c:pt idx="82">
                  <c:v>43951</c:v>
                </c:pt>
                <c:pt idx="83">
                  <c:v>43952</c:v>
                </c:pt>
                <c:pt idx="84">
                  <c:v>43955</c:v>
                </c:pt>
                <c:pt idx="85">
                  <c:v>43956</c:v>
                </c:pt>
                <c:pt idx="86">
                  <c:v>43957</c:v>
                </c:pt>
                <c:pt idx="87">
                  <c:v>43958</c:v>
                </c:pt>
                <c:pt idx="88">
                  <c:v>43959</c:v>
                </c:pt>
                <c:pt idx="89">
                  <c:v>43962</c:v>
                </c:pt>
                <c:pt idx="90">
                  <c:v>43963</c:v>
                </c:pt>
                <c:pt idx="91">
                  <c:v>43964</c:v>
                </c:pt>
                <c:pt idx="92">
                  <c:v>43965</c:v>
                </c:pt>
                <c:pt idx="93">
                  <c:v>43966</c:v>
                </c:pt>
                <c:pt idx="94">
                  <c:v>43969</c:v>
                </c:pt>
                <c:pt idx="95">
                  <c:v>43970</c:v>
                </c:pt>
                <c:pt idx="96">
                  <c:v>43971</c:v>
                </c:pt>
                <c:pt idx="97">
                  <c:v>43972</c:v>
                </c:pt>
                <c:pt idx="98">
                  <c:v>43973</c:v>
                </c:pt>
                <c:pt idx="99">
                  <c:v>43977</c:v>
                </c:pt>
                <c:pt idx="100">
                  <c:v>43978</c:v>
                </c:pt>
                <c:pt idx="101">
                  <c:v>43979</c:v>
                </c:pt>
                <c:pt idx="102">
                  <c:v>43980</c:v>
                </c:pt>
                <c:pt idx="103">
                  <c:v>43983</c:v>
                </c:pt>
                <c:pt idx="104">
                  <c:v>43984</c:v>
                </c:pt>
                <c:pt idx="105">
                  <c:v>43985</c:v>
                </c:pt>
                <c:pt idx="106">
                  <c:v>43986</c:v>
                </c:pt>
                <c:pt idx="107">
                  <c:v>43987</c:v>
                </c:pt>
                <c:pt idx="108">
                  <c:v>43990</c:v>
                </c:pt>
                <c:pt idx="109">
                  <c:v>43991</c:v>
                </c:pt>
                <c:pt idx="110">
                  <c:v>43992</c:v>
                </c:pt>
                <c:pt idx="111">
                  <c:v>43993</c:v>
                </c:pt>
                <c:pt idx="112">
                  <c:v>43994</c:v>
                </c:pt>
                <c:pt idx="113">
                  <c:v>43997</c:v>
                </c:pt>
                <c:pt idx="114">
                  <c:v>43998</c:v>
                </c:pt>
                <c:pt idx="115">
                  <c:v>43999</c:v>
                </c:pt>
                <c:pt idx="116">
                  <c:v>44000</c:v>
                </c:pt>
                <c:pt idx="117">
                  <c:v>44001</c:v>
                </c:pt>
                <c:pt idx="118">
                  <c:v>44004</c:v>
                </c:pt>
                <c:pt idx="119">
                  <c:v>44005</c:v>
                </c:pt>
                <c:pt idx="120">
                  <c:v>44006</c:v>
                </c:pt>
                <c:pt idx="121">
                  <c:v>44007</c:v>
                </c:pt>
                <c:pt idx="122">
                  <c:v>44008</c:v>
                </c:pt>
                <c:pt idx="123">
                  <c:v>44011</c:v>
                </c:pt>
                <c:pt idx="124">
                  <c:v>44012</c:v>
                </c:pt>
                <c:pt idx="125">
                  <c:v>44013</c:v>
                </c:pt>
                <c:pt idx="126">
                  <c:v>44014</c:v>
                </c:pt>
                <c:pt idx="127">
                  <c:v>44018</c:v>
                </c:pt>
                <c:pt idx="128">
                  <c:v>44019</c:v>
                </c:pt>
                <c:pt idx="129">
                  <c:v>44020</c:v>
                </c:pt>
                <c:pt idx="130">
                  <c:v>44021</c:v>
                </c:pt>
                <c:pt idx="131">
                  <c:v>44022</c:v>
                </c:pt>
                <c:pt idx="132">
                  <c:v>44025</c:v>
                </c:pt>
                <c:pt idx="133">
                  <c:v>44026</c:v>
                </c:pt>
                <c:pt idx="134">
                  <c:v>44027</c:v>
                </c:pt>
                <c:pt idx="135">
                  <c:v>44028</c:v>
                </c:pt>
                <c:pt idx="136">
                  <c:v>44029</c:v>
                </c:pt>
                <c:pt idx="137">
                  <c:v>44032</c:v>
                </c:pt>
                <c:pt idx="138">
                  <c:v>44033</c:v>
                </c:pt>
                <c:pt idx="139">
                  <c:v>44034</c:v>
                </c:pt>
                <c:pt idx="140">
                  <c:v>44035</c:v>
                </c:pt>
                <c:pt idx="141">
                  <c:v>44036</c:v>
                </c:pt>
                <c:pt idx="142">
                  <c:v>44039</c:v>
                </c:pt>
                <c:pt idx="143">
                  <c:v>44040</c:v>
                </c:pt>
                <c:pt idx="144">
                  <c:v>44041</c:v>
                </c:pt>
                <c:pt idx="145">
                  <c:v>44042</c:v>
                </c:pt>
                <c:pt idx="146">
                  <c:v>44043</c:v>
                </c:pt>
                <c:pt idx="147">
                  <c:v>44046</c:v>
                </c:pt>
                <c:pt idx="148">
                  <c:v>44047</c:v>
                </c:pt>
                <c:pt idx="149">
                  <c:v>44048</c:v>
                </c:pt>
                <c:pt idx="150">
                  <c:v>44049</c:v>
                </c:pt>
                <c:pt idx="151">
                  <c:v>44050</c:v>
                </c:pt>
                <c:pt idx="152">
                  <c:v>44053</c:v>
                </c:pt>
                <c:pt idx="153">
                  <c:v>44054</c:v>
                </c:pt>
                <c:pt idx="154">
                  <c:v>44055</c:v>
                </c:pt>
                <c:pt idx="155">
                  <c:v>44056</c:v>
                </c:pt>
                <c:pt idx="156">
                  <c:v>44057</c:v>
                </c:pt>
                <c:pt idx="157">
                  <c:v>44060</c:v>
                </c:pt>
                <c:pt idx="158">
                  <c:v>44061</c:v>
                </c:pt>
                <c:pt idx="159">
                  <c:v>44062</c:v>
                </c:pt>
                <c:pt idx="160">
                  <c:v>44063</c:v>
                </c:pt>
                <c:pt idx="161">
                  <c:v>44064</c:v>
                </c:pt>
                <c:pt idx="162">
                  <c:v>44067</c:v>
                </c:pt>
                <c:pt idx="163">
                  <c:v>44068</c:v>
                </c:pt>
                <c:pt idx="164">
                  <c:v>44069</c:v>
                </c:pt>
                <c:pt idx="165">
                  <c:v>44070</c:v>
                </c:pt>
                <c:pt idx="166">
                  <c:v>44071</c:v>
                </c:pt>
                <c:pt idx="167">
                  <c:v>44074</c:v>
                </c:pt>
                <c:pt idx="168">
                  <c:v>44075</c:v>
                </c:pt>
                <c:pt idx="169">
                  <c:v>44076</c:v>
                </c:pt>
                <c:pt idx="170">
                  <c:v>44077</c:v>
                </c:pt>
                <c:pt idx="171">
                  <c:v>44078</c:v>
                </c:pt>
                <c:pt idx="172">
                  <c:v>44082</c:v>
                </c:pt>
                <c:pt idx="173">
                  <c:v>44083</c:v>
                </c:pt>
                <c:pt idx="174">
                  <c:v>44084</c:v>
                </c:pt>
                <c:pt idx="175">
                  <c:v>44085</c:v>
                </c:pt>
                <c:pt idx="176">
                  <c:v>44088</c:v>
                </c:pt>
                <c:pt idx="177">
                  <c:v>44089</c:v>
                </c:pt>
                <c:pt idx="178">
                  <c:v>44090</c:v>
                </c:pt>
                <c:pt idx="179">
                  <c:v>44091</c:v>
                </c:pt>
                <c:pt idx="180">
                  <c:v>44092</c:v>
                </c:pt>
                <c:pt idx="181">
                  <c:v>44095</c:v>
                </c:pt>
                <c:pt idx="182">
                  <c:v>44096</c:v>
                </c:pt>
                <c:pt idx="183">
                  <c:v>44097</c:v>
                </c:pt>
                <c:pt idx="184">
                  <c:v>44098</c:v>
                </c:pt>
                <c:pt idx="185">
                  <c:v>44099</c:v>
                </c:pt>
                <c:pt idx="186">
                  <c:v>44102</c:v>
                </c:pt>
                <c:pt idx="187">
                  <c:v>44103</c:v>
                </c:pt>
                <c:pt idx="188">
                  <c:v>44104</c:v>
                </c:pt>
                <c:pt idx="189">
                  <c:v>44105</c:v>
                </c:pt>
                <c:pt idx="190">
                  <c:v>44106</c:v>
                </c:pt>
                <c:pt idx="191">
                  <c:v>44109</c:v>
                </c:pt>
                <c:pt idx="192">
                  <c:v>44110</c:v>
                </c:pt>
                <c:pt idx="193">
                  <c:v>44111</c:v>
                </c:pt>
                <c:pt idx="194">
                  <c:v>44112</c:v>
                </c:pt>
                <c:pt idx="195">
                  <c:v>44113</c:v>
                </c:pt>
                <c:pt idx="196">
                  <c:v>44116</c:v>
                </c:pt>
                <c:pt idx="197">
                  <c:v>44117</c:v>
                </c:pt>
                <c:pt idx="198">
                  <c:v>44118</c:v>
                </c:pt>
                <c:pt idx="199">
                  <c:v>44119</c:v>
                </c:pt>
                <c:pt idx="200">
                  <c:v>44120</c:v>
                </c:pt>
                <c:pt idx="201">
                  <c:v>44123</c:v>
                </c:pt>
                <c:pt idx="202">
                  <c:v>44124</c:v>
                </c:pt>
                <c:pt idx="203">
                  <c:v>44125</c:v>
                </c:pt>
                <c:pt idx="204">
                  <c:v>44126</c:v>
                </c:pt>
                <c:pt idx="205">
                  <c:v>44127</c:v>
                </c:pt>
                <c:pt idx="206">
                  <c:v>44130</c:v>
                </c:pt>
                <c:pt idx="207">
                  <c:v>44131</c:v>
                </c:pt>
                <c:pt idx="208">
                  <c:v>44132</c:v>
                </c:pt>
                <c:pt idx="209">
                  <c:v>44133</c:v>
                </c:pt>
                <c:pt idx="210">
                  <c:v>44134</c:v>
                </c:pt>
                <c:pt idx="211">
                  <c:v>44137</c:v>
                </c:pt>
                <c:pt idx="212">
                  <c:v>44138</c:v>
                </c:pt>
                <c:pt idx="213">
                  <c:v>44139</c:v>
                </c:pt>
                <c:pt idx="214">
                  <c:v>44140</c:v>
                </c:pt>
                <c:pt idx="215">
                  <c:v>44141</c:v>
                </c:pt>
                <c:pt idx="216">
                  <c:v>44144</c:v>
                </c:pt>
                <c:pt idx="217">
                  <c:v>44145</c:v>
                </c:pt>
                <c:pt idx="218">
                  <c:v>44146</c:v>
                </c:pt>
                <c:pt idx="219">
                  <c:v>44147</c:v>
                </c:pt>
                <c:pt idx="220">
                  <c:v>44148</c:v>
                </c:pt>
                <c:pt idx="221">
                  <c:v>44151</c:v>
                </c:pt>
                <c:pt idx="222">
                  <c:v>44152</c:v>
                </c:pt>
                <c:pt idx="223">
                  <c:v>44153</c:v>
                </c:pt>
                <c:pt idx="224">
                  <c:v>44154</c:v>
                </c:pt>
                <c:pt idx="225">
                  <c:v>44155</c:v>
                </c:pt>
                <c:pt idx="226">
                  <c:v>44158</c:v>
                </c:pt>
                <c:pt idx="227">
                  <c:v>44159</c:v>
                </c:pt>
                <c:pt idx="228">
                  <c:v>44160</c:v>
                </c:pt>
                <c:pt idx="229">
                  <c:v>44162</c:v>
                </c:pt>
                <c:pt idx="230">
                  <c:v>44165</c:v>
                </c:pt>
                <c:pt idx="231">
                  <c:v>44166</c:v>
                </c:pt>
                <c:pt idx="232">
                  <c:v>44167</c:v>
                </c:pt>
                <c:pt idx="233">
                  <c:v>44168</c:v>
                </c:pt>
                <c:pt idx="234">
                  <c:v>44169</c:v>
                </c:pt>
                <c:pt idx="235">
                  <c:v>44170</c:v>
                </c:pt>
                <c:pt idx="236">
                  <c:v>44171</c:v>
                </c:pt>
                <c:pt idx="237">
                  <c:v>44172</c:v>
                </c:pt>
                <c:pt idx="238">
                  <c:v>44173</c:v>
                </c:pt>
                <c:pt idx="239">
                  <c:v>44174</c:v>
                </c:pt>
                <c:pt idx="240">
                  <c:v>44175</c:v>
                </c:pt>
                <c:pt idx="241">
                  <c:v>44176</c:v>
                </c:pt>
                <c:pt idx="242">
                  <c:v>44177</c:v>
                </c:pt>
                <c:pt idx="243">
                  <c:v>44178</c:v>
                </c:pt>
                <c:pt idx="244">
                  <c:v>44179</c:v>
                </c:pt>
                <c:pt idx="245">
                  <c:v>44180</c:v>
                </c:pt>
                <c:pt idx="246">
                  <c:v>44181</c:v>
                </c:pt>
                <c:pt idx="247">
                  <c:v>44182</c:v>
                </c:pt>
                <c:pt idx="248">
                  <c:v>44183</c:v>
                </c:pt>
                <c:pt idx="249">
                  <c:v>44184</c:v>
                </c:pt>
                <c:pt idx="250">
                  <c:v>44185</c:v>
                </c:pt>
                <c:pt idx="251">
                  <c:v>44186</c:v>
                </c:pt>
                <c:pt idx="252">
                  <c:v>44187</c:v>
                </c:pt>
                <c:pt idx="253">
                  <c:v>44188</c:v>
                </c:pt>
                <c:pt idx="254">
                  <c:v>44189</c:v>
                </c:pt>
                <c:pt idx="255">
                  <c:v>44190</c:v>
                </c:pt>
                <c:pt idx="256">
                  <c:v>44191</c:v>
                </c:pt>
                <c:pt idx="257">
                  <c:v>44192</c:v>
                </c:pt>
                <c:pt idx="258">
                  <c:v>44193</c:v>
                </c:pt>
                <c:pt idx="259">
                  <c:v>44194</c:v>
                </c:pt>
                <c:pt idx="260">
                  <c:v>44195</c:v>
                </c:pt>
                <c:pt idx="261">
                  <c:v>44196</c:v>
                </c:pt>
                <c:pt idx="262">
                  <c:v>44197</c:v>
                </c:pt>
                <c:pt idx="263">
                  <c:v>44198</c:v>
                </c:pt>
                <c:pt idx="264">
                  <c:v>44199</c:v>
                </c:pt>
                <c:pt idx="265">
                  <c:v>44200</c:v>
                </c:pt>
                <c:pt idx="266">
                  <c:v>44201</c:v>
                </c:pt>
                <c:pt idx="267">
                  <c:v>44202</c:v>
                </c:pt>
                <c:pt idx="268">
                  <c:v>44203</c:v>
                </c:pt>
                <c:pt idx="269">
                  <c:v>44204</c:v>
                </c:pt>
                <c:pt idx="270">
                  <c:v>44205</c:v>
                </c:pt>
                <c:pt idx="271">
                  <c:v>44206</c:v>
                </c:pt>
              </c:numCache>
            </c:numRef>
          </c:cat>
          <c:val>
            <c:numRef>
              <c:f>'分布実績検証 (20200320~) '!$U$10:$U$281</c:f>
              <c:numCache>
                <c:formatCode>#,##0.00_);[Red]\(#,##0.00\)</c:formatCode>
                <c:ptCount val="272"/>
                <c:pt idx="55">
                  <c:v>2237.4</c:v>
                </c:pt>
                <c:pt idx="56">
                  <c:v>2167.5694646288407</c:v>
                </c:pt>
                <c:pt idx="57">
                  <c:v>2139.6529509620659</c:v>
                </c:pt>
                <c:pt idx="58">
                  <c:v>2118.6198268164503</c:v>
                </c:pt>
                <c:pt idx="59">
                  <c:v>2101.145090757615</c:v>
                </c:pt>
                <c:pt idx="60">
                  <c:v>2085.9414792843268</c:v>
                </c:pt>
                <c:pt idx="61">
                  <c:v>2072.3491225893081</c:v>
                </c:pt>
                <c:pt idx="62">
                  <c:v>2059.9762126481219</c:v>
                </c:pt>
                <c:pt idx="63">
                  <c:v>2048.5675840674444</c:v>
                </c:pt>
                <c:pt idx="64">
                  <c:v>2037.9460805935523</c:v>
                </c:pt>
                <c:pt idx="65">
                  <c:v>2027.9827754100227</c:v>
                </c:pt>
                <c:pt idx="66">
                  <c:v>2018.5803839797984</c:v>
                </c:pt>
                <c:pt idx="67">
                  <c:v>2009.6633605810739</c:v>
                </c:pt>
                <c:pt idx="68">
                  <c:v>2001.1716551717846</c:v>
                </c:pt>
                <c:pt idx="69">
                  <c:v>1993.0566016515106</c:v>
                </c:pt>
                <c:pt idx="70">
                  <c:v>1985.278110463267</c:v>
                </c:pt>
                <c:pt idx="71">
                  <c:v>1977.8026929287046</c:v>
                </c:pt>
                <c:pt idx="72">
                  <c:v>1970.6020346547944</c:v>
                </c:pt>
                <c:pt idx="73">
                  <c:v>1963.6519423076468</c:v>
                </c:pt>
                <c:pt idx="74">
                  <c:v>1956.9315508625821</c:v>
                </c:pt>
                <c:pt idx="75">
                  <c:v>1950.4227166865235</c:v>
                </c:pt>
                <c:pt idx="76">
                  <c:v>1944.1095458414804</c:v>
                </c:pt>
                <c:pt idx="77">
                  <c:v>1937.9780225219924</c:v>
                </c:pt>
                <c:pt idx="78">
                  <c:v>1932.0157128157985</c:v>
                </c:pt>
                <c:pt idx="79">
                  <c:v>1926.2115259297716</c:v>
                </c:pt>
                <c:pt idx="80">
                  <c:v>1920.555519820402</c:v>
                </c:pt>
                <c:pt idx="81">
                  <c:v>1915.0387415372411</c:v>
                </c:pt>
                <c:pt idx="82">
                  <c:v>1909.6530949922262</c:v>
                </c:pt>
                <c:pt idx="83">
                  <c:v>1904.3912306092338</c:v>
                </c:pt>
                <c:pt idx="84">
                  <c:v>1899.2464525864327</c:v>
                </c:pt>
                <c:pt idx="85">
                  <c:v>1894.2126404539395</c:v>
                </c:pt>
                <c:pt idx="86">
                  <c:v>1889.2841823232736</c:v>
                </c:pt>
                <c:pt idx="87">
                  <c:v>1884.4559177674839</c:v>
                </c:pt>
                <c:pt idx="88">
                  <c:v>1879.7230886868692</c:v>
                </c:pt>
                <c:pt idx="89">
                  <c:v>1875.0812968372759</c:v>
                </c:pt>
                <c:pt idx="90">
                  <c:v>1870.5264669494059</c:v>
                </c:pt>
                <c:pt idx="91">
                  <c:v>1866.0548145654247</c:v>
                </c:pt>
                <c:pt idx="92">
                  <c:v>1861.66281787605</c:v>
                </c:pt>
                <c:pt idx="93">
                  <c:v>1857.347192966547</c:v>
                </c:pt>
                <c:pt idx="94">
                  <c:v>1853.104871980715</c:v>
                </c:pt>
                <c:pt idx="95">
                  <c:v>1848.9329837933599</c:v>
                </c:pt>
                <c:pt idx="96">
                  <c:v>1844.8288368479582</c:v>
                </c:pt>
                <c:pt idx="97">
                  <c:v>1840.7899038703863</c:v>
                </c:pt>
                <c:pt idx="98">
                  <c:v>1836.8138082141206</c:v>
                </c:pt>
                <c:pt idx="99">
                  <c:v>1832.8983116291261</c:v>
                </c:pt>
                <c:pt idx="100">
                  <c:v>1829.0413032772074</c:v>
                </c:pt>
                <c:pt idx="101">
                  <c:v>1825.2407898420845</c:v>
                </c:pt>
                <c:pt idx="102">
                  <c:v>1821.4948866038128</c:v>
                </c:pt>
                <c:pt idx="103">
                  <c:v>1817.8018093651158</c:v>
                </c:pt>
                <c:pt idx="104">
                  <c:v>1814.1598671323763</c:v>
                </c:pt>
                <c:pt idx="105">
                  <c:v>1810.5674554668726</c:v>
                </c:pt>
                <c:pt idx="106">
                  <c:v>1807.0230504327819</c:v>
                </c:pt>
                <c:pt idx="107">
                  <c:v>1803.5252030778115</c:v>
                </c:pt>
                <c:pt idx="108">
                  <c:v>1800.0725343902911</c:v>
                </c:pt>
                <c:pt idx="109">
                  <c:v>1796.6637306834446</c:v>
                </c:pt>
                <c:pt idx="110">
                  <c:v>1793.2975393634526</c:v>
                </c:pt>
                <c:pt idx="111">
                  <c:v>1789.972765043043</c:v>
                </c:pt>
                <c:pt idx="112">
                  <c:v>1786.6882659667629</c:v>
                </c:pt>
                <c:pt idx="113">
                  <c:v>1783.4429507179416</c:v>
                </c:pt>
                <c:pt idx="114">
                  <c:v>1780.2357751807006</c:v>
                </c:pt>
                <c:pt idx="115">
                  <c:v>1777.0657397332902</c:v>
                </c:pt>
                <c:pt idx="116">
                  <c:v>1773.9318866516062</c:v>
                </c:pt>
                <c:pt idx="117">
                  <c:v>1770.8332977039718</c:v>
                </c:pt>
                <c:pt idx="118">
                  <c:v>1767.7690919202619</c:v>
                </c:pt>
                <c:pt idx="119">
                  <c:v>1764.7384235201796</c:v>
                </c:pt>
                <c:pt idx="120">
                  <c:v>1761.7404799870317</c:v>
                </c:pt>
                <c:pt idx="121">
                  <c:v>1758.7744802747256</c:v>
                </c:pt>
                <c:pt idx="122">
                  <c:v>1755.8396731368964</c:v>
                </c:pt>
                <c:pt idx="123">
                  <c:v>1752.9353355681665</c:v>
                </c:pt>
                <c:pt idx="124">
                  <c:v>1750.0607713484742</c:v>
                </c:pt>
                <c:pt idx="125">
                  <c:v>1747.2153096822799</c:v>
                </c:pt>
                <c:pt idx="126">
                  <c:v>1744.3983039251968</c:v>
                </c:pt>
                <c:pt idx="127">
                  <c:v>1741.6091303912933</c:v>
                </c:pt>
                <c:pt idx="128">
                  <c:v>1738.847187234906</c:v>
                </c:pt>
                <c:pt idx="129">
                  <c:v>1736.1118934013625</c:v>
                </c:pt>
                <c:pt idx="130">
                  <c:v>1733.4026876414966</c:v>
                </c:pt>
                <c:pt idx="131">
                  <c:v>1730.7190275852854</c:v>
                </c:pt>
                <c:pt idx="132">
                  <c:v>1728.0603888703304</c:v>
                </c:pt>
                <c:pt idx="133">
                  <c:v>1725.4262643212767</c:v>
                </c:pt>
                <c:pt idx="134">
                  <c:v>1722.8161631765754</c:v>
                </c:pt>
                <c:pt idx="135">
                  <c:v>1720.2296103593003</c:v>
                </c:pt>
                <c:pt idx="136">
                  <c:v>1717.6661457889934</c:v>
                </c:pt>
                <c:pt idx="137">
                  <c:v>1715.1253237317501</c:v>
                </c:pt>
                <c:pt idx="138">
                  <c:v>1712.6067121859892</c:v>
                </c:pt>
                <c:pt idx="139">
                  <c:v>1710.1098923015418</c:v>
                </c:pt>
                <c:pt idx="140">
                  <c:v>1707.6344578298726</c:v>
                </c:pt>
                <c:pt idx="141">
                  <c:v>1705.1800146034318</c:v>
                </c:pt>
                <c:pt idx="142">
                  <c:v>1702.7461800422668</c:v>
                </c:pt>
                <c:pt idx="143">
                  <c:v>1700.3325826861756</c:v>
                </c:pt>
                <c:pt idx="144">
                  <c:v>1697.9388617508025</c:v>
                </c:pt>
                <c:pt idx="145">
                  <c:v>1695.5646667062028</c:v>
                </c:pt>
                <c:pt idx="146">
                  <c:v>1693.2096568764982</c:v>
                </c:pt>
                <c:pt idx="147">
                  <c:v>1690.8735010593512</c:v>
                </c:pt>
                <c:pt idx="148">
                  <c:v>1688.555877164074</c:v>
                </c:pt>
                <c:pt idx="149">
                  <c:v>1686.2564718672697</c:v>
                </c:pt>
                <c:pt idx="150">
                  <c:v>1683.9749802849792</c:v>
                </c:pt>
                <c:pt idx="151">
                  <c:v>1681.7111056603801</c:v>
                </c:pt>
                <c:pt idx="152">
                  <c:v>1679.4645590661448</c:v>
                </c:pt>
                <c:pt idx="153">
                  <c:v>1677.2350591206275</c:v>
                </c:pt>
                <c:pt idx="154">
                  <c:v>1675.022331717104</c:v>
                </c:pt>
                <c:pt idx="155">
                  <c:v>1672.8261097653381</c:v>
                </c:pt>
                <c:pt idx="156">
                  <c:v>1670.6461329447989</c:v>
                </c:pt>
                <c:pt idx="157">
                  <c:v>1668.4821474688897</c:v>
                </c:pt>
                <c:pt idx="158">
                  <c:v>1666.3339058596009</c:v>
                </c:pt>
                <c:pt idx="159">
                  <c:v>1664.2011667320244</c:v>
                </c:pt>
                <c:pt idx="160">
                  <c:v>1662.0836945882095</c:v>
                </c:pt>
                <c:pt idx="161">
                  <c:v>1659.9812596198753</c:v>
                </c:pt>
                <c:pt idx="162">
                  <c:v>1657.8936375195115</c:v>
                </c:pt>
                <c:pt idx="163">
                  <c:v>1655.8206092994419</c:v>
                </c:pt>
                <c:pt idx="164">
                  <c:v>1653.7619611184448</c:v>
                </c:pt>
                <c:pt idx="165">
                  <c:v>1651.7174841155461</c:v>
                </c:pt>
                <c:pt idx="166">
                  <c:v>1649.6869742506281</c:v>
                </c:pt>
                <c:pt idx="167">
                  <c:v>1647.6702321515163</c:v>
                </c:pt>
                <c:pt idx="168">
                  <c:v>1645.6670629672221</c:v>
                </c:pt>
                <c:pt idx="169">
                  <c:v>1643.6772762270491</c:v>
                </c:pt>
                <c:pt idx="170">
                  <c:v>1641.7006857052713</c:v>
                </c:pt>
                <c:pt idx="171">
                  <c:v>1639.7371092911224</c:v>
                </c:pt>
                <c:pt idx="172">
                  <c:v>1637.7863688638411</c:v>
                </c:pt>
                <c:pt idx="173">
                  <c:v>1635.8482901725374</c:v>
                </c:pt>
                <c:pt idx="174">
                  <c:v>1633.92270272065</c:v>
                </c:pt>
                <c:pt idx="175">
                  <c:v>1632.0094396547895</c:v>
                </c:pt>
                <c:pt idx="176">
                  <c:v>1630.1083376577583</c:v>
                </c:pt>
                <c:pt idx="177">
                  <c:v>1628.2192368455628</c:v>
                </c:pt>
                <c:pt idx="178">
                  <c:v>1626.341980668238</c:v>
                </c:pt>
                <c:pt idx="179">
                  <c:v>1624.4764158143057</c:v>
                </c:pt>
                <c:pt idx="180">
                  <c:v>1622.6223921187175</c:v>
                </c:pt>
                <c:pt idx="181">
                  <c:v>1620.7797624741183</c:v>
                </c:pt>
                <c:pt idx="182">
                  <c:v>1618.9483827452923</c:v>
                </c:pt>
                <c:pt idx="183">
                  <c:v>1617.1281116866458</c:v>
                </c:pt>
                <c:pt idx="184">
                  <c:v>1615.3188108626071</c:v>
                </c:pt>
                <c:pt idx="185">
                  <c:v>1613.5203445708069</c:v>
                </c:pt>
                <c:pt idx="186">
                  <c:v>1611.7325797679318</c:v>
                </c:pt>
                <c:pt idx="187">
                  <c:v>1609.9553859981299</c:v>
                </c:pt>
                <c:pt idx="188">
                  <c:v>1608.1886353238697</c:v>
                </c:pt>
                <c:pt idx="189">
                  <c:v>1606.4322022591425</c:v>
                </c:pt>
                <c:pt idx="190">
                  <c:v>1604.6859637049211</c:v>
                </c:pt>
                <c:pt idx="191">
                  <c:v>1602.949798886774</c:v>
                </c:pt>
                <c:pt idx="192">
                  <c:v>1601.2235892945555</c:v>
                </c:pt>
                <c:pt idx="193">
                  <c:v>1599.5072186240793</c:v>
                </c:pt>
                <c:pt idx="194">
                  <c:v>1597.8005727207076</c:v>
                </c:pt>
                <c:pt idx="195">
                  <c:v>1596.1035395247688</c:v>
                </c:pt>
                <c:pt idx="196">
                  <c:v>1594.4160090187395</c:v>
                </c:pt>
                <c:pt idx="197">
                  <c:v>1592.737873176118</c:v>
                </c:pt>
                <c:pt idx="198">
                  <c:v>1591.0690259119251</c:v>
                </c:pt>
                <c:pt idx="199">
                  <c:v>1589.4093630347688</c:v>
                </c:pt>
                <c:pt idx="200">
                  <c:v>1587.7587822004132</c:v>
                </c:pt>
                <c:pt idx="201">
                  <c:v>1586.1171828667959</c:v>
                </c:pt>
                <c:pt idx="202">
                  <c:v>1584.4844662504358</c:v>
                </c:pt>
                <c:pt idx="203">
                  <c:v>1582.8605352841828</c:v>
                </c:pt>
                <c:pt idx="204">
                  <c:v>1581.2452945762566</c:v>
                </c:pt>
                <c:pt idx="205">
                  <c:v>1579.6386503705307</c:v>
                </c:pt>
                <c:pt idx="206">
                  <c:v>1578.0405105080099</c:v>
                </c:pt>
                <c:pt idx="207">
                  <c:v>1576.4507843894637</c:v>
                </c:pt>
                <c:pt idx="208">
                  <c:v>1574.8693829391686</c:v>
                </c:pt>
                <c:pt idx="209">
                  <c:v>1573.296218569727</c:v>
                </c:pt>
                <c:pt idx="210">
                  <c:v>1571.7312051479107</c:v>
                </c:pt>
                <c:pt idx="211">
                  <c:v>1570.1742579615102</c:v>
                </c:pt>
                <c:pt idx="212">
                  <c:v>1568.6252936871367</c:v>
                </c:pt>
                <c:pt idx="213">
                  <c:v>1567.084230358957</c:v>
                </c:pt>
                <c:pt idx="214">
                  <c:v>1565.5509873383216</c:v>
                </c:pt>
                <c:pt idx="215">
                  <c:v>1564.0254852842556</c:v>
                </c:pt>
                <c:pt idx="216">
                  <c:v>1562.5076461247845</c:v>
                </c:pt>
                <c:pt idx="217">
                  <c:v>1560.9973930290678</c:v>
                </c:pt>
                <c:pt idx="218">
                  <c:v>1559.4946503803058</c:v>
                </c:pt>
                <c:pt idx="219">
                  <c:v>1557.9993437494027</c:v>
                </c:pt>
                <c:pt idx="220">
                  <c:v>1556.5113998693555</c:v>
                </c:pt>
                <c:pt idx="221">
                  <c:v>1555.0307466103418</c:v>
                </c:pt>
                <c:pt idx="222">
                  <c:v>1553.5573129554909</c:v>
                </c:pt>
                <c:pt idx="223">
                  <c:v>1552.0910289773085</c:v>
                </c:pt>
                <c:pt idx="224">
                  <c:v>1550.631825814738</c:v>
                </c:pt>
                <c:pt idx="225">
                  <c:v>1549.1796356508337</c:v>
                </c:pt>
                <c:pt idx="226">
                  <c:v>1547.7343916910313</c:v>
                </c:pt>
                <c:pt idx="227">
                  <c:v>1546.2960281419914</c:v>
                </c:pt>
                <c:pt idx="228">
                  <c:v>1544.8644801909998</c:v>
                </c:pt>
                <c:pt idx="229">
                  <c:v>1543.4396839859082</c:v>
                </c:pt>
                <c:pt idx="230">
                  <c:v>1542.0215766155936</c:v>
                </c:pt>
                <c:pt idx="231">
                  <c:v>1540.610096090928</c:v>
                </c:pt>
                <c:pt idx="232">
                  <c:v>1539.2051813262306</c:v>
                </c:pt>
                <c:pt idx="233">
                  <c:v>1537.8067721212021</c:v>
                </c:pt>
                <c:pt idx="234">
                  <c:v>1536.4148091433133</c:v>
                </c:pt>
                <c:pt idx="235">
                  <c:v>1535.0292339106393</c:v>
                </c:pt>
                <c:pt idx="236">
                  <c:v>1533.6499887751281</c:v>
                </c:pt>
                <c:pt idx="237">
                  <c:v>1532.2770169062862</c:v>
                </c:pt>
                <c:pt idx="238">
                  <c:v>1530.9102622752689</c:v>
                </c:pt>
                <c:pt idx="239">
                  <c:v>1529.5496696393661</c:v>
                </c:pt>
                <c:pt idx="240">
                  <c:v>1528.1951845268707</c:v>
                </c:pt>
                <c:pt idx="241">
                  <c:v>1526.8467532223133</c:v>
                </c:pt>
                <c:pt idx="242">
                  <c:v>1525.5043227520607</c:v>
                </c:pt>
                <c:pt idx="243">
                  <c:v>1524.1678408702619</c:v>
                </c:pt>
                <c:pt idx="244">
                  <c:v>1522.8372560451301</c:v>
                </c:pt>
                <c:pt idx="245">
                  <c:v>1521.5125174455582</c:v>
                </c:pt>
                <c:pt idx="246">
                  <c:v>1520.1935749280492</c:v>
                </c:pt>
                <c:pt idx="247">
                  <c:v>1518.8803790239585</c:v>
                </c:pt>
                <c:pt idx="248">
                  <c:v>1517.5728809270374</c:v>
                </c:pt>
                <c:pt idx="249">
                  <c:v>1516.2710324812672</c:v>
                </c:pt>
                <c:pt idx="250">
                  <c:v>1514.9747861689796</c:v>
                </c:pt>
                <c:pt idx="251">
                  <c:v>1513.6840950992525</c:v>
                </c:pt>
                <c:pt idx="252">
                  <c:v>1512.3989129965719</c:v>
                </c:pt>
                <c:pt idx="253">
                  <c:v>1511.1191941897578</c:v>
                </c:pt>
                <c:pt idx="254">
                  <c:v>1509.8448936011423</c:v>
                </c:pt>
                <c:pt idx="255">
                  <c:v>1508.5759667359926</c:v>
                </c:pt>
                <c:pt idx="256">
                  <c:v>1507.3123696721755</c:v>
                </c:pt>
                <c:pt idx="257">
                  <c:v>1506.0540590500548</c:v>
                </c:pt>
                <c:pt idx="258">
                  <c:v>1504.8009920626141</c:v>
                </c:pt>
                <c:pt idx="259">
                  <c:v>1503.5531264458016</c:v>
                </c:pt>
                <c:pt idx="260">
                  <c:v>1502.3104204690881</c:v>
                </c:pt>
                <c:pt idx="261">
                  <c:v>1501.0728329262358</c:v>
                </c:pt>
                <c:pt idx="262">
                  <c:v>1499.840323126266</c:v>
                </c:pt>
                <c:pt idx="263">
                  <c:v>1498.6128508846309</c:v>
                </c:pt>
                <c:pt idx="264">
                  <c:v>1497.3903765145715</c:v>
                </c:pt>
                <c:pt idx="265">
                  <c:v>1496.172860818667</c:v>
                </c:pt>
                <c:pt idx="266">
                  <c:v>1494.9602650805662</c:v>
                </c:pt>
                <c:pt idx="267">
                  <c:v>1493.7525510568935</c:v>
                </c:pt>
                <c:pt idx="268">
                  <c:v>1492.5496809693327</c:v>
                </c:pt>
                <c:pt idx="269">
                  <c:v>1491.3516174968756</c:v>
                </c:pt>
                <c:pt idx="270">
                  <c:v>1490.158323768236</c:v>
                </c:pt>
                <c:pt idx="271">
                  <c:v>1488.9697633544245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B3B-4979-94D0-3A610034DFAB}"/>
            </c:ext>
          </c:extLst>
        </c:ser>
        <c:ser>
          <c:idx val="0"/>
          <c:order val="5"/>
          <c:tx>
            <c:strRef>
              <c:f>'分布実績検証 (20200320~) '!$V$9</c:f>
              <c:strCache>
                <c:ptCount val="1"/>
                <c:pt idx="0">
                  <c:v>+ 3σ</c:v>
                </c:pt>
              </c:strCache>
            </c:strRef>
          </c:tx>
          <c:spPr>
            <a:ln w="12700" cap="rnd">
              <a:solidFill>
                <a:schemeClr val="tx1">
                  <a:lumMod val="50000"/>
                  <a:lumOff val="5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'分布実績検証 (20200320~) '!$V$10:$V$281</c:f>
              <c:numCache>
                <c:formatCode>#,##0.00_);[Red]\(#,##0.00\)</c:formatCode>
                <c:ptCount val="272"/>
                <c:pt idx="55">
                  <c:v>2237.4</c:v>
                </c:pt>
                <c:pt idx="56">
                  <c:v>2348.0999693195567</c:v>
                </c:pt>
                <c:pt idx="57">
                  <c:v>2395.9521958955629</c:v>
                </c:pt>
                <c:pt idx="58">
                  <c:v>2433.4960234272926</c:v>
                </c:pt>
                <c:pt idx="59">
                  <c:v>2465.7166055351349</c:v>
                </c:pt>
                <c:pt idx="60">
                  <c:v>2494.5434845821565</c:v>
                </c:pt>
                <c:pt idx="61">
                  <c:v>2520.9655555060162</c:v>
                </c:pt>
                <c:pt idx="62">
                  <c:v>2545.5698647556692</c:v>
                </c:pt>
                <c:pt idx="63">
                  <c:v>2568.7386465510785</c:v>
                </c:pt>
                <c:pt idx="64">
                  <c:v>2590.7372233553901</c:v>
                </c:pt>
                <c:pt idx="65">
                  <c:v>2611.7586459078816</c:v>
                </c:pt>
                <c:pt idx="66">
                  <c:v>2631.9485551798962</c:v>
                </c:pt>
                <c:pt idx="67">
                  <c:v>2651.4200249721612</c:v>
                </c:pt>
                <c:pt idx="68">
                  <c:v>2670.2629178070051</c:v>
                </c:pt>
                <c:pt idx="69">
                  <c:v>2688.5500461626875</c:v>
                </c:pt>
                <c:pt idx="70">
                  <c:v>2706.3413788316698</c:v>
                </c:pt>
                <c:pt idx="71">
                  <c:v>2723.6870008105425</c:v>
                </c:pt>
                <c:pt idx="72">
                  <c:v>2740.6292503890854</c:v>
                </c:pt>
                <c:pt idx="73">
                  <c:v>2757.2042967771185</c:v>
                </c:pt>
                <c:pt idx="74">
                  <c:v>2773.4433274555022</c:v>
                </c:pt>
                <c:pt idx="75">
                  <c:v>2789.3734571114123</c:v>
                </c:pt>
                <c:pt idx="76">
                  <c:v>2805.0184339986004</c:v>
                </c:pt>
                <c:pt idx="77">
                  <c:v>2820.3991962974337</c:v>
                </c:pt>
                <c:pt idx="78">
                  <c:v>2835.5343156491276</c:v>
                </c:pt>
                <c:pt idx="79">
                  <c:v>2850.4403546195381</c:v>
                </c:pt>
                <c:pt idx="80">
                  <c:v>2865.1321576593441</c:v>
                </c:pt>
                <c:pt idx="81">
                  <c:v>2879.623090079177</c:v>
                </c:pt>
                <c:pt idx="82">
                  <c:v>2893.9252359555076</c:v>
                </c:pt>
                <c:pt idx="83">
                  <c:v>2908.0495632740412</c:v>
                </c:pt>
                <c:pt idx="84">
                  <c:v>2922.0060627023322</c:v>
                </c:pt>
                <c:pt idx="85">
                  <c:v>2935.8038649602777</c:v>
                </c:pt>
                <c:pt idx="86">
                  <c:v>2949.4513406875362</c:v>
                </c:pt>
                <c:pt idx="87">
                  <c:v>2962.9561858944908</c:v>
                </c:pt>
                <c:pt idx="88">
                  <c:v>2976.325495460158</c:v>
                </c:pt>
                <c:pt idx="89">
                  <c:v>2989.5658266580872</c:v>
                </c:pt>
                <c:pt idx="90">
                  <c:v>3002.6832543146743</c:v>
                </c:pt>
                <c:pt idx="91">
                  <c:v>3015.6834189079896</c:v>
                </c:pt>
                <c:pt idx="92">
                  <c:v>3028.571568680276</c:v>
                </c:pt>
                <c:pt idx="93">
                  <c:v>3041.3525966497136</c:v>
                </c:pt>
                <c:pt idx="94">
                  <c:v>3054.031073256303</c:v>
                </c:pt>
                <c:pt idx="95">
                  <c:v>3066.6112752548402</c:v>
                </c:pt>
                <c:pt idx="96">
                  <c:v>3079.0972113688076</c:v>
                </c:pt>
                <c:pt idx="97">
                  <c:v>3091.4926451379083</c:v>
                </c:pt>
                <c:pt idx="98">
                  <c:v>3103.8011153252846</c:v>
                </c:pt>
                <c:pt idx="99">
                  <c:v>3116.0259541953906</c:v>
                </c:pt>
                <c:pt idx="100">
                  <c:v>3128.1703039276968</c:v>
                </c:pt>
                <c:pt idx="101">
                  <c:v>3140.2371313932858</c:v>
                </c:pt>
                <c:pt idx="102">
                  <c:v>3152.2292414894232</c:v>
                </c:pt>
                <c:pt idx="103">
                  <c:v>3164.149289200303</c:v>
                </c:pt>
                <c:pt idx="104">
                  <c:v>3175.9997905294799</c:v>
                </c:pt>
                <c:pt idx="105">
                  <c:v>3187.7831324302624</c:v>
                </c:pt>
                <c:pt idx="106">
                  <c:v>3199.5015818439801</c:v>
                </c:pt>
                <c:pt idx="107">
                  <c:v>3211.157293942068</c:v>
                </c:pt>
                <c:pt idx="108">
                  <c:v>3222.7523196559764</c:v>
                </c:pt>
                <c:pt idx="109">
                  <c:v>3234.2886125686123</c:v>
                </c:pt>
                <c:pt idx="110">
                  <c:v>3245.7680352321986</c:v>
                </c:pt>
                <c:pt idx="111">
                  <c:v>3257.1923649697846</c:v>
                </c:pt>
                <c:pt idx="112">
                  <c:v>3268.5632992109995</c:v>
                </c:pt>
                <c:pt idx="113">
                  <c:v>3279.8824604069155</c:v>
                </c:pt>
                <c:pt idx="114">
                  <c:v>3291.1514005638419</c:v>
                </c:pt>
                <c:pt idx="115">
                  <c:v>3302.3716054315209</c:v>
                </c:pt>
                <c:pt idx="116">
                  <c:v>3313.5444983773441</c:v>
                </c:pt>
                <c:pt idx="117">
                  <c:v>3324.6714439748575</c:v>
                </c:pt>
                <c:pt idx="118">
                  <c:v>3335.7537513318571</c:v>
                </c:pt>
                <c:pt idx="119">
                  <c:v>3346.7926771807834</c:v>
                </c:pt>
                <c:pt idx="120">
                  <c:v>3357.7894287518161</c:v>
                </c:pt>
                <c:pt idx="121">
                  <c:v>3368.7451664470204</c:v>
                </c:pt>
                <c:pt idx="122">
                  <c:v>3379.6610063321241</c:v>
                </c:pt>
                <c:pt idx="123">
                  <c:v>3390.538022460868</c:v>
                </c:pt>
                <c:pt idx="124">
                  <c:v>3401.3772490454598</c:v>
                </c:pt>
                <c:pt idx="125">
                  <c:v>3412.179682485395</c:v>
                </c:pt>
                <c:pt idx="126">
                  <c:v>3422.9462832657514</c:v>
                </c:pt>
                <c:pt idx="127">
                  <c:v>3433.6779777350794</c:v>
                </c:pt>
                <c:pt idx="128">
                  <c:v>3444.375659772064</c:v>
                </c:pt>
                <c:pt idx="129">
                  <c:v>3455.04019234934</c:v>
                </c:pt>
                <c:pt idx="130">
                  <c:v>3465.6724090021053</c:v>
                </c:pt>
                <c:pt idx="131">
                  <c:v>3476.2731152085044</c:v>
                </c:pt>
                <c:pt idx="132">
                  <c:v>3486.8430896881691</c:v>
                </c:pt>
                <c:pt idx="133">
                  <c:v>3497.3830856247646</c:v>
                </c:pt>
                <c:pt idx="134">
                  <c:v>3507.8938318178825</c:v>
                </c:pt>
                <c:pt idx="135">
                  <c:v>3518.3760337692297</c:v>
                </c:pt>
                <c:pt idx="136">
                  <c:v>3528.8303747075943</c:v>
                </c:pt>
                <c:pt idx="137">
                  <c:v>3539.2575165567764</c:v>
                </c:pt>
                <c:pt idx="138">
                  <c:v>3549.6581008502935</c:v>
                </c:pt>
                <c:pt idx="139">
                  <c:v>3560.0327495963884</c:v>
                </c:pt>
                <c:pt idx="140">
                  <c:v>3570.382066096608</c:v>
                </c:pt>
                <c:pt idx="141">
                  <c:v>3580.7066357209392</c:v>
                </c:pt>
                <c:pt idx="142">
                  <c:v>3591.0070266422972</c:v>
                </c:pt>
                <c:pt idx="143">
                  <c:v>3601.283790532932</c:v>
                </c:pt>
                <c:pt idx="144">
                  <c:v>3611.5374632251292</c:v>
                </c:pt>
                <c:pt idx="145">
                  <c:v>3621.7685653384237</c:v>
                </c:pt>
                <c:pt idx="146">
                  <c:v>3631.9776028753631</c:v>
                </c:pt>
                <c:pt idx="147">
                  <c:v>3642.1650677877337</c:v>
                </c:pt>
                <c:pt idx="148">
                  <c:v>3652.3314385150097</c:v>
                </c:pt>
                <c:pt idx="149">
                  <c:v>3662.4771804966667</c:v>
                </c:pt>
                <c:pt idx="150">
                  <c:v>3672.6027466599048</c:v>
                </c:pt>
                <c:pt idx="151">
                  <c:v>3682.7085778841865</c:v>
                </c:pt>
                <c:pt idx="152">
                  <c:v>3692.7951034439384</c:v>
                </c:pt>
                <c:pt idx="153">
                  <c:v>3702.8627414306411</c:v>
                </c:pt>
                <c:pt idx="154">
                  <c:v>3712.9118991554728</c:v>
                </c:pt>
                <c:pt idx="155">
                  <c:v>3722.942973533593</c:v>
                </c:pt>
                <c:pt idx="156">
                  <c:v>3732.9563514510642</c:v>
                </c:pt>
                <c:pt idx="157">
                  <c:v>3742.9524101153702</c:v>
                </c:pt>
                <c:pt idx="158">
                  <c:v>3752.9315173904151</c:v>
                </c:pt>
                <c:pt idx="159">
                  <c:v>3762.8940321168229</c:v>
                </c:pt>
                <c:pt idx="160">
                  <c:v>3772.840304418336</c:v>
                </c:pt>
                <c:pt idx="161">
                  <c:v>3782.7706759950179</c:v>
                </c:pt>
                <c:pt idx="162">
                  <c:v>3792.6854804039658</c:v>
                </c:pt>
                <c:pt idx="163">
                  <c:v>3802.5850433281676</c:v>
                </c:pt>
                <c:pt idx="164">
                  <c:v>3812.4696828341075</c:v>
                </c:pt>
                <c:pt idx="165">
                  <c:v>3822.3397096186923</c:v>
                </c:pt>
                <c:pt idx="166">
                  <c:v>3832.1954272460321</c:v>
                </c:pt>
                <c:pt idx="167">
                  <c:v>3842.0371323745776</c:v>
                </c:pt>
                <c:pt idx="168">
                  <c:v>3851.8651149750913</c:v>
                </c:pt>
                <c:pt idx="169">
                  <c:v>3861.6796585398974</c:v>
                </c:pt>
                <c:pt idx="170">
                  <c:v>3871.4810402838361</c:v>
                </c:pt>
                <c:pt idx="171">
                  <c:v>3881.2695313373129</c:v>
                </c:pt>
                <c:pt idx="172">
                  <c:v>3891.0453969318241</c:v>
                </c:pt>
                <c:pt idx="173">
                  <c:v>3900.8088965783118</c:v>
                </c:pt>
                <c:pt idx="174">
                  <c:v>3910.5602842386847</c:v>
                </c:pt>
                <c:pt idx="175">
                  <c:v>3920.2998084908186</c:v>
                </c:pt>
                <c:pt idx="176">
                  <c:v>3930.0277126873352</c:v>
                </c:pt>
                <c:pt idx="177">
                  <c:v>3939.7442351084483</c:v>
                </c:pt>
                <c:pt idx="178">
                  <c:v>3949.4496091091419</c:v>
                </c:pt>
                <c:pt idx="179">
                  <c:v>3959.1440632609338</c:v>
                </c:pt>
                <c:pt idx="180">
                  <c:v>3968.8278214884672</c:v>
                </c:pt>
                <c:pt idx="181">
                  <c:v>3978.5011032011562</c:v>
                </c:pt>
                <c:pt idx="182">
                  <c:v>3988.1641234201034</c:v>
                </c:pt>
                <c:pt idx="183">
                  <c:v>3997.8170929005009</c:v>
                </c:pt>
                <c:pt idx="184">
                  <c:v>4007.4602182496928</c:v>
                </c:pt>
                <c:pt idx="185">
                  <c:v>4017.0937020411038</c:v>
                </c:pt>
                <c:pt idx="186">
                  <c:v>4026.7177429241965</c:v>
                </c:pt>
                <c:pt idx="187">
                  <c:v>4036.332535730633</c:v>
                </c:pt>
                <c:pt idx="188">
                  <c:v>4045.9382715767892</c:v>
                </c:pt>
                <c:pt idx="189">
                  <c:v>4055.5351379627864</c:v>
                </c:pt>
                <c:pt idx="190">
                  <c:v>4065.123318868169</c:v>
                </c:pt>
                <c:pt idx="191">
                  <c:v>4074.7029948443819</c:v>
                </c:pt>
                <c:pt idx="192">
                  <c:v>4084.2743431041608</c:v>
                </c:pt>
                <c:pt idx="193">
                  <c:v>4093.8375376079698</c:v>
                </c:pt>
                <c:pt idx="194">
                  <c:v>4103.3927491476061</c:v>
                </c:pt>
                <c:pt idx="195">
                  <c:v>4112.9401454270755</c:v>
                </c:pt>
                <c:pt idx="196">
                  <c:v>4122.4798911408488</c:v>
                </c:pt>
                <c:pt idx="197">
                  <c:v>4132.0121480496136</c:v>
                </c:pt>
                <c:pt idx="198">
                  <c:v>4141.5370750536003</c:v>
                </c:pt>
                <c:pt idx="199">
                  <c:v>4151.0548282635891</c:v>
                </c:pt>
                <c:pt idx="200">
                  <c:v>4160.5655610696804</c:v>
                </c:pt>
                <c:pt idx="201">
                  <c:v>4170.0694242079171</c:v>
                </c:pt>
                <c:pt idx="202">
                  <c:v>4179.5665658248399</c:v>
                </c:pt>
                <c:pt idx="203">
                  <c:v>4189.057131540053</c:v>
                </c:pt>
                <c:pt idx="204">
                  <c:v>4198.54126450687</c:v>
                </c:pt>
                <c:pt idx="205">
                  <c:v>4208.0191054711158</c:v>
                </c:pt>
                <c:pt idx="206">
                  <c:v>4217.4907928281573</c:v>
                </c:pt>
                <c:pt idx="207">
                  <c:v>4226.956462678213</c:v>
                </c:pt>
                <c:pt idx="208">
                  <c:v>4236.4162488800248</c:v>
                </c:pt>
                <c:pt idx="209">
                  <c:v>4245.8702831029186</c:v>
                </c:pt>
                <c:pt idx="210">
                  <c:v>4255.3186948773609</c:v>
                </c:pt>
                <c:pt idx="211">
                  <c:v>4264.7616116440122</c:v>
                </c:pt>
                <c:pt idx="212">
                  <c:v>4274.1991588013607</c:v>
                </c:pt>
                <c:pt idx="213">
                  <c:v>4283.6314597519931</c:v>
                </c:pt>
                <c:pt idx="214">
                  <c:v>4293.0586359475137</c:v>
                </c:pt>
                <c:pt idx="215">
                  <c:v>4302.4808069322053</c:v>
                </c:pt>
                <c:pt idx="216">
                  <c:v>4311.8980903854381</c:v>
                </c:pt>
                <c:pt idx="217">
                  <c:v>4321.3106021628855</c:v>
                </c:pt>
                <c:pt idx="218">
                  <c:v>4330.718456336589</c:v>
                </c:pt>
                <c:pt idx="219">
                  <c:v>4340.121765233911</c:v>
                </c:pt>
                <c:pt idx="220">
                  <c:v>4349.5206394753995</c:v>
                </c:pt>
                <c:pt idx="221">
                  <c:v>4358.9151880116187</c:v>
                </c:pt>
                <c:pt idx="222">
                  <c:v>4368.3055181589762</c:v>
                </c:pt>
                <c:pt idx="223">
                  <c:v>4377.6917356345657</c:v>
                </c:pt>
                <c:pt idx="224">
                  <c:v>4387.0739445900808</c:v>
                </c:pt>
                <c:pt idx="225">
                  <c:v>4396.4522476448074</c:v>
                </c:pt>
                <c:pt idx="226">
                  <c:v>4405.8267459177414</c:v>
                </c:pt>
                <c:pt idx="227">
                  <c:v>4415.1975390588532</c:v>
                </c:pt>
                <c:pt idx="228">
                  <c:v>4424.5647252795243</c:v>
                </c:pt>
                <c:pt idx="229">
                  <c:v>4433.9284013821889</c:v>
                </c:pt>
                <c:pt idx="230">
                  <c:v>4443.2886627891976</c:v>
                </c:pt>
                <c:pt idx="231">
                  <c:v>4452.6456035709343</c:v>
                </c:pt>
                <c:pt idx="232">
                  <c:v>4461.9993164732141</c:v>
                </c:pt>
                <c:pt idx="233">
                  <c:v>4471.3498929439629</c:v>
                </c:pt>
                <c:pt idx="234">
                  <c:v>4480.697423159233</c:v>
                </c:pt>
                <c:pt idx="235">
                  <c:v>4490.0419960485478</c:v>
                </c:pt>
                <c:pt idx="236">
                  <c:v>4499.3836993196082</c:v>
                </c:pt>
                <c:pt idx="237">
                  <c:v>4508.7226194823897</c:v>
                </c:pt>
                <c:pt idx="238">
                  <c:v>4518.0588418726184</c:v>
                </c:pt>
                <c:pt idx="239">
                  <c:v>4527.3924506746844</c:v>
                </c:pt>
                <c:pt idx="240">
                  <c:v>4536.7235289439741</c:v>
                </c:pt>
                <c:pt idx="241">
                  <c:v>4546.0521586286613</c:v>
                </c:pt>
                <c:pt idx="242">
                  <c:v>4555.3784205909733</c:v>
                </c:pt>
                <c:pt idx="243">
                  <c:v>4564.7023946279178</c:v>
                </c:pt>
                <c:pt idx="244">
                  <c:v>4574.0241594915324</c:v>
                </c:pt>
                <c:pt idx="245">
                  <c:v>4583.3437929086367</c:v>
                </c:pt>
                <c:pt idx="246">
                  <c:v>4592.661371600112</c:v>
                </c:pt>
                <c:pt idx="247">
                  <c:v>4601.9769712997186</c:v>
                </c:pt>
                <c:pt idx="248">
                  <c:v>4611.2906667724819</c:v>
                </c:pt>
                <c:pt idx="249">
                  <c:v>4620.6025318326283</c:v>
                </c:pt>
                <c:pt idx="250">
                  <c:v>4629.9126393611059</c:v>
                </c:pt>
                <c:pt idx="251">
                  <c:v>4639.2210613227089</c:v>
                </c:pt>
                <c:pt idx="252">
                  <c:v>4648.527868782784</c:v>
                </c:pt>
                <c:pt idx="253">
                  <c:v>4657.8331319235722</c:v>
                </c:pt>
                <c:pt idx="254">
                  <c:v>4667.1369200601575</c:v>
                </c:pt>
                <c:pt idx="255">
                  <c:v>4676.4393016560598</c:v>
                </c:pt>
                <c:pt idx="256">
                  <c:v>4685.7403443384756</c:v>
                </c:pt>
                <c:pt idx="257">
                  <c:v>4695.0401149131712</c:v>
                </c:pt>
                <c:pt idx="258">
                  <c:v>4704.3386793790323</c:v>
                </c:pt>
                <c:pt idx="259">
                  <c:v>4713.636102942306</c:v>
                </c:pt>
                <c:pt idx="260">
                  <c:v>4722.9324500305047</c:v>
                </c:pt>
                <c:pt idx="261">
                  <c:v>4732.2277843060165</c:v>
                </c:pt>
                <c:pt idx="262">
                  <c:v>4741.5221686794112</c:v>
                </c:pt>
                <c:pt idx="263">
                  <c:v>4750.8156653224451</c:v>
                </c:pt>
                <c:pt idx="264">
                  <c:v>4760.1083356807985</c:v>
                </c:pt>
                <c:pt idx="265">
                  <c:v>4769.4002404865141</c:v>
                </c:pt>
                <c:pt idx="266">
                  <c:v>4778.6914397701912</c:v>
                </c:pt>
                <c:pt idx="267">
                  <c:v>4787.9819928728912</c:v>
                </c:pt>
                <c:pt idx="268">
                  <c:v>4797.2719584578099</c:v>
                </c:pt>
                <c:pt idx="269">
                  <c:v>4806.5613945216819</c:v>
                </c:pt>
                <c:pt idx="270">
                  <c:v>4815.8503584059545</c:v>
                </c:pt>
                <c:pt idx="271">
                  <c:v>4825.1389068077233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B3B-4979-94D0-3A610034DFAB}"/>
            </c:ext>
          </c:extLst>
        </c:ser>
        <c:ser>
          <c:idx val="7"/>
          <c:order val="6"/>
          <c:tx>
            <c:strRef>
              <c:f>'分布実績検証 (20200320~) '!$W$9</c:f>
              <c:strCache>
                <c:ptCount val="1"/>
                <c:pt idx="0">
                  <c:v>- 3σ</c:v>
                </c:pt>
              </c:strCache>
            </c:strRef>
          </c:tx>
          <c:spPr>
            <a:ln w="12700" cap="rnd">
              <a:solidFill>
                <a:schemeClr val="tx1">
                  <a:lumMod val="50000"/>
                  <a:lumOff val="5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'分布実績検証 (20200320~) '!$W$10:$W$281</c:f>
              <c:numCache>
                <c:formatCode>#,##0.00_);[Red]\(#,##0.00\)</c:formatCode>
                <c:ptCount val="272"/>
                <c:pt idx="55">
                  <c:v>2237.4</c:v>
                </c:pt>
                <c:pt idx="56">
                  <c:v>2133.1643282588502</c:v>
                </c:pt>
                <c:pt idx="57">
                  <c:v>2091.7817744325721</c:v>
                </c:pt>
                <c:pt idx="58">
                  <c:v>2060.7129984452804</c:v>
                </c:pt>
                <c:pt idx="59">
                  <c:v>2034.9728503021429</c:v>
                </c:pt>
                <c:pt idx="60">
                  <c:v>2012.631791267821</c:v>
                </c:pt>
                <c:pt idx="61">
                  <c:v>1992.7009300345542</c:v>
                </c:pt>
                <c:pt idx="62">
                  <c:v>1974.593223785457</c:v>
                </c:pt>
                <c:pt idx="63">
                  <c:v>1957.926441934811</c:v>
                </c:pt>
                <c:pt idx="64">
                  <c:v>1942.4352656558899</c:v>
                </c:pt>
                <c:pt idx="65">
                  <c:v>1927.9266478480106</c:v>
                </c:pt>
                <c:pt idx="66">
                  <c:v>1914.2549511806017</c:v>
                </c:pt>
                <c:pt idx="67">
                  <c:v>1901.3071054958866</c:v>
                </c:pt>
                <c:pt idx="68">
                  <c:v>1888.9932519166668</c:v>
                </c:pt>
                <c:pt idx="69">
                  <c:v>1877.2405816119933</c:v>
                </c:pt>
                <c:pt idx="70">
                  <c:v>1865.9891294388976</c:v>
                </c:pt>
                <c:pt idx="71">
                  <c:v>1855.1888140524652</c:v>
                </c:pt>
                <c:pt idx="72">
                  <c:v>1844.7973008167767</c:v>
                </c:pt>
                <c:pt idx="73">
                  <c:v>1834.7784241780575</c:v>
                </c:pt>
                <c:pt idx="74">
                  <c:v>1825.1010003136807</c:v>
                </c:pt>
                <c:pt idx="75">
                  <c:v>1815.7379181968902</c:v>
                </c:pt>
                <c:pt idx="76">
                  <c:v>1806.6654332365454</c:v>
                </c:pt>
                <c:pt idx="77">
                  <c:v>1797.8626109170789</c:v>
                </c:pt>
                <c:pt idx="78">
                  <c:v>1789.3108832642672</c:v>
                </c:pt>
                <c:pt idx="79">
                  <c:v>1780.9936913814397</c:v>
                </c:pt>
                <c:pt idx="80">
                  <c:v>1772.8961944892958</c:v>
                </c:pt>
                <c:pt idx="81">
                  <c:v>1765.0050309507787</c:v>
                </c:pt>
                <c:pt idx="82">
                  <c:v>1757.308120365188</c:v>
                </c:pt>
                <c:pt idx="83">
                  <c:v>1749.7944984247874</c:v>
                </c:pt>
                <c:pt idx="84">
                  <c:v>1742.454178142189</c:v>
                </c:pt>
                <c:pt idx="85">
                  <c:v>1735.2780324798641</c:v>
                </c:pt>
                <c:pt idx="86">
                  <c:v>1728.2576944827217</c:v>
                </c:pt>
                <c:pt idx="87">
                  <c:v>1721.3854718271514</c:v>
                </c:pt>
                <c:pt idx="88">
                  <c:v>1714.6542733231111</c:v>
                </c:pt>
                <c:pt idx="89">
                  <c:v>1708.0575453882316</c:v>
                </c:pt>
                <c:pt idx="90">
                  <c:v>1701.5892168895034</c:v>
                </c:pt>
                <c:pt idx="91">
                  <c:v>1695.2436510444506</c:v>
                </c:pt>
                <c:pt idx="92">
                  <c:v>1689.0156033086314</c:v>
                </c:pt>
                <c:pt idx="93">
                  <c:v>1682.9001843638789</c:v>
                </c:pt>
                <c:pt idx="94">
                  <c:v>1676.8928274724165</c:v>
                </c:pt>
                <c:pt idx="95">
                  <c:v>1670.9892595838828</c:v>
                </c:pt>
                <c:pt idx="96">
                  <c:v>1665.185475681445</c:v>
                </c:pt>
                <c:pt idx="97">
                  <c:v>1659.477715934265</c:v>
                </c:pt>
                <c:pt idx="98">
                  <c:v>1653.8624452902791</c:v>
                </c:pt>
                <c:pt idx="99">
                  <c:v>1648.3363351983317</c:v>
                </c:pt>
                <c:pt idx="100">
                  <c:v>1642.8962471944674</c:v>
                </c:pt>
                <c:pt idx="101">
                  <c:v>1637.5392181253387</c:v>
                </c:pt>
                <c:pt idx="102">
                  <c:v>1632.2624468136369</c:v>
                </c:pt>
                <c:pt idx="103">
                  <c:v>1627.0632819973455</c:v>
                </c:pt>
                <c:pt idx="104">
                  <c:v>1621.9392113973122</c:v>
                </c:pt>
                <c:pt idx="105">
                  <c:v>1616.8878517868543</c:v>
                </c:pt>
                <c:pt idx="106">
                  <c:v>1611.9069399534949</c:v>
                </c:pt>
                <c:pt idx="107">
                  <c:v>1606.9943244568772</c:v>
                </c:pt>
                <c:pt idx="108">
                  <c:v>1602.1479580988585</c:v>
                </c:pt>
                <c:pt idx="109">
                  <c:v>1597.3658910320696</c:v>
                </c:pt>
                <c:pt idx="110">
                  <c:v>1592.646264442054</c:v>
                </c:pt>
                <c:pt idx="111">
                  <c:v>1587.987304745762</c:v>
                </c:pt>
                <c:pt idx="112">
                  <c:v>1583.3873182557973</c:v>
                </c:pt>
                <c:pt idx="113">
                  <c:v>1578.8446862655551</c:v>
                </c:pt>
                <c:pt idx="114">
                  <c:v>1574.3578605154287</c:v>
                </c:pt>
                <c:pt idx="115">
                  <c:v>1569.9253590046148</c:v>
                </c:pt>
                <c:pt idx="116">
                  <c:v>1565.5457621168998</c:v>
                </c:pt>
                <c:pt idx="117">
                  <c:v>1561.2177090321559</c:v>
                </c:pt>
                <c:pt idx="118">
                  <c:v>1556.9398943982437</c:v>
                </c:pt>
                <c:pt idx="119">
                  <c:v>1552.7110652406216</c:v>
                </c:pt>
                <c:pt idx="120">
                  <c:v>1548.5300180892543</c:v>
                </c:pt>
                <c:pt idx="121">
                  <c:v>1544.3955963044623</c:v>
                </c:pt>
                <c:pt idx="122">
                  <c:v>1540.3066875851503</c:v>
                </c:pt>
                <c:pt idx="123">
                  <c:v>1536.2622216444563</c:v>
                </c:pt>
                <c:pt idx="124">
                  <c:v>1532.2611680393002</c:v>
                </c:pt>
                <c:pt idx="125">
                  <c:v>1528.3025341415637</c:v>
                </c:pt>
                <c:pt idx="126">
                  <c:v>1524.385363239795</c:v>
                </c:pt>
                <c:pt idx="127">
                  <c:v>1520.5087327613219</c:v>
                </c:pt>
                <c:pt idx="128">
                  <c:v>1516.6717526055927</c:v>
                </c:pt>
                <c:pt idx="129">
                  <c:v>1512.8735635803575</c:v>
                </c:pt>
                <c:pt idx="130">
                  <c:v>1509.1133359330599</c:v>
                </c:pt>
                <c:pt idx="131">
                  <c:v>1505.390267970454</c:v>
                </c:pt>
                <c:pt idx="132">
                  <c:v>1501.7035847600625</c:v>
                </c:pt>
                <c:pt idx="133">
                  <c:v>1498.0525369076381</c:v>
                </c:pt>
                <c:pt idx="134">
                  <c:v>1494.4363994052624</c:v>
                </c:pt>
                <c:pt idx="135">
                  <c:v>1490.8544705451677</c:v>
                </c:pt>
                <c:pt idx="136">
                  <c:v>1487.3060708947658</c:v>
                </c:pt>
                <c:pt idx="137">
                  <c:v>1483.7905423287202</c:v>
                </c:pt>
                <c:pt idx="138">
                  <c:v>1480.307247114245</c:v>
                </c:pt>
                <c:pt idx="139">
                  <c:v>1476.8555670460928</c:v>
                </c:pt>
                <c:pt idx="140">
                  <c:v>1473.4349026279824</c:v>
                </c:pt>
                <c:pt idx="141">
                  <c:v>1470.0446722974607</c:v>
                </c:pt>
                <c:pt idx="142">
                  <c:v>1466.6843116914154</c:v>
                </c:pt>
                <c:pt idx="143">
                  <c:v>1463.3532729496746</c:v>
                </c:pt>
                <c:pt idx="144">
                  <c:v>1460.0510240543003</c:v>
                </c:pt>
                <c:pt idx="145">
                  <c:v>1456.777048202382</c:v>
                </c:pt>
                <c:pt idx="146">
                  <c:v>1453.5308432102695</c:v>
                </c:pt>
                <c:pt idx="147">
                  <c:v>1450.3119209473521</c:v>
                </c:pt>
                <c:pt idx="148">
                  <c:v>1447.1198067976104</c:v>
                </c:pt>
                <c:pt idx="149">
                  <c:v>1443.9540391472995</c:v>
                </c:pt>
                <c:pt idx="150">
                  <c:v>1440.8141688972337</c:v>
                </c:pt>
                <c:pt idx="151">
                  <c:v>1437.6997589982443</c:v>
                </c:pt>
                <c:pt idx="152">
                  <c:v>1434.6103840084836</c:v>
                </c:pt>
                <c:pt idx="153">
                  <c:v>1431.5456296713328</c:v>
                </c:pt>
                <c:pt idx="154">
                  <c:v>1428.5050925127605</c:v>
                </c:pt>
                <c:pt idx="155">
                  <c:v>1425.4883794570426</c:v>
                </c:pt>
                <c:pt idx="156">
                  <c:v>1422.4951074598389</c:v>
                </c:pt>
                <c:pt idx="157">
                  <c:v>1419.5249031576768</c:v>
                </c:pt>
                <c:pt idx="158">
                  <c:v>1416.5774025329556</c:v>
                </c:pt>
                <c:pt idx="159">
                  <c:v>1413.6522505936437</c:v>
                </c:pt>
                <c:pt idx="160">
                  <c:v>1410.749101066888</c:v>
                </c:pt>
                <c:pt idx="161">
                  <c:v>1407.8676161058052</c:v>
                </c:pt>
                <c:pt idx="162">
                  <c:v>1405.007466008776</c:v>
                </c:pt>
                <c:pt idx="163">
                  <c:v>1402.1683289505863</c:v>
                </c:pt>
                <c:pt idx="164">
                  <c:v>1399.3498907248243</c:v>
                </c:pt>
                <c:pt idx="165">
                  <c:v>1396.5518444969546</c:v>
                </c:pt>
                <c:pt idx="166">
                  <c:v>1393.7738905675405</c:v>
                </c:pt>
                <c:pt idx="167">
                  <c:v>1391.0157361451047</c:v>
                </c:pt>
                <c:pt idx="168">
                  <c:v>1388.277095128163</c:v>
                </c:pt>
                <c:pt idx="169">
                  <c:v>1385.5576878959719</c:v>
                </c:pt>
                <c:pt idx="170">
                  <c:v>1382.8572411075804</c:v>
                </c:pt>
                <c:pt idx="171">
                  <c:v>1380.1754875087775</c:v>
                </c:pt>
                <c:pt idx="172">
                  <c:v>1377.5121657465704</c:v>
                </c:pt>
                <c:pt idx="173">
                  <c:v>1374.867020190829</c:v>
                </c:pt>
                <c:pt idx="174">
                  <c:v>1372.2398007627685</c:v>
                </c:pt>
                <c:pt idx="175">
                  <c:v>1369.6302627699495</c:v>
                </c:pt>
                <c:pt idx="176">
                  <c:v>1367.0381667474992</c:v>
                </c:pt>
                <c:pt idx="177">
                  <c:v>1364.4632783052668</c:v>
                </c:pt>
                <c:pt idx="178">
                  <c:v>1361.9053679806489</c:v>
                </c:pt>
                <c:pt idx="179">
                  <c:v>1359.3642110968242</c:v>
                </c:pt>
                <c:pt idx="180">
                  <c:v>1356.8395876261652</c:v>
                </c:pt>
                <c:pt idx="181">
                  <c:v>1354.3312820585938</c:v>
                </c:pt>
                <c:pt idx="182">
                  <c:v>1351.8390832746625</c:v>
                </c:pt>
                <c:pt idx="183">
                  <c:v>1349.3627844231587</c:v>
                </c:pt>
                <c:pt idx="184">
                  <c:v>1346.9021828030409</c:v>
                </c:pt>
                <c:pt idx="185">
                  <c:v>1344.457079749511</c:v>
                </c:pt>
                <c:pt idx="186">
                  <c:v>1342.0272805240593</c:v>
                </c:pt>
                <c:pt idx="187">
                  <c:v>1339.6125942083058</c:v>
                </c:pt>
                <c:pt idx="188">
                  <c:v>1337.2128336014828</c:v>
                </c:pt>
                <c:pt idx="189">
                  <c:v>1334.8278151214104</c:v>
                </c:pt>
                <c:pt idx="190">
                  <c:v>1332.4573587088134</c:v>
                </c:pt>
                <c:pt idx="191">
                  <c:v>1330.1012877348512</c:v>
                </c:pt>
                <c:pt idx="192">
                  <c:v>1327.7594289117255</c:v>
                </c:pt>
                <c:pt idx="193">
                  <c:v>1325.4316122062442</c:v>
                </c:pt>
                <c:pt idx="194">
                  <c:v>1323.1176707562192</c:v>
                </c:pt>
                <c:pt idx="195">
                  <c:v>1320.8174407895931</c:v>
                </c:pt>
                <c:pt idx="196">
                  <c:v>1318.5307615461791</c:v>
                </c:pt>
                <c:pt idx="197">
                  <c:v>1316.2574752019159</c:v>
                </c:pt>
                <c:pt idx="198">
                  <c:v>1313.9974267955406</c:v>
                </c:pt>
                <c:pt idx="199">
                  <c:v>1311.7504641575842</c:v>
                </c:pt>
                <c:pt idx="200">
                  <c:v>1309.5164378416014</c:v>
                </c:pt>
                <c:pt idx="201">
                  <c:v>1307.2952010575484</c:v>
                </c:pt>
                <c:pt idx="202">
                  <c:v>1305.0866096072311</c:v>
                </c:pt>
                <c:pt idx="203">
                  <c:v>1302.8905218217417</c:v>
                </c:pt>
                <c:pt idx="204">
                  <c:v>1300.7067985008111</c:v>
                </c:pt>
                <c:pt idx="205">
                  <c:v>1298.5353028540085</c:v>
                </c:pt>
                <c:pt idx="206">
                  <c:v>1296.375900443714</c:v>
                </c:pt>
                <c:pt idx="207">
                  <c:v>1294.2284591298087</c:v>
                </c:pt>
                <c:pt idx="208">
                  <c:v>1292.0928490160084</c:v>
                </c:pt>
                <c:pt idx="209">
                  <c:v>1289.9689423977932</c:v>
                </c:pt>
                <c:pt idx="210">
                  <c:v>1287.8566137118671</c:v>
                </c:pt>
                <c:pt idx="211">
                  <c:v>1285.7557394870964</c:v>
                </c:pt>
                <c:pt idx="212">
                  <c:v>1283.6661982968756</c:v>
                </c:pt>
                <c:pt idx="213">
                  <c:v>1281.5878707128679</c:v>
                </c:pt>
                <c:pt idx="214">
                  <c:v>1279.5206392600755</c:v>
                </c:pt>
                <c:pt idx="215">
                  <c:v>1277.4643883731894</c:v>
                </c:pt>
                <c:pt idx="216">
                  <c:v>1275.4190043541782</c:v>
                </c:pt>
                <c:pt idx="217">
                  <c:v>1273.3843753310712</c:v>
                </c:pt>
                <c:pt idx="218">
                  <c:v>1271.3603912178971</c:v>
                </c:pt>
                <c:pt idx="219">
                  <c:v>1269.3469436757359</c:v>
                </c:pt>
                <c:pt idx="220">
                  <c:v>1267.3439260748492</c:v>
                </c:pt>
                <c:pt idx="221">
                  <c:v>1265.3512334578529</c:v>
                </c:pt>
                <c:pt idx="222">
                  <c:v>1263.3687625038963</c:v>
                </c:pt>
                <c:pt idx="223">
                  <c:v>1261.3964114938121</c:v>
                </c:pt>
                <c:pt idx="224">
                  <c:v>1259.4340802762122</c:v>
                </c:pt>
                <c:pt idx="225">
                  <c:v>1257.4816702344899</c:v>
                </c:pt>
                <c:pt idx="226">
                  <c:v>1255.5390842547083</c:v>
                </c:pt>
                <c:pt idx="227">
                  <c:v>1253.6062266943347</c:v>
                </c:pt>
                <c:pt idx="228">
                  <c:v>1251.6830033518058</c:v>
                </c:pt>
                <c:pt idx="229">
                  <c:v>1249.7693214368878</c:v>
                </c:pt>
                <c:pt idx="230">
                  <c:v>1247.8650895418139</c:v>
                </c:pt>
                <c:pt idx="231">
                  <c:v>1245.9702176131657</c:v>
                </c:pt>
                <c:pt idx="232">
                  <c:v>1244.0846169244851</c:v>
                </c:pt>
                <c:pt idx="233">
                  <c:v>1242.2082000495848</c:v>
                </c:pt>
                <c:pt idx="234">
                  <c:v>1240.340880836543</c:v>
                </c:pt>
                <c:pt idx="235">
                  <c:v>1238.4825743823553</c:v>
                </c:pt>
                <c:pt idx="236">
                  <c:v>1236.6331970082288</c:v>
                </c:pt>
                <c:pt idx="237">
                  <c:v>1234.7926662354932</c:v>
                </c:pt>
                <c:pt idx="238">
                  <c:v>1232.960900762117</c:v>
                </c:pt>
                <c:pt idx="239">
                  <c:v>1231.1378204398025</c:v>
                </c:pt>
                <c:pt idx="240">
                  <c:v>1229.3233462516505</c:v>
                </c:pt>
                <c:pt idx="241">
                  <c:v>1227.5174002903698</c:v>
                </c:pt>
                <c:pt idx="242">
                  <c:v>1225.7199057370219</c:v>
                </c:pt>
                <c:pt idx="243">
                  <c:v>1223.9307868402814</c:v>
                </c:pt>
                <c:pt idx="244">
                  <c:v>1222.1499688961953</c:v>
                </c:pt>
                <c:pt idx="245">
                  <c:v>1220.3773782284347</c:v>
                </c:pt>
                <c:pt idx="246">
                  <c:v>1218.6129421690127</c:v>
                </c:pt>
                <c:pt idx="247">
                  <c:v>1216.8565890394643</c:v>
                </c:pt>
                <c:pt idx="248">
                  <c:v>1215.1082481324727</c:v>
                </c:pt>
                <c:pt idx="249">
                  <c:v>1213.3678496939267</c:v>
                </c:pt>
                <c:pt idx="250">
                  <c:v>1211.6353249053982</c:v>
                </c:pt>
                <c:pt idx="251">
                  <c:v>1209.9106058670297</c:v>
                </c:pt>
                <c:pt idx="252">
                  <c:v>1208.1936255808191</c:v>
                </c:pt>
                <c:pt idx="253">
                  <c:v>1206.4843179342879</c:v>
                </c:pt>
                <c:pt idx="254">
                  <c:v>1204.7826176845272</c:v>
                </c:pt>
                <c:pt idx="255">
                  <c:v>1203.0884604426064</c:v>
                </c:pt>
                <c:pt idx="256">
                  <c:v>1201.4017826583377</c:v>
                </c:pt>
                <c:pt idx="257">
                  <c:v>1199.7225216053848</c:v>
                </c:pt>
                <c:pt idx="258">
                  <c:v>1198.0506153667066</c:v>
                </c:pt>
                <c:pt idx="259">
                  <c:v>1196.3860028203273</c:v>
                </c:pt>
                <c:pt idx="260">
                  <c:v>1194.7286236254258</c:v>
                </c:pt>
                <c:pt idx="261">
                  <c:v>1193.0784182087291</c:v>
                </c:pt>
                <c:pt idx="262">
                  <c:v>1191.4353277512116</c:v>
                </c:pt>
                <c:pt idx="263">
                  <c:v>1189.7992941750829</c:v>
                </c:pt>
                <c:pt idx="264">
                  <c:v>1188.1702601310617</c:v>
                </c:pt>
                <c:pt idx="265">
                  <c:v>1186.5481689859287</c:v>
                </c:pt>
                <c:pt idx="266">
                  <c:v>1184.9329648103439</c:v>
                </c:pt>
                <c:pt idx="267">
                  <c:v>1183.3245923669328</c:v>
                </c:pt>
                <c:pt idx="268">
                  <c:v>1181.7229970986257</c:v>
                </c:pt>
                <c:pt idx="269">
                  <c:v>1180.1281251172429</c:v>
                </c:pt>
                <c:pt idx="270">
                  <c:v>1178.5399231923311</c:v>
                </c:pt>
                <c:pt idx="271">
                  <c:v>1176.9583387402263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B3B-4979-94D0-3A610034DFAB}"/>
            </c:ext>
          </c:extLst>
        </c:ser>
        <c:ser>
          <c:idx val="8"/>
          <c:order val="7"/>
          <c:tx>
            <c:strRef>
              <c:f>'分布実績検証 (20200320~) '!$N$9</c:f>
              <c:strCache>
                <c:ptCount val="1"/>
                <c:pt idx="0">
                  <c:v>実績</c:v>
                </c:pt>
              </c:strCache>
            </c:strRef>
          </c:tx>
          <c:spPr>
            <a:ln w="15875" cap="rnd">
              <a:solidFill>
                <a:schemeClr val="accent5"/>
              </a:solidFill>
              <a:round/>
              <a:tailEnd type="triangle"/>
            </a:ln>
            <a:effectLst/>
          </c:spPr>
          <c:marker>
            <c:symbol val="none"/>
          </c:marker>
          <c:val>
            <c:numRef>
              <c:f>'分布実績検証 (20200320~) '!$N$10:$N$281</c:f>
              <c:numCache>
                <c:formatCode>#,##0.00_);[Red]\(#,##0.00\)</c:formatCode>
                <c:ptCount val="272"/>
                <c:pt idx="0">
                  <c:v>3257.85</c:v>
                </c:pt>
                <c:pt idx="1">
                  <c:v>3234.85</c:v>
                </c:pt>
                <c:pt idx="2">
                  <c:v>3246.28</c:v>
                </c:pt>
                <c:pt idx="3">
                  <c:v>3237.18</c:v>
                </c:pt>
                <c:pt idx="4">
                  <c:v>3253.05</c:v>
                </c:pt>
                <c:pt idx="5">
                  <c:v>3274.7</c:v>
                </c:pt>
                <c:pt idx="6">
                  <c:v>3265.33</c:v>
                </c:pt>
                <c:pt idx="7">
                  <c:v>3265.35</c:v>
                </c:pt>
                <c:pt idx="8">
                  <c:v>3283.15</c:v>
                </c:pt>
                <c:pt idx="9">
                  <c:v>3289.37</c:v>
                </c:pt>
                <c:pt idx="10">
                  <c:v>3316.81</c:v>
                </c:pt>
                <c:pt idx="11">
                  <c:v>3329.62</c:v>
                </c:pt>
                <c:pt idx="12">
                  <c:v>3320.79</c:v>
                </c:pt>
                <c:pt idx="13">
                  <c:v>3321.75</c:v>
                </c:pt>
                <c:pt idx="14">
                  <c:v>3325.54</c:v>
                </c:pt>
                <c:pt idx="15">
                  <c:v>3295.47</c:v>
                </c:pt>
                <c:pt idx="16">
                  <c:v>3253.63</c:v>
                </c:pt>
                <c:pt idx="17">
                  <c:v>3276.24</c:v>
                </c:pt>
                <c:pt idx="18">
                  <c:v>3285.06</c:v>
                </c:pt>
                <c:pt idx="19">
                  <c:v>3283.66</c:v>
                </c:pt>
                <c:pt idx="20">
                  <c:v>3225.52</c:v>
                </c:pt>
                <c:pt idx="21">
                  <c:v>3248.92</c:v>
                </c:pt>
                <c:pt idx="22">
                  <c:v>3296.86</c:v>
                </c:pt>
                <c:pt idx="23">
                  <c:v>3334.69</c:v>
                </c:pt>
                <c:pt idx="24">
                  <c:v>3344.26</c:v>
                </c:pt>
                <c:pt idx="25">
                  <c:v>3327.71</c:v>
                </c:pt>
                <c:pt idx="26">
                  <c:v>3352.09</c:v>
                </c:pt>
                <c:pt idx="27">
                  <c:v>3357.75</c:v>
                </c:pt>
                <c:pt idx="28">
                  <c:v>3379.45</c:v>
                </c:pt>
                <c:pt idx="29">
                  <c:v>3373.94</c:v>
                </c:pt>
                <c:pt idx="30">
                  <c:v>3380.16</c:v>
                </c:pt>
                <c:pt idx="31">
                  <c:v>3370.29</c:v>
                </c:pt>
                <c:pt idx="32">
                  <c:v>3386.1</c:v>
                </c:pt>
                <c:pt idx="33">
                  <c:v>3373.23</c:v>
                </c:pt>
                <c:pt idx="34">
                  <c:v>3337.75</c:v>
                </c:pt>
                <c:pt idx="35">
                  <c:v>3225.89</c:v>
                </c:pt>
                <c:pt idx="36">
                  <c:v>3128.21</c:v>
                </c:pt>
                <c:pt idx="37">
                  <c:v>3116.48</c:v>
                </c:pt>
                <c:pt idx="38">
                  <c:v>2978.39</c:v>
                </c:pt>
                <c:pt idx="39">
                  <c:v>2954.22</c:v>
                </c:pt>
                <c:pt idx="40">
                  <c:v>3090.23</c:v>
                </c:pt>
                <c:pt idx="41">
                  <c:v>3003.04</c:v>
                </c:pt>
                <c:pt idx="42">
                  <c:v>3130.12</c:v>
                </c:pt>
                <c:pt idx="43">
                  <c:v>3023.94</c:v>
                </c:pt>
                <c:pt idx="44">
                  <c:v>2972.37</c:v>
                </c:pt>
                <c:pt idx="45">
                  <c:v>2746.56</c:v>
                </c:pt>
                <c:pt idx="46">
                  <c:v>2882.23</c:v>
                </c:pt>
                <c:pt idx="47">
                  <c:v>2741.38</c:v>
                </c:pt>
                <c:pt idx="48">
                  <c:v>2480.64</c:v>
                </c:pt>
                <c:pt idx="49">
                  <c:v>2711.02</c:v>
                </c:pt>
                <c:pt idx="50">
                  <c:v>2386.13</c:v>
                </c:pt>
                <c:pt idx="51">
                  <c:v>2529.19</c:v>
                </c:pt>
                <c:pt idx="52">
                  <c:v>2398.1</c:v>
                </c:pt>
                <c:pt idx="53">
                  <c:v>2409.39</c:v>
                </c:pt>
                <c:pt idx="54">
                  <c:v>2304.92</c:v>
                </c:pt>
                <c:pt idx="55">
                  <c:v>2237.4</c:v>
                </c:pt>
                <c:pt idx="56">
                  <c:v>2447.33</c:v>
                </c:pt>
                <c:pt idx="57">
                  <c:v>2475.56</c:v>
                </c:pt>
                <c:pt idx="58">
                  <c:v>2630.07</c:v>
                </c:pt>
                <c:pt idx="59">
                  <c:v>2541.4699999999998</c:v>
                </c:pt>
                <c:pt idx="60">
                  <c:v>2626.65</c:v>
                </c:pt>
                <c:pt idx="61">
                  <c:v>2584.59</c:v>
                </c:pt>
                <c:pt idx="62">
                  <c:v>2470.5</c:v>
                </c:pt>
                <c:pt idx="63">
                  <c:v>2526.9</c:v>
                </c:pt>
                <c:pt idx="64">
                  <c:v>2488.65</c:v>
                </c:pt>
                <c:pt idx="65">
                  <c:v>2663.68</c:v>
                </c:pt>
                <c:pt idx="66">
                  <c:v>2659.41</c:v>
                </c:pt>
                <c:pt idx="67">
                  <c:v>2749.98</c:v>
                </c:pt>
                <c:pt idx="68">
                  <c:v>2789.82</c:v>
                </c:pt>
                <c:pt idx="69">
                  <c:v>2761.63</c:v>
                </c:pt>
                <c:pt idx="70">
                  <c:v>2846.06</c:v>
                </c:pt>
                <c:pt idx="71">
                  <c:v>2783.36</c:v>
                </c:pt>
                <c:pt idx="72">
                  <c:v>2799.55</c:v>
                </c:pt>
                <c:pt idx="73">
                  <c:v>2874.56</c:v>
                </c:pt>
                <c:pt idx="74">
                  <c:v>2823.16</c:v>
                </c:pt>
                <c:pt idx="75">
                  <c:v>2736.56</c:v>
                </c:pt>
                <c:pt idx="76">
                  <c:v>2799.31</c:v>
                </c:pt>
                <c:pt idx="77">
                  <c:v>2797.8</c:v>
                </c:pt>
                <c:pt idx="78">
                  <c:v>2836.74</c:v>
                </c:pt>
                <c:pt idx="79">
                  <c:v>2878.48</c:v>
                </c:pt>
                <c:pt idx="80">
                  <c:v>2863.39</c:v>
                </c:pt>
                <c:pt idx="81">
                  <c:v>2939.51</c:v>
                </c:pt>
                <c:pt idx="82">
                  <c:v>2912.43</c:v>
                </c:pt>
                <c:pt idx="83">
                  <c:v>2830.71</c:v>
                </c:pt>
                <c:pt idx="84">
                  <c:v>2842.74</c:v>
                </c:pt>
                <c:pt idx="85">
                  <c:v>2868.44</c:v>
                </c:pt>
                <c:pt idx="86">
                  <c:v>2848.42</c:v>
                </c:pt>
                <c:pt idx="87">
                  <c:v>2881.19</c:v>
                </c:pt>
                <c:pt idx="88">
                  <c:v>2929.8</c:v>
                </c:pt>
                <c:pt idx="89">
                  <c:v>2930.19</c:v>
                </c:pt>
                <c:pt idx="90">
                  <c:v>2870.12</c:v>
                </c:pt>
                <c:pt idx="91">
                  <c:v>2820</c:v>
                </c:pt>
                <c:pt idx="92">
                  <c:v>2852.5</c:v>
                </c:pt>
                <c:pt idx="93">
                  <c:v>2863.7</c:v>
                </c:pt>
                <c:pt idx="94">
                  <c:v>2953.91</c:v>
                </c:pt>
                <c:pt idx="95">
                  <c:v>2922.94</c:v>
                </c:pt>
                <c:pt idx="96">
                  <c:v>2971.61</c:v>
                </c:pt>
                <c:pt idx="97">
                  <c:v>2948.51</c:v>
                </c:pt>
                <c:pt idx="98">
                  <c:v>2955.45</c:v>
                </c:pt>
                <c:pt idx="99">
                  <c:v>2991.77</c:v>
                </c:pt>
                <c:pt idx="100">
                  <c:v>3036.13</c:v>
                </c:pt>
                <c:pt idx="101">
                  <c:v>3029.73</c:v>
                </c:pt>
                <c:pt idx="102">
                  <c:v>3044.31</c:v>
                </c:pt>
                <c:pt idx="103">
                  <c:v>3055.73</c:v>
                </c:pt>
                <c:pt idx="104">
                  <c:v>3080.82</c:v>
                </c:pt>
                <c:pt idx="105">
                  <c:v>3122.87</c:v>
                </c:pt>
                <c:pt idx="106">
                  <c:v>3112.35</c:v>
                </c:pt>
                <c:pt idx="107">
                  <c:v>3193.93</c:v>
                </c:pt>
                <c:pt idx="108">
                  <c:v>3232.39</c:v>
                </c:pt>
                <c:pt idx="109">
                  <c:v>3207.18</c:v>
                </c:pt>
                <c:pt idx="110">
                  <c:v>3190.14</c:v>
                </c:pt>
                <c:pt idx="111">
                  <c:v>3002.1</c:v>
                </c:pt>
                <c:pt idx="112">
                  <c:v>3041.31</c:v>
                </c:pt>
                <c:pt idx="113">
                  <c:v>3066.59</c:v>
                </c:pt>
                <c:pt idx="114">
                  <c:v>3124.74</c:v>
                </c:pt>
                <c:pt idx="115">
                  <c:v>3113.49</c:v>
                </c:pt>
                <c:pt idx="116">
                  <c:v>3115.34</c:v>
                </c:pt>
                <c:pt idx="117">
                  <c:v>3097.95</c:v>
                </c:pt>
                <c:pt idx="118">
                  <c:v>3117.86</c:v>
                </c:pt>
                <c:pt idx="119">
                  <c:v>3131.26</c:v>
                </c:pt>
                <c:pt idx="120">
                  <c:v>3050.33</c:v>
                </c:pt>
                <c:pt idx="121">
                  <c:v>3083.76</c:v>
                </c:pt>
                <c:pt idx="122">
                  <c:v>3009.05</c:v>
                </c:pt>
                <c:pt idx="123">
                  <c:v>3053.24</c:v>
                </c:pt>
                <c:pt idx="124">
                  <c:v>3100.29</c:v>
                </c:pt>
                <c:pt idx="125">
                  <c:v>3115.86</c:v>
                </c:pt>
                <c:pt idx="126">
                  <c:v>3130.05</c:v>
                </c:pt>
                <c:pt idx="127">
                  <c:v>3179.72</c:v>
                </c:pt>
                <c:pt idx="128">
                  <c:v>3145.32</c:v>
                </c:pt>
                <c:pt idx="129">
                  <c:v>3169.94</c:v>
                </c:pt>
                <c:pt idx="130">
                  <c:v>3152.05</c:v>
                </c:pt>
                <c:pt idx="131">
                  <c:v>3185.04</c:v>
                </c:pt>
                <c:pt idx="132">
                  <c:v>3155.22</c:v>
                </c:pt>
                <c:pt idx="133">
                  <c:v>3197.52</c:v>
                </c:pt>
                <c:pt idx="134">
                  <c:v>3226.56</c:v>
                </c:pt>
                <c:pt idx="135">
                  <c:v>3215.57</c:v>
                </c:pt>
                <c:pt idx="136">
                  <c:v>3224.73</c:v>
                </c:pt>
                <c:pt idx="137">
                  <c:v>3251.84</c:v>
                </c:pt>
                <c:pt idx="138">
                  <c:v>3257.3</c:v>
                </c:pt>
                <c:pt idx="139">
                  <c:v>3276.02</c:v>
                </c:pt>
                <c:pt idx="140">
                  <c:v>3235.66</c:v>
                </c:pt>
                <c:pt idx="141">
                  <c:v>3215.63</c:v>
                </c:pt>
                <c:pt idx="142">
                  <c:v>3239.41</c:v>
                </c:pt>
                <c:pt idx="143">
                  <c:v>3218.44</c:v>
                </c:pt>
                <c:pt idx="144">
                  <c:v>3258.44</c:v>
                </c:pt>
                <c:pt idx="145">
                  <c:v>3246.22</c:v>
                </c:pt>
                <c:pt idx="146">
                  <c:v>3271.12</c:v>
                </c:pt>
                <c:pt idx="147">
                  <c:v>3294.61</c:v>
                </c:pt>
                <c:pt idx="148">
                  <c:v>3306.51</c:v>
                </c:pt>
                <c:pt idx="149">
                  <c:v>3327.77</c:v>
                </c:pt>
                <c:pt idx="150">
                  <c:v>3349.16</c:v>
                </c:pt>
                <c:pt idx="151">
                  <c:v>3351.28</c:v>
                </c:pt>
                <c:pt idx="152">
                  <c:v>3360.47</c:v>
                </c:pt>
                <c:pt idx="153">
                  <c:v>3333.69</c:v>
                </c:pt>
                <c:pt idx="154">
                  <c:v>3380.35</c:v>
                </c:pt>
                <c:pt idx="155">
                  <c:v>3373.43</c:v>
                </c:pt>
                <c:pt idx="156">
                  <c:v>3372.85</c:v>
                </c:pt>
                <c:pt idx="157">
                  <c:v>3381.99</c:v>
                </c:pt>
                <c:pt idx="158">
                  <c:v>3389.78</c:v>
                </c:pt>
                <c:pt idx="159">
                  <c:v>3374.85</c:v>
                </c:pt>
                <c:pt idx="160">
                  <c:v>3385.51</c:v>
                </c:pt>
                <c:pt idx="161">
                  <c:v>3397.16</c:v>
                </c:pt>
                <c:pt idx="162">
                  <c:v>3431.28</c:v>
                </c:pt>
                <c:pt idx="163">
                  <c:v>3443.62</c:v>
                </c:pt>
                <c:pt idx="164">
                  <c:v>3478.73</c:v>
                </c:pt>
                <c:pt idx="165">
                  <c:v>3484.55</c:v>
                </c:pt>
                <c:pt idx="166">
                  <c:v>3508.01</c:v>
                </c:pt>
                <c:pt idx="167">
                  <c:v>3500.31</c:v>
                </c:pt>
                <c:pt idx="168">
                  <c:v>3526.65</c:v>
                </c:pt>
                <c:pt idx="169">
                  <c:v>3580.84</c:v>
                </c:pt>
                <c:pt idx="170">
                  <c:v>3455.06</c:v>
                </c:pt>
                <c:pt idx="171">
                  <c:v>3426.96</c:v>
                </c:pt>
                <c:pt idx="172">
                  <c:v>3331.95</c:v>
                </c:pt>
                <c:pt idx="173">
                  <c:v>3398.96</c:v>
                </c:pt>
                <c:pt idx="174">
                  <c:v>3339.19</c:v>
                </c:pt>
                <c:pt idx="175">
                  <c:v>3340.97</c:v>
                </c:pt>
                <c:pt idx="176">
                  <c:v>3383.54</c:v>
                </c:pt>
                <c:pt idx="177">
                  <c:v>3401.2</c:v>
                </c:pt>
                <c:pt idx="178">
                  <c:v>3385.49</c:v>
                </c:pt>
                <c:pt idx="179">
                  <c:v>3357.04</c:v>
                </c:pt>
                <c:pt idx="180">
                  <c:v>3319.47</c:v>
                </c:pt>
                <c:pt idx="181">
                  <c:v>3281.06</c:v>
                </c:pt>
                <c:pt idx="182">
                  <c:v>3315.57</c:v>
                </c:pt>
                <c:pt idx="183">
                  <c:v>3236.92</c:v>
                </c:pt>
                <c:pt idx="184">
                  <c:v>3246.59</c:v>
                </c:pt>
                <c:pt idx="185">
                  <c:v>3298.46</c:v>
                </c:pt>
                <c:pt idx="186">
                  <c:v>3351.6</c:v>
                </c:pt>
                <c:pt idx="187">
                  <c:v>3335.47</c:v>
                </c:pt>
                <c:pt idx="188">
                  <c:v>3363</c:v>
                </c:pt>
                <c:pt idx="189">
                  <c:v>3380.8</c:v>
                </c:pt>
                <c:pt idx="190">
                  <c:v>3348.44</c:v>
                </c:pt>
                <c:pt idx="191">
                  <c:v>3408.6</c:v>
                </c:pt>
                <c:pt idx="192">
                  <c:v>3360.95</c:v>
                </c:pt>
                <c:pt idx="193">
                  <c:v>3419.44</c:v>
                </c:pt>
                <c:pt idx="194">
                  <c:v>3446.83</c:v>
                </c:pt>
                <c:pt idx="195">
                  <c:v>3466.13</c:v>
                </c:pt>
                <c:pt idx="196">
                  <c:v>3534.22</c:v>
                </c:pt>
                <c:pt idx="197">
                  <c:v>3511.93</c:v>
                </c:pt>
                <c:pt idx="198">
                  <c:v>3488.67</c:v>
                </c:pt>
                <c:pt idx="199">
                  <c:v>3483.34</c:v>
                </c:pt>
                <c:pt idx="200">
                  <c:v>3483.81</c:v>
                </c:pt>
                <c:pt idx="201">
                  <c:v>3426.92</c:v>
                </c:pt>
                <c:pt idx="202">
                  <c:v>3443.12</c:v>
                </c:pt>
                <c:pt idx="203">
                  <c:v>3435.56</c:v>
                </c:pt>
                <c:pt idx="204">
                  <c:v>3453.49</c:v>
                </c:pt>
                <c:pt idx="205">
                  <c:v>3465.39</c:v>
                </c:pt>
                <c:pt idx="206">
                  <c:v>3400.97</c:v>
                </c:pt>
                <c:pt idx="207">
                  <c:v>3390.68</c:v>
                </c:pt>
                <c:pt idx="208">
                  <c:v>3271.03</c:v>
                </c:pt>
                <c:pt idx="209">
                  <c:v>3310.11</c:v>
                </c:pt>
                <c:pt idx="210">
                  <c:v>3269.96</c:v>
                </c:pt>
                <c:pt idx="211">
                  <c:v>3310.24</c:v>
                </c:pt>
                <c:pt idx="212">
                  <c:v>3369.16</c:v>
                </c:pt>
                <c:pt idx="213">
                  <c:v>3443.44</c:v>
                </c:pt>
                <c:pt idx="214">
                  <c:v>3510.45</c:v>
                </c:pt>
                <c:pt idx="215">
                  <c:v>3509.44</c:v>
                </c:pt>
                <c:pt idx="216">
                  <c:v>3550.5</c:v>
                </c:pt>
                <c:pt idx="217">
                  <c:v>3543.53</c:v>
                </c:pt>
                <c:pt idx="218">
                  <c:v>3572.66</c:v>
                </c:pt>
                <c:pt idx="219">
                  <c:v>3537</c:v>
                </c:pt>
                <c:pt idx="220">
                  <c:v>3585.15</c:v>
                </c:pt>
                <c:pt idx="221">
                  <c:v>3626.91</c:v>
                </c:pt>
                <c:pt idx="222">
                  <c:v>3609.53</c:v>
                </c:pt>
                <c:pt idx="223">
                  <c:v>3567.75</c:v>
                </c:pt>
                <c:pt idx="224">
                  <c:v>3581.87</c:v>
                </c:pt>
                <c:pt idx="225">
                  <c:v>3557.54</c:v>
                </c:pt>
                <c:pt idx="226">
                  <c:v>3577.59</c:v>
                </c:pt>
                <c:pt idx="227">
                  <c:v>3635.41</c:v>
                </c:pt>
                <c:pt idx="228">
                  <c:v>3629.65</c:v>
                </c:pt>
                <c:pt idx="229">
                  <c:v>3638.35</c:v>
                </c:pt>
                <c:pt idx="230">
                  <c:v>3621.79</c:v>
                </c:pt>
                <c:pt idx="231">
                  <c:v>3662.45</c:v>
                </c:pt>
                <c:pt idx="232">
                  <c:v>3669.01</c:v>
                </c:pt>
                <c:pt idx="233">
                  <c:v>3666.72</c:v>
                </c:pt>
                <c:pt idx="234">
                  <c:v>3699.13</c:v>
                </c:pt>
                <c:pt idx="235">
                  <c:v>3687.94</c:v>
                </c:pt>
                <c:pt idx="236">
                  <c:v>3702.25</c:v>
                </c:pt>
                <c:pt idx="237">
                  <c:v>3672.82</c:v>
                </c:pt>
                <c:pt idx="238">
                  <c:v>3668.1</c:v>
                </c:pt>
                <c:pt idx="239">
                  <c:v>3663.46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B3B-4979-94D0-3A610034DFAB}"/>
            </c:ext>
          </c:extLst>
        </c:ser>
        <c:ser>
          <c:idx val="2"/>
          <c:order val="8"/>
          <c:tx>
            <c:strRef>
              <c:f>'分布実績検証 (20200320~) '!$H$9</c:f>
              <c:strCache>
                <c:ptCount val="1"/>
                <c:pt idx="0">
                  <c:v>計算解 (F9)</c:v>
                </c:pt>
              </c:strCache>
            </c:strRef>
          </c:tx>
          <c:spPr>
            <a:ln w="15875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'分布実績検証 (20200320~) '!$H$10:$H$281</c:f>
              <c:numCache>
                <c:formatCode>#,##0.00_);[Red]\(#,##0.00\)</c:formatCode>
                <c:ptCount val="272"/>
                <c:pt idx="55" formatCode="0.00_ ">
                  <c:v>2237.4</c:v>
                </c:pt>
                <c:pt idx="56" formatCode="0.00_ ">
                  <c:v>2097.127883446823</c:v>
                </c:pt>
                <c:pt idx="57" formatCode="0.00_ ">
                  <c:v>2067.5457364090748</c:v>
                </c:pt>
                <c:pt idx="58" formatCode="0.00_ ">
                  <c:v>2058.4788318322612</c:v>
                </c:pt>
                <c:pt idx="59" formatCode="0.00_ ">
                  <c:v>2105.8437162389</c:v>
                </c:pt>
                <c:pt idx="60" formatCode="0.00_ ">
                  <c:v>2145.9984570109737</c:v>
                </c:pt>
                <c:pt idx="61" formatCode="0.00_ ">
                  <c:v>2166.3957132992623</c:v>
                </c:pt>
                <c:pt idx="62" formatCode="0.00_ ">
                  <c:v>2189.6012669842307</c:v>
                </c:pt>
                <c:pt idx="63" formatCode="0.00_ ">
                  <c:v>2248.0700861427349</c:v>
                </c:pt>
                <c:pt idx="64" formatCode="0.00_ ">
                  <c:v>2162.3682293901334</c:v>
                </c:pt>
                <c:pt idx="65" formatCode="0.00_ ">
                  <c:v>2199.7131329114231</c:v>
                </c:pt>
                <c:pt idx="66" formatCode="0.00_ ">
                  <c:v>2187.8325852604357</c:v>
                </c:pt>
                <c:pt idx="67" formatCode="0.00_ ">
                  <c:v>2084.2899766788787</c:v>
                </c:pt>
                <c:pt idx="68" formatCode="0.00_ ">
                  <c:v>2136.7105437774139</c:v>
                </c:pt>
                <c:pt idx="69" formatCode="0.00_ ">
                  <c:v>2137.3375590589844</c:v>
                </c:pt>
                <c:pt idx="70" formatCode="0.00_ ">
                  <c:v>2064.3978217920285</c:v>
                </c:pt>
                <c:pt idx="71" formatCode="0.00_ ">
                  <c:v>2014.2253966544263</c:v>
                </c:pt>
                <c:pt idx="72" formatCode="0.00_ ">
                  <c:v>2015.8646429628595</c:v>
                </c:pt>
                <c:pt idx="73" formatCode="0.00_ ">
                  <c:v>2044.8441653576729</c:v>
                </c:pt>
                <c:pt idx="74" formatCode="0.00_ ">
                  <c:v>1999.608345871824</c:v>
                </c:pt>
                <c:pt idx="75" formatCode="0.00_ ">
                  <c:v>1959.6055672441282</c:v>
                </c:pt>
                <c:pt idx="76" formatCode="0.00_ ">
                  <c:v>2048.0632767944371</c:v>
                </c:pt>
                <c:pt idx="77" formatCode="0.00_ ">
                  <c:v>2124.7684168708397</c:v>
                </c:pt>
                <c:pt idx="78" formatCode="0.00_ ">
                  <c:v>2195.5875566603377</c:v>
                </c:pt>
                <c:pt idx="79" formatCode="0.00_ ">
                  <c:v>2216.355382405126</c:v>
                </c:pt>
                <c:pt idx="80" formatCode="0.00_ ">
                  <c:v>2252.0112959122771</c:v>
                </c:pt>
                <c:pt idx="81" formatCode="0.00_ ">
                  <c:v>2315.3662483634325</c:v>
                </c:pt>
                <c:pt idx="82" formatCode="0.00_ ">
                  <c:v>2335.1442830166261</c:v>
                </c:pt>
                <c:pt idx="83" formatCode="0.00_ ">
                  <c:v>2369.2855722036711</c:v>
                </c:pt>
                <c:pt idx="84" formatCode="0.00_ ">
                  <c:v>2334.9145201678043</c:v>
                </c:pt>
                <c:pt idx="85" formatCode="0.00_ ">
                  <c:v>2318.7146121896399</c:v>
                </c:pt>
                <c:pt idx="86" formatCode="0.00_ ">
                  <c:v>2374.8439953319044</c:v>
                </c:pt>
                <c:pt idx="87" formatCode="0.00_ ">
                  <c:v>2342.7883349270351</c:v>
                </c:pt>
                <c:pt idx="88" formatCode="0.00_ ">
                  <c:v>2366.3780847971852</c:v>
                </c:pt>
                <c:pt idx="89" formatCode="0.00_ ">
                  <c:v>2425.304535334802</c:v>
                </c:pt>
                <c:pt idx="90" formatCode="0.00_ ">
                  <c:v>2421.0420707775202</c:v>
                </c:pt>
                <c:pt idx="91" formatCode="0.00_ ">
                  <c:v>2419.4848423073463</c:v>
                </c:pt>
                <c:pt idx="92" formatCode="0.00_ ">
                  <c:v>2425.1618011119513</c:v>
                </c:pt>
                <c:pt idx="93" formatCode="0.00_ ">
                  <c:v>2496.8931607348381</c:v>
                </c:pt>
                <c:pt idx="94" formatCode="0.00_ ">
                  <c:v>2513.7023999690791</c:v>
                </c:pt>
                <c:pt idx="95" formatCode="0.00_ ">
                  <c:v>2526.4509084280835</c:v>
                </c:pt>
                <c:pt idx="96" formatCode="0.00_ ">
                  <c:v>2539.3686547085381</c:v>
                </c:pt>
                <c:pt idx="97" formatCode="0.00_ ">
                  <c:v>2504.1847355358809</c:v>
                </c:pt>
                <c:pt idx="98" formatCode="0.00_ ">
                  <c:v>2381.6988669543321</c:v>
                </c:pt>
                <c:pt idx="99" formatCode="0.00_ ">
                  <c:v>2417.3499023502418</c:v>
                </c:pt>
                <c:pt idx="100" formatCode="0.00_ ">
                  <c:v>2415.9210205803693</c:v>
                </c:pt>
                <c:pt idx="101" formatCode="0.00_ ">
                  <c:v>2432.1195682608732</c:v>
                </c:pt>
                <c:pt idx="102" formatCode="0.00_ ">
                  <c:v>2455.4592900830908</c:v>
                </c:pt>
                <c:pt idx="103" formatCode="0.00_ ">
                  <c:v>2439.9330242663168</c:v>
                </c:pt>
                <c:pt idx="104" formatCode="0.00_ ">
                  <c:v>2376.8290936844228</c:v>
                </c:pt>
                <c:pt idx="105" formatCode="0.00_ ">
                  <c:v>2351.8017971649238</c:v>
                </c:pt>
                <c:pt idx="106" formatCode="0.00_ ">
                  <c:v>2343.9006766433886</c:v>
                </c:pt>
                <c:pt idx="107" formatCode="0.00_ ">
                  <c:v>2360.3475753694988</c:v>
                </c:pt>
                <c:pt idx="108" formatCode="0.00_ ">
                  <c:v>2376.1093470669016</c:v>
                </c:pt>
                <c:pt idx="109" formatCode="0.00_ ">
                  <c:v>2350.1263175045856</c:v>
                </c:pt>
                <c:pt idx="110" formatCode="0.00_ ">
                  <c:v>2407.6625451150981</c:v>
                </c:pt>
                <c:pt idx="111" formatCode="0.00_ ">
                  <c:v>2436.5825716257932</c:v>
                </c:pt>
                <c:pt idx="112" formatCode="0.00_ ">
                  <c:v>2568.3543528709733</c:v>
                </c:pt>
                <c:pt idx="113" formatCode="0.00_ ">
                  <c:v>2684.7515150598792</c:v>
                </c:pt>
                <c:pt idx="114" formatCode="0.00_ ">
                  <c:v>2600.2152862656394</c:v>
                </c:pt>
                <c:pt idx="115" formatCode="0.00_ ">
                  <c:v>2664.0359581622829</c:v>
                </c:pt>
                <c:pt idx="116" formatCode="0.00_ ">
                  <c:v>2502.2612101899017</c:v>
                </c:pt>
                <c:pt idx="117" formatCode="0.00_ ">
                  <c:v>2526.7059368641967</c:v>
                </c:pt>
                <c:pt idx="118" formatCode="0.00_ ">
                  <c:v>2572.4197244214129</c:v>
                </c:pt>
                <c:pt idx="119" formatCode="0.00_ ">
                  <c:v>2659.2988986951482</c:v>
                </c:pt>
                <c:pt idx="120" formatCode="0.00_ ">
                  <c:v>2636.4181716613493</c:v>
                </c:pt>
                <c:pt idx="121" formatCode="0.00_ ">
                  <c:v>2708.0515367469625</c:v>
                </c:pt>
                <c:pt idx="122" formatCode="0.00_ ">
                  <c:v>2692.4662830097195</c:v>
                </c:pt>
                <c:pt idx="123" formatCode="0.00_ ">
                  <c:v>2648.4123048512861</c:v>
                </c:pt>
                <c:pt idx="124" formatCode="0.00_ ">
                  <c:v>2584.4667104113628</c:v>
                </c:pt>
                <c:pt idx="125" formatCode="0.00_ ">
                  <c:v>2681.9331313589951</c:v>
                </c:pt>
                <c:pt idx="126" formatCode="0.00_ ">
                  <c:v>2562.0794289034311</c:v>
                </c:pt>
                <c:pt idx="127" formatCode="0.00_ ">
                  <c:v>2594.7818226982372</c:v>
                </c:pt>
                <c:pt idx="128" formatCode="0.00_ ">
                  <c:v>2517.2217095065344</c:v>
                </c:pt>
                <c:pt idx="129" formatCode="0.00_ ">
                  <c:v>2563.092981806808</c:v>
                </c:pt>
                <c:pt idx="130" formatCode="0.00_ ">
                  <c:v>2538.185146278523</c:v>
                </c:pt>
                <c:pt idx="131" formatCode="0.00_ ">
                  <c:v>2558.1129260897692</c:v>
                </c:pt>
                <c:pt idx="132" formatCode="0.00_ ">
                  <c:v>2515.1324167893781</c:v>
                </c:pt>
                <c:pt idx="133" formatCode="0.00_ ">
                  <c:v>2498.4502690746626</c:v>
                </c:pt>
                <c:pt idx="134" formatCode="0.00_ ">
                  <c:v>2626.8847501482492</c:v>
                </c:pt>
                <c:pt idx="135" formatCode="0.00_ ">
                  <c:v>2611.976363099202</c:v>
                </c:pt>
                <c:pt idx="136" formatCode="0.00_ ">
                  <c:v>2675.487758923814</c:v>
                </c:pt>
                <c:pt idx="137" formatCode="0.00_ ">
                  <c:v>2633.5066944843215</c:v>
                </c:pt>
                <c:pt idx="138" formatCode="0.00_ ">
                  <c:v>2624.3384463800016</c:v>
                </c:pt>
                <c:pt idx="139" formatCode="0.00_ ">
                  <c:v>2779.4043642246338</c:v>
                </c:pt>
                <c:pt idx="140" formatCode="0.00_ ">
                  <c:v>2767.3328675432645</c:v>
                </c:pt>
                <c:pt idx="141" formatCode="0.00_ ">
                  <c:v>2733.5317351869244</c:v>
                </c:pt>
                <c:pt idx="142" formatCode="0.00_ ">
                  <c:v>2610.0412378485598</c:v>
                </c:pt>
                <c:pt idx="143" formatCode="0.00_ ">
                  <c:v>2511.838179299973</c:v>
                </c:pt>
                <c:pt idx="144" formatCode="0.00_ ">
                  <c:v>2378.8504887029726</c:v>
                </c:pt>
                <c:pt idx="145" formatCode="0.00_ ">
                  <c:v>2456.3970520483772</c:v>
                </c:pt>
                <c:pt idx="146" formatCode="0.00_ ">
                  <c:v>2487.1396322942487</c:v>
                </c:pt>
                <c:pt idx="147" formatCode="0.00_ ">
                  <c:v>2471.9539870785579</c:v>
                </c:pt>
                <c:pt idx="148" formatCode="0.00_ ">
                  <c:v>2413.4726432239981</c:v>
                </c:pt>
                <c:pt idx="149" formatCode="0.00_ ">
                  <c:v>2445.1333423526553</c:v>
                </c:pt>
                <c:pt idx="150" formatCode="0.00_ ">
                  <c:v>2508.7569448986342</c:v>
                </c:pt>
                <c:pt idx="151" formatCode="0.00_ ">
                  <c:v>2545.4988561974369</c:v>
                </c:pt>
                <c:pt idx="152" formatCode="0.00_ ">
                  <c:v>2439.3962105620749</c:v>
                </c:pt>
                <c:pt idx="153" formatCode="0.00_ ">
                  <c:v>2381.3346366843775</c:v>
                </c:pt>
                <c:pt idx="154" formatCode="0.00_ ">
                  <c:v>2328.7309566965187</c:v>
                </c:pt>
                <c:pt idx="155" formatCode="0.00_ ">
                  <c:v>2300.5846686954869</c:v>
                </c:pt>
                <c:pt idx="156" formatCode="0.00_ ">
                  <c:v>2244.8726945610019</c:v>
                </c:pt>
                <c:pt idx="157" formatCode="0.00_ ">
                  <c:v>2288.6727996492054</c:v>
                </c:pt>
                <c:pt idx="158" formatCode="0.00_ ">
                  <c:v>2263.7202965155216</c:v>
                </c:pt>
                <c:pt idx="159" formatCode="0.00_ ">
                  <c:v>2332.5890357633893</c:v>
                </c:pt>
                <c:pt idx="160" formatCode="0.00_ ">
                  <c:v>2305.0800408712457</c:v>
                </c:pt>
                <c:pt idx="161" formatCode="0.00_ ">
                  <c:v>2370.3208390941591</c:v>
                </c:pt>
                <c:pt idx="162" formatCode="0.00_ ">
                  <c:v>2396.0274620982345</c:v>
                </c:pt>
                <c:pt idx="163" formatCode="0.00_ ">
                  <c:v>2361.202759842417</c:v>
                </c:pt>
                <c:pt idx="164" formatCode="0.00_ ">
                  <c:v>2211.0344284473354</c:v>
                </c:pt>
                <c:pt idx="165" formatCode="0.00_ ">
                  <c:v>2253.5373489937547</c:v>
                </c:pt>
                <c:pt idx="166" formatCode="0.00_ ">
                  <c:v>2250.1031679811199</c:v>
                </c:pt>
                <c:pt idx="167" formatCode="0.00_ ">
                  <c:v>2318.0082890064032</c:v>
                </c:pt>
                <c:pt idx="168" formatCode="0.00_ ">
                  <c:v>2319.706911542341</c:v>
                </c:pt>
                <c:pt idx="169" formatCode="0.00_ ">
                  <c:v>2298.4325376385077</c:v>
                </c:pt>
                <c:pt idx="170" formatCode="0.00_ ">
                  <c:v>2279.8655835499476</c:v>
                </c:pt>
                <c:pt idx="171" formatCode="0.00_ ">
                  <c:v>2329.0550285761524</c:v>
                </c:pt>
                <c:pt idx="172" formatCode="0.00_ ">
                  <c:v>2382.1897851951608</c:v>
                </c:pt>
                <c:pt idx="173" formatCode="0.00_ ">
                  <c:v>2483.9480558940245</c:v>
                </c:pt>
                <c:pt idx="174" formatCode="0.00_ ">
                  <c:v>2494.8293706470181</c:v>
                </c:pt>
                <c:pt idx="175" formatCode="0.00_ ">
                  <c:v>2432.7988081482094</c:v>
                </c:pt>
                <c:pt idx="176" formatCode="0.00_ ">
                  <c:v>2465.0416236170599</c:v>
                </c:pt>
                <c:pt idx="177" formatCode="0.00_ ">
                  <c:v>2398.1123681164427</c:v>
                </c:pt>
                <c:pt idx="178" formatCode="0.00_ ">
                  <c:v>2386.7682248128122</c:v>
                </c:pt>
                <c:pt idx="179" formatCode="0.00_ ">
                  <c:v>2396.7904562270573</c:v>
                </c:pt>
                <c:pt idx="180" formatCode="0.00_ ">
                  <c:v>2405.1451408142357</c:v>
                </c:pt>
                <c:pt idx="181" formatCode="0.00_ ">
                  <c:v>2550.595068537978</c:v>
                </c:pt>
                <c:pt idx="182" formatCode="0.00_ ">
                  <c:v>2595.7136824835579</c:v>
                </c:pt>
                <c:pt idx="183" formatCode="0.00_ ">
                  <c:v>2663.4868751752529</c:v>
                </c:pt>
                <c:pt idx="184" formatCode="0.00_ ">
                  <c:v>2709.3304287338451</c:v>
                </c:pt>
                <c:pt idx="185" formatCode="0.00_ ">
                  <c:v>2770.8180455944689</c:v>
                </c:pt>
                <c:pt idx="186" formatCode="0.00_ ">
                  <c:v>2673.1958316217506</c:v>
                </c:pt>
                <c:pt idx="187" formatCode="0.00_ ">
                  <c:v>2673.2227058111994</c:v>
                </c:pt>
                <c:pt idx="188" formatCode="0.00_ ">
                  <c:v>2641.4118034830335</c:v>
                </c:pt>
                <c:pt idx="189" formatCode="0.00_ ">
                  <c:v>2675.5055530211807</c:v>
                </c:pt>
                <c:pt idx="190" formatCode="0.00_ ">
                  <c:v>2680.8258449828627</c:v>
                </c:pt>
                <c:pt idx="191" formatCode="0.00_ ">
                  <c:v>2689.8866050760785</c:v>
                </c:pt>
                <c:pt idx="192" formatCode="0.00_ ">
                  <c:v>2781.9262957229212</c:v>
                </c:pt>
                <c:pt idx="193" formatCode="0.00_ ">
                  <c:v>2677.0681195644434</c:v>
                </c:pt>
                <c:pt idx="194" formatCode="0.00_ ">
                  <c:v>2601.5222170296834</c:v>
                </c:pt>
                <c:pt idx="195" formatCode="0.00_ ">
                  <c:v>2554.6762467521571</c:v>
                </c:pt>
                <c:pt idx="196" formatCode="0.00_ ">
                  <c:v>2561.0135582122175</c:v>
                </c:pt>
                <c:pt idx="197" formatCode="0.00_ ">
                  <c:v>2567.5725354213987</c:v>
                </c:pt>
                <c:pt idx="198" formatCode="0.00_ ">
                  <c:v>2566.4072535311734</c:v>
                </c:pt>
                <c:pt idx="199" formatCode="0.00_ ">
                  <c:v>2686.6021033082375</c:v>
                </c:pt>
                <c:pt idx="200" formatCode="0.00_ ">
                  <c:v>2540.1213452041457</c:v>
                </c:pt>
                <c:pt idx="201" formatCode="0.00_ ">
                  <c:v>2614.1244765494889</c:v>
                </c:pt>
                <c:pt idx="202" formatCode="0.00_ ">
                  <c:v>2563.0922981174745</c:v>
                </c:pt>
                <c:pt idx="203" formatCode="0.00_ ">
                  <c:v>2560.0970037208417</c:v>
                </c:pt>
                <c:pt idx="204" formatCode="0.00_ ">
                  <c:v>2722.963244894222</c:v>
                </c:pt>
                <c:pt idx="205" formatCode="0.00_ ">
                  <c:v>2692.3389466094745</c:v>
                </c:pt>
                <c:pt idx="206" formatCode="0.00_ ">
                  <c:v>2654.1988148680575</c:v>
                </c:pt>
                <c:pt idx="207" formatCode="0.00_ ">
                  <c:v>2678.3848881822219</c:v>
                </c:pt>
                <c:pt idx="208" formatCode="0.00_ ">
                  <c:v>2725.8401955011996</c:v>
                </c:pt>
                <c:pt idx="209" formatCode="0.00_ ">
                  <c:v>2764.9125148364155</c:v>
                </c:pt>
                <c:pt idx="210" formatCode="0.00_ ">
                  <c:v>2716.6974408822612</c:v>
                </c:pt>
                <c:pt idx="211" formatCode="0.00_ ">
                  <c:v>2763.2709173388766</c:v>
                </c:pt>
                <c:pt idx="212" formatCode="0.00_ ">
                  <c:v>2833.9257848522079</c:v>
                </c:pt>
                <c:pt idx="213" formatCode="0.00_ ">
                  <c:v>2706.5236117268255</c:v>
                </c:pt>
                <c:pt idx="214" formatCode="0.00_ ">
                  <c:v>2666.732235491455</c:v>
                </c:pt>
                <c:pt idx="215" formatCode="0.00_ ">
                  <c:v>2704.377637968194</c:v>
                </c:pt>
                <c:pt idx="216" formatCode="0.00_ ">
                  <c:v>2614.2725351389063</c:v>
                </c:pt>
                <c:pt idx="217" formatCode="0.00_ ">
                  <c:v>2555.1817060482526</c:v>
                </c:pt>
                <c:pt idx="218" formatCode="0.00_ ">
                  <c:v>2521.6694080415327</c:v>
                </c:pt>
                <c:pt idx="219" formatCode="0.00_ ">
                  <c:v>2552.4454054649145</c:v>
                </c:pt>
                <c:pt idx="220" formatCode="0.00_ ">
                  <c:v>2659.5740038918566</c:v>
                </c:pt>
                <c:pt idx="221" formatCode="0.00_ ">
                  <c:v>2648.2540721225287</c:v>
                </c:pt>
                <c:pt idx="222" formatCode="0.00_ ">
                  <c:v>2651.59876070064</c:v>
                </c:pt>
                <c:pt idx="223" formatCode="0.00_ ">
                  <c:v>2579.9614505894465</c:v>
                </c:pt>
                <c:pt idx="224" formatCode="0.00_ ">
                  <c:v>2645.6800229209307</c:v>
                </c:pt>
                <c:pt idx="225" formatCode="0.00_ ">
                  <c:v>2668.4323691936088</c:v>
                </c:pt>
                <c:pt idx="226" formatCode="0.00_ ">
                  <c:v>2691.6062494403259</c:v>
                </c:pt>
                <c:pt idx="227" formatCode="0.00_ ">
                  <c:v>2833.7671302618319</c:v>
                </c:pt>
                <c:pt idx="228" formatCode="0.00_ ">
                  <c:v>2841.3741251190067</c:v>
                </c:pt>
                <c:pt idx="229" formatCode="0.00_ ">
                  <c:v>2763.4428645817347</c:v>
                </c:pt>
                <c:pt idx="230" formatCode="0.00_ ">
                  <c:v>2753.9507710923108</c:v>
                </c:pt>
                <c:pt idx="231" formatCode="0.00_ ">
                  <c:v>2858.6726816832256</c:v>
                </c:pt>
                <c:pt idx="232" formatCode="0.00_ ">
                  <c:v>2889.0360571918168</c:v>
                </c:pt>
                <c:pt idx="233" formatCode="0.00_ ">
                  <c:v>2837.7293652709395</c:v>
                </c:pt>
                <c:pt idx="234" formatCode="0.00_ ">
                  <c:v>2825.0237208935696</c:v>
                </c:pt>
                <c:pt idx="235" formatCode="0.00_ ">
                  <c:v>2810.8163509577612</c:v>
                </c:pt>
                <c:pt idx="236" formatCode="0.00_ ">
                  <c:v>2901.4332678317969</c:v>
                </c:pt>
                <c:pt idx="237" formatCode="0.00_ ">
                  <c:v>2838.8889270581835</c:v>
                </c:pt>
                <c:pt idx="238" formatCode="0.00_ ">
                  <c:v>2930.4157647731049</c:v>
                </c:pt>
                <c:pt idx="239" formatCode="0.00_ ">
                  <c:v>2913.3353405415783</c:v>
                </c:pt>
                <c:pt idx="240" formatCode="0.00_ ">
                  <c:v>2823.4588626277746</c:v>
                </c:pt>
                <c:pt idx="241" formatCode="0.00_ ">
                  <c:v>2820.0476091311189</c:v>
                </c:pt>
                <c:pt idx="242" formatCode="0.00_ ">
                  <c:v>2748.4291696666887</c:v>
                </c:pt>
                <c:pt idx="243" formatCode="0.00_ ">
                  <c:v>2746.9048764490631</c:v>
                </c:pt>
                <c:pt idx="244" formatCode="0.00_ ">
                  <c:v>2749.2663736008703</c:v>
                </c:pt>
                <c:pt idx="245" formatCode="0.00_ ">
                  <c:v>2896.7649307907091</c:v>
                </c:pt>
                <c:pt idx="246" formatCode="0.00_ ">
                  <c:v>2920.0003997459194</c:v>
                </c:pt>
                <c:pt idx="247" formatCode="0.00_ ">
                  <c:v>3014.3561974532881</c:v>
                </c:pt>
                <c:pt idx="248" formatCode="0.00_ ">
                  <c:v>3008.3505045474535</c:v>
                </c:pt>
                <c:pt idx="249" formatCode="0.00_ ">
                  <c:v>2932.3745169027375</c:v>
                </c:pt>
                <c:pt idx="250" formatCode="0.00_ ">
                  <c:v>2992.9833571633258</c:v>
                </c:pt>
                <c:pt idx="251" formatCode="0.00_ ">
                  <c:v>3101.3432167729557</c:v>
                </c:pt>
                <c:pt idx="252" formatCode="0.00_ ">
                  <c:v>3099.5952835701869</c:v>
                </c:pt>
                <c:pt idx="253" formatCode="0.00_ ">
                  <c:v>3097.6094126478588</c:v>
                </c:pt>
                <c:pt idx="254" formatCode="0.00_ ">
                  <c:v>3080.5057690849976</c:v>
                </c:pt>
                <c:pt idx="255" formatCode="0.00_ ">
                  <c:v>3103.3155738235023</c:v>
                </c:pt>
                <c:pt idx="256" formatCode="0.00_ ">
                  <c:v>3103.1682160949817</c:v>
                </c:pt>
                <c:pt idx="257" formatCode="0.00_ ">
                  <c:v>3143.7103202060675</c:v>
                </c:pt>
                <c:pt idx="258" formatCode="0.00_ ">
                  <c:v>3170.9202178682722</c:v>
                </c:pt>
                <c:pt idx="259" formatCode="0.00_ ">
                  <c:v>3180.6702791752759</c:v>
                </c:pt>
                <c:pt idx="260" formatCode="0.00_ ">
                  <c:v>3171.2115809934621</c:v>
                </c:pt>
                <c:pt idx="261" formatCode="0.00_ ">
                  <c:v>3266.1234270668479</c:v>
                </c:pt>
                <c:pt idx="262" formatCode="0.00_ ">
                  <c:v>3280.7080106653193</c:v>
                </c:pt>
                <c:pt idx="263" formatCode="0.00_ ">
                  <c:v>3182.6291444661697</c:v>
                </c:pt>
                <c:pt idx="264" formatCode="0.00_ ">
                  <c:v>3200.7856048584713</c:v>
                </c:pt>
                <c:pt idx="265" formatCode="0.00_ ">
                  <c:v>3189.1057751133781</c:v>
                </c:pt>
                <c:pt idx="266" formatCode="0.00_ ">
                  <c:v>3186.7162557569827</c:v>
                </c:pt>
                <c:pt idx="267" formatCode="0.00_ ">
                  <c:v>3125.9161917518968</c:v>
                </c:pt>
                <c:pt idx="268" formatCode="0.00_ ">
                  <c:v>3109.232441413822</c:v>
                </c:pt>
                <c:pt idx="269" formatCode="0.00_ ">
                  <c:v>3080.5033374190575</c:v>
                </c:pt>
                <c:pt idx="270" formatCode="0.00_ ">
                  <c:v>2953.4915200197634</c:v>
                </c:pt>
                <c:pt idx="271" formatCode="0.00_ ">
                  <c:v>2994.7036804617283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B3B-4979-94D0-3A610034DF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07106376"/>
        <c:axId val="1107107976"/>
      </c:lineChart>
      <c:dateAx>
        <c:axId val="1107106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yyyy\-mm\-dd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07107976"/>
        <c:crosses val="autoZero"/>
        <c:auto val="1"/>
        <c:lblOffset val="100"/>
        <c:baseTimeUnit val="days"/>
        <c:majorUnit val="10"/>
        <c:majorTimeUnit val="days"/>
      </c:dateAx>
      <c:valAx>
        <c:axId val="1107107976"/>
        <c:scaling>
          <c:orientation val="minMax"/>
          <c:max val="4500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07106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2.xml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204107</xdr:colOff>
      <xdr:row>8</xdr:row>
      <xdr:rowOff>117021</xdr:rowOff>
    </xdr:from>
    <xdr:to>
      <xdr:col>10</xdr:col>
      <xdr:colOff>499382</xdr:colOff>
      <xdr:row>8</xdr:row>
      <xdr:rowOff>402771</xdr:rowOff>
    </xdr:to>
    <xdr:pic>
      <xdr:nvPicPr>
        <xdr:cNvPr id="2" name="Picture 222">
          <a:extLst>
            <a:ext uri="{FF2B5EF4-FFF2-40B4-BE49-F238E27FC236}">
              <a16:creationId xmlns:a16="http://schemas.microsoft.com/office/drawing/2014/main" id="{246ACC29-58F2-46A7-A8BE-5B410BF47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989864" y="1543050"/>
          <a:ext cx="2952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25</xdr:col>
      <xdr:colOff>277586</xdr:colOff>
      <xdr:row>133</xdr:row>
      <xdr:rowOff>81642</xdr:rowOff>
    </xdr:from>
    <xdr:to>
      <xdr:col>26</xdr:col>
      <xdr:colOff>631372</xdr:colOff>
      <xdr:row>136</xdr:row>
      <xdr:rowOff>92529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A43ACAC-2360-460F-9603-6E1357499F1F}"/>
            </a:ext>
          </a:extLst>
        </xdr:cNvPr>
        <xdr:cNvSpPr txBox="1"/>
      </xdr:nvSpPr>
      <xdr:spPr>
        <a:xfrm>
          <a:off x="18565586" y="22522542"/>
          <a:ext cx="1006929" cy="5170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/>
            <a:t>3,386.10</a:t>
          </a:r>
        </a:p>
        <a:p>
          <a:pPr algn="ctr"/>
          <a:r>
            <a:rPr kumimoji="1" lang="en-US" altLang="ja-JP" sz="1100"/>
            <a:t>Feb 19 2020</a:t>
          </a:r>
          <a:endParaRPr kumimoji="1" lang="ja-JP" altLang="en-US" sz="1100"/>
        </a:p>
      </xdr:txBody>
    </xdr:sp>
    <xdr:clientData/>
  </xdr:twoCellAnchor>
  <xdr:twoCellAnchor>
    <xdr:from>
      <xdr:col>1</xdr:col>
      <xdr:colOff>272144</xdr:colOff>
      <xdr:row>11</xdr:row>
      <xdr:rowOff>21772</xdr:rowOff>
    </xdr:from>
    <xdr:to>
      <xdr:col>17</xdr:col>
      <xdr:colOff>353786</xdr:colOff>
      <xdr:row>37</xdr:row>
      <xdr:rowOff>54429</xdr:rowOff>
    </xdr:to>
    <xdr:graphicFrame macro="">
      <xdr:nvGraphicFramePr>
        <xdr:cNvPr id="15" name="グラフ 14">
          <a:extLst>
            <a:ext uri="{FF2B5EF4-FFF2-40B4-BE49-F238E27FC236}">
              <a16:creationId xmlns:a16="http://schemas.microsoft.com/office/drawing/2014/main" id="{AEB105B3-47A0-4FCC-B698-1626FE6601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549728</xdr:colOff>
      <xdr:row>1</xdr:row>
      <xdr:rowOff>87086</xdr:rowOff>
    </xdr:from>
    <xdr:to>
      <xdr:col>16</xdr:col>
      <xdr:colOff>272142</xdr:colOff>
      <xdr:row>3</xdr:row>
      <xdr:rowOff>97972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2365E254-385D-4502-9D9F-5A2F1158A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0985" y="255815"/>
          <a:ext cx="1208314" cy="3483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566058</xdr:colOff>
      <xdr:row>4</xdr:row>
      <xdr:rowOff>0</xdr:rowOff>
    </xdr:from>
    <xdr:to>
      <xdr:col>16</xdr:col>
      <xdr:colOff>615043</xdr:colOff>
      <xdr:row>5</xdr:row>
      <xdr:rowOff>163286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72B54B70-09A2-449C-B0D4-57849DEB4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7315" y="685800"/>
          <a:ext cx="1534885" cy="3592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0.56654</cdr:x>
      <cdr:y>0.39326</cdr:y>
    </cdr:from>
    <cdr:to>
      <cdr:x>0.59625</cdr:x>
      <cdr:y>0.44949</cdr:y>
    </cdr:to>
    <cdr:sp macro="" textlink="">
      <cdr:nvSpPr>
        <cdr:cNvPr id="3" name="テキスト ボックス 91">
          <a:extLst xmlns:a="http://schemas.openxmlformats.org/drawingml/2006/main">
            <a:ext uri="{FF2B5EF4-FFF2-40B4-BE49-F238E27FC236}">
              <a16:creationId xmlns:a16="http://schemas.microsoft.com/office/drawing/2014/main" id="{C65A28CF-B5F2-42F1-86CC-AB03E068A749}"/>
            </a:ext>
          </a:extLst>
        </cdr:cNvPr>
        <cdr:cNvSpPr txBox="1"/>
      </cdr:nvSpPr>
      <cdr:spPr>
        <a:xfrm xmlns:a="http://schemas.openxmlformats.org/drawingml/2006/main">
          <a:off x="5652232" y="1738072"/>
          <a:ext cx="296409" cy="2485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900">
              <a:latin typeface="Arial" pitchFamily="34" charset="0"/>
              <a:cs typeface="Arial" pitchFamily="34" charset="0"/>
            </a:rPr>
            <a:t>μ</a:t>
          </a:r>
          <a:endParaRPr kumimoji="1" lang="ja-JP" altLang="en-US" sz="9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0.53636</cdr:x>
      <cdr:y>0.3206</cdr:y>
    </cdr:from>
    <cdr:to>
      <cdr:x>0.5788</cdr:x>
      <cdr:y>0.37683</cdr:y>
    </cdr:to>
    <cdr:sp macro="" textlink="">
      <cdr:nvSpPr>
        <cdr:cNvPr id="5" name="テキスト ボックス 91">
          <a:extLst xmlns:a="http://schemas.openxmlformats.org/drawingml/2006/main">
            <a:ext uri="{FF2B5EF4-FFF2-40B4-BE49-F238E27FC236}">
              <a16:creationId xmlns:a16="http://schemas.microsoft.com/office/drawing/2014/main" id="{777267C8-4878-4B08-A3AA-317F7C843127}"/>
            </a:ext>
          </a:extLst>
        </cdr:cNvPr>
        <cdr:cNvSpPr txBox="1"/>
      </cdr:nvSpPr>
      <cdr:spPr>
        <a:xfrm xmlns:a="http://schemas.openxmlformats.org/drawingml/2006/main">
          <a:off x="5351134" y="1416910"/>
          <a:ext cx="423413" cy="2485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900">
              <a:latin typeface="Arial" pitchFamily="34" charset="0"/>
              <a:cs typeface="Arial" pitchFamily="34" charset="0"/>
            </a:rPr>
            <a:t>+1σ</a:t>
          </a:r>
          <a:endParaRPr kumimoji="1" lang="ja-JP" altLang="en-US" sz="9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0.59862</cdr:x>
      <cdr:y>0.54966</cdr:y>
    </cdr:from>
    <cdr:to>
      <cdr:x>0.64106</cdr:x>
      <cdr:y>0.60588</cdr:y>
    </cdr:to>
    <cdr:sp macro="" textlink="">
      <cdr:nvSpPr>
        <cdr:cNvPr id="6" name="テキスト ボックス 91">
          <a:extLst xmlns:a="http://schemas.openxmlformats.org/drawingml/2006/main">
            <a:ext uri="{FF2B5EF4-FFF2-40B4-BE49-F238E27FC236}">
              <a16:creationId xmlns:a16="http://schemas.microsoft.com/office/drawing/2014/main" id="{B0349F9A-C0C1-4861-9049-A7DFDAA2DFDC}"/>
            </a:ext>
          </a:extLst>
        </cdr:cNvPr>
        <cdr:cNvSpPr txBox="1"/>
      </cdr:nvSpPr>
      <cdr:spPr>
        <a:xfrm xmlns:a="http://schemas.openxmlformats.org/drawingml/2006/main">
          <a:off x="5972273" y="2429279"/>
          <a:ext cx="423414" cy="2484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900">
              <a:latin typeface="Arial" pitchFamily="34" charset="0"/>
              <a:cs typeface="Arial" pitchFamily="34" charset="0"/>
            </a:rPr>
            <a:t>-2σ</a:t>
          </a:r>
          <a:endParaRPr kumimoji="1" lang="ja-JP" altLang="en-US" sz="9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0.58279</cdr:x>
      <cdr:y>0.4918</cdr:y>
    </cdr:from>
    <cdr:to>
      <cdr:x>0.62523</cdr:x>
      <cdr:y>0.54803</cdr:y>
    </cdr:to>
    <cdr:sp macro="" textlink="">
      <cdr:nvSpPr>
        <cdr:cNvPr id="7" name="テキスト ボックス 91">
          <a:extLst xmlns:a="http://schemas.openxmlformats.org/drawingml/2006/main">
            <a:ext uri="{FF2B5EF4-FFF2-40B4-BE49-F238E27FC236}">
              <a16:creationId xmlns:a16="http://schemas.microsoft.com/office/drawing/2014/main" id="{B0349F9A-C0C1-4861-9049-A7DFDAA2DFDC}"/>
            </a:ext>
          </a:extLst>
        </cdr:cNvPr>
        <cdr:cNvSpPr txBox="1"/>
      </cdr:nvSpPr>
      <cdr:spPr>
        <a:xfrm xmlns:a="http://schemas.openxmlformats.org/drawingml/2006/main">
          <a:off x="5814376" y="2173553"/>
          <a:ext cx="423413" cy="2485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900">
              <a:latin typeface="Arial" pitchFamily="34" charset="0"/>
              <a:cs typeface="Arial" pitchFamily="34" charset="0"/>
            </a:rPr>
            <a:t>-1σ</a:t>
          </a:r>
          <a:endParaRPr kumimoji="1" lang="ja-JP" altLang="en-US" sz="9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0.51175</cdr:x>
      <cdr:y>0.24547</cdr:y>
    </cdr:from>
    <cdr:to>
      <cdr:x>0.55418</cdr:x>
      <cdr:y>0.3017</cdr:y>
    </cdr:to>
    <cdr:sp macro="" textlink="">
      <cdr:nvSpPr>
        <cdr:cNvPr id="8" name="テキスト ボックス 91">
          <a:extLst xmlns:a="http://schemas.openxmlformats.org/drawingml/2006/main">
            <a:ext uri="{FF2B5EF4-FFF2-40B4-BE49-F238E27FC236}">
              <a16:creationId xmlns:a16="http://schemas.microsoft.com/office/drawing/2014/main" id="{B0349F9A-C0C1-4861-9049-A7DFDAA2DFDC}"/>
            </a:ext>
          </a:extLst>
        </cdr:cNvPr>
        <cdr:cNvSpPr txBox="1"/>
      </cdr:nvSpPr>
      <cdr:spPr>
        <a:xfrm xmlns:a="http://schemas.openxmlformats.org/drawingml/2006/main">
          <a:off x="5105638" y="1084896"/>
          <a:ext cx="423314" cy="2485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900">
              <a:latin typeface="Arial" pitchFamily="34" charset="0"/>
              <a:cs typeface="Arial" pitchFamily="34" charset="0"/>
            </a:rPr>
            <a:t>+2σ</a:t>
          </a:r>
          <a:endParaRPr kumimoji="1" lang="ja-JP" altLang="en-US" sz="9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0.16422</cdr:x>
      <cdr:y>0.22824</cdr:y>
    </cdr:from>
    <cdr:to>
      <cdr:x>0.74741</cdr:x>
      <cdr:y>0.69335</cdr:y>
    </cdr:to>
    <cdr:sp macro="" textlink="">
      <cdr:nvSpPr>
        <cdr:cNvPr id="12" name="フリーフォーム: 図形 11">
          <a:extLst xmlns:a="http://schemas.openxmlformats.org/drawingml/2006/main">
            <a:ext uri="{FF2B5EF4-FFF2-40B4-BE49-F238E27FC236}">
              <a16:creationId xmlns:a16="http://schemas.microsoft.com/office/drawing/2014/main" id="{B9DCA408-0A30-4D22-90CB-7A2CFCBF2B87}"/>
            </a:ext>
          </a:extLst>
        </cdr:cNvPr>
        <cdr:cNvSpPr/>
      </cdr:nvSpPr>
      <cdr:spPr>
        <a:xfrm xmlns:a="http://schemas.openxmlformats.org/drawingml/2006/main">
          <a:off x="1638339" y="1008747"/>
          <a:ext cx="5818344" cy="2055599"/>
        </a:xfrm>
        <a:custGeom xmlns:a="http://schemas.openxmlformats.org/drawingml/2006/main">
          <a:avLst/>
          <a:gdLst>
            <a:gd name="connsiteX0" fmla="*/ 0 w 3499758"/>
            <a:gd name="connsiteY0" fmla="*/ 0 h 2024743"/>
            <a:gd name="connsiteX1" fmla="*/ 3499758 w 3499758"/>
            <a:gd name="connsiteY1" fmla="*/ 0 h 2024743"/>
            <a:gd name="connsiteX2" fmla="*/ 3499758 w 3499758"/>
            <a:gd name="connsiteY2" fmla="*/ 2024743 h 2024743"/>
            <a:gd name="connsiteX3" fmla="*/ 3499758 w 3499758"/>
            <a:gd name="connsiteY3" fmla="*/ 2024743 h 202474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499758" h="2024743">
              <a:moveTo>
                <a:pt x="0" y="0"/>
              </a:moveTo>
              <a:lnTo>
                <a:pt x="3499758" y="0"/>
              </a:lnTo>
              <a:lnTo>
                <a:pt x="3499758" y="2024743"/>
              </a:lnTo>
              <a:lnTo>
                <a:pt x="3499758" y="2024743"/>
              </a:lnTo>
            </a:path>
          </a:pathLst>
        </a:custGeom>
        <a:noFill xmlns:a="http://schemas.openxmlformats.org/drawingml/2006/main"/>
        <a:ln xmlns:a="http://schemas.openxmlformats.org/drawingml/2006/main" w="3175">
          <a:prstDash val="solid"/>
          <a:headEnd type="non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0.16412</cdr:x>
      <cdr:y>0.23028</cdr:y>
    </cdr:from>
    <cdr:to>
      <cdr:x>0.16412</cdr:x>
      <cdr:y>0.69334</cdr:y>
    </cdr:to>
    <cdr:cxnSp macro="">
      <cdr:nvCxnSpPr>
        <cdr:cNvPr id="4" name="直線矢印コネクタ 3">
          <a:extLst xmlns:a="http://schemas.openxmlformats.org/drawingml/2006/main">
            <a:ext uri="{FF2B5EF4-FFF2-40B4-BE49-F238E27FC236}">
              <a16:creationId xmlns:a16="http://schemas.microsoft.com/office/drawing/2014/main" id="{E24F364E-FB47-4B12-B1DB-95EAFF313EA6}"/>
            </a:ext>
          </a:extLst>
        </cdr:cNvPr>
        <cdr:cNvCxnSpPr/>
      </cdr:nvCxnSpPr>
      <cdr:spPr>
        <a:xfrm xmlns:a="http://schemas.openxmlformats.org/drawingml/2006/main">
          <a:off x="1637407" y="1017756"/>
          <a:ext cx="0" cy="2046539"/>
        </a:xfrm>
        <a:prstGeom xmlns:a="http://schemas.openxmlformats.org/drawingml/2006/main" prst="straightConnector1">
          <a:avLst/>
        </a:prstGeom>
        <a:ln xmlns:a="http://schemas.openxmlformats.org/drawingml/2006/main" w="6350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0.49426</cdr:x>
      <cdr:y>0.22824</cdr:y>
    </cdr:from>
    <cdr:to>
      <cdr:x>0.49426</cdr:x>
      <cdr:y>0.6913</cdr:y>
    </cdr:to>
    <cdr:cxnSp macro="">
      <cdr:nvCxnSpPr>
        <cdr:cNvPr id="14" name="直線矢印コネクタ 13">
          <a:extLst xmlns:a="http://schemas.openxmlformats.org/drawingml/2006/main">
            <a:ext uri="{FF2B5EF4-FFF2-40B4-BE49-F238E27FC236}">
              <a16:creationId xmlns:a16="http://schemas.microsoft.com/office/drawing/2014/main" id="{1C2C78FB-C5ED-4274-9D2A-B987F5073D04}"/>
            </a:ext>
          </a:extLst>
        </cdr:cNvPr>
        <cdr:cNvCxnSpPr/>
      </cdr:nvCxnSpPr>
      <cdr:spPr>
        <a:xfrm xmlns:a="http://schemas.openxmlformats.org/drawingml/2006/main">
          <a:off x="4931134" y="1008715"/>
          <a:ext cx="0" cy="2046540"/>
        </a:xfrm>
        <a:prstGeom xmlns:a="http://schemas.openxmlformats.org/drawingml/2006/main" prst="straightConnector1">
          <a:avLst/>
        </a:prstGeom>
        <a:ln xmlns:a="http://schemas.openxmlformats.org/drawingml/2006/main" w="6350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0.11577</cdr:x>
      <cdr:y>0.08621</cdr:y>
    </cdr:from>
    <cdr:to>
      <cdr:x>0.22749</cdr:x>
      <cdr:y>0.22578</cdr:y>
    </cdr:to>
    <cdr:sp macro="" textlink="">
      <cdr:nvSpPr>
        <cdr:cNvPr id="10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2AE4CD12-E153-4811-972E-9C3127FD36F3}"/>
            </a:ext>
          </a:extLst>
        </cdr:cNvPr>
        <cdr:cNvSpPr txBox="1"/>
      </cdr:nvSpPr>
      <cdr:spPr>
        <a:xfrm xmlns:a="http://schemas.openxmlformats.org/drawingml/2006/main">
          <a:off x="1155020" y="381013"/>
          <a:ext cx="1114603" cy="6168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900">
              <a:latin typeface="Arial" panose="020B0604020202020204" pitchFamily="34" charset="0"/>
              <a:cs typeface="Arial" panose="020B0604020202020204" pitchFamily="34" charset="0"/>
            </a:rPr>
            <a:t>下落前の最高値</a:t>
          </a:r>
          <a:endParaRPr kumimoji="1" lang="en-US" altLang="ja-JP" sz="9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r>
            <a:rPr kumimoji="1" lang="en-US" altLang="ja-JP" sz="900">
              <a:latin typeface="Arial" panose="020B0604020202020204" pitchFamily="34" charset="0"/>
              <a:cs typeface="Arial" panose="020B0604020202020204" pitchFamily="34" charset="0"/>
            </a:rPr>
            <a:t>3,386.10</a:t>
          </a:r>
        </a:p>
        <a:p xmlns:a="http://schemas.openxmlformats.org/drawingml/2006/main">
          <a:pPr algn="ctr"/>
          <a:r>
            <a:rPr kumimoji="1" lang="en-US" altLang="ja-JP" sz="900">
              <a:latin typeface="Arial" panose="020B0604020202020204" pitchFamily="34" charset="0"/>
              <a:cs typeface="Arial" panose="020B0604020202020204" pitchFamily="34" charset="0"/>
            </a:rPr>
            <a:t>2020</a:t>
          </a:r>
          <a:r>
            <a:rPr kumimoji="1" lang="ja-JP" altLang="en-US" sz="900">
              <a:latin typeface="Arial" panose="020B0604020202020204" pitchFamily="34" charset="0"/>
              <a:cs typeface="Arial" panose="020B0604020202020204" pitchFamily="34" charset="0"/>
            </a:rPr>
            <a:t>年</a:t>
          </a:r>
          <a:r>
            <a:rPr kumimoji="1" lang="en-US" altLang="ja-JP" sz="9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kumimoji="1" lang="ja-JP" altLang="en-US" sz="900">
              <a:latin typeface="Arial" panose="020B0604020202020204" pitchFamily="34" charset="0"/>
              <a:cs typeface="Arial" panose="020B0604020202020204" pitchFamily="34" charset="0"/>
            </a:rPr>
            <a:t>月</a:t>
          </a:r>
          <a:r>
            <a:rPr kumimoji="1" lang="en-US" altLang="ja-JP" sz="900">
              <a:latin typeface="Arial" panose="020B0604020202020204" pitchFamily="34" charset="0"/>
              <a:cs typeface="Arial" panose="020B0604020202020204" pitchFamily="34" charset="0"/>
            </a:rPr>
            <a:t>19</a:t>
          </a:r>
          <a:r>
            <a:rPr kumimoji="1" lang="ja-JP" altLang="en-US" sz="900">
              <a:latin typeface="Arial" panose="020B0604020202020204" pitchFamily="34" charset="0"/>
              <a:cs typeface="Arial" panose="020B0604020202020204" pitchFamily="34" charset="0"/>
            </a:rPr>
            <a:t>日</a:t>
          </a:r>
        </a:p>
      </cdr:txBody>
    </cdr:sp>
  </cdr:relSizeAnchor>
  <cdr:relSizeAnchor xmlns:cdr="http://schemas.openxmlformats.org/drawingml/2006/chartDrawing">
    <cdr:from>
      <cdr:x>0.61256</cdr:x>
      <cdr:y>0.6014</cdr:y>
    </cdr:from>
    <cdr:to>
      <cdr:x>0.65499</cdr:x>
      <cdr:y>0.65763</cdr:y>
    </cdr:to>
    <cdr:sp macro="" textlink="">
      <cdr:nvSpPr>
        <cdr:cNvPr id="15" name="テキスト ボックス 91">
          <a:extLst xmlns:a="http://schemas.openxmlformats.org/drawingml/2006/main">
            <a:ext uri="{FF2B5EF4-FFF2-40B4-BE49-F238E27FC236}">
              <a16:creationId xmlns:a16="http://schemas.microsoft.com/office/drawing/2014/main" id="{92A0DDFA-239F-4F8A-9F69-3EB21AD162DD}"/>
            </a:ext>
          </a:extLst>
        </cdr:cNvPr>
        <cdr:cNvSpPr txBox="1"/>
      </cdr:nvSpPr>
      <cdr:spPr>
        <a:xfrm xmlns:a="http://schemas.openxmlformats.org/drawingml/2006/main">
          <a:off x="6111369" y="2657953"/>
          <a:ext cx="423314" cy="2485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900">
              <a:latin typeface="Arial" pitchFamily="34" charset="0"/>
              <a:cs typeface="Arial" pitchFamily="34" charset="0"/>
            </a:rPr>
            <a:t>-3σ</a:t>
          </a:r>
          <a:endParaRPr kumimoji="1" lang="ja-JP" altLang="en-US" sz="9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0.48549</cdr:x>
      <cdr:y>0.16667</cdr:y>
    </cdr:from>
    <cdr:to>
      <cdr:x>0.52792</cdr:x>
      <cdr:y>0.2229</cdr:y>
    </cdr:to>
    <cdr:sp macro="" textlink="">
      <cdr:nvSpPr>
        <cdr:cNvPr id="16" name="テキスト ボックス 91">
          <a:extLst xmlns:a="http://schemas.openxmlformats.org/drawingml/2006/main">
            <a:ext uri="{FF2B5EF4-FFF2-40B4-BE49-F238E27FC236}">
              <a16:creationId xmlns:a16="http://schemas.microsoft.com/office/drawing/2014/main" id="{92A0DDFA-239F-4F8A-9F69-3EB21AD162DD}"/>
            </a:ext>
          </a:extLst>
        </cdr:cNvPr>
        <cdr:cNvSpPr txBox="1"/>
      </cdr:nvSpPr>
      <cdr:spPr>
        <a:xfrm xmlns:a="http://schemas.openxmlformats.org/drawingml/2006/main">
          <a:off x="4843638" y="736609"/>
          <a:ext cx="423314" cy="2485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900">
              <a:latin typeface="Arial" pitchFamily="34" charset="0"/>
              <a:cs typeface="Arial" pitchFamily="34" charset="0"/>
            </a:rPr>
            <a:t>+3σ</a:t>
          </a:r>
          <a:endParaRPr kumimoji="1" lang="ja-JP" altLang="en-US" sz="9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0.17367</cdr:x>
      <cdr:y>0.51519</cdr:y>
    </cdr:from>
    <cdr:to>
      <cdr:x>0.31533</cdr:x>
      <cdr:y>0.65476</cdr:y>
    </cdr:to>
    <cdr:sp macro="" textlink="">
      <cdr:nvSpPr>
        <cdr:cNvPr id="17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A25A9B85-8268-4998-87C6-B569A7BF0D8B}"/>
            </a:ext>
          </a:extLst>
        </cdr:cNvPr>
        <cdr:cNvSpPr txBox="1"/>
      </cdr:nvSpPr>
      <cdr:spPr>
        <a:xfrm xmlns:a="http://schemas.openxmlformats.org/drawingml/2006/main">
          <a:off x="1732619" y="2276926"/>
          <a:ext cx="1413307" cy="6168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900">
              <a:latin typeface="Arial" panose="020B0604020202020204" pitchFamily="34" charset="0"/>
              <a:cs typeface="Arial" panose="020B0604020202020204" pitchFamily="34" charset="0"/>
            </a:rPr>
            <a:t>コロナショック後の底値</a:t>
          </a:r>
          <a:endParaRPr kumimoji="1" lang="en-US" altLang="ja-JP" sz="9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r>
            <a:rPr kumimoji="1" lang="en-US" altLang="ja-JP" sz="900">
              <a:latin typeface="Arial" panose="020B0604020202020204" pitchFamily="34" charset="0"/>
              <a:cs typeface="Arial" panose="020B0604020202020204" pitchFamily="34" charset="0"/>
            </a:rPr>
            <a:t>2,237.40</a:t>
          </a:r>
        </a:p>
        <a:p xmlns:a="http://schemas.openxmlformats.org/drawingml/2006/main">
          <a:pPr algn="ctr"/>
          <a:r>
            <a:rPr kumimoji="1" lang="en-US" altLang="ja-JP" sz="900">
              <a:latin typeface="Arial" panose="020B0604020202020204" pitchFamily="34" charset="0"/>
              <a:cs typeface="Arial" panose="020B0604020202020204" pitchFamily="34" charset="0"/>
            </a:rPr>
            <a:t>2020</a:t>
          </a:r>
          <a:r>
            <a:rPr kumimoji="1" lang="ja-JP" altLang="en-US" sz="900">
              <a:latin typeface="Arial" panose="020B0604020202020204" pitchFamily="34" charset="0"/>
              <a:cs typeface="Arial" panose="020B0604020202020204" pitchFamily="34" charset="0"/>
            </a:rPr>
            <a:t>年</a:t>
          </a:r>
          <a:r>
            <a:rPr kumimoji="1" lang="en-US" altLang="ja-JP" sz="9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r>
            <a:rPr kumimoji="1" lang="ja-JP" altLang="en-US" sz="900">
              <a:latin typeface="Arial" panose="020B0604020202020204" pitchFamily="34" charset="0"/>
              <a:cs typeface="Arial" panose="020B0604020202020204" pitchFamily="34" charset="0"/>
            </a:rPr>
            <a:t>月</a:t>
          </a:r>
          <a:r>
            <a:rPr kumimoji="1" lang="en-US" altLang="ja-JP" sz="900">
              <a:latin typeface="Arial" panose="020B0604020202020204" pitchFamily="34" charset="0"/>
              <a:cs typeface="Arial" panose="020B0604020202020204" pitchFamily="34" charset="0"/>
            </a:rPr>
            <a:t>20</a:t>
          </a:r>
          <a:r>
            <a:rPr kumimoji="1" lang="ja-JP" altLang="en-US" sz="900">
              <a:latin typeface="Arial" panose="020B0604020202020204" pitchFamily="34" charset="0"/>
              <a:cs typeface="Arial" panose="020B0604020202020204" pitchFamily="34" charset="0"/>
            </a:rPr>
            <a:t>日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204107</xdr:colOff>
      <xdr:row>8</xdr:row>
      <xdr:rowOff>117021</xdr:rowOff>
    </xdr:from>
    <xdr:to>
      <xdr:col>10</xdr:col>
      <xdr:colOff>499382</xdr:colOff>
      <xdr:row>8</xdr:row>
      <xdr:rowOff>402771</xdr:rowOff>
    </xdr:to>
    <xdr:pic>
      <xdr:nvPicPr>
        <xdr:cNvPr id="2" name="Picture 222">
          <a:extLst>
            <a:ext uri="{FF2B5EF4-FFF2-40B4-BE49-F238E27FC236}">
              <a16:creationId xmlns:a16="http://schemas.microsoft.com/office/drawing/2014/main" id="{CA318586-D767-48D5-80C6-23335A47F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735536" y="1466850"/>
          <a:ext cx="295275" cy="517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25</xdr:col>
      <xdr:colOff>277586</xdr:colOff>
      <xdr:row>133</xdr:row>
      <xdr:rowOff>81642</xdr:rowOff>
    </xdr:from>
    <xdr:to>
      <xdr:col>26</xdr:col>
      <xdr:colOff>631372</xdr:colOff>
      <xdr:row>136</xdr:row>
      <xdr:rowOff>92529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E57DF016-9BE2-444C-AAD0-A959868DA7B7}"/>
            </a:ext>
          </a:extLst>
        </xdr:cNvPr>
        <xdr:cNvSpPr txBox="1"/>
      </xdr:nvSpPr>
      <xdr:spPr>
        <a:xfrm>
          <a:off x="16606157" y="22522542"/>
          <a:ext cx="1006929" cy="5170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/>
            <a:t>3,386.10</a:t>
          </a:r>
        </a:p>
        <a:p>
          <a:pPr algn="ctr"/>
          <a:r>
            <a:rPr kumimoji="1" lang="en-US" altLang="ja-JP" sz="1100"/>
            <a:t>Feb 19 2020</a:t>
          </a:r>
          <a:endParaRPr kumimoji="1" lang="ja-JP" altLang="en-US" sz="1100"/>
        </a:p>
      </xdr:txBody>
    </xdr:sp>
    <xdr:clientData/>
  </xdr:twoCellAnchor>
  <xdr:twoCellAnchor>
    <xdr:from>
      <xdr:col>1</xdr:col>
      <xdr:colOff>272144</xdr:colOff>
      <xdr:row>11</xdr:row>
      <xdr:rowOff>21772</xdr:rowOff>
    </xdr:from>
    <xdr:to>
      <xdr:col>17</xdr:col>
      <xdr:colOff>353786</xdr:colOff>
      <xdr:row>37</xdr:row>
      <xdr:rowOff>54429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79973DDD-9DBB-4102-8ECF-A854892664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527957</xdr:colOff>
      <xdr:row>1</xdr:row>
      <xdr:rowOff>76200</xdr:rowOff>
    </xdr:from>
    <xdr:to>
      <xdr:col>16</xdr:col>
      <xdr:colOff>250371</xdr:colOff>
      <xdr:row>3</xdr:row>
      <xdr:rowOff>87086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D6A7BC25-42CA-442E-B514-5CBD3FFA1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09214" y="244929"/>
          <a:ext cx="1208314" cy="3483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576943</xdr:colOff>
      <xdr:row>4</xdr:row>
      <xdr:rowOff>10886</xdr:rowOff>
    </xdr:from>
    <xdr:to>
      <xdr:col>16</xdr:col>
      <xdr:colOff>625928</xdr:colOff>
      <xdr:row>5</xdr:row>
      <xdr:rowOff>174172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86FB5032-7EAF-4007-82C7-75B4C014C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696686"/>
          <a:ext cx="1534885" cy="3592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0.596</cdr:x>
      <cdr:y>0.47824</cdr:y>
    </cdr:from>
    <cdr:to>
      <cdr:x>0.62571</cdr:x>
      <cdr:y>0.53447</cdr:y>
    </cdr:to>
    <cdr:sp macro="" textlink="">
      <cdr:nvSpPr>
        <cdr:cNvPr id="3" name="テキスト ボックス 91">
          <a:extLst xmlns:a="http://schemas.openxmlformats.org/drawingml/2006/main">
            <a:ext uri="{FF2B5EF4-FFF2-40B4-BE49-F238E27FC236}">
              <a16:creationId xmlns:a16="http://schemas.microsoft.com/office/drawing/2014/main" id="{C65A28CF-B5F2-42F1-86CC-AB03E068A749}"/>
            </a:ext>
          </a:extLst>
        </cdr:cNvPr>
        <cdr:cNvSpPr txBox="1"/>
      </cdr:nvSpPr>
      <cdr:spPr>
        <a:xfrm xmlns:a="http://schemas.openxmlformats.org/drawingml/2006/main">
          <a:off x="6114832" y="2113639"/>
          <a:ext cx="304819" cy="2485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900">
              <a:latin typeface="Arial" pitchFamily="34" charset="0"/>
              <a:cs typeface="Arial" pitchFamily="34" charset="0"/>
            </a:rPr>
            <a:t>μ</a:t>
          </a:r>
          <a:endParaRPr kumimoji="1" lang="ja-JP" altLang="en-US" sz="9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0.57073</cdr:x>
      <cdr:y>0.41173</cdr:y>
    </cdr:from>
    <cdr:to>
      <cdr:x>0.61317</cdr:x>
      <cdr:y>0.46796</cdr:y>
    </cdr:to>
    <cdr:sp macro="" textlink="">
      <cdr:nvSpPr>
        <cdr:cNvPr id="5" name="テキスト ボックス 91">
          <a:extLst xmlns:a="http://schemas.openxmlformats.org/drawingml/2006/main">
            <a:ext uri="{FF2B5EF4-FFF2-40B4-BE49-F238E27FC236}">
              <a16:creationId xmlns:a16="http://schemas.microsoft.com/office/drawing/2014/main" id="{777267C8-4878-4B08-A3AA-317F7C843127}"/>
            </a:ext>
          </a:extLst>
        </cdr:cNvPr>
        <cdr:cNvSpPr txBox="1"/>
      </cdr:nvSpPr>
      <cdr:spPr>
        <a:xfrm xmlns:a="http://schemas.openxmlformats.org/drawingml/2006/main">
          <a:off x="5855542" y="1819689"/>
          <a:ext cx="435425" cy="2485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900">
              <a:latin typeface="Arial" pitchFamily="34" charset="0"/>
              <a:cs typeface="Arial" pitchFamily="34" charset="0"/>
            </a:rPr>
            <a:t>+1σ</a:t>
          </a:r>
          <a:endParaRPr kumimoji="1" lang="ja-JP" altLang="en-US" sz="9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0.53588</cdr:x>
      <cdr:y>0.62971</cdr:y>
    </cdr:from>
    <cdr:to>
      <cdr:x>0.57832</cdr:x>
      <cdr:y>0.68593</cdr:y>
    </cdr:to>
    <cdr:sp macro="" textlink="">
      <cdr:nvSpPr>
        <cdr:cNvPr id="6" name="テキスト ボックス 91">
          <a:extLst xmlns:a="http://schemas.openxmlformats.org/drawingml/2006/main">
            <a:ext uri="{FF2B5EF4-FFF2-40B4-BE49-F238E27FC236}">
              <a16:creationId xmlns:a16="http://schemas.microsoft.com/office/drawing/2014/main" id="{B0349F9A-C0C1-4861-9049-A7DFDAA2DFDC}"/>
            </a:ext>
          </a:extLst>
        </cdr:cNvPr>
        <cdr:cNvSpPr txBox="1"/>
      </cdr:nvSpPr>
      <cdr:spPr>
        <a:xfrm xmlns:a="http://schemas.openxmlformats.org/drawingml/2006/main">
          <a:off x="5498033" y="2783081"/>
          <a:ext cx="435425" cy="2484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900">
              <a:latin typeface="Arial" pitchFamily="34" charset="0"/>
              <a:cs typeface="Arial" pitchFamily="34" charset="0"/>
            </a:rPr>
            <a:t>-2σ</a:t>
          </a:r>
          <a:endParaRPr kumimoji="1" lang="ja-JP" altLang="en-US" sz="9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0.57079</cdr:x>
      <cdr:y>0.5817</cdr:y>
    </cdr:from>
    <cdr:to>
      <cdr:x>0.61323</cdr:x>
      <cdr:y>0.63793</cdr:y>
    </cdr:to>
    <cdr:sp macro="" textlink="">
      <cdr:nvSpPr>
        <cdr:cNvPr id="7" name="テキスト ボックス 91">
          <a:extLst xmlns:a="http://schemas.openxmlformats.org/drawingml/2006/main">
            <a:ext uri="{FF2B5EF4-FFF2-40B4-BE49-F238E27FC236}">
              <a16:creationId xmlns:a16="http://schemas.microsoft.com/office/drawing/2014/main" id="{B0349F9A-C0C1-4861-9049-A7DFDAA2DFDC}"/>
            </a:ext>
          </a:extLst>
        </cdr:cNvPr>
        <cdr:cNvSpPr txBox="1"/>
      </cdr:nvSpPr>
      <cdr:spPr>
        <a:xfrm xmlns:a="http://schemas.openxmlformats.org/drawingml/2006/main">
          <a:off x="5856229" y="2570884"/>
          <a:ext cx="435426" cy="2485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900">
              <a:latin typeface="Arial" pitchFamily="34" charset="0"/>
              <a:cs typeface="Arial" pitchFamily="34" charset="0"/>
            </a:rPr>
            <a:t>-1σ</a:t>
          </a:r>
          <a:endParaRPr kumimoji="1" lang="ja-JP" altLang="en-US" sz="9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0.53303</cdr:x>
      <cdr:y>0.33907</cdr:y>
    </cdr:from>
    <cdr:to>
      <cdr:x>0.57546</cdr:x>
      <cdr:y>0.3953</cdr:y>
    </cdr:to>
    <cdr:sp macro="" textlink="">
      <cdr:nvSpPr>
        <cdr:cNvPr id="8" name="テキスト ボックス 91">
          <a:extLst xmlns:a="http://schemas.openxmlformats.org/drawingml/2006/main">
            <a:ext uri="{FF2B5EF4-FFF2-40B4-BE49-F238E27FC236}">
              <a16:creationId xmlns:a16="http://schemas.microsoft.com/office/drawing/2014/main" id="{B0349F9A-C0C1-4861-9049-A7DFDAA2DFDC}"/>
            </a:ext>
          </a:extLst>
        </cdr:cNvPr>
        <cdr:cNvSpPr txBox="1"/>
      </cdr:nvSpPr>
      <cdr:spPr>
        <a:xfrm xmlns:a="http://schemas.openxmlformats.org/drawingml/2006/main">
          <a:off x="5468728" y="1498555"/>
          <a:ext cx="435323" cy="2485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900">
              <a:latin typeface="Arial" pitchFamily="34" charset="0"/>
              <a:cs typeface="Arial" pitchFamily="34" charset="0"/>
            </a:rPr>
            <a:t>+2σ</a:t>
          </a:r>
          <a:endParaRPr kumimoji="1" lang="ja-JP" altLang="en-US" sz="9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0.16257</cdr:x>
      <cdr:y>0.32184</cdr:y>
    </cdr:from>
    <cdr:to>
      <cdr:x>0.74686</cdr:x>
      <cdr:y>0.78695</cdr:y>
    </cdr:to>
    <cdr:sp macro="" textlink="">
      <cdr:nvSpPr>
        <cdr:cNvPr id="12" name="フリーフォーム: 図形 11">
          <a:extLst xmlns:a="http://schemas.openxmlformats.org/drawingml/2006/main">
            <a:ext uri="{FF2B5EF4-FFF2-40B4-BE49-F238E27FC236}">
              <a16:creationId xmlns:a16="http://schemas.microsoft.com/office/drawing/2014/main" id="{B9DCA408-0A30-4D22-90CB-7A2CFCBF2B87}"/>
            </a:ext>
          </a:extLst>
        </cdr:cNvPr>
        <cdr:cNvSpPr/>
      </cdr:nvSpPr>
      <cdr:spPr>
        <a:xfrm xmlns:a="http://schemas.openxmlformats.org/drawingml/2006/main">
          <a:off x="1621970" y="1422404"/>
          <a:ext cx="5829270" cy="2055599"/>
        </a:xfrm>
        <a:custGeom xmlns:a="http://schemas.openxmlformats.org/drawingml/2006/main">
          <a:avLst/>
          <a:gdLst>
            <a:gd name="connsiteX0" fmla="*/ 0 w 3499758"/>
            <a:gd name="connsiteY0" fmla="*/ 0 h 2024743"/>
            <a:gd name="connsiteX1" fmla="*/ 3499758 w 3499758"/>
            <a:gd name="connsiteY1" fmla="*/ 0 h 2024743"/>
            <a:gd name="connsiteX2" fmla="*/ 3499758 w 3499758"/>
            <a:gd name="connsiteY2" fmla="*/ 2024743 h 2024743"/>
            <a:gd name="connsiteX3" fmla="*/ 3499758 w 3499758"/>
            <a:gd name="connsiteY3" fmla="*/ 2024743 h 202474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499758" h="2024743">
              <a:moveTo>
                <a:pt x="0" y="0"/>
              </a:moveTo>
              <a:lnTo>
                <a:pt x="3499758" y="0"/>
              </a:lnTo>
              <a:lnTo>
                <a:pt x="3499758" y="2024743"/>
              </a:lnTo>
              <a:lnTo>
                <a:pt x="3499758" y="2024743"/>
              </a:lnTo>
            </a:path>
          </a:pathLst>
        </a:custGeom>
        <a:noFill xmlns:a="http://schemas.openxmlformats.org/drawingml/2006/main"/>
        <a:ln xmlns:a="http://schemas.openxmlformats.org/drawingml/2006/main" w="3175">
          <a:prstDash val="solid"/>
          <a:headEnd type="non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0.16194</cdr:x>
      <cdr:y>0.32511</cdr:y>
    </cdr:from>
    <cdr:to>
      <cdr:x>0.16194</cdr:x>
      <cdr:y>0.78817</cdr:y>
    </cdr:to>
    <cdr:cxnSp macro="">
      <cdr:nvCxnSpPr>
        <cdr:cNvPr id="4" name="直線矢印コネクタ 3">
          <a:extLst xmlns:a="http://schemas.openxmlformats.org/drawingml/2006/main">
            <a:ext uri="{FF2B5EF4-FFF2-40B4-BE49-F238E27FC236}">
              <a16:creationId xmlns:a16="http://schemas.microsoft.com/office/drawing/2014/main" id="{E24F364E-FB47-4B12-B1DB-95EAFF313EA6}"/>
            </a:ext>
          </a:extLst>
        </cdr:cNvPr>
        <cdr:cNvCxnSpPr/>
      </cdr:nvCxnSpPr>
      <cdr:spPr>
        <a:xfrm xmlns:a="http://schemas.openxmlformats.org/drawingml/2006/main">
          <a:off x="1661474" y="1436856"/>
          <a:ext cx="0" cy="2046539"/>
        </a:xfrm>
        <a:prstGeom xmlns:a="http://schemas.openxmlformats.org/drawingml/2006/main" prst="straightConnector1">
          <a:avLst/>
        </a:prstGeom>
        <a:ln xmlns:a="http://schemas.openxmlformats.org/drawingml/2006/main" w="6350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0.62301</cdr:x>
      <cdr:y>0.32676</cdr:y>
    </cdr:from>
    <cdr:to>
      <cdr:x>0.62301</cdr:x>
      <cdr:y>0.78982</cdr:y>
    </cdr:to>
    <cdr:cxnSp macro="">
      <cdr:nvCxnSpPr>
        <cdr:cNvPr id="14" name="直線矢印コネクタ 13">
          <a:extLst xmlns:a="http://schemas.openxmlformats.org/drawingml/2006/main">
            <a:ext uri="{FF2B5EF4-FFF2-40B4-BE49-F238E27FC236}">
              <a16:creationId xmlns:a16="http://schemas.microsoft.com/office/drawing/2014/main" id="{1C2C78FB-C5ED-4274-9D2A-B987F5073D04}"/>
            </a:ext>
          </a:extLst>
        </cdr:cNvPr>
        <cdr:cNvCxnSpPr/>
      </cdr:nvCxnSpPr>
      <cdr:spPr>
        <a:xfrm xmlns:a="http://schemas.openxmlformats.org/drawingml/2006/main">
          <a:off x="6391952" y="1444161"/>
          <a:ext cx="0" cy="2046539"/>
        </a:xfrm>
        <a:prstGeom xmlns:a="http://schemas.openxmlformats.org/drawingml/2006/main" prst="straightConnector1">
          <a:avLst/>
        </a:prstGeom>
        <a:ln xmlns:a="http://schemas.openxmlformats.org/drawingml/2006/main" w="6350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0.10977</cdr:x>
      <cdr:y>0.17488</cdr:y>
    </cdr:from>
    <cdr:to>
      <cdr:x>0.22149</cdr:x>
      <cdr:y>0.31445</cdr:y>
    </cdr:to>
    <cdr:sp macro="" textlink="">
      <cdr:nvSpPr>
        <cdr:cNvPr id="10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2AE4CD12-E153-4811-972E-9C3127FD36F3}"/>
            </a:ext>
          </a:extLst>
        </cdr:cNvPr>
        <cdr:cNvSpPr txBox="1"/>
      </cdr:nvSpPr>
      <cdr:spPr>
        <a:xfrm xmlns:a="http://schemas.openxmlformats.org/drawingml/2006/main">
          <a:off x="1095149" y="772899"/>
          <a:ext cx="1114650" cy="6168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900">
              <a:latin typeface="Arial" panose="020B0604020202020204" pitchFamily="34" charset="0"/>
              <a:cs typeface="Arial" panose="020B0604020202020204" pitchFamily="34" charset="0"/>
            </a:rPr>
            <a:t>下落前の最高値</a:t>
          </a:r>
          <a:endParaRPr kumimoji="1" lang="en-US" altLang="ja-JP" sz="9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r>
            <a:rPr kumimoji="1" lang="en-US" altLang="ja-JP" sz="900">
              <a:latin typeface="Arial" panose="020B0604020202020204" pitchFamily="34" charset="0"/>
              <a:cs typeface="Arial" panose="020B0604020202020204" pitchFamily="34" charset="0"/>
            </a:rPr>
            <a:t>3,386.10</a:t>
          </a:r>
        </a:p>
        <a:p xmlns:a="http://schemas.openxmlformats.org/drawingml/2006/main">
          <a:pPr algn="ctr"/>
          <a:r>
            <a:rPr kumimoji="1" lang="en-US" altLang="ja-JP" sz="900">
              <a:latin typeface="Arial" panose="020B0604020202020204" pitchFamily="34" charset="0"/>
              <a:cs typeface="Arial" panose="020B0604020202020204" pitchFamily="34" charset="0"/>
            </a:rPr>
            <a:t>2020</a:t>
          </a:r>
          <a:r>
            <a:rPr kumimoji="1" lang="ja-JP" altLang="en-US" sz="900">
              <a:latin typeface="Arial" panose="020B0604020202020204" pitchFamily="34" charset="0"/>
              <a:cs typeface="Arial" panose="020B0604020202020204" pitchFamily="34" charset="0"/>
            </a:rPr>
            <a:t>年</a:t>
          </a:r>
          <a:r>
            <a:rPr kumimoji="1" lang="en-US" altLang="ja-JP" sz="9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kumimoji="1" lang="ja-JP" altLang="en-US" sz="900">
              <a:latin typeface="Arial" panose="020B0604020202020204" pitchFamily="34" charset="0"/>
              <a:cs typeface="Arial" panose="020B0604020202020204" pitchFamily="34" charset="0"/>
            </a:rPr>
            <a:t>月</a:t>
          </a:r>
          <a:r>
            <a:rPr kumimoji="1" lang="en-US" altLang="ja-JP" sz="900">
              <a:latin typeface="Arial" panose="020B0604020202020204" pitchFamily="34" charset="0"/>
              <a:cs typeface="Arial" panose="020B0604020202020204" pitchFamily="34" charset="0"/>
            </a:rPr>
            <a:t>19</a:t>
          </a:r>
          <a:r>
            <a:rPr kumimoji="1" lang="ja-JP" altLang="en-US" sz="900">
              <a:latin typeface="Arial" panose="020B0604020202020204" pitchFamily="34" charset="0"/>
              <a:cs typeface="Arial" panose="020B0604020202020204" pitchFamily="34" charset="0"/>
            </a:rPr>
            <a:t>日</a:t>
          </a:r>
        </a:p>
      </cdr:txBody>
    </cdr:sp>
  </cdr:relSizeAnchor>
  <cdr:relSizeAnchor xmlns:cdr="http://schemas.openxmlformats.org/drawingml/2006/chartDrawing">
    <cdr:from>
      <cdr:x>0.56519</cdr:x>
      <cdr:y>0.12562</cdr:y>
    </cdr:from>
    <cdr:to>
      <cdr:x>0.67685</cdr:x>
      <cdr:y>0.30788</cdr:y>
    </cdr:to>
    <cdr:sp macro="" textlink="">
      <cdr:nvSpPr>
        <cdr:cNvPr id="1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25F360B7-0246-4FD4-8AAB-9CD6CCB40C2F}"/>
            </a:ext>
          </a:extLst>
        </cdr:cNvPr>
        <cdr:cNvSpPr txBox="1"/>
      </cdr:nvSpPr>
      <cdr:spPr>
        <a:xfrm xmlns:a="http://schemas.openxmlformats.org/drawingml/2006/main">
          <a:off x="5638775" y="555170"/>
          <a:ext cx="1114005" cy="8055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kumimoji="1" lang="en-US" altLang="ja-JP" sz="1100"/>
        </a:p>
        <a:p xmlns:a="http://schemas.openxmlformats.org/drawingml/2006/main">
          <a:pPr algn="ctr"/>
          <a:r>
            <a:rPr kumimoji="1" lang="ja-JP" altLang="en-US" sz="900">
              <a:latin typeface="Arial" panose="020B0604020202020204" pitchFamily="34" charset="0"/>
              <a:cs typeface="Arial" panose="020B0604020202020204" pitchFamily="34" charset="0"/>
            </a:rPr>
            <a:t>下落前の最高値に回復した日</a:t>
          </a:r>
          <a:endParaRPr kumimoji="1" lang="en-US" altLang="ja-JP" sz="9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r>
            <a:rPr kumimoji="1" lang="en-US" altLang="ja-JP" sz="900">
              <a:latin typeface="Arial" panose="020B0604020202020204" pitchFamily="34" charset="0"/>
              <a:cs typeface="Arial" panose="020B0604020202020204" pitchFamily="34" charset="0"/>
            </a:rPr>
            <a:t>2020</a:t>
          </a:r>
          <a:r>
            <a:rPr kumimoji="1" lang="ja-JP" altLang="en-US" sz="900">
              <a:latin typeface="Arial" panose="020B0604020202020204" pitchFamily="34" charset="0"/>
              <a:cs typeface="Arial" panose="020B0604020202020204" pitchFamily="34" charset="0"/>
            </a:rPr>
            <a:t>年</a:t>
          </a:r>
          <a:r>
            <a:rPr kumimoji="1" lang="en-US" altLang="ja-JP" sz="900">
              <a:latin typeface="Arial" panose="020B0604020202020204" pitchFamily="34" charset="0"/>
              <a:cs typeface="Arial" panose="020B0604020202020204" pitchFamily="34" charset="0"/>
            </a:rPr>
            <a:t>8</a:t>
          </a:r>
          <a:r>
            <a:rPr kumimoji="1" lang="ja-JP" altLang="en-US" sz="900">
              <a:latin typeface="Arial" panose="020B0604020202020204" pitchFamily="34" charset="0"/>
              <a:cs typeface="Arial" panose="020B0604020202020204" pitchFamily="34" charset="0"/>
            </a:rPr>
            <a:t>月</a:t>
          </a:r>
          <a:r>
            <a:rPr kumimoji="1" lang="en-US" altLang="ja-JP" sz="900">
              <a:latin typeface="Arial" panose="020B0604020202020204" pitchFamily="34" charset="0"/>
              <a:cs typeface="Arial" panose="020B0604020202020204" pitchFamily="34" charset="0"/>
            </a:rPr>
            <a:t>21</a:t>
          </a:r>
          <a:r>
            <a:rPr kumimoji="1" lang="ja-JP" altLang="en-US" sz="900">
              <a:latin typeface="Arial" panose="020B0604020202020204" pitchFamily="34" charset="0"/>
              <a:cs typeface="Arial" panose="020B0604020202020204" pitchFamily="34" charset="0"/>
            </a:rPr>
            <a:t>日</a:t>
          </a:r>
          <a:endParaRPr kumimoji="1" lang="en-US" altLang="ja-JP" sz="9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r>
            <a:rPr kumimoji="1" lang="en-US" altLang="ja-JP" sz="900">
              <a:latin typeface="Arial" panose="020B0604020202020204" pitchFamily="34" charset="0"/>
              <a:cs typeface="Arial" panose="020B0604020202020204" pitchFamily="34" charset="0"/>
            </a:rPr>
            <a:t>(3,397.16)</a:t>
          </a:r>
          <a:endParaRPr kumimoji="1" lang="ja-JP" alt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0.50345</cdr:x>
      <cdr:y>0.67283</cdr:y>
    </cdr:from>
    <cdr:to>
      <cdr:x>0.54588</cdr:x>
      <cdr:y>0.72906</cdr:y>
    </cdr:to>
    <cdr:sp macro="" textlink="">
      <cdr:nvSpPr>
        <cdr:cNvPr id="15" name="テキスト ボックス 91">
          <a:extLst xmlns:a="http://schemas.openxmlformats.org/drawingml/2006/main">
            <a:ext uri="{FF2B5EF4-FFF2-40B4-BE49-F238E27FC236}">
              <a16:creationId xmlns:a16="http://schemas.microsoft.com/office/drawing/2014/main" id="{92A0DDFA-239F-4F8A-9F69-3EB21AD162DD}"/>
            </a:ext>
          </a:extLst>
        </cdr:cNvPr>
        <cdr:cNvSpPr txBox="1"/>
      </cdr:nvSpPr>
      <cdr:spPr>
        <a:xfrm xmlns:a="http://schemas.openxmlformats.org/drawingml/2006/main">
          <a:off x="5165273" y="2973617"/>
          <a:ext cx="435322" cy="2485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900">
              <a:latin typeface="Arial" pitchFamily="34" charset="0"/>
              <a:cs typeface="Arial" pitchFamily="34" charset="0"/>
            </a:rPr>
            <a:t>-3σ</a:t>
          </a:r>
          <a:endParaRPr kumimoji="1" lang="ja-JP" altLang="en-US" sz="9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0.50295</cdr:x>
      <cdr:y>0.25657</cdr:y>
    </cdr:from>
    <cdr:to>
      <cdr:x>0.54538</cdr:x>
      <cdr:y>0.3128</cdr:y>
    </cdr:to>
    <cdr:sp macro="" textlink="">
      <cdr:nvSpPr>
        <cdr:cNvPr id="16" name="テキスト ボックス 91">
          <a:extLst xmlns:a="http://schemas.openxmlformats.org/drawingml/2006/main">
            <a:ext uri="{FF2B5EF4-FFF2-40B4-BE49-F238E27FC236}">
              <a16:creationId xmlns:a16="http://schemas.microsoft.com/office/drawing/2014/main" id="{92A0DDFA-239F-4F8A-9F69-3EB21AD162DD}"/>
            </a:ext>
          </a:extLst>
        </cdr:cNvPr>
        <cdr:cNvSpPr txBox="1"/>
      </cdr:nvSpPr>
      <cdr:spPr>
        <a:xfrm xmlns:a="http://schemas.openxmlformats.org/drawingml/2006/main">
          <a:off x="5160128" y="1133944"/>
          <a:ext cx="435322" cy="2485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900">
              <a:latin typeface="Arial" pitchFamily="34" charset="0"/>
              <a:cs typeface="Arial" pitchFamily="34" charset="0"/>
            </a:rPr>
            <a:t>+3σ</a:t>
          </a:r>
          <a:endParaRPr kumimoji="1" lang="ja-JP" altLang="en-US" sz="9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0.17312</cdr:x>
      <cdr:y>0.60509</cdr:y>
    </cdr:from>
    <cdr:to>
      <cdr:x>0.31478</cdr:x>
      <cdr:y>0.74466</cdr:y>
    </cdr:to>
    <cdr:sp macro="" textlink="">
      <cdr:nvSpPr>
        <cdr:cNvPr id="17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A25A9B85-8268-4998-87C6-B569A7BF0D8B}"/>
            </a:ext>
          </a:extLst>
        </cdr:cNvPr>
        <cdr:cNvSpPr txBox="1"/>
      </cdr:nvSpPr>
      <cdr:spPr>
        <a:xfrm xmlns:a="http://schemas.openxmlformats.org/drawingml/2006/main">
          <a:off x="1727199" y="2674257"/>
          <a:ext cx="1413327" cy="6168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900">
              <a:latin typeface="Arial" panose="020B0604020202020204" pitchFamily="34" charset="0"/>
              <a:cs typeface="Arial" panose="020B0604020202020204" pitchFamily="34" charset="0"/>
            </a:rPr>
            <a:t>コロナショック後の底値</a:t>
          </a:r>
          <a:endParaRPr kumimoji="1" lang="en-US" altLang="ja-JP" sz="9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r>
            <a:rPr kumimoji="1" lang="en-US" altLang="ja-JP" sz="900">
              <a:latin typeface="Arial" panose="020B0604020202020204" pitchFamily="34" charset="0"/>
              <a:cs typeface="Arial" panose="020B0604020202020204" pitchFamily="34" charset="0"/>
            </a:rPr>
            <a:t>2,237.40</a:t>
          </a:r>
        </a:p>
        <a:p xmlns:a="http://schemas.openxmlformats.org/drawingml/2006/main">
          <a:pPr algn="ctr"/>
          <a:r>
            <a:rPr kumimoji="1" lang="en-US" altLang="ja-JP" sz="900">
              <a:latin typeface="Arial" panose="020B0604020202020204" pitchFamily="34" charset="0"/>
              <a:cs typeface="Arial" panose="020B0604020202020204" pitchFamily="34" charset="0"/>
            </a:rPr>
            <a:t>2020</a:t>
          </a:r>
          <a:r>
            <a:rPr kumimoji="1" lang="ja-JP" altLang="en-US" sz="900">
              <a:latin typeface="Arial" panose="020B0604020202020204" pitchFamily="34" charset="0"/>
              <a:cs typeface="Arial" panose="020B0604020202020204" pitchFamily="34" charset="0"/>
            </a:rPr>
            <a:t>年</a:t>
          </a:r>
          <a:r>
            <a:rPr kumimoji="1" lang="en-US" altLang="ja-JP" sz="9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r>
            <a:rPr kumimoji="1" lang="ja-JP" altLang="en-US" sz="900">
              <a:latin typeface="Arial" panose="020B0604020202020204" pitchFamily="34" charset="0"/>
              <a:cs typeface="Arial" panose="020B0604020202020204" pitchFamily="34" charset="0"/>
            </a:rPr>
            <a:t>月</a:t>
          </a:r>
          <a:r>
            <a:rPr kumimoji="1" lang="en-US" altLang="ja-JP" sz="900">
              <a:latin typeface="Arial" panose="020B0604020202020204" pitchFamily="34" charset="0"/>
              <a:cs typeface="Arial" panose="020B0604020202020204" pitchFamily="34" charset="0"/>
            </a:rPr>
            <a:t>20</a:t>
          </a:r>
          <a:r>
            <a:rPr kumimoji="1" lang="ja-JP" altLang="en-US" sz="900">
              <a:latin typeface="Arial" panose="020B0604020202020204" pitchFamily="34" charset="0"/>
              <a:cs typeface="Arial" panose="020B0604020202020204" pitchFamily="34" charset="0"/>
            </a:rPr>
            <a:t>日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&amp;P500%20Analys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&amp;P500"/>
      <sheetName val="Topix"/>
      <sheetName val="Stochastics"/>
      <sheetName val="RSI"/>
      <sheetName val="分布予測 20年3月～ "/>
      <sheetName val="分布予測 14年2月～"/>
      <sheetName val="分布予測 15年5月～"/>
      <sheetName val="分布予測 16年1月～"/>
      <sheetName val="確率分布(正規）"/>
      <sheetName val="Draw Downs"/>
      <sheetName val="ベイズ予測の検証"/>
      <sheetName val="変化率 (1950-2014)"/>
      <sheetName val="月別平均"/>
      <sheetName val="確率分布(対数）"/>
      <sheetName val="変化率 (since 2002)"/>
      <sheetName val="変化率分析"/>
      <sheetName val="変化率のパターン分析(2020)"/>
      <sheetName val="変化率のパターン分析(2019)"/>
      <sheetName val="変化率のパターン分析(2018)"/>
      <sheetName val="変化率のパターン分析(2017)"/>
      <sheetName val="変化率のパターン分析(2016)"/>
      <sheetName val="変化率のパターン分析 (2015)"/>
      <sheetName val="取引量"/>
      <sheetName val="ヒストグラム"/>
      <sheetName val="分布予測 n=100"/>
      <sheetName val="分布予測 n=60"/>
      <sheetName val="ゆらぎ解析"/>
      <sheetName val="Pivot"/>
    </sheetNames>
    <sheetDataSet>
      <sheetData sheetId="0">
        <row r="4494">
          <cell r="N4494">
            <v>2237.4</v>
          </cell>
        </row>
        <row r="4497">
          <cell r="F4497">
            <v>2630.07</v>
          </cell>
        </row>
        <row r="4498">
          <cell r="F4498">
            <v>2541.4699999999998</v>
          </cell>
        </row>
        <row r="4499">
          <cell r="F4499">
            <v>2626.65</v>
          </cell>
        </row>
        <row r="4500">
          <cell r="F4500">
            <v>2584.59</v>
          </cell>
        </row>
        <row r="4501">
          <cell r="F4501">
            <v>2470.5</v>
          </cell>
        </row>
        <row r="4502">
          <cell r="F4502">
            <v>2526.9</v>
          </cell>
        </row>
        <row r="4503">
          <cell r="F4503">
            <v>2488.65</v>
          </cell>
        </row>
        <row r="4504">
          <cell r="F4504">
            <v>2663.68</v>
          </cell>
        </row>
        <row r="4505">
          <cell r="F4505">
            <v>2659.41</v>
          </cell>
        </row>
        <row r="4506">
          <cell r="F4506">
            <v>2749.98</v>
          </cell>
        </row>
        <row r="4507">
          <cell r="F4507">
            <v>2789.82</v>
          </cell>
        </row>
        <row r="4508">
          <cell r="F4508">
            <v>2761.63</v>
          </cell>
        </row>
        <row r="4509">
          <cell r="F4509">
            <v>2846.06</v>
          </cell>
        </row>
        <row r="4510">
          <cell r="F4510">
            <v>2783.36</v>
          </cell>
        </row>
        <row r="4511">
          <cell r="F4511">
            <v>2799.55</v>
          </cell>
        </row>
        <row r="4512">
          <cell r="F4512">
            <v>2874.56</v>
          </cell>
        </row>
        <row r="4513">
          <cell r="F4513">
            <v>2823.16</v>
          </cell>
        </row>
        <row r="4514">
          <cell r="F4514">
            <v>2736.56</v>
          </cell>
        </row>
        <row r="4515">
          <cell r="F4515">
            <v>2799.31</v>
          </cell>
        </row>
        <row r="4516">
          <cell r="F4516">
            <v>2797.8</v>
          </cell>
        </row>
        <row r="4517">
          <cell r="F4517">
            <v>2836.74</v>
          </cell>
        </row>
        <row r="4518">
          <cell r="F4518">
            <v>2878.48</v>
          </cell>
        </row>
        <row r="4519">
          <cell r="F4519">
            <v>2863.39</v>
          </cell>
        </row>
        <row r="4520">
          <cell r="F4520">
            <v>2939.51</v>
          </cell>
        </row>
        <row r="4521">
          <cell r="F4521">
            <v>2912.43</v>
          </cell>
        </row>
        <row r="4522">
          <cell r="F4522">
            <v>2830.71</v>
          </cell>
        </row>
        <row r="4523">
          <cell r="F4523">
            <v>2842.74</v>
          </cell>
        </row>
        <row r="4524">
          <cell r="F4524">
            <v>2868.44</v>
          </cell>
        </row>
        <row r="4525">
          <cell r="F4525">
            <v>2848.42</v>
          </cell>
        </row>
        <row r="4526">
          <cell r="F4526">
            <v>2881.19</v>
          </cell>
        </row>
        <row r="4527">
          <cell r="F4527">
            <v>2929.8</v>
          </cell>
        </row>
        <row r="4528">
          <cell r="F4528">
            <v>2930.19</v>
          </cell>
        </row>
        <row r="4529">
          <cell r="F4529">
            <v>2870.12</v>
          </cell>
        </row>
        <row r="4530">
          <cell r="F4530">
            <v>2820</v>
          </cell>
        </row>
        <row r="4531">
          <cell r="F4531">
            <v>2852.5</v>
          </cell>
        </row>
        <row r="4532">
          <cell r="F4532">
            <v>2863.7</v>
          </cell>
        </row>
        <row r="4533">
          <cell r="F4533">
            <v>2953.91</v>
          </cell>
        </row>
        <row r="4534">
          <cell r="F4534">
            <v>2922.94</v>
          </cell>
        </row>
        <row r="4535">
          <cell r="F4535">
            <v>2971.61</v>
          </cell>
        </row>
        <row r="4536">
          <cell r="F4536">
            <v>2948.51</v>
          </cell>
        </row>
        <row r="4537">
          <cell r="F4537">
            <v>2955.45</v>
          </cell>
        </row>
        <row r="4538">
          <cell r="F4538">
            <v>2991.77</v>
          </cell>
        </row>
        <row r="4539">
          <cell r="F4539">
            <v>3036.13</v>
          </cell>
        </row>
        <row r="4540">
          <cell r="F4540">
            <v>3029.73</v>
          </cell>
        </row>
        <row r="4541">
          <cell r="F4541">
            <v>3044.31</v>
          </cell>
        </row>
        <row r="4542">
          <cell r="F4542">
            <v>3055.73</v>
          </cell>
        </row>
        <row r="4543">
          <cell r="F4543">
            <v>3080.82</v>
          </cell>
        </row>
        <row r="4544">
          <cell r="F4544">
            <v>3122.87</v>
          </cell>
        </row>
        <row r="4545">
          <cell r="F4545">
            <v>3112.35</v>
          </cell>
        </row>
        <row r="4546">
          <cell r="F4546">
            <v>3193.93</v>
          </cell>
        </row>
        <row r="4547">
          <cell r="F4547">
            <v>3232.39</v>
          </cell>
        </row>
        <row r="4548">
          <cell r="F4548">
            <v>3207.18</v>
          </cell>
        </row>
        <row r="4549">
          <cell r="F4549">
            <v>3190.14</v>
          </cell>
        </row>
        <row r="4550">
          <cell r="F4550">
            <v>3002.1</v>
          </cell>
        </row>
        <row r="4551">
          <cell r="F4551">
            <v>3041.31</v>
          </cell>
        </row>
        <row r="4552">
          <cell r="F4552">
            <v>3066.59</v>
          </cell>
        </row>
        <row r="4553">
          <cell r="F4553">
            <v>3124.74</v>
          </cell>
        </row>
        <row r="4554">
          <cell r="F4554">
            <v>3113.49</v>
          </cell>
        </row>
        <row r="4555">
          <cell r="F4555">
            <v>3115.34</v>
          </cell>
        </row>
        <row r="4556">
          <cell r="F4556">
            <v>3097.95</v>
          </cell>
        </row>
        <row r="4557">
          <cell r="F4557">
            <v>3117.86</v>
          </cell>
        </row>
        <row r="4558">
          <cell r="F4558">
            <v>3131.26</v>
          </cell>
        </row>
        <row r="4559">
          <cell r="F4559">
            <v>3050.33</v>
          </cell>
        </row>
        <row r="4560">
          <cell r="F4560">
            <v>3083.76</v>
          </cell>
        </row>
        <row r="4561">
          <cell r="F4561">
            <v>3009.05</v>
          </cell>
        </row>
        <row r="4562">
          <cell r="F4562">
            <v>3053.24</v>
          </cell>
        </row>
        <row r="4563">
          <cell r="F4563">
            <v>3100.29</v>
          </cell>
        </row>
        <row r="4564">
          <cell r="F4564">
            <v>3115.86</v>
          </cell>
        </row>
        <row r="4565">
          <cell r="F4565">
            <v>3130.05</v>
          </cell>
        </row>
        <row r="4566">
          <cell r="F4566">
            <v>3179.72</v>
          </cell>
        </row>
        <row r="4567">
          <cell r="F4567">
            <v>3145.32</v>
          </cell>
        </row>
        <row r="4568">
          <cell r="F4568">
            <v>3169.94</v>
          </cell>
        </row>
        <row r="4569">
          <cell r="F4569">
            <v>3152.05</v>
          </cell>
        </row>
        <row r="4570">
          <cell r="F4570">
            <v>3185.04</v>
          </cell>
        </row>
        <row r="4571">
          <cell r="F4571">
            <v>3155.22</v>
          </cell>
        </row>
        <row r="4572">
          <cell r="F4572">
            <v>3197.52</v>
          </cell>
        </row>
        <row r="4573">
          <cell r="F4573">
            <v>3226.56</v>
          </cell>
        </row>
        <row r="4574">
          <cell r="F4574">
            <v>3215.57</v>
          </cell>
        </row>
        <row r="4575">
          <cell r="F4575">
            <v>3224.73</v>
          </cell>
        </row>
        <row r="4576">
          <cell r="F4576">
            <v>3251.84</v>
          </cell>
        </row>
        <row r="4577">
          <cell r="F4577">
            <v>3257.3</v>
          </cell>
        </row>
        <row r="4578">
          <cell r="F4578">
            <v>3276.02</v>
          </cell>
        </row>
        <row r="4579">
          <cell r="F4579">
            <v>3235.66</v>
          </cell>
        </row>
        <row r="4580">
          <cell r="F4580">
            <v>3215.63</v>
          </cell>
        </row>
        <row r="4581">
          <cell r="F4581">
            <v>3239.41</v>
          </cell>
        </row>
        <row r="4582">
          <cell r="F4582">
            <v>3218.44</v>
          </cell>
        </row>
        <row r="4583">
          <cell r="F4583">
            <v>3258.44</v>
          </cell>
        </row>
        <row r="4584">
          <cell r="F4584">
            <v>3246.22</v>
          </cell>
        </row>
        <row r="4585">
          <cell r="F4585">
            <v>3271.12</v>
          </cell>
        </row>
        <row r="4586">
          <cell r="F4586">
            <v>3294.61</v>
          </cell>
        </row>
        <row r="4587">
          <cell r="F4587">
            <v>3306.51</v>
          </cell>
        </row>
        <row r="4588">
          <cell r="F4588">
            <v>3327.77</v>
          </cell>
        </row>
        <row r="4589">
          <cell r="F4589">
            <v>3349.16</v>
          </cell>
        </row>
        <row r="4590">
          <cell r="F4590">
            <v>3351.28</v>
          </cell>
        </row>
        <row r="4591">
          <cell r="F4591">
            <v>3360.47</v>
          </cell>
        </row>
        <row r="4592">
          <cell r="F4592">
            <v>3333.69</v>
          </cell>
        </row>
        <row r="4593">
          <cell r="F4593">
            <v>3380.35</v>
          </cell>
        </row>
        <row r="4594">
          <cell r="F4594">
            <v>3373.43</v>
          </cell>
        </row>
        <row r="4595">
          <cell r="F4595">
            <v>3372.85</v>
          </cell>
        </row>
        <row r="4596">
          <cell r="F4596">
            <v>3381.99</v>
          </cell>
        </row>
        <row r="4597">
          <cell r="F4597">
            <v>3389.78</v>
          </cell>
        </row>
        <row r="4598">
          <cell r="F4598">
            <v>3374.85</v>
          </cell>
        </row>
        <row r="4599">
          <cell r="F4599">
            <v>3385.51</v>
          </cell>
        </row>
        <row r="4600">
          <cell r="F4600">
            <v>3397.16</v>
          </cell>
        </row>
        <row r="4601">
          <cell r="F4601">
            <v>3431.28</v>
          </cell>
        </row>
        <row r="4602">
          <cell r="F4602">
            <v>3443.62</v>
          </cell>
        </row>
        <row r="4603">
          <cell r="F4603">
            <v>3478.73</v>
          </cell>
        </row>
        <row r="4604">
          <cell r="F4604">
            <v>3484.55</v>
          </cell>
        </row>
        <row r="4605">
          <cell r="F4605">
            <v>3508.01</v>
          </cell>
        </row>
        <row r="4606">
          <cell r="F4606">
            <v>3500.31</v>
          </cell>
        </row>
        <row r="4607">
          <cell r="F4607">
            <v>3526.65</v>
          </cell>
        </row>
        <row r="4608">
          <cell r="F4608">
            <v>3580.84</v>
          </cell>
        </row>
        <row r="4609">
          <cell r="F4609">
            <v>3455.06</v>
          </cell>
        </row>
        <row r="4610">
          <cell r="F4610">
            <v>3426.96</v>
          </cell>
        </row>
        <row r="4611">
          <cell r="F4611">
            <v>3331.95</v>
          </cell>
        </row>
        <row r="4612">
          <cell r="F4612">
            <v>3398.96</v>
          </cell>
        </row>
        <row r="4613">
          <cell r="F4613">
            <v>3339.19</v>
          </cell>
        </row>
        <row r="4614">
          <cell r="F4614">
            <v>3340.97</v>
          </cell>
        </row>
        <row r="4615">
          <cell r="F4615">
            <v>3383.54</v>
          </cell>
        </row>
        <row r="4616">
          <cell r="F4616">
            <v>3401.2</v>
          </cell>
        </row>
        <row r="4617">
          <cell r="F4617">
            <v>3385.49</v>
          </cell>
        </row>
        <row r="4618">
          <cell r="F4618">
            <v>3357.04</v>
          </cell>
        </row>
        <row r="4619">
          <cell r="F4619">
            <v>3319.47</v>
          </cell>
        </row>
        <row r="4620">
          <cell r="F4620">
            <v>3281.06</v>
          </cell>
        </row>
        <row r="4621">
          <cell r="F4621">
            <v>3315.57</v>
          </cell>
        </row>
        <row r="4622">
          <cell r="F4622">
            <v>3236.92</v>
          </cell>
        </row>
        <row r="4623">
          <cell r="F4623">
            <v>3246.59</v>
          </cell>
        </row>
        <row r="4624">
          <cell r="F4624">
            <v>3298.46</v>
          </cell>
        </row>
        <row r="4625">
          <cell r="F4625">
            <v>3351.6</v>
          </cell>
        </row>
        <row r="4626">
          <cell r="F4626">
            <v>3335.47</v>
          </cell>
        </row>
        <row r="4627">
          <cell r="F4627">
            <v>3363</v>
          </cell>
        </row>
        <row r="4628">
          <cell r="F4628">
            <v>3380.8</v>
          </cell>
        </row>
        <row r="4629">
          <cell r="F4629">
            <v>3348.44</v>
          </cell>
        </row>
        <row r="4630">
          <cell r="F4630">
            <v>3408.6</v>
          </cell>
        </row>
        <row r="4631">
          <cell r="F4631">
            <v>3360.95</v>
          </cell>
        </row>
        <row r="4632">
          <cell r="F4632">
            <v>3419.44</v>
          </cell>
        </row>
        <row r="4633">
          <cell r="F4633">
            <v>3446.83</v>
          </cell>
        </row>
        <row r="4634">
          <cell r="F4634">
            <v>3466.13</v>
          </cell>
        </row>
        <row r="4635">
          <cell r="F4635">
            <v>3534.22</v>
          </cell>
        </row>
        <row r="4636">
          <cell r="F4636">
            <v>3511.93</v>
          </cell>
        </row>
        <row r="4637">
          <cell r="F4637">
            <v>3488.67</v>
          </cell>
        </row>
        <row r="4638">
          <cell r="F4638">
            <v>3483.34</v>
          </cell>
        </row>
        <row r="4639">
          <cell r="F4639">
            <v>3483.81</v>
          </cell>
        </row>
        <row r="4640">
          <cell r="F4640">
            <v>3426.92</v>
          </cell>
        </row>
        <row r="4641">
          <cell r="F4641">
            <v>3443.12</v>
          </cell>
        </row>
        <row r="4642">
          <cell r="F4642">
            <v>3435.56</v>
          </cell>
        </row>
        <row r="4643">
          <cell r="F4643">
            <v>3453.49</v>
          </cell>
        </row>
        <row r="4644">
          <cell r="F4644">
            <v>3465.39</v>
          </cell>
        </row>
        <row r="4645">
          <cell r="F4645">
            <v>3400.97</v>
          </cell>
        </row>
        <row r="4646">
          <cell r="F4646">
            <v>3390.68</v>
          </cell>
        </row>
        <row r="4647">
          <cell r="F4647">
            <v>3271.03</v>
          </cell>
        </row>
        <row r="4648">
          <cell r="F4648">
            <v>3310.11</v>
          </cell>
        </row>
        <row r="4649">
          <cell r="F4649">
            <v>3269.96</v>
          </cell>
        </row>
        <row r="4650">
          <cell r="F4650">
            <v>3310.24</v>
          </cell>
        </row>
        <row r="4651">
          <cell r="F4651">
            <v>3369.16</v>
          </cell>
        </row>
        <row r="4652">
          <cell r="F4652">
            <v>3443.44</v>
          </cell>
        </row>
        <row r="4653">
          <cell r="F4653">
            <v>3510.45</v>
          </cell>
        </row>
        <row r="4654">
          <cell r="F4654">
            <v>3509.44</v>
          </cell>
        </row>
        <row r="4655">
          <cell r="F4655">
            <v>3550.5</v>
          </cell>
        </row>
        <row r="4656">
          <cell r="F4656">
            <v>3543.53</v>
          </cell>
        </row>
        <row r="4657">
          <cell r="F4657">
            <v>3572.66</v>
          </cell>
        </row>
        <row r="4658">
          <cell r="F4658">
            <v>3537</v>
          </cell>
        </row>
        <row r="4659">
          <cell r="F4659">
            <v>3585.15</v>
          </cell>
        </row>
        <row r="4660">
          <cell r="F4660">
            <v>3626.91</v>
          </cell>
        </row>
        <row r="4661">
          <cell r="F4661">
            <v>3609.53</v>
          </cell>
        </row>
        <row r="4662">
          <cell r="F4662">
            <v>3567.75</v>
          </cell>
        </row>
        <row r="4663">
          <cell r="F4663">
            <v>3581.87</v>
          </cell>
        </row>
        <row r="4664">
          <cell r="F4664">
            <v>3557.54</v>
          </cell>
        </row>
        <row r="4665">
          <cell r="F4665">
            <v>3577.59</v>
          </cell>
        </row>
        <row r="4666">
          <cell r="F4666">
            <v>3635.41</v>
          </cell>
        </row>
        <row r="4667">
          <cell r="F4667">
            <v>3629.65</v>
          </cell>
        </row>
        <row r="4668">
          <cell r="F4668">
            <v>3638.35</v>
          </cell>
        </row>
        <row r="4669">
          <cell r="F4669">
            <v>3621.79</v>
          </cell>
        </row>
        <row r="4670">
          <cell r="F4670">
            <v>3662.45</v>
          </cell>
        </row>
        <row r="4671">
          <cell r="F4671">
            <v>3669.01</v>
          </cell>
        </row>
        <row r="4672">
          <cell r="F4672">
            <v>3666.72</v>
          </cell>
        </row>
        <row r="4673">
          <cell r="F4673">
            <v>3699.13</v>
          </cell>
        </row>
        <row r="4674">
          <cell r="F4674">
            <v>3687.94</v>
          </cell>
        </row>
        <row r="4675">
          <cell r="F4675">
            <v>3702.25</v>
          </cell>
        </row>
        <row r="4676">
          <cell r="F4676">
            <v>3672.82</v>
          </cell>
        </row>
        <row r="4677">
          <cell r="F4677">
            <v>3668.1</v>
          </cell>
        </row>
        <row r="4678">
          <cell r="F4678">
            <v>3663.46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ln>
          <a:headEnd type="triangle"/>
          <a:tailEnd type="none"/>
        </a:ln>
      </a:spPr>
      <a:bodyPr vertOverflow="clip" rtlCol="0" anchor="ctr"/>
      <a:lstStyle>
        <a:defPPr algn="l">
          <a:defRPr/>
        </a:defPPr>
      </a:lstStyle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0C70FA-580C-467E-8194-DD5D77307F9C}">
  <sheetPr>
    <pageSetUpPr fitToPage="1"/>
  </sheetPr>
  <dimension ref="A1:DE304"/>
  <sheetViews>
    <sheetView tabSelected="1" zoomScaleNormal="100" workbookViewId="0"/>
  </sheetViews>
  <sheetFormatPr defaultRowHeight="13.3"/>
  <cols>
    <col min="1" max="1" width="2.61328125" style="44" customWidth="1"/>
    <col min="2" max="2" width="9.23046875" style="4" customWidth="1"/>
    <col min="3" max="3" width="10.3828125" style="8" customWidth="1"/>
    <col min="4" max="5" width="9" style="8" customWidth="1"/>
    <col min="6" max="6" width="2.921875" style="8" customWidth="1"/>
    <col min="7" max="7" width="5.84375" style="8" customWidth="1"/>
    <col min="8" max="8" width="11.69140625" style="8" customWidth="1"/>
    <col min="9" max="9" width="9.07421875" style="3" customWidth="1"/>
    <col min="10" max="11" width="8.61328125" style="88" customWidth="1"/>
    <col min="12" max="12" width="2.765625" style="3" customWidth="1"/>
    <col min="13" max="13" width="11.3828125" style="3" customWidth="1"/>
    <col min="14" max="15" width="10.23046875" style="3" customWidth="1"/>
    <col min="16" max="16" width="10.765625" style="75" customWidth="1"/>
    <col min="17" max="23" width="10.07421875" style="74" customWidth="1"/>
    <col min="24" max="24" width="6.23046875" style="52" customWidth="1"/>
    <col min="25" max="25" width="3.84375" style="52" customWidth="1"/>
    <col min="26" max="26" width="9.23046875" style="44"/>
    <col min="27" max="28" width="9" style="44" customWidth="1"/>
    <col min="29" max="29" width="10.07421875" style="44" customWidth="1"/>
    <col min="30" max="32" width="9.23046875" style="44"/>
    <col min="33" max="33" width="9" style="44" customWidth="1"/>
    <col min="34" max="35" width="9.23046875" style="44"/>
    <col min="36" max="37" width="11" style="44" customWidth="1"/>
    <col min="38" max="39" width="11.921875" style="44" customWidth="1"/>
    <col min="40" max="40" width="11" style="44" customWidth="1"/>
    <col min="41" max="41" width="13.07421875" style="44" customWidth="1"/>
    <col min="42" max="43" width="9" style="44" customWidth="1"/>
    <col min="44" max="49" width="11.3828125" style="44" customWidth="1"/>
    <col min="50" max="50" width="9.23046875" style="44"/>
    <col min="51" max="51" width="9" style="44" customWidth="1"/>
    <col min="52" max="54" width="10.69140625" style="44" customWidth="1"/>
    <col min="55" max="55" width="8.69140625" style="44" customWidth="1"/>
    <col min="56" max="56" width="9.23046875" style="44"/>
    <col min="57" max="57" width="10.07421875" style="44" customWidth="1"/>
    <col min="58" max="60" width="9.23046875" style="44"/>
    <col min="61" max="61" width="8.921875" style="44" customWidth="1"/>
    <col min="62" max="63" width="9.23046875" style="44"/>
    <col min="64" max="68" width="11.921875" style="44" customWidth="1"/>
    <col min="69" max="69" width="14.07421875" style="44" customWidth="1"/>
    <col min="70" max="70" width="9" style="44" customWidth="1"/>
    <col min="71" max="73" width="9.23046875" style="44"/>
    <col min="74" max="77" width="11.3828125" style="44" customWidth="1"/>
    <col min="78" max="79" width="9.23046875" style="44"/>
    <col min="80" max="82" width="11.23046875" style="44" customWidth="1"/>
    <col min="83" max="83" width="9" style="44" customWidth="1"/>
    <col min="84" max="84" width="9.23046875" style="44"/>
    <col min="85" max="85" width="10.07421875" style="44" customWidth="1"/>
    <col min="86" max="88" width="9.23046875" style="44"/>
    <col min="89" max="89" width="9" style="44" customWidth="1"/>
    <col min="90" max="91" width="9.23046875" style="44"/>
    <col min="92" max="95" width="11.3828125" style="44" customWidth="1"/>
    <col min="96" max="96" width="9.23046875" style="44"/>
    <col min="97" max="97" width="12.921875" style="44" customWidth="1"/>
    <col min="98" max="98" width="9" style="44" customWidth="1"/>
    <col min="99" max="99" width="9.23046875" style="44"/>
    <col min="100" max="100" width="9.61328125" style="44" customWidth="1"/>
    <col min="101" max="101" width="9.23046875" style="44"/>
    <col min="102" max="105" width="11.921875" style="44" customWidth="1"/>
    <col min="106" max="16384" width="9.23046875" style="44"/>
  </cols>
  <sheetData>
    <row r="1" spans="1:108" s="52" customFormat="1">
      <c r="A1" s="19" t="s">
        <v>37</v>
      </c>
      <c r="B1" s="4"/>
      <c r="C1" s="8"/>
      <c r="D1" s="8"/>
      <c r="E1" s="8"/>
      <c r="F1" s="8"/>
      <c r="G1" s="8"/>
      <c r="H1" s="8"/>
      <c r="I1" s="3"/>
      <c r="J1" s="88"/>
      <c r="K1" s="89"/>
      <c r="N1" s="19"/>
      <c r="O1" s="19"/>
      <c r="P1" s="74"/>
      <c r="Q1" s="74"/>
      <c r="R1" s="74"/>
      <c r="S1" s="74"/>
      <c r="T1" s="74"/>
      <c r="U1" s="74"/>
      <c r="V1" s="74"/>
      <c r="W1" s="7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</row>
    <row r="2" spans="1:108" s="52" customFormat="1">
      <c r="B2" s="4"/>
      <c r="C2" s="8"/>
      <c r="D2" s="8"/>
      <c r="E2" s="8"/>
      <c r="F2" s="8"/>
      <c r="G2" s="3"/>
      <c r="H2" s="5" t="s">
        <v>20</v>
      </c>
      <c r="I2" s="103">
        <v>4.2000000000000002E-4</v>
      </c>
      <c r="J2" s="102" t="s">
        <v>30</v>
      </c>
      <c r="K2" s="89"/>
      <c r="N2" s="19"/>
      <c r="O2" s="19"/>
      <c r="P2" s="74"/>
      <c r="Q2" s="74"/>
      <c r="R2" s="74"/>
      <c r="S2" s="74"/>
      <c r="T2" s="74"/>
      <c r="U2" s="74"/>
      <c r="V2" s="74"/>
      <c r="W2" s="7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</row>
    <row r="3" spans="1:108" s="52" customFormat="1">
      <c r="B3" s="4"/>
      <c r="C3" s="180"/>
      <c r="D3" s="8"/>
      <c r="E3" s="8"/>
      <c r="F3" s="8"/>
      <c r="G3" s="3"/>
      <c r="H3" s="5" t="s">
        <v>19</v>
      </c>
      <c r="I3" s="104">
        <v>1.6E-2</v>
      </c>
      <c r="J3" s="102" t="s">
        <v>31</v>
      </c>
      <c r="K3" s="89"/>
      <c r="M3" s="179" t="s">
        <v>35</v>
      </c>
      <c r="N3" s="3"/>
      <c r="O3" s="3"/>
      <c r="P3" s="74"/>
      <c r="Q3" s="74"/>
      <c r="R3" s="74"/>
      <c r="S3" s="74"/>
      <c r="T3" s="74"/>
      <c r="U3" s="74"/>
      <c r="V3" s="74"/>
      <c r="W3" s="74"/>
      <c r="Z3" s="44"/>
      <c r="AA3" s="44"/>
      <c r="AB3" s="3"/>
      <c r="AE3" s="10"/>
      <c r="AF3" s="3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25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G3" s="10"/>
      <c r="BH3" s="3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3"/>
      <c r="CI3" s="10"/>
      <c r="CJ3" s="3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</row>
    <row r="4" spans="1:108" ht="14.15">
      <c r="G4" s="3"/>
      <c r="H4" s="5" t="s">
        <v>17</v>
      </c>
      <c r="I4" s="105">
        <f>$I$2-($I$3^2)/2</f>
        <v>2.9200000000000005E-4</v>
      </c>
      <c r="AB4" s="3"/>
      <c r="AD4" s="52"/>
      <c r="AE4" s="10"/>
      <c r="AF4" s="15"/>
      <c r="AQ4" s="25"/>
      <c r="AR4" s="13"/>
      <c r="BD4" s="3"/>
      <c r="BE4" s="52"/>
      <c r="BF4" s="52"/>
      <c r="BG4" s="10"/>
      <c r="BH4" s="15"/>
      <c r="CF4" s="3"/>
      <c r="CG4" s="52"/>
      <c r="CH4" s="52"/>
      <c r="CI4" s="10"/>
      <c r="CJ4" s="15"/>
      <c r="CV4" s="13"/>
    </row>
    <row r="5" spans="1:108" ht="15.75" customHeight="1">
      <c r="D5" s="12" t="s">
        <v>0</v>
      </c>
      <c r="E5" s="69" t="s">
        <v>2</v>
      </c>
      <c r="G5" s="3"/>
      <c r="H5" s="107" t="s">
        <v>29</v>
      </c>
      <c r="I5" s="117">
        <v>1.5</v>
      </c>
      <c r="J5" s="101" t="s">
        <v>34</v>
      </c>
      <c r="R5" s="17"/>
      <c r="S5" s="17"/>
      <c r="T5" s="17"/>
      <c r="AB5" s="3"/>
      <c r="AC5" s="52"/>
      <c r="AD5" s="52"/>
      <c r="AE5" s="10"/>
      <c r="AF5" s="16"/>
      <c r="AH5" s="10"/>
      <c r="AI5" s="21"/>
      <c r="AK5" s="20"/>
      <c r="AL5" s="181"/>
      <c r="AM5" s="181"/>
      <c r="AN5" s="38"/>
      <c r="AQ5" s="14"/>
      <c r="AR5" s="13"/>
      <c r="BD5" s="3"/>
      <c r="BE5" s="52"/>
      <c r="BF5" s="52"/>
      <c r="BG5" s="10"/>
      <c r="BH5" s="16"/>
      <c r="BJ5" s="10"/>
      <c r="BK5" s="21"/>
      <c r="BL5" s="20"/>
      <c r="BM5" s="20"/>
      <c r="BN5" s="181"/>
      <c r="BO5" s="181"/>
      <c r="BP5" s="38"/>
      <c r="CF5" s="3"/>
      <c r="CG5" s="52"/>
      <c r="CH5" s="52"/>
      <c r="CI5" s="10"/>
      <c r="CJ5" s="16"/>
      <c r="CL5" s="10"/>
      <c r="CM5" s="21"/>
      <c r="CN5" s="20"/>
      <c r="CO5" s="20"/>
      <c r="CP5" s="20"/>
      <c r="CQ5" s="20"/>
      <c r="CV5" s="13"/>
    </row>
    <row r="6" spans="1:108" ht="14.15">
      <c r="C6" s="12" t="s">
        <v>32</v>
      </c>
      <c r="D6" s="115">
        <f>MAX(D10:D281)</f>
        <v>3386.1</v>
      </c>
      <c r="E6" s="116">
        <f>MAX(E11:E281)</f>
        <v>9.2871194530443804E-2</v>
      </c>
      <c r="G6" s="3"/>
      <c r="H6" s="108" t="s">
        <v>28</v>
      </c>
      <c r="I6" s="109">
        <f>$D$65</f>
        <v>2237.4</v>
      </c>
      <c r="J6" s="98">
        <v>43913</v>
      </c>
      <c r="M6" s="179" t="s">
        <v>36</v>
      </c>
      <c r="N6" s="33"/>
      <c r="R6" s="31"/>
      <c r="S6" s="31"/>
      <c r="U6" s="17"/>
      <c r="V6" s="17"/>
      <c r="W6" s="17"/>
      <c r="AB6" s="3"/>
      <c r="AC6" s="52"/>
      <c r="AD6" s="52"/>
      <c r="AE6" s="10"/>
      <c r="AF6" s="10"/>
      <c r="AH6" s="10"/>
      <c r="AI6" s="10"/>
      <c r="AK6" s="10"/>
      <c r="AQ6" s="14"/>
      <c r="BD6" s="3"/>
      <c r="BE6" s="52"/>
      <c r="BF6" s="52"/>
      <c r="BG6" s="10"/>
      <c r="BH6" s="10"/>
      <c r="BJ6" s="10"/>
      <c r="BK6" s="10"/>
      <c r="BL6" s="10"/>
      <c r="BM6" s="10"/>
      <c r="CF6" s="3"/>
      <c r="CG6" s="52"/>
      <c r="CH6" s="52"/>
      <c r="CI6" s="10"/>
      <c r="CJ6" s="16"/>
      <c r="CL6" s="10"/>
      <c r="CM6" s="10"/>
      <c r="CN6" s="10"/>
      <c r="CO6" s="10"/>
      <c r="CP6" s="181"/>
      <c r="CQ6" s="181"/>
      <c r="CR6" s="38"/>
    </row>
    <row r="7" spans="1:108" ht="15.75" customHeight="1">
      <c r="C7" s="12" t="s">
        <v>33</v>
      </c>
      <c r="D7" s="115">
        <f>MIN(D10:D281)</f>
        <v>2237.4</v>
      </c>
      <c r="E7" s="116">
        <f>MIN(E11:E281)</f>
        <v>-0.11984050283657069</v>
      </c>
      <c r="G7" s="3"/>
      <c r="H7" s="5" t="s">
        <v>18</v>
      </c>
      <c r="I7" s="106">
        <v>1</v>
      </c>
      <c r="L7" s="52"/>
      <c r="N7" s="33"/>
      <c r="P7" s="74"/>
      <c r="AB7" s="3"/>
      <c r="AC7" s="52"/>
      <c r="AD7" s="52"/>
      <c r="AE7" s="10"/>
      <c r="AF7" s="73"/>
      <c r="AZ7" s="182"/>
      <c r="BA7" s="182"/>
      <c r="BB7" s="182"/>
      <c r="BD7" s="3"/>
      <c r="BE7" s="52"/>
      <c r="BF7" s="52"/>
      <c r="BG7" s="10"/>
      <c r="BH7" s="73"/>
      <c r="CB7" s="182"/>
      <c r="CC7" s="182"/>
      <c r="CD7" s="182"/>
      <c r="CF7" s="3"/>
      <c r="CG7" s="52"/>
      <c r="CH7" s="52"/>
      <c r="CI7" s="10"/>
      <c r="CJ7" s="73"/>
    </row>
    <row r="8" spans="1:108">
      <c r="D8" s="72"/>
      <c r="E8" s="72"/>
      <c r="G8" s="3"/>
      <c r="H8" s="52"/>
      <c r="I8" s="52"/>
      <c r="J8" s="89"/>
      <c r="K8" s="89"/>
      <c r="L8" s="52"/>
      <c r="N8" s="22"/>
      <c r="O8" s="22"/>
      <c r="Y8" s="43"/>
      <c r="Z8" s="6"/>
      <c r="AB8" s="3"/>
      <c r="AC8" s="52"/>
      <c r="AD8" s="52"/>
      <c r="AE8" s="52"/>
      <c r="AF8" s="52"/>
      <c r="AH8" s="10"/>
      <c r="AI8" s="10"/>
      <c r="AJ8" s="10"/>
      <c r="AK8" s="10"/>
      <c r="AL8" s="10"/>
      <c r="AM8" s="10"/>
      <c r="AP8" s="22"/>
      <c r="AQ8" s="22"/>
      <c r="AR8" s="10"/>
      <c r="AS8" s="10"/>
      <c r="AT8" s="10"/>
      <c r="AU8" s="10"/>
      <c r="AV8" s="10"/>
      <c r="AW8" s="10"/>
      <c r="AZ8" s="182"/>
      <c r="BA8" s="182"/>
      <c r="BB8" s="182"/>
      <c r="BD8" s="3"/>
      <c r="BE8" s="52"/>
      <c r="BF8" s="52"/>
      <c r="BG8" s="52"/>
      <c r="BH8" s="52"/>
      <c r="BJ8" s="10"/>
      <c r="BK8" s="10"/>
      <c r="BL8" s="10"/>
      <c r="BM8" s="10"/>
      <c r="BN8" s="10"/>
      <c r="BO8" s="10"/>
      <c r="BR8" s="22"/>
      <c r="BS8" s="22"/>
      <c r="BT8" s="10"/>
      <c r="BU8" s="10"/>
      <c r="BV8" s="10"/>
      <c r="BW8" s="10"/>
      <c r="BX8" s="10"/>
      <c r="BY8" s="10"/>
      <c r="CB8" s="182"/>
      <c r="CC8" s="182"/>
      <c r="CD8" s="182"/>
      <c r="CF8" s="3"/>
      <c r="CG8" s="52"/>
      <c r="CH8" s="52"/>
      <c r="CI8" s="52"/>
      <c r="CJ8" s="52"/>
      <c r="CL8" s="10"/>
      <c r="CM8" s="10"/>
      <c r="CN8" s="10"/>
      <c r="CO8" s="10"/>
      <c r="CP8" s="10"/>
      <c r="CQ8" s="10"/>
      <c r="CT8" s="22"/>
      <c r="CU8" s="22"/>
      <c r="CV8" s="10"/>
      <c r="CW8" s="10"/>
      <c r="CX8" s="10"/>
      <c r="CY8" s="10"/>
      <c r="CZ8" s="10"/>
      <c r="DA8" s="10"/>
    </row>
    <row r="9" spans="1:108" ht="36.450000000000003" customHeight="1">
      <c r="B9" s="71" t="s">
        <v>16</v>
      </c>
      <c r="C9" s="12" t="s">
        <v>6</v>
      </c>
      <c r="D9" s="12" t="s">
        <v>0</v>
      </c>
      <c r="E9" s="69" t="s">
        <v>2</v>
      </c>
      <c r="G9" s="5" t="s">
        <v>5</v>
      </c>
      <c r="H9" s="87" t="s">
        <v>27</v>
      </c>
      <c r="I9" s="70" t="s">
        <v>15</v>
      </c>
      <c r="J9" s="90" t="s">
        <v>14</v>
      </c>
      <c r="K9" s="95"/>
      <c r="L9" s="52"/>
      <c r="M9" s="12" t="s">
        <v>6</v>
      </c>
      <c r="N9" s="12" t="s">
        <v>0</v>
      </c>
      <c r="O9" s="69" t="s">
        <v>2</v>
      </c>
      <c r="P9" s="11" t="s">
        <v>12</v>
      </c>
      <c r="Q9" s="76" t="s">
        <v>11</v>
      </c>
      <c r="R9" s="84" t="s">
        <v>21</v>
      </c>
      <c r="S9" s="84" t="s">
        <v>22</v>
      </c>
      <c r="T9" s="84" t="s">
        <v>23</v>
      </c>
      <c r="U9" s="84" t="s">
        <v>24</v>
      </c>
      <c r="V9" s="84" t="s">
        <v>25</v>
      </c>
      <c r="W9" s="84" t="s">
        <v>26</v>
      </c>
      <c r="X9" s="55" t="s">
        <v>5</v>
      </c>
      <c r="AN9" s="36"/>
      <c r="AO9" s="10"/>
      <c r="AP9" s="48"/>
      <c r="AQ9" s="10"/>
      <c r="AR9" s="10"/>
      <c r="AS9" s="10"/>
      <c r="AT9" s="10"/>
      <c r="AY9" s="4"/>
      <c r="AZ9" s="49"/>
      <c r="BA9" s="49"/>
      <c r="BB9" s="49"/>
      <c r="BD9" s="10"/>
      <c r="BE9" s="35"/>
      <c r="BF9" s="68"/>
      <c r="BG9" s="36"/>
      <c r="BH9" s="10"/>
      <c r="BJ9" s="10"/>
      <c r="BK9" s="10"/>
      <c r="BP9" s="36"/>
      <c r="BQ9" s="10"/>
      <c r="BR9" s="48"/>
      <c r="BS9" s="10"/>
      <c r="BT9" s="10"/>
      <c r="BU9" s="10"/>
      <c r="BV9" s="10"/>
      <c r="CA9" s="4"/>
      <c r="CB9" s="49"/>
      <c r="CC9" s="49"/>
      <c r="CD9" s="49"/>
      <c r="CF9" s="10"/>
      <c r="CG9" s="35"/>
      <c r="CH9" s="68"/>
      <c r="CI9" s="36"/>
      <c r="CJ9" s="10"/>
      <c r="CL9" s="10"/>
      <c r="CM9" s="10"/>
      <c r="CR9" s="36"/>
      <c r="CS9" s="10"/>
      <c r="CT9" s="48"/>
      <c r="CU9" s="10"/>
      <c r="CV9" s="10"/>
      <c r="CW9" s="10"/>
      <c r="CX9" s="10"/>
      <c r="DC9" s="43"/>
      <c r="DD9" s="43"/>
    </row>
    <row r="10" spans="1:108" ht="13.3" customHeight="1">
      <c r="B10" s="61">
        <v>0</v>
      </c>
      <c r="C10" s="46">
        <v>43832</v>
      </c>
      <c r="D10" s="47">
        <v>3257.85</v>
      </c>
      <c r="E10" s="58"/>
      <c r="G10" s="24"/>
      <c r="H10" s="41"/>
      <c r="I10" s="65"/>
      <c r="J10" s="91"/>
      <c r="K10" s="96"/>
      <c r="L10" s="52"/>
      <c r="M10" s="46">
        <v>43832</v>
      </c>
      <c r="N10" s="67">
        <v>3257.85</v>
      </c>
      <c r="O10" s="39"/>
      <c r="P10" s="77">
        <v>3257.85</v>
      </c>
      <c r="Q10" s="78"/>
      <c r="R10" s="78"/>
      <c r="S10" s="31"/>
      <c r="T10" s="77"/>
      <c r="U10" s="77"/>
      <c r="V10" s="31"/>
      <c r="W10" s="77"/>
      <c r="X10" s="66"/>
      <c r="Z10" s="10"/>
      <c r="AB10" s="3"/>
      <c r="AC10" s="35"/>
      <c r="AD10" s="64"/>
      <c r="AE10" s="36"/>
      <c r="AF10" s="10"/>
      <c r="AH10" s="10"/>
      <c r="AI10" s="10"/>
      <c r="AN10" s="36"/>
      <c r="AO10" s="10"/>
      <c r="AP10" s="48"/>
      <c r="AQ10" s="10"/>
      <c r="AR10" s="10"/>
      <c r="AS10" s="10"/>
      <c r="AT10" s="10"/>
      <c r="AY10" s="4"/>
      <c r="AZ10" s="49"/>
      <c r="BA10" s="49"/>
      <c r="BB10" s="49"/>
      <c r="BD10" s="10"/>
      <c r="BE10" s="35"/>
      <c r="BF10" s="64"/>
      <c r="BG10" s="36"/>
      <c r="BH10" s="10"/>
      <c r="BJ10" s="10"/>
      <c r="BK10" s="10"/>
      <c r="BP10" s="36"/>
      <c r="BQ10" s="10"/>
      <c r="BR10" s="48"/>
      <c r="BS10" s="10"/>
      <c r="BT10" s="10"/>
      <c r="BU10" s="10"/>
      <c r="BV10" s="10"/>
      <c r="CA10" s="4"/>
      <c r="CB10" s="49"/>
      <c r="CC10" s="49"/>
      <c r="CD10" s="49"/>
      <c r="CF10" s="10"/>
      <c r="CG10" s="35"/>
      <c r="CH10" s="64"/>
      <c r="CI10" s="36"/>
      <c r="CJ10" s="10"/>
      <c r="CL10" s="10"/>
      <c r="CM10" s="10"/>
      <c r="CR10" s="36"/>
      <c r="CS10" s="10"/>
      <c r="CT10" s="48"/>
      <c r="CU10" s="10"/>
      <c r="CV10" s="10"/>
      <c r="CW10" s="10"/>
      <c r="CX10" s="10"/>
      <c r="DC10" s="43"/>
      <c r="DD10" s="43"/>
    </row>
    <row r="11" spans="1:108" ht="13.3" customHeight="1">
      <c r="B11" s="61">
        <v>1</v>
      </c>
      <c r="C11" s="46">
        <v>43833</v>
      </c>
      <c r="D11" s="47">
        <v>3234.85</v>
      </c>
      <c r="E11" s="58">
        <f t="shared" ref="E11:E42" si="0">(D11-D10)/D10</f>
        <v>-7.0598707736697517E-3</v>
      </c>
      <c r="G11" s="24"/>
      <c r="H11" s="41"/>
      <c r="I11" s="65"/>
      <c r="J11" s="91"/>
      <c r="K11" s="96"/>
      <c r="L11" s="52"/>
      <c r="M11" s="46">
        <v>43833</v>
      </c>
      <c r="N11" s="42">
        <v>3234.85</v>
      </c>
      <c r="O11" s="58">
        <f t="shared" ref="O11:O42" si="1">(N11-N10)/N10</f>
        <v>-7.0598707736697517E-3</v>
      </c>
      <c r="P11" s="79">
        <v>3234.85</v>
      </c>
      <c r="Q11" s="80"/>
      <c r="R11" s="80"/>
      <c r="S11" s="31"/>
      <c r="T11" s="79"/>
      <c r="U11" s="79"/>
      <c r="V11" s="31"/>
      <c r="W11" s="79"/>
      <c r="X11" s="66"/>
      <c r="Z11" s="10"/>
      <c r="AB11" s="3"/>
      <c r="AC11" s="35"/>
      <c r="AD11" s="64"/>
      <c r="AE11" s="36"/>
      <c r="AF11" s="10"/>
      <c r="AH11" s="10"/>
      <c r="AI11" s="10"/>
      <c r="AN11" s="36"/>
      <c r="AO11" s="10"/>
      <c r="AP11" s="48"/>
      <c r="AQ11" s="10"/>
      <c r="AR11" s="10"/>
      <c r="AS11" s="10"/>
      <c r="AT11" s="10"/>
      <c r="AY11" s="4"/>
      <c r="AZ11" s="49"/>
      <c r="BA11" s="49"/>
      <c r="BB11" s="49"/>
      <c r="BD11" s="10"/>
      <c r="BE11" s="35"/>
      <c r="BF11" s="64"/>
      <c r="BG11" s="36"/>
      <c r="BH11" s="10"/>
      <c r="BJ11" s="10"/>
      <c r="BK11" s="10"/>
      <c r="BP11" s="36"/>
      <c r="BQ11" s="10"/>
      <c r="BR11" s="48"/>
      <c r="BS11" s="10"/>
      <c r="BT11" s="10"/>
      <c r="BU11" s="10"/>
      <c r="BV11" s="10"/>
      <c r="CA11" s="4"/>
      <c r="CB11" s="49"/>
      <c r="CC11" s="49"/>
      <c r="CD11" s="49"/>
      <c r="CF11" s="10"/>
      <c r="CG11" s="35"/>
      <c r="CH11" s="64"/>
      <c r="CI11" s="36"/>
      <c r="CJ11" s="10"/>
      <c r="CL11" s="10"/>
      <c r="CM11" s="10"/>
      <c r="CR11" s="36"/>
      <c r="CS11" s="10"/>
      <c r="CT11" s="48"/>
      <c r="CU11" s="10"/>
      <c r="CV11" s="10"/>
      <c r="CW11" s="10"/>
      <c r="CX11" s="10"/>
      <c r="DC11" s="43"/>
      <c r="DD11" s="43"/>
    </row>
    <row r="12" spans="1:108" ht="13.3" customHeight="1">
      <c r="B12" s="61">
        <v>2</v>
      </c>
      <c r="C12" s="46">
        <v>43836</v>
      </c>
      <c r="D12" s="47">
        <v>3246.28</v>
      </c>
      <c r="E12" s="58">
        <f t="shared" si="0"/>
        <v>3.5333941295578749E-3</v>
      </c>
      <c r="G12" s="24"/>
      <c r="H12" s="41"/>
      <c r="I12" s="65"/>
      <c r="J12" s="91"/>
      <c r="K12" s="96"/>
      <c r="L12" s="52"/>
      <c r="M12" s="46">
        <v>43836</v>
      </c>
      <c r="N12" s="42">
        <v>3246.28</v>
      </c>
      <c r="O12" s="58">
        <f t="shared" si="1"/>
        <v>3.5333941295578749E-3</v>
      </c>
      <c r="P12" s="79">
        <v>3246.28</v>
      </c>
      <c r="Q12" s="80"/>
      <c r="R12" s="80"/>
      <c r="S12" s="31"/>
      <c r="T12" s="79"/>
      <c r="U12" s="79"/>
      <c r="V12" s="31"/>
      <c r="W12" s="79"/>
      <c r="X12" s="66"/>
      <c r="Z12" s="10"/>
      <c r="AB12" s="3"/>
      <c r="AC12" s="35"/>
      <c r="AD12" s="64"/>
      <c r="AE12" s="36"/>
      <c r="AF12" s="10"/>
      <c r="AH12" s="10"/>
      <c r="AI12" s="10"/>
      <c r="AN12" s="36"/>
      <c r="AO12" s="10"/>
      <c r="AP12" s="48"/>
      <c r="AQ12" s="10"/>
      <c r="AR12" s="10"/>
      <c r="AS12" s="10"/>
      <c r="AT12" s="10"/>
      <c r="AY12" s="4"/>
      <c r="AZ12" s="49"/>
      <c r="BA12" s="49"/>
      <c r="BB12" s="49"/>
      <c r="BD12" s="10"/>
      <c r="BE12" s="35"/>
      <c r="BF12" s="64"/>
      <c r="BG12" s="36"/>
      <c r="BH12" s="10"/>
      <c r="BJ12" s="10"/>
      <c r="BK12" s="10"/>
      <c r="BP12" s="36"/>
      <c r="BQ12" s="10"/>
      <c r="BR12" s="48"/>
      <c r="BS12" s="10"/>
      <c r="BT12" s="10"/>
      <c r="BU12" s="10"/>
      <c r="BV12" s="10"/>
      <c r="CA12" s="4"/>
      <c r="CB12" s="49"/>
      <c r="CC12" s="49"/>
      <c r="CD12" s="49"/>
      <c r="CF12" s="10"/>
      <c r="CG12" s="35"/>
      <c r="CH12" s="64"/>
      <c r="CI12" s="36"/>
      <c r="CJ12" s="10"/>
      <c r="CL12" s="10"/>
      <c r="CM12" s="10"/>
      <c r="CR12" s="36"/>
      <c r="CS12" s="10"/>
      <c r="CT12" s="48"/>
      <c r="CU12" s="10"/>
      <c r="CV12" s="10"/>
      <c r="CW12" s="10"/>
      <c r="CX12" s="10"/>
      <c r="DC12" s="43"/>
      <c r="DD12" s="43"/>
    </row>
    <row r="13" spans="1:108" ht="13.3" customHeight="1">
      <c r="B13" s="61">
        <v>3</v>
      </c>
      <c r="C13" s="46">
        <v>43837</v>
      </c>
      <c r="D13" s="47">
        <v>3237.18</v>
      </c>
      <c r="E13" s="58">
        <f t="shared" si="0"/>
        <v>-2.8032085956850188E-3</v>
      </c>
      <c r="G13" s="24"/>
      <c r="H13" s="41"/>
      <c r="I13" s="65"/>
      <c r="J13" s="91"/>
      <c r="K13" s="96"/>
      <c r="L13" s="52"/>
      <c r="M13" s="46">
        <v>43837</v>
      </c>
      <c r="N13" s="42">
        <v>3237.18</v>
      </c>
      <c r="O13" s="58">
        <f t="shared" si="1"/>
        <v>-2.8032085956850188E-3</v>
      </c>
      <c r="P13" s="79">
        <v>3237.18</v>
      </c>
      <c r="Q13" s="80"/>
      <c r="R13" s="80"/>
      <c r="S13" s="31"/>
      <c r="T13" s="79"/>
      <c r="U13" s="79"/>
      <c r="V13" s="31"/>
      <c r="W13" s="79"/>
      <c r="X13" s="66"/>
      <c r="Z13" s="10"/>
      <c r="AB13" s="3"/>
      <c r="AC13" s="35"/>
      <c r="AD13" s="64"/>
      <c r="AE13" s="36"/>
      <c r="AF13" s="10"/>
      <c r="AH13" s="10"/>
      <c r="AI13" s="10"/>
      <c r="AN13" s="36"/>
      <c r="AO13" s="10"/>
      <c r="AP13" s="48"/>
      <c r="AQ13" s="10"/>
      <c r="AR13" s="10"/>
      <c r="AS13" s="10"/>
      <c r="AT13" s="10"/>
      <c r="AY13" s="4"/>
      <c r="AZ13" s="49"/>
      <c r="BA13" s="49"/>
      <c r="BB13" s="49"/>
      <c r="BD13" s="10"/>
      <c r="BE13" s="35"/>
      <c r="BF13" s="64"/>
      <c r="BG13" s="36"/>
      <c r="BH13" s="10"/>
      <c r="BJ13" s="10"/>
      <c r="BK13" s="10"/>
      <c r="BP13" s="36"/>
      <c r="BQ13" s="10"/>
      <c r="BR13" s="48"/>
      <c r="BS13" s="10"/>
      <c r="BT13" s="10"/>
      <c r="BU13" s="10"/>
      <c r="BV13" s="10"/>
      <c r="CA13" s="4"/>
      <c r="CB13" s="49"/>
      <c r="CC13" s="49"/>
      <c r="CD13" s="49"/>
      <c r="CF13" s="10"/>
      <c r="CG13" s="35"/>
      <c r="CH13" s="64"/>
      <c r="CI13" s="36"/>
      <c r="CJ13" s="10"/>
      <c r="CL13" s="10"/>
      <c r="CM13" s="10"/>
      <c r="CR13" s="36"/>
      <c r="CS13" s="10"/>
      <c r="CT13" s="48"/>
      <c r="CU13" s="10"/>
      <c r="CV13" s="10"/>
      <c r="CW13" s="10"/>
      <c r="CX13" s="10"/>
      <c r="DC13" s="43"/>
      <c r="DD13" s="43"/>
    </row>
    <row r="14" spans="1:108" ht="13.3" customHeight="1">
      <c r="B14" s="61">
        <v>4</v>
      </c>
      <c r="C14" s="46">
        <v>43838</v>
      </c>
      <c r="D14" s="47">
        <v>3253.05</v>
      </c>
      <c r="E14" s="58">
        <f t="shared" si="0"/>
        <v>4.9024150649640569E-3</v>
      </c>
      <c r="G14" s="24"/>
      <c r="H14" s="41"/>
      <c r="I14" s="65"/>
      <c r="J14" s="91"/>
      <c r="K14" s="96"/>
      <c r="L14" s="52"/>
      <c r="M14" s="46">
        <v>43838</v>
      </c>
      <c r="N14" s="42">
        <v>3253.05</v>
      </c>
      <c r="O14" s="58">
        <f t="shared" si="1"/>
        <v>4.9024150649640569E-3</v>
      </c>
      <c r="P14" s="79">
        <v>3253.05</v>
      </c>
      <c r="Q14" s="80"/>
      <c r="R14" s="80"/>
      <c r="S14" s="31"/>
      <c r="T14" s="79"/>
      <c r="U14" s="79"/>
      <c r="V14" s="31"/>
      <c r="W14" s="79"/>
      <c r="X14" s="66"/>
      <c r="Z14" s="10"/>
      <c r="AB14" s="3"/>
      <c r="AC14" s="35"/>
      <c r="AD14" s="64"/>
      <c r="AE14" s="36"/>
      <c r="AF14" s="10"/>
      <c r="AH14" s="10"/>
      <c r="AI14" s="10"/>
      <c r="AN14" s="36"/>
      <c r="AO14" s="10"/>
      <c r="AP14" s="48"/>
      <c r="AQ14" s="10"/>
      <c r="AR14" s="10"/>
      <c r="AS14" s="10"/>
      <c r="AT14" s="10"/>
      <c r="AY14" s="4"/>
      <c r="AZ14" s="49"/>
      <c r="BA14" s="49"/>
      <c r="BB14" s="49"/>
      <c r="BD14" s="10"/>
      <c r="BE14" s="35"/>
      <c r="BF14" s="64"/>
      <c r="BG14" s="36"/>
      <c r="BH14" s="10"/>
      <c r="BJ14" s="10"/>
      <c r="BK14" s="10"/>
      <c r="BP14" s="36"/>
      <c r="BQ14" s="10"/>
      <c r="BR14" s="48"/>
      <c r="BS14" s="10"/>
      <c r="BT14" s="10"/>
      <c r="BU14" s="10"/>
      <c r="BV14" s="10"/>
      <c r="CA14" s="4"/>
      <c r="CB14" s="49"/>
      <c r="CC14" s="49"/>
      <c r="CD14" s="49"/>
      <c r="CF14" s="10"/>
      <c r="CG14" s="35"/>
      <c r="CH14" s="64"/>
      <c r="CI14" s="36"/>
      <c r="CJ14" s="10"/>
      <c r="CL14" s="10"/>
      <c r="CM14" s="10"/>
      <c r="CR14" s="36"/>
      <c r="CS14" s="10"/>
      <c r="CT14" s="48"/>
      <c r="CU14" s="10"/>
      <c r="CV14" s="10"/>
      <c r="CW14" s="10"/>
      <c r="CX14" s="10"/>
      <c r="DC14" s="43"/>
      <c r="DD14" s="43"/>
    </row>
    <row r="15" spans="1:108" ht="13.3" customHeight="1">
      <c r="B15" s="61">
        <v>5</v>
      </c>
      <c r="C15" s="46">
        <v>43839</v>
      </c>
      <c r="D15" s="47">
        <v>3274.7</v>
      </c>
      <c r="E15" s="58">
        <f t="shared" si="0"/>
        <v>6.6552927252884631E-3</v>
      </c>
      <c r="G15" s="24"/>
      <c r="H15" s="41"/>
      <c r="I15" s="65"/>
      <c r="J15" s="91"/>
      <c r="K15" s="96"/>
      <c r="L15" s="52"/>
      <c r="M15" s="46">
        <v>43839</v>
      </c>
      <c r="N15" s="42">
        <v>3274.7</v>
      </c>
      <c r="O15" s="58">
        <f t="shared" si="1"/>
        <v>6.6552927252884631E-3</v>
      </c>
      <c r="P15" s="79">
        <v>3274.7</v>
      </c>
      <c r="Q15" s="80"/>
      <c r="R15" s="80"/>
      <c r="S15" s="31"/>
      <c r="T15" s="79"/>
      <c r="U15" s="79"/>
      <c r="V15" s="31"/>
      <c r="W15" s="79"/>
      <c r="X15" s="66"/>
      <c r="Z15" s="10"/>
      <c r="AB15" s="3"/>
      <c r="AC15" s="35"/>
      <c r="AD15" s="64"/>
      <c r="AE15" s="36"/>
      <c r="AF15" s="10"/>
      <c r="AH15" s="10"/>
      <c r="AI15" s="10"/>
      <c r="AN15" s="36"/>
      <c r="AO15" s="10"/>
      <c r="AP15" s="48"/>
      <c r="AQ15" s="10"/>
      <c r="AR15" s="10"/>
      <c r="AS15" s="10"/>
      <c r="AT15" s="10"/>
      <c r="AY15" s="4"/>
      <c r="AZ15" s="49"/>
      <c r="BA15" s="49"/>
      <c r="BB15" s="49"/>
      <c r="BD15" s="10"/>
      <c r="BE15" s="35"/>
      <c r="BF15" s="64"/>
      <c r="BG15" s="36"/>
      <c r="BH15" s="10"/>
      <c r="BJ15" s="10"/>
      <c r="BK15" s="10"/>
      <c r="BP15" s="36"/>
      <c r="BQ15" s="10"/>
      <c r="BR15" s="48"/>
      <c r="BS15" s="10"/>
      <c r="BT15" s="10"/>
      <c r="BU15" s="10"/>
      <c r="BV15" s="10"/>
      <c r="CA15" s="4"/>
      <c r="CB15" s="49"/>
      <c r="CC15" s="49"/>
      <c r="CD15" s="49"/>
      <c r="CF15" s="10"/>
      <c r="CG15" s="35"/>
      <c r="CH15" s="64"/>
      <c r="CI15" s="36"/>
      <c r="CJ15" s="10"/>
      <c r="CL15" s="10"/>
      <c r="CM15" s="10"/>
      <c r="CR15" s="36"/>
      <c r="CS15" s="10"/>
      <c r="CT15" s="48"/>
      <c r="CU15" s="10"/>
      <c r="CV15" s="10"/>
      <c r="CW15" s="10"/>
      <c r="CX15" s="10"/>
      <c r="DC15" s="43"/>
      <c r="DD15" s="43"/>
    </row>
    <row r="16" spans="1:108" ht="13.3" customHeight="1">
      <c r="B16" s="61">
        <v>6</v>
      </c>
      <c r="C16" s="46">
        <v>43840</v>
      </c>
      <c r="D16" s="47">
        <v>3265.33</v>
      </c>
      <c r="E16" s="58">
        <f t="shared" si="0"/>
        <v>-2.8613308089290288E-3</v>
      </c>
      <c r="G16" s="24"/>
      <c r="H16" s="41"/>
      <c r="I16" s="65"/>
      <c r="J16" s="91"/>
      <c r="K16" s="96"/>
      <c r="L16" s="52"/>
      <c r="M16" s="46">
        <v>43840</v>
      </c>
      <c r="N16" s="42">
        <v>3265.33</v>
      </c>
      <c r="O16" s="58">
        <f t="shared" si="1"/>
        <v>-2.8613308089290288E-3</v>
      </c>
      <c r="P16" s="79">
        <v>3265.33</v>
      </c>
      <c r="Q16" s="80"/>
      <c r="R16" s="80"/>
      <c r="S16" s="31"/>
      <c r="T16" s="79"/>
      <c r="U16" s="79"/>
      <c r="V16" s="31"/>
      <c r="W16" s="79"/>
      <c r="X16" s="66"/>
      <c r="Z16" s="10"/>
      <c r="AB16" s="3"/>
      <c r="AC16" s="35"/>
      <c r="AD16" s="64"/>
      <c r="AE16" s="36"/>
      <c r="AF16" s="10"/>
      <c r="AH16" s="10"/>
      <c r="AI16" s="10"/>
      <c r="AN16" s="36"/>
      <c r="AO16" s="10"/>
      <c r="AP16" s="48"/>
      <c r="AQ16" s="10"/>
      <c r="AR16" s="10"/>
      <c r="AS16" s="10"/>
      <c r="AT16" s="10"/>
      <c r="AY16" s="4"/>
      <c r="AZ16" s="49"/>
      <c r="BA16" s="49"/>
      <c r="BB16" s="49"/>
      <c r="BD16" s="10"/>
      <c r="BE16" s="35"/>
      <c r="BF16" s="64"/>
      <c r="BG16" s="36"/>
      <c r="BH16" s="10"/>
      <c r="BJ16" s="10"/>
      <c r="BK16" s="10"/>
      <c r="BP16" s="36"/>
      <c r="BQ16" s="10"/>
      <c r="BR16" s="48"/>
      <c r="BS16" s="10"/>
      <c r="BT16" s="10"/>
      <c r="BU16" s="10"/>
      <c r="BV16" s="10"/>
      <c r="CA16" s="4"/>
      <c r="CB16" s="49"/>
      <c r="CC16" s="49"/>
      <c r="CD16" s="49"/>
      <c r="CF16" s="10"/>
      <c r="CG16" s="35"/>
      <c r="CH16" s="64"/>
      <c r="CI16" s="36"/>
      <c r="CJ16" s="10"/>
      <c r="CL16" s="10"/>
      <c r="CM16" s="10"/>
      <c r="CR16" s="36"/>
      <c r="CS16" s="10"/>
      <c r="CT16" s="48"/>
      <c r="CU16" s="10"/>
      <c r="CV16" s="10"/>
      <c r="CW16" s="10"/>
      <c r="CX16" s="10"/>
      <c r="DC16" s="43"/>
      <c r="DD16" s="43"/>
    </row>
    <row r="17" spans="2:108" ht="13.3" customHeight="1">
      <c r="B17" s="61">
        <v>7</v>
      </c>
      <c r="C17" s="46">
        <v>43843</v>
      </c>
      <c r="D17" s="47">
        <v>3265.35</v>
      </c>
      <c r="E17" s="58">
        <f t="shared" si="0"/>
        <v>6.1249552112594471E-6</v>
      </c>
      <c r="G17" s="24"/>
      <c r="H17" s="41"/>
      <c r="I17" s="65"/>
      <c r="J17" s="91"/>
      <c r="K17" s="96"/>
      <c r="L17" s="52"/>
      <c r="M17" s="46">
        <v>43843</v>
      </c>
      <c r="N17" s="42">
        <v>3265.35</v>
      </c>
      <c r="O17" s="58">
        <f t="shared" si="1"/>
        <v>6.1249552112594471E-6</v>
      </c>
      <c r="P17" s="79">
        <v>3265.35</v>
      </c>
      <c r="Q17" s="80"/>
      <c r="R17" s="80"/>
      <c r="S17" s="31"/>
      <c r="T17" s="79"/>
      <c r="U17" s="79"/>
      <c r="V17" s="31"/>
      <c r="W17" s="79"/>
      <c r="X17" s="66"/>
      <c r="Z17" s="10"/>
      <c r="AB17" s="3"/>
      <c r="AC17" s="35"/>
      <c r="AD17" s="64"/>
      <c r="AE17" s="36"/>
      <c r="AF17" s="10"/>
      <c r="AH17" s="10"/>
      <c r="AI17" s="10"/>
      <c r="AN17" s="36"/>
      <c r="AO17" s="10"/>
      <c r="AP17" s="48"/>
      <c r="AQ17" s="10"/>
      <c r="AR17" s="10"/>
      <c r="AS17" s="10"/>
      <c r="AT17" s="10"/>
      <c r="AY17" s="4"/>
      <c r="AZ17" s="49"/>
      <c r="BA17" s="49"/>
      <c r="BB17" s="49"/>
      <c r="BD17" s="10"/>
      <c r="BE17" s="35"/>
      <c r="BF17" s="64"/>
      <c r="BG17" s="36"/>
      <c r="BH17" s="10"/>
      <c r="BJ17" s="10"/>
      <c r="BK17" s="10"/>
      <c r="BP17" s="36"/>
      <c r="BQ17" s="10"/>
      <c r="BR17" s="48"/>
      <c r="BS17" s="10"/>
      <c r="BT17" s="10"/>
      <c r="BU17" s="10"/>
      <c r="BV17" s="10"/>
      <c r="CA17" s="4"/>
      <c r="CB17" s="49"/>
      <c r="CC17" s="49"/>
      <c r="CD17" s="49"/>
      <c r="CF17" s="10"/>
      <c r="CG17" s="35"/>
      <c r="CH17" s="64"/>
      <c r="CI17" s="36"/>
      <c r="CJ17" s="10"/>
      <c r="CL17" s="10"/>
      <c r="CM17" s="10"/>
      <c r="CR17" s="36"/>
      <c r="CS17" s="10"/>
      <c r="CT17" s="48"/>
      <c r="CU17" s="10"/>
      <c r="CV17" s="10"/>
      <c r="CW17" s="10"/>
      <c r="CX17" s="10"/>
      <c r="DC17" s="43"/>
      <c r="DD17" s="43"/>
    </row>
    <row r="18" spans="2:108" ht="13.3" customHeight="1">
      <c r="B18" s="61">
        <v>8</v>
      </c>
      <c r="C18" s="46">
        <v>43844</v>
      </c>
      <c r="D18" s="47">
        <v>3283.15</v>
      </c>
      <c r="E18" s="58">
        <f t="shared" si="0"/>
        <v>5.4511767498124806E-3</v>
      </c>
      <c r="G18" s="24"/>
      <c r="H18" s="41"/>
      <c r="I18" s="65"/>
      <c r="J18" s="91"/>
      <c r="K18" s="96"/>
      <c r="L18" s="52"/>
      <c r="M18" s="46">
        <v>43844</v>
      </c>
      <c r="N18" s="42">
        <v>3283.15</v>
      </c>
      <c r="O18" s="58">
        <f t="shared" si="1"/>
        <v>5.4511767498124806E-3</v>
      </c>
      <c r="P18" s="79">
        <v>3283.15</v>
      </c>
      <c r="Q18" s="80"/>
      <c r="R18" s="80"/>
      <c r="S18" s="31"/>
      <c r="T18" s="79"/>
      <c r="U18" s="79"/>
      <c r="V18" s="31"/>
      <c r="W18" s="79"/>
      <c r="X18" s="66"/>
      <c r="Z18" s="10"/>
      <c r="AB18" s="3"/>
      <c r="AC18" s="35"/>
      <c r="AD18" s="64"/>
      <c r="AE18" s="36"/>
      <c r="AF18" s="10"/>
      <c r="AH18" s="10"/>
      <c r="AI18" s="10"/>
      <c r="AN18" s="36"/>
      <c r="AO18" s="10"/>
      <c r="AP18" s="48"/>
      <c r="AQ18" s="10"/>
      <c r="AR18" s="10"/>
      <c r="AS18" s="10"/>
      <c r="AT18" s="10"/>
      <c r="AY18" s="4"/>
      <c r="AZ18" s="49"/>
      <c r="BA18" s="49"/>
      <c r="BB18" s="49"/>
      <c r="BD18" s="10"/>
      <c r="BE18" s="35"/>
      <c r="BF18" s="64"/>
      <c r="BG18" s="36"/>
      <c r="BH18" s="10"/>
      <c r="BJ18" s="10"/>
      <c r="BK18" s="10"/>
      <c r="BP18" s="36"/>
      <c r="BQ18" s="10"/>
      <c r="BR18" s="48"/>
      <c r="BS18" s="10"/>
      <c r="BT18" s="10"/>
      <c r="BU18" s="10"/>
      <c r="BV18" s="10"/>
      <c r="CA18" s="4"/>
      <c r="CB18" s="49"/>
      <c r="CC18" s="49"/>
      <c r="CD18" s="49"/>
      <c r="CF18" s="10"/>
      <c r="CG18" s="35"/>
      <c r="CH18" s="64"/>
      <c r="CI18" s="36"/>
      <c r="CJ18" s="10"/>
      <c r="CL18" s="10"/>
      <c r="CM18" s="10"/>
      <c r="CR18" s="36"/>
      <c r="CS18" s="10"/>
      <c r="CT18" s="48"/>
      <c r="CU18" s="10"/>
      <c r="CV18" s="10"/>
      <c r="CW18" s="10"/>
      <c r="CX18" s="10"/>
      <c r="DC18" s="43"/>
      <c r="DD18" s="43"/>
    </row>
    <row r="19" spans="2:108" ht="13.3" customHeight="1">
      <c r="B19" s="61">
        <v>9</v>
      </c>
      <c r="C19" s="46">
        <v>43845</v>
      </c>
      <c r="D19" s="47">
        <v>3289.37</v>
      </c>
      <c r="E19" s="58">
        <f t="shared" si="0"/>
        <v>1.8945220291487748E-3</v>
      </c>
      <c r="G19" s="24"/>
      <c r="H19" s="41"/>
      <c r="I19" s="65"/>
      <c r="J19" s="91"/>
      <c r="K19" s="96"/>
      <c r="L19" s="52"/>
      <c r="M19" s="46">
        <v>43845</v>
      </c>
      <c r="N19" s="42">
        <v>3289.37</v>
      </c>
      <c r="O19" s="58">
        <f t="shared" si="1"/>
        <v>1.8945220291487748E-3</v>
      </c>
      <c r="P19" s="79">
        <v>3289.37</v>
      </c>
      <c r="Q19" s="80"/>
      <c r="R19" s="80"/>
      <c r="S19" s="31"/>
      <c r="T19" s="79"/>
      <c r="U19" s="79"/>
      <c r="V19" s="31"/>
      <c r="W19" s="79"/>
      <c r="X19" s="66"/>
      <c r="Z19" s="10"/>
      <c r="AB19" s="3"/>
      <c r="AC19" s="35"/>
      <c r="AD19" s="64"/>
      <c r="AE19" s="36"/>
      <c r="AF19" s="10"/>
      <c r="AH19" s="10"/>
      <c r="AI19" s="10"/>
      <c r="AN19" s="36"/>
      <c r="AO19" s="10"/>
      <c r="AP19" s="48"/>
      <c r="AQ19" s="10"/>
      <c r="AR19" s="10"/>
      <c r="AS19" s="10"/>
      <c r="AT19" s="10"/>
      <c r="AY19" s="4"/>
      <c r="AZ19" s="49"/>
      <c r="BA19" s="49"/>
      <c r="BB19" s="49"/>
      <c r="BD19" s="10"/>
      <c r="BE19" s="35"/>
      <c r="BF19" s="64"/>
      <c r="BG19" s="36"/>
      <c r="BH19" s="10"/>
      <c r="BJ19" s="10"/>
      <c r="BK19" s="10"/>
      <c r="BP19" s="36"/>
      <c r="BQ19" s="10"/>
      <c r="BR19" s="48"/>
      <c r="BS19" s="10"/>
      <c r="BT19" s="10"/>
      <c r="BU19" s="10"/>
      <c r="BV19" s="10"/>
      <c r="CA19" s="4"/>
      <c r="CB19" s="49"/>
      <c r="CC19" s="49"/>
      <c r="CD19" s="49"/>
      <c r="CF19" s="10"/>
      <c r="CG19" s="35"/>
      <c r="CH19" s="64"/>
      <c r="CI19" s="36"/>
      <c r="CJ19" s="10"/>
      <c r="CL19" s="10"/>
      <c r="CM19" s="10"/>
      <c r="CR19" s="36"/>
      <c r="CS19" s="10"/>
      <c r="CT19" s="48"/>
      <c r="CU19" s="10"/>
      <c r="CV19" s="10"/>
      <c r="CW19" s="10"/>
      <c r="CX19" s="10"/>
      <c r="DC19" s="43"/>
      <c r="DD19" s="43"/>
    </row>
    <row r="20" spans="2:108" ht="13.3" customHeight="1">
      <c r="B20" s="61">
        <v>10</v>
      </c>
      <c r="C20" s="46">
        <v>43846</v>
      </c>
      <c r="D20" s="47">
        <v>3316.81</v>
      </c>
      <c r="E20" s="58">
        <f t="shared" si="0"/>
        <v>8.3420229405631041E-3</v>
      </c>
      <c r="G20" s="24"/>
      <c r="H20" s="41"/>
      <c r="I20" s="65"/>
      <c r="J20" s="91"/>
      <c r="K20" s="96"/>
      <c r="L20" s="52"/>
      <c r="M20" s="46">
        <v>43846</v>
      </c>
      <c r="N20" s="42">
        <v>3316.81</v>
      </c>
      <c r="O20" s="58">
        <f t="shared" si="1"/>
        <v>8.3420229405631041E-3</v>
      </c>
      <c r="P20" s="79">
        <v>3316.81</v>
      </c>
      <c r="Q20" s="80"/>
      <c r="R20" s="80"/>
      <c r="S20" s="31"/>
      <c r="T20" s="79"/>
      <c r="U20" s="79"/>
      <c r="V20" s="31"/>
      <c r="W20" s="79"/>
      <c r="X20" s="66"/>
      <c r="Z20" s="10"/>
      <c r="AB20" s="3"/>
      <c r="AC20" s="35"/>
      <c r="AD20" s="64"/>
      <c r="AE20" s="36"/>
      <c r="AF20" s="10"/>
      <c r="AH20" s="10"/>
      <c r="AI20" s="10"/>
      <c r="AN20" s="36"/>
      <c r="AO20" s="10"/>
      <c r="AP20" s="48"/>
      <c r="AQ20" s="10"/>
      <c r="AR20" s="10"/>
      <c r="AS20" s="10"/>
      <c r="AT20" s="10"/>
      <c r="AY20" s="4"/>
      <c r="AZ20" s="49"/>
      <c r="BA20" s="49"/>
      <c r="BB20" s="49"/>
      <c r="BD20" s="10"/>
      <c r="BE20" s="35"/>
      <c r="BF20" s="64"/>
      <c r="BG20" s="36"/>
      <c r="BH20" s="10"/>
      <c r="BJ20" s="10"/>
      <c r="BK20" s="10"/>
      <c r="BP20" s="36"/>
      <c r="BQ20" s="10"/>
      <c r="BR20" s="48"/>
      <c r="BS20" s="10"/>
      <c r="BT20" s="10"/>
      <c r="BU20" s="10"/>
      <c r="BV20" s="10"/>
      <c r="CA20" s="4"/>
      <c r="CB20" s="49"/>
      <c r="CC20" s="49"/>
      <c r="CD20" s="49"/>
      <c r="CF20" s="10"/>
      <c r="CG20" s="35"/>
      <c r="CH20" s="64"/>
      <c r="CI20" s="36"/>
      <c r="CJ20" s="10"/>
      <c r="CL20" s="10"/>
      <c r="CM20" s="10"/>
      <c r="CR20" s="36"/>
      <c r="CS20" s="10"/>
      <c r="CT20" s="48"/>
      <c r="CU20" s="10"/>
      <c r="CV20" s="10"/>
      <c r="CW20" s="10"/>
      <c r="CX20" s="10"/>
      <c r="DC20" s="43"/>
      <c r="DD20" s="43"/>
    </row>
    <row r="21" spans="2:108" ht="13.3" customHeight="1">
      <c r="B21" s="61">
        <v>11</v>
      </c>
      <c r="C21" s="46">
        <v>43847</v>
      </c>
      <c r="D21" s="47">
        <v>3329.62</v>
      </c>
      <c r="E21" s="58">
        <f t="shared" si="0"/>
        <v>3.8621446510351651E-3</v>
      </c>
      <c r="G21" s="24"/>
      <c r="H21" s="41"/>
      <c r="I21" s="65"/>
      <c r="J21" s="91"/>
      <c r="K21" s="96"/>
      <c r="L21" s="52"/>
      <c r="M21" s="46">
        <v>43847</v>
      </c>
      <c r="N21" s="42">
        <v>3329.62</v>
      </c>
      <c r="O21" s="58">
        <f t="shared" si="1"/>
        <v>3.8621446510351651E-3</v>
      </c>
      <c r="P21" s="79">
        <v>3329.62</v>
      </c>
      <c r="Q21" s="80"/>
      <c r="R21" s="80"/>
      <c r="S21" s="31"/>
      <c r="T21" s="79"/>
      <c r="U21" s="79"/>
      <c r="V21" s="31"/>
      <c r="W21" s="79"/>
      <c r="X21" s="66"/>
      <c r="Z21" s="10"/>
      <c r="AB21" s="3"/>
      <c r="AC21" s="35"/>
      <c r="AD21" s="64"/>
      <c r="AE21" s="36"/>
      <c r="AF21" s="10"/>
      <c r="AH21" s="10"/>
      <c r="AI21" s="10"/>
      <c r="AN21" s="36"/>
      <c r="AO21" s="10"/>
      <c r="AP21" s="48"/>
      <c r="AQ21" s="10"/>
      <c r="AR21" s="10"/>
      <c r="AS21" s="10"/>
      <c r="AT21" s="10"/>
      <c r="AY21" s="4"/>
      <c r="AZ21" s="49"/>
      <c r="BA21" s="49"/>
      <c r="BB21" s="49"/>
      <c r="BD21" s="10"/>
      <c r="BE21" s="35"/>
      <c r="BF21" s="64"/>
      <c r="BG21" s="36"/>
      <c r="BH21" s="10"/>
      <c r="BJ21" s="10"/>
      <c r="BK21" s="10"/>
      <c r="BP21" s="36"/>
      <c r="BQ21" s="10"/>
      <c r="BR21" s="48"/>
      <c r="BS21" s="10"/>
      <c r="BT21" s="10"/>
      <c r="BU21" s="10"/>
      <c r="BV21" s="10"/>
      <c r="CA21" s="4"/>
      <c r="CB21" s="49"/>
      <c r="CC21" s="49"/>
      <c r="CD21" s="49"/>
      <c r="CF21" s="10"/>
      <c r="CG21" s="35"/>
      <c r="CH21" s="64"/>
      <c r="CI21" s="36"/>
      <c r="CJ21" s="10"/>
      <c r="CL21" s="10"/>
      <c r="CM21" s="10"/>
      <c r="CR21" s="36"/>
      <c r="CS21" s="10"/>
      <c r="CT21" s="48"/>
      <c r="CU21" s="10"/>
      <c r="CV21" s="10"/>
      <c r="CW21" s="10"/>
      <c r="CX21" s="10"/>
      <c r="DC21" s="43"/>
      <c r="DD21" s="43"/>
    </row>
    <row r="22" spans="2:108" ht="13.3" customHeight="1">
      <c r="B22" s="61">
        <v>12</v>
      </c>
      <c r="C22" s="46">
        <v>43851</v>
      </c>
      <c r="D22" s="47">
        <v>3320.79</v>
      </c>
      <c r="E22" s="58">
        <f t="shared" si="0"/>
        <v>-2.6519542770646284E-3</v>
      </c>
      <c r="G22" s="24"/>
      <c r="H22" s="41"/>
      <c r="I22" s="65"/>
      <c r="J22" s="91"/>
      <c r="K22" s="96"/>
      <c r="L22" s="52"/>
      <c r="M22" s="46">
        <v>43851</v>
      </c>
      <c r="N22" s="42">
        <v>3320.79</v>
      </c>
      <c r="O22" s="58">
        <f t="shared" si="1"/>
        <v>-2.6519542770646284E-3</v>
      </c>
      <c r="P22" s="79">
        <v>3320.79</v>
      </c>
      <c r="Q22" s="80"/>
      <c r="R22" s="80"/>
      <c r="S22" s="31"/>
      <c r="T22" s="79"/>
      <c r="U22" s="79"/>
      <c r="V22" s="31"/>
      <c r="W22" s="79"/>
      <c r="X22" s="66"/>
      <c r="Z22" s="10"/>
      <c r="AB22" s="3"/>
      <c r="AC22" s="35"/>
      <c r="AD22" s="64"/>
      <c r="AE22" s="36"/>
      <c r="AF22" s="10"/>
      <c r="AH22" s="10"/>
      <c r="AI22" s="10"/>
      <c r="AN22" s="36"/>
      <c r="AO22" s="10"/>
      <c r="AP22" s="48"/>
      <c r="AQ22" s="10"/>
      <c r="AR22" s="10"/>
      <c r="AS22" s="10"/>
      <c r="AT22" s="10"/>
      <c r="AY22" s="4"/>
      <c r="AZ22" s="49"/>
      <c r="BA22" s="49"/>
      <c r="BB22" s="49"/>
      <c r="BD22" s="10"/>
      <c r="BE22" s="35"/>
      <c r="BF22" s="64"/>
      <c r="BG22" s="36"/>
      <c r="BH22" s="10"/>
      <c r="BJ22" s="10"/>
      <c r="BK22" s="10"/>
      <c r="BP22" s="36"/>
      <c r="BQ22" s="10"/>
      <c r="BR22" s="48"/>
      <c r="BS22" s="10"/>
      <c r="BT22" s="10"/>
      <c r="BU22" s="10"/>
      <c r="BV22" s="10"/>
      <c r="CA22" s="4"/>
      <c r="CB22" s="49"/>
      <c r="CC22" s="49"/>
      <c r="CD22" s="49"/>
      <c r="CF22" s="10"/>
      <c r="CG22" s="35"/>
      <c r="CH22" s="64"/>
      <c r="CI22" s="36"/>
      <c r="CJ22" s="10"/>
      <c r="CL22" s="10"/>
      <c r="CM22" s="10"/>
      <c r="CR22" s="36"/>
      <c r="CS22" s="10"/>
      <c r="CT22" s="48"/>
      <c r="CU22" s="10"/>
      <c r="CV22" s="10"/>
      <c r="CW22" s="10"/>
      <c r="CX22" s="10"/>
      <c r="DC22" s="43"/>
      <c r="DD22" s="43"/>
    </row>
    <row r="23" spans="2:108" ht="13.3" customHeight="1">
      <c r="B23" s="61">
        <v>13</v>
      </c>
      <c r="C23" s="46">
        <v>43852</v>
      </c>
      <c r="D23" s="47">
        <v>3321.75</v>
      </c>
      <c r="E23" s="58">
        <f t="shared" si="0"/>
        <v>2.8908783753264626E-4</v>
      </c>
      <c r="G23" s="24"/>
      <c r="H23" s="41"/>
      <c r="I23" s="65"/>
      <c r="J23" s="91"/>
      <c r="K23" s="96"/>
      <c r="L23" s="52"/>
      <c r="M23" s="46">
        <v>43852</v>
      </c>
      <c r="N23" s="42">
        <v>3321.75</v>
      </c>
      <c r="O23" s="58">
        <f t="shared" si="1"/>
        <v>2.8908783753264626E-4</v>
      </c>
      <c r="P23" s="79">
        <v>3321.75</v>
      </c>
      <c r="Q23" s="80"/>
      <c r="R23" s="80"/>
      <c r="S23" s="31"/>
      <c r="T23" s="79"/>
      <c r="U23" s="79"/>
      <c r="V23" s="31"/>
      <c r="W23" s="79"/>
      <c r="X23" s="66"/>
      <c r="Z23" s="10"/>
      <c r="AB23" s="3"/>
      <c r="AC23" s="35"/>
      <c r="AD23" s="64"/>
      <c r="AE23" s="36"/>
      <c r="AF23" s="10"/>
      <c r="AH23" s="10"/>
      <c r="AI23" s="10"/>
      <c r="AN23" s="36"/>
      <c r="AO23" s="10"/>
      <c r="AP23" s="48"/>
      <c r="AQ23" s="10"/>
      <c r="AR23" s="10"/>
      <c r="AS23" s="10"/>
      <c r="AT23" s="10"/>
      <c r="AY23" s="4"/>
      <c r="AZ23" s="49"/>
      <c r="BA23" s="49"/>
      <c r="BB23" s="49"/>
      <c r="BD23" s="10"/>
      <c r="BE23" s="35"/>
      <c r="BF23" s="64"/>
      <c r="BG23" s="36"/>
      <c r="BH23" s="10"/>
      <c r="BJ23" s="10"/>
      <c r="BK23" s="10"/>
      <c r="BP23" s="36"/>
      <c r="BQ23" s="10"/>
      <c r="BR23" s="48"/>
      <c r="BS23" s="10"/>
      <c r="BT23" s="10"/>
      <c r="BU23" s="10"/>
      <c r="BV23" s="10"/>
      <c r="CA23" s="4"/>
      <c r="CB23" s="49"/>
      <c r="CC23" s="49"/>
      <c r="CD23" s="49"/>
      <c r="CF23" s="10"/>
      <c r="CG23" s="35"/>
      <c r="CH23" s="64"/>
      <c r="CI23" s="36"/>
      <c r="CJ23" s="10"/>
      <c r="CL23" s="10"/>
      <c r="CM23" s="10"/>
      <c r="CR23" s="36"/>
      <c r="CS23" s="10"/>
      <c r="CT23" s="48"/>
      <c r="CU23" s="10"/>
      <c r="CV23" s="10"/>
      <c r="CW23" s="10"/>
      <c r="CX23" s="10"/>
      <c r="DC23" s="43"/>
      <c r="DD23" s="43"/>
    </row>
    <row r="24" spans="2:108" ht="13.3" customHeight="1">
      <c r="B24" s="61">
        <v>14</v>
      </c>
      <c r="C24" s="46">
        <v>43853</v>
      </c>
      <c r="D24" s="47">
        <v>3325.54</v>
      </c>
      <c r="E24" s="58">
        <f t="shared" si="0"/>
        <v>1.1409648528636904E-3</v>
      </c>
      <c r="G24" s="24"/>
      <c r="H24" s="41"/>
      <c r="I24" s="65"/>
      <c r="J24" s="91"/>
      <c r="K24" s="96"/>
      <c r="L24" s="52"/>
      <c r="M24" s="46">
        <v>43853</v>
      </c>
      <c r="N24" s="42">
        <v>3325.54</v>
      </c>
      <c r="O24" s="58">
        <f t="shared" si="1"/>
        <v>1.1409648528636904E-3</v>
      </c>
      <c r="P24" s="79">
        <v>3325.54</v>
      </c>
      <c r="Q24" s="80"/>
      <c r="R24" s="80"/>
      <c r="S24" s="31"/>
      <c r="T24" s="79"/>
      <c r="U24" s="79"/>
      <c r="V24" s="31"/>
      <c r="W24" s="79"/>
      <c r="X24" s="66"/>
      <c r="Z24" s="10"/>
      <c r="AB24" s="3"/>
      <c r="AC24" s="35"/>
      <c r="AD24" s="64"/>
      <c r="AE24" s="36"/>
      <c r="AF24" s="10"/>
      <c r="AH24" s="10"/>
      <c r="AI24" s="10"/>
      <c r="AN24" s="36"/>
      <c r="AO24" s="10"/>
      <c r="AP24" s="48"/>
      <c r="AQ24" s="10"/>
      <c r="AR24" s="10"/>
      <c r="AS24" s="10"/>
      <c r="AT24" s="10"/>
      <c r="AY24" s="4"/>
      <c r="AZ24" s="49"/>
      <c r="BA24" s="49"/>
      <c r="BB24" s="49"/>
      <c r="BD24" s="10"/>
      <c r="BE24" s="35"/>
      <c r="BF24" s="64"/>
      <c r="BG24" s="36"/>
      <c r="BH24" s="10"/>
      <c r="BJ24" s="10"/>
      <c r="BK24" s="10"/>
      <c r="BP24" s="36"/>
      <c r="BQ24" s="10"/>
      <c r="BR24" s="48"/>
      <c r="BS24" s="10"/>
      <c r="BT24" s="10"/>
      <c r="BU24" s="10"/>
      <c r="BV24" s="10"/>
      <c r="CA24" s="4"/>
      <c r="CB24" s="49"/>
      <c r="CC24" s="49"/>
      <c r="CD24" s="49"/>
      <c r="CF24" s="10"/>
      <c r="CG24" s="35"/>
      <c r="CH24" s="64"/>
      <c r="CI24" s="36"/>
      <c r="CJ24" s="10"/>
      <c r="CL24" s="10"/>
      <c r="CM24" s="10"/>
      <c r="CR24" s="36"/>
      <c r="CS24" s="10"/>
      <c r="CT24" s="48"/>
      <c r="CU24" s="10"/>
      <c r="CV24" s="10"/>
      <c r="CW24" s="10"/>
      <c r="CX24" s="10"/>
      <c r="DC24" s="43"/>
      <c r="DD24" s="43"/>
    </row>
    <row r="25" spans="2:108" ht="13.3" customHeight="1">
      <c r="B25" s="61">
        <v>15</v>
      </c>
      <c r="C25" s="46">
        <v>43854</v>
      </c>
      <c r="D25" s="47">
        <v>3295.47</v>
      </c>
      <c r="E25" s="58">
        <f t="shared" si="0"/>
        <v>-9.0421405245464381E-3</v>
      </c>
      <c r="G25" s="24"/>
      <c r="H25" s="41"/>
      <c r="I25" s="65"/>
      <c r="J25" s="91"/>
      <c r="K25" s="96"/>
      <c r="L25" s="52"/>
      <c r="M25" s="46">
        <v>43854</v>
      </c>
      <c r="N25" s="42">
        <v>3295.47</v>
      </c>
      <c r="O25" s="58">
        <f t="shared" si="1"/>
        <v>-9.0421405245464381E-3</v>
      </c>
      <c r="P25" s="79">
        <v>3295.47</v>
      </c>
      <c r="Q25" s="80"/>
      <c r="R25" s="80"/>
      <c r="S25" s="31"/>
      <c r="T25" s="79"/>
      <c r="U25" s="79"/>
      <c r="V25" s="31"/>
      <c r="W25" s="79"/>
      <c r="X25" s="66"/>
      <c r="Z25" s="10"/>
      <c r="AB25" s="3"/>
      <c r="AC25" s="35"/>
      <c r="AD25" s="64"/>
      <c r="AE25" s="36"/>
      <c r="AF25" s="10"/>
      <c r="AH25" s="10"/>
      <c r="AI25" s="10"/>
      <c r="AN25" s="36"/>
      <c r="AO25" s="10"/>
      <c r="AP25" s="48"/>
      <c r="AQ25" s="10"/>
      <c r="AR25" s="10"/>
      <c r="AS25" s="10"/>
      <c r="AT25" s="10"/>
      <c r="AY25" s="4"/>
      <c r="AZ25" s="49"/>
      <c r="BA25" s="49"/>
      <c r="BB25" s="49"/>
      <c r="BD25" s="10"/>
      <c r="BE25" s="35"/>
      <c r="BF25" s="64"/>
      <c r="BG25" s="36"/>
      <c r="BH25" s="10"/>
      <c r="BJ25" s="10"/>
      <c r="BK25" s="10"/>
      <c r="BP25" s="36"/>
      <c r="BQ25" s="10"/>
      <c r="BR25" s="48"/>
      <c r="BS25" s="10"/>
      <c r="BT25" s="10"/>
      <c r="BU25" s="10"/>
      <c r="BV25" s="10"/>
      <c r="CA25" s="4"/>
      <c r="CB25" s="49"/>
      <c r="CC25" s="49"/>
      <c r="CD25" s="49"/>
      <c r="CF25" s="10"/>
      <c r="CG25" s="35"/>
      <c r="CH25" s="64"/>
      <c r="CI25" s="36"/>
      <c r="CJ25" s="10"/>
      <c r="CL25" s="10"/>
      <c r="CM25" s="10"/>
      <c r="CR25" s="36"/>
      <c r="CS25" s="10"/>
      <c r="CT25" s="48"/>
      <c r="CU25" s="10"/>
      <c r="CV25" s="10"/>
      <c r="CW25" s="10"/>
      <c r="CX25" s="10"/>
      <c r="DC25" s="43"/>
      <c r="DD25" s="43"/>
    </row>
    <row r="26" spans="2:108" ht="13.3" customHeight="1">
      <c r="B26" s="61">
        <v>16</v>
      </c>
      <c r="C26" s="46">
        <v>43857</v>
      </c>
      <c r="D26" s="47">
        <v>3253.63</v>
      </c>
      <c r="E26" s="58">
        <f t="shared" si="0"/>
        <v>-1.2696216321192331E-2</v>
      </c>
      <c r="G26" s="24"/>
      <c r="H26" s="41"/>
      <c r="I26" s="65"/>
      <c r="J26" s="91"/>
      <c r="K26" s="96"/>
      <c r="L26" s="52"/>
      <c r="M26" s="46">
        <v>43857</v>
      </c>
      <c r="N26" s="42">
        <v>3253.63</v>
      </c>
      <c r="O26" s="58">
        <f t="shared" si="1"/>
        <v>-1.2696216321192331E-2</v>
      </c>
      <c r="P26" s="79">
        <v>3253.63</v>
      </c>
      <c r="Q26" s="80"/>
      <c r="R26" s="80"/>
      <c r="S26" s="31"/>
      <c r="T26" s="79"/>
      <c r="U26" s="79"/>
      <c r="V26" s="31"/>
      <c r="W26" s="79"/>
      <c r="X26" s="66"/>
      <c r="Z26" s="10"/>
      <c r="AB26" s="3"/>
      <c r="AC26" s="35"/>
      <c r="AD26" s="64"/>
      <c r="AE26" s="36"/>
      <c r="AF26" s="10"/>
      <c r="AH26" s="10"/>
      <c r="AI26" s="10"/>
      <c r="AN26" s="36"/>
      <c r="AO26" s="10"/>
      <c r="AP26" s="48"/>
      <c r="AQ26" s="10"/>
      <c r="AR26" s="10"/>
      <c r="AS26" s="10"/>
      <c r="AT26" s="10"/>
      <c r="AY26" s="4"/>
      <c r="AZ26" s="49"/>
      <c r="BA26" s="49"/>
      <c r="BB26" s="49"/>
      <c r="BD26" s="10"/>
      <c r="BE26" s="35"/>
      <c r="BF26" s="64"/>
      <c r="BG26" s="36"/>
      <c r="BH26" s="10"/>
      <c r="BJ26" s="10"/>
      <c r="BK26" s="10"/>
      <c r="BP26" s="36"/>
      <c r="BQ26" s="10"/>
      <c r="BR26" s="48"/>
      <c r="BS26" s="10"/>
      <c r="BT26" s="10"/>
      <c r="BU26" s="10"/>
      <c r="BV26" s="10"/>
      <c r="CA26" s="4"/>
      <c r="CB26" s="49"/>
      <c r="CC26" s="49"/>
      <c r="CD26" s="49"/>
      <c r="CF26" s="10"/>
      <c r="CG26" s="35"/>
      <c r="CH26" s="64"/>
      <c r="CI26" s="36"/>
      <c r="CJ26" s="10"/>
      <c r="CL26" s="10"/>
      <c r="CM26" s="10"/>
      <c r="CR26" s="36"/>
      <c r="CS26" s="10"/>
      <c r="CT26" s="48"/>
      <c r="CU26" s="10"/>
      <c r="CV26" s="10"/>
      <c r="CW26" s="10"/>
      <c r="CX26" s="10"/>
      <c r="DC26" s="43"/>
      <c r="DD26" s="43"/>
    </row>
    <row r="27" spans="2:108" ht="13.3" customHeight="1">
      <c r="B27" s="61">
        <v>17</v>
      </c>
      <c r="C27" s="46">
        <v>43858</v>
      </c>
      <c r="D27" s="47">
        <v>3276.24</v>
      </c>
      <c r="E27" s="58">
        <f t="shared" si="0"/>
        <v>6.9491613981920719E-3</v>
      </c>
      <c r="G27" s="24"/>
      <c r="H27" s="41"/>
      <c r="I27" s="65"/>
      <c r="J27" s="91"/>
      <c r="K27" s="96"/>
      <c r="L27" s="52"/>
      <c r="M27" s="46">
        <v>43858</v>
      </c>
      <c r="N27" s="42">
        <v>3276.24</v>
      </c>
      <c r="O27" s="58">
        <f t="shared" si="1"/>
        <v>6.9491613981920719E-3</v>
      </c>
      <c r="P27" s="79">
        <v>3276.24</v>
      </c>
      <c r="Q27" s="80"/>
      <c r="R27" s="80"/>
      <c r="S27" s="31"/>
      <c r="T27" s="79"/>
      <c r="U27" s="79"/>
      <c r="V27" s="31"/>
      <c r="W27" s="79"/>
      <c r="X27" s="66"/>
      <c r="Z27" s="10"/>
      <c r="AB27" s="3"/>
      <c r="AC27" s="35"/>
      <c r="AD27" s="64"/>
      <c r="AE27" s="36"/>
      <c r="AF27" s="10"/>
      <c r="AH27" s="10"/>
      <c r="AI27" s="10"/>
      <c r="AN27" s="36"/>
      <c r="AO27" s="10"/>
      <c r="AP27" s="48"/>
      <c r="AQ27" s="10"/>
      <c r="AR27" s="10"/>
      <c r="AS27" s="10"/>
      <c r="AT27" s="10"/>
      <c r="AY27" s="4"/>
      <c r="AZ27" s="49"/>
      <c r="BA27" s="49"/>
      <c r="BB27" s="49"/>
      <c r="BD27" s="10"/>
      <c r="BE27" s="35"/>
      <c r="BF27" s="64"/>
      <c r="BG27" s="36"/>
      <c r="BH27" s="10"/>
      <c r="BJ27" s="10"/>
      <c r="BK27" s="10"/>
      <c r="BP27" s="36"/>
      <c r="BQ27" s="10"/>
      <c r="BR27" s="48"/>
      <c r="BS27" s="10"/>
      <c r="BT27" s="10"/>
      <c r="BU27" s="10"/>
      <c r="BV27" s="10"/>
      <c r="CA27" s="4"/>
      <c r="CB27" s="49"/>
      <c r="CC27" s="49"/>
      <c r="CD27" s="49"/>
      <c r="CF27" s="10"/>
      <c r="CG27" s="35"/>
      <c r="CH27" s="64"/>
      <c r="CI27" s="36"/>
      <c r="CJ27" s="10"/>
      <c r="CL27" s="10"/>
      <c r="CM27" s="10"/>
      <c r="CR27" s="36"/>
      <c r="CS27" s="10"/>
      <c r="CT27" s="48"/>
      <c r="CU27" s="10"/>
      <c r="CV27" s="10"/>
      <c r="CW27" s="10"/>
      <c r="CX27" s="10"/>
      <c r="DC27" s="43"/>
      <c r="DD27" s="43"/>
    </row>
    <row r="28" spans="2:108" ht="13.3" customHeight="1">
      <c r="B28" s="61">
        <v>18</v>
      </c>
      <c r="C28" s="46">
        <v>43859</v>
      </c>
      <c r="D28" s="47">
        <v>3285.06</v>
      </c>
      <c r="E28" s="58">
        <f t="shared" si="0"/>
        <v>2.6921104680976255E-3</v>
      </c>
      <c r="G28" s="24"/>
      <c r="H28" s="41"/>
      <c r="I28" s="65"/>
      <c r="J28" s="91"/>
      <c r="K28" s="96"/>
      <c r="L28" s="52"/>
      <c r="M28" s="46">
        <v>43859</v>
      </c>
      <c r="N28" s="42">
        <v>3285.06</v>
      </c>
      <c r="O28" s="58">
        <f t="shared" si="1"/>
        <v>2.6921104680976255E-3</v>
      </c>
      <c r="P28" s="79">
        <v>3285.06</v>
      </c>
      <c r="Q28" s="80"/>
      <c r="R28" s="80"/>
      <c r="S28" s="31"/>
      <c r="T28" s="79"/>
      <c r="U28" s="79"/>
      <c r="V28" s="31"/>
      <c r="W28" s="79"/>
      <c r="X28" s="66"/>
      <c r="Z28" s="10"/>
      <c r="AB28" s="3"/>
      <c r="AC28" s="35"/>
      <c r="AD28" s="64"/>
      <c r="AE28" s="36"/>
      <c r="AF28" s="10"/>
      <c r="AH28" s="10"/>
      <c r="AI28" s="10"/>
      <c r="AN28" s="36"/>
      <c r="AO28" s="10"/>
      <c r="AP28" s="48"/>
      <c r="AQ28" s="10"/>
      <c r="AR28" s="10"/>
      <c r="AS28" s="10"/>
      <c r="AT28" s="10"/>
      <c r="AY28" s="4"/>
      <c r="AZ28" s="49"/>
      <c r="BA28" s="49"/>
      <c r="BB28" s="49"/>
      <c r="BD28" s="10"/>
      <c r="BE28" s="35"/>
      <c r="BF28" s="64"/>
      <c r="BG28" s="36"/>
      <c r="BH28" s="10"/>
      <c r="BJ28" s="10"/>
      <c r="BK28" s="10"/>
      <c r="BP28" s="36"/>
      <c r="BQ28" s="10"/>
      <c r="BR28" s="48"/>
      <c r="BS28" s="10"/>
      <c r="BT28" s="10"/>
      <c r="BU28" s="10"/>
      <c r="BV28" s="10"/>
      <c r="CA28" s="4"/>
      <c r="CB28" s="49"/>
      <c r="CC28" s="49"/>
      <c r="CD28" s="49"/>
      <c r="CF28" s="10"/>
      <c r="CG28" s="35"/>
      <c r="CH28" s="64"/>
      <c r="CI28" s="36"/>
      <c r="CJ28" s="10"/>
      <c r="CL28" s="10"/>
      <c r="CM28" s="10"/>
      <c r="CR28" s="36"/>
      <c r="CS28" s="10"/>
      <c r="CT28" s="48"/>
      <c r="CU28" s="10"/>
      <c r="CV28" s="10"/>
      <c r="CW28" s="10"/>
      <c r="CX28" s="10"/>
      <c r="DC28" s="43"/>
      <c r="DD28" s="43"/>
    </row>
    <row r="29" spans="2:108" ht="13.3" customHeight="1">
      <c r="B29" s="61">
        <v>19</v>
      </c>
      <c r="C29" s="46">
        <v>43860</v>
      </c>
      <c r="D29" s="47">
        <v>3283.66</v>
      </c>
      <c r="E29" s="58">
        <f t="shared" si="0"/>
        <v>-4.2617182030163557E-4</v>
      </c>
      <c r="G29" s="24"/>
      <c r="H29" s="41"/>
      <c r="I29" s="65"/>
      <c r="J29" s="91"/>
      <c r="K29" s="96"/>
      <c r="L29" s="52"/>
      <c r="M29" s="46">
        <v>43860</v>
      </c>
      <c r="N29" s="42">
        <v>3283.66</v>
      </c>
      <c r="O29" s="58">
        <f t="shared" si="1"/>
        <v>-4.2617182030163557E-4</v>
      </c>
      <c r="P29" s="79">
        <v>3283.66</v>
      </c>
      <c r="Q29" s="80"/>
      <c r="R29" s="80"/>
      <c r="S29" s="31"/>
      <c r="T29" s="79"/>
      <c r="U29" s="79"/>
      <c r="V29" s="31"/>
      <c r="W29" s="79"/>
      <c r="X29" s="66"/>
      <c r="Z29" s="10"/>
      <c r="AB29" s="3"/>
      <c r="AC29" s="35"/>
      <c r="AD29" s="64"/>
      <c r="AE29" s="36"/>
      <c r="AF29" s="10"/>
      <c r="AH29" s="10"/>
      <c r="AI29" s="10"/>
      <c r="AN29" s="36"/>
      <c r="AO29" s="10"/>
      <c r="AP29" s="48"/>
      <c r="AQ29" s="10"/>
      <c r="AR29" s="10"/>
      <c r="AS29" s="10"/>
      <c r="AT29" s="10"/>
      <c r="AY29" s="4"/>
      <c r="AZ29" s="49"/>
      <c r="BA29" s="49"/>
      <c r="BB29" s="49"/>
      <c r="BD29" s="10"/>
      <c r="BE29" s="35"/>
      <c r="BF29" s="64"/>
      <c r="BG29" s="36"/>
      <c r="BH29" s="10"/>
      <c r="BJ29" s="10"/>
      <c r="BK29" s="10"/>
      <c r="BP29" s="36"/>
      <c r="BQ29" s="10"/>
      <c r="BR29" s="48"/>
      <c r="BS29" s="10"/>
      <c r="BT29" s="10"/>
      <c r="BU29" s="10"/>
      <c r="BV29" s="10"/>
      <c r="CA29" s="4"/>
      <c r="CB29" s="49"/>
      <c r="CC29" s="49"/>
      <c r="CD29" s="49"/>
      <c r="CF29" s="10"/>
      <c r="CG29" s="35"/>
      <c r="CH29" s="64"/>
      <c r="CI29" s="36"/>
      <c r="CJ29" s="10"/>
      <c r="CL29" s="10"/>
      <c r="CM29" s="10"/>
      <c r="CR29" s="36"/>
      <c r="CS29" s="10"/>
      <c r="CT29" s="48"/>
      <c r="CU29" s="10"/>
      <c r="CV29" s="10"/>
      <c r="CW29" s="10"/>
      <c r="CX29" s="10"/>
      <c r="DC29" s="43"/>
      <c r="DD29" s="43"/>
    </row>
    <row r="30" spans="2:108" ht="13.3" customHeight="1">
      <c r="B30" s="61">
        <v>20</v>
      </c>
      <c r="C30" s="46">
        <v>43861</v>
      </c>
      <c r="D30" s="47">
        <v>3225.52</v>
      </c>
      <c r="E30" s="58">
        <f t="shared" si="0"/>
        <v>-1.7705852615678808E-2</v>
      </c>
      <c r="G30" s="24"/>
      <c r="H30" s="41"/>
      <c r="I30" s="65"/>
      <c r="J30" s="91"/>
      <c r="K30" s="96"/>
      <c r="L30" s="52"/>
      <c r="M30" s="46">
        <v>43861</v>
      </c>
      <c r="N30" s="42">
        <v>3225.52</v>
      </c>
      <c r="O30" s="58">
        <f t="shared" si="1"/>
        <v>-1.7705852615678808E-2</v>
      </c>
      <c r="P30" s="79">
        <v>3225.52</v>
      </c>
      <c r="Q30" s="80"/>
      <c r="R30" s="80"/>
      <c r="S30" s="31"/>
      <c r="T30" s="79"/>
      <c r="U30" s="79"/>
      <c r="V30" s="31"/>
      <c r="W30" s="79"/>
      <c r="X30" s="66"/>
      <c r="Z30" s="10"/>
      <c r="AB30" s="3"/>
      <c r="AC30" s="35"/>
      <c r="AD30" s="64"/>
      <c r="AE30" s="36"/>
      <c r="AF30" s="10"/>
      <c r="AH30" s="10"/>
      <c r="AI30" s="10"/>
      <c r="AN30" s="36"/>
      <c r="AO30" s="10"/>
      <c r="AP30" s="48"/>
      <c r="AQ30" s="10"/>
      <c r="AR30" s="10"/>
      <c r="AS30" s="10"/>
      <c r="AT30" s="10"/>
      <c r="AY30" s="4"/>
      <c r="AZ30" s="49"/>
      <c r="BA30" s="49"/>
      <c r="BB30" s="49"/>
      <c r="BD30" s="10"/>
      <c r="BE30" s="35"/>
      <c r="BF30" s="64"/>
      <c r="BG30" s="36"/>
      <c r="BH30" s="10"/>
      <c r="BJ30" s="10"/>
      <c r="BK30" s="10"/>
      <c r="BP30" s="36"/>
      <c r="BQ30" s="10"/>
      <c r="BR30" s="48"/>
      <c r="BS30" s="10"/>
      <c r="BT30" s="10"/>
      <c r="BU30" s="10"/>
      <c r="BV30" s="10"/>
      <c r="CA30" s="4"/>
      <c r="CB30" s="49"/>
      <c r="CC30" s="49"/>
      <c r="CD30" s="49"/>
      <c r="CF30" s="10"/>
      <c r="CG30" s="35"/>
      <c r="CH30" s="64"/>
      <c r="CI30" s="36"/>
      <c r="CJ30" s="10"/>
      <c r="CL30" s="10"/>
      <c r="CM30" s="10"/>
      <c r="CR30" s="36"/>
      <c r="CS30" s="10"/>
      <c r="CT30" s="48"/>
      <c r="CU30" s="10"/>
      <c r="CV30" s="10"/>
      <c r="CW30" s="10"/>
      <c r="CX30" s="10"/>
      <c r="DC30" s="43"/>
      <c r="DD30" s="43"/>
    </row>
    <row r="31" spans="2:108" ht="13.3" customHeight="1">
      <c r="B31" s="61">
        <v>21</v>
      </c>
      <c r="C31" s="46">
        <v>43864</v>
      </c>
      <c r="D31" s="47">
        <v>3248.92</v>
      </c>
      <c r="E31" s="58">
        <f t="shared" si="0"/>
        <v>7.2546442124060903E-3</v>
      </c>
      <c r="G31" s="24"/>
      <c r="H31" s="41"/>
      <c r="I31" s="65"/>
      <c r="J31" s="91"/>
      <c r="K31" s="96"/>
      <c r="L31" s="52"/>
      <c r="M31" s="46">
        <v>43864</v>
      </c>
      <c r="N31" s="42">
        <v>3248.92</v>
      </c>
      <c r="O31" s="58">
        <f t="shared" si="1"/>
        <v>7.2546442124060903E-3</v>
      </c>
      <c r="P31" s="79">
        <v>3248.92</v>
      </c>
      <c r="Q31" s="80"/>
      <c r="R31" s="80"/>
      <c r="S31" s="31"/>
      <c r="T31" s="79"/>
      <c r="U31" s="79"/>
      <c r="V31" s="31"/>
      <c r="W31" s="79"/>
      <c r="X31" s="66"/>
      <c r="Z31" s="10"/>
      <c r="AB31" s="3"/>
      <c r="AC31" s="35"/>
      <c r="AD31" s="64"/>
      <c r="AE31" s="36"/>
      <c r="AF31" s="10"/>
      <c r="AH31" s="10"/>
      <c r="AI31" s="10"/>
      <c r="AN31" s="36"/>
      <c r="AO31" s="10"/>
      <c r="AP31" s="48"/>
      <c r="AQ31" s="10"/>
      <c r="AR31" s="10"/>
      <c r="AS31" s="10"/>
      <c r="AT31" s="10"/>
      <c r="AY31" s="4"/>
      <c r="AZ31" s="49"/>
      <c r="BA31" s="49"/>
      <c r="BB31" s="49"/>
      <c r="BD31" s="10"/>
      <c r="BE31" s="35"/>
      <c r="BF31" s="64"/>
      <c r="BG31" s="36"/>
      <c r="BH31" s="10"/>
      <c r="BJ31" s="10"/>
      <c r="BK31" s="10"/>
      <c r="BP31" s="36"/>
      <c r="BQ31" s="10"/>
      <c r="BR31" s="48"/>
      <c r="BS31" s="10"/>
      <c r="BT31" s="10"/>
      <c r="BU31" s="10"/>
      <c r="BV31" s="10"/>
      <c r="CA31" s="4"/>
      <c r="CB31" s="49"/>
      <c r="CC31" s="49"/>
      <c r="CD31" s="49"/>
      <c r="CF31" s="10"/>
      <c r="CG31" s="35"/>
      <c r="CH31" s="64"/>
      <c r="CI31" s="36"/>
      <c r="CJ31" s="10"/>
      <c r="CL31" s="10"/>
      <c r="CM31" s="10"/>
      <c r="CR31" s="36"/>
      <c r="CS31" s="10"/>
      <c r="CT31" s="48"/>
      <c r="CU31" s="10"/>
      <c r="CV31" s="10"/>
      <c r="CW31" s="10"/>
      <c r="CX31" s="10"/>
      <c r="DC31" s="43"/>
      <c r="DD31" s="43"/>
    </row>
    <row r="32" spans="2:108" ht="13.3" customHeight="1">
      <c r="B32" s="61">
        <v>22</v>
      </c>
      <c r="C32" s="46">
        <v>43865</v>
      </c>
      <c r="D32" s="47">
        <v>3296.86</v>
      </c>
      <c r="E32" s="58">
        <f t="shared" si="0"/>
        <v>1.4755672654297445E-2</v>
      </c>
      <c r="G32" s="24"/>
      <c r="H32" s="41"/>
      <c r="I32" s="65"/>
      <c r="J32" s="91"/>
      <c r="K32" s="96"/>
      <c r="L32" s="52"/>
      <c r="M32" s="46">
        <v>43865</v>
      </c>
      <c r="N32" s="42">
        <v>3296.86</v>
      </c>
      <c r="O32" s="58">
        <f t="shared" si="1"/>
        <v>1.4755672654297445E-2</v>
      </c>
      <c r="P32" s="79">
        <v>3296.86</v>
      </c>
      <c r="Q32" s="80"/>
      <c r="R32" s="80"/>
      <c r="S32" s="31"/>
      <c r="T32" s="79"/>
      <c r="U32" s="79"/>
      <c r="V32" s="31"/>
      <c r="W32" s="79"/>
      <c r="X32" s="66"/>
      <c r="Z32" s="10"/>
      <c r="AB32" s="3"/>
      <c r="AC32" s="35"/>
      <c r="AD32" s="64"/>
      <c r="AE32" s="36"/>
      <c r="AF32" s="10"/>
      <c r="AH32" s="10"/>
      <c r="AI32" s="10"/>
      <c r="AN32" s="36"/>
      <c r="AO32" s="10"/>
      <c r="AP32" s="48"/>
      <c r="AQ32" s="10"/>
      <c r="AR32" s="10"/>
      <c r="AS32" s="10"/>
      <c r="AT32" s="10"/>
      <c r="AY32" s="4"/>
      <c r="AZ32" s="49"/>
      <c r="BA32" s="49"/>
      <c r="BB32" s="49"/>
      <c r="BD32" s="10"/>
      <c r="BE32" s="35"/>
      <c r="BF32" s="64"/>
      <c r="BG32" s="36"/>
      <c r="BH32" s="10"/>
      <c r="BJ32" s="10"/>
      <c r="BK32" s="10"/>
      <c r="BP32" s="36"/>
      <c r="BQ32" s="10"/>
      <c r="BR32" s="48"/>
      <c r="BS32" s="10"/>
      <c r="BT32" s="10"/>
      <c r="BU32" s="10"/>
      <c r="BV32" s="10"/>
      <c r="CA32" s="4"/>
      <c r="CB32" s="49"/>
      <c r="CC32" s="49"/>
      <c r="CD32" s="49"/>
      <c r="CF32" s="10"/>
      <c r="CG32" s="35"/>
      <c r="CH32" s="64"/>
      <c r="CI32" s="36"/>
      <c r="CJ32" s="10"/>
      <c r="CL32" s="10"/>
      <c r="CM32" s="10"/>
      <c r="CR32" s="36"/>
      <c r="CS32" s="10"/>
      <c r="CT32" s="48"/>
      <c r="CU32" s="10"/>
      <c r="CV32" s="10"/>
      <c r="CW32" s="10"/>
      <c r="CX32" s="10"/>
      <c r="DC32" s="43"/>
      <c r="DD32" s="43"/>
    </row>
    <row r="33" spans="2:108" ht="13.3" customHeight="1">
      <c r="B33" s="61">
        <v>23</v>
      </c>
      <c r="C33" s="46">
        <v>43866</v>
      </c>
      <c r="D33" s="47">
        <v>3334.69</v>
      </c>
      <c r="E33" s="58">
        <f t="shared" si="0"/>
        <v>1.1474554576172457E-2</v>
      </c>
      <c r="G33" s="24"/>
      <c r="H33" s="41"/>
      <c r="I33" s="65"/>
      <c r="J33" s="91"/>
      <c r="K33" s="96"/>
      <c r="L33" s="52"/>
      <c r="M33" s="46">
        <v>43866</v>
      </c>
      <c r="N33" s="42">
        <v>3334.69</v>
      </c>
      <c r="O33" s="58">
        <f t="shared" si="1"/>
        <v>1.1474554576172457E-2</v>
      </c>
      <c r="P33" s="79">
        <v>3334.69</v>
      </c>
      <c r="Q33" s="80"/>
      <c r="R33" s="80"/>
      <c r="S33" s="31"/>
      <c r="T33" s="79"/>
      <c r="U33" s="79"/>
      <c r="V33" s="31"/>
      <c r="W33" s="79"/>
      <c r="X33" s="66"/>
      <c r="Z33" s="10"/>
      <c r="AB33" s="3"/>
      <c r="AC33" s="35"/>
      <c r="AD33" s="64"/>
      <c r="AE33" s="36"/>
      <c r="AF33" s="10"/>
      <c r="AH33" s="10"/>
      <c r="AI33" s="10"/>
      <c r="AN33" s="36"/>
      <c r="AO33" s="10"/>
      <c r="AP33" s="48"/>
      <c r="AQ33" s="10"/>
      <c r="AR33" s="10"/>
      <c r="AS33" s="10"/>
      <c r="AT33" s="10"/>
      <c r="AY33" s="4"/>
      <c r="AZ33" s="49"/>
      <c r="BA33" s="49"/>
      <c r="BB33" s="49"/>
      <c r="BD33" s="10"/>
      <c r="BE33" s="35"/>
      <c r="BF33" s="64"/>
      <c r="BG33" s="36"/>
      <c r="BH33" s="10"/>
      <c r="BJ33" s="10"/>
      <c r="BK33" s="10"/>
      <c r="BP33" s="36"/>
      <c r="BQ33" s="10"/>
      <c r="BR33" s="48"/>
      <c r="BS33" s="10"/>
      <c r="BT33" s="10"/>
      <c r="BU33" s="10"/>
      <c r="BV33" s="10"/>
      <c r="CA33" s="4"/>
      <c r="CB33" s="49"/>
      <c r="CC33" s="49"/>
      <c r="CD33" s="49"/>
      <c r="CF33" s="10"/>
      <c r="CG33" s="35"/>
      <c r="CH33" s="64"/>
      <c r="CI33" s="36"/>
      <c r="CJ33" s="10"/>
      <c r="CL33" s="10"/>
      <c r="CM33" s="10"/>
      <c r="CR33" s="36"/>
      <c r="CS33" s="10"/>
      <c r="CT33" s="48"/>
      <c r="CU33" s="10"/>
      <c r="CV33" s="10"/>
      <c r="CW33" s="10"/>
      <c r="CX33" s="10"/>
      <c r="DC33" s="43"/>
      <c r="DD33" s="43"/>
    </row>
    <row r="34" spans="2:108" ht="13.3" customHeight="1">
      <c r="B34" s="61">
        <v>24</v>
      </c>
      <c r="C34" s="46">
        <v>43867</v>
      </c>
      <c r="D34" s="47">
        <v>3344.26</v>
      </c>
      <c r="E34" s="58">
        <f t="shared" si="0"/>
        <v>2.8698319783848464E-3</v>
      </c>
      <c r="G34" s="24"/>
      <c r="H34" s="41"/>
      <c r="I34" s="65"/>
      <c r="J34" s="91"/>
      <c r="K34" s="96"/>
      <c r="L34" s="52"/>
      <c r="M34" s="46">
        <v>43867</v>
      </c>
      <c r="N34" s="42">
        <v>3344.26</v>
      </c>
      <c r="O34" s="58">
        <f t="shared" si="1"/>
        <v>2.8698319783848464E-3</v>
      </c>
      <c r="P34" s="79">
        <v>3344.26</v>
      </c>
      <c r="Q34" s="80"/>
      <c r="R34" s="80"/>
      <c r="S34" s="31"/>
      <c r="T34" s="79"/>
      <c r="U34" s="79"/>
      <c r="V34" s="31"/>
      <c r="W34" s="79"/>
      <c r="X34" s="66"/>
      <c r="Z34" s="10"/>
      <c r="AB34" s="3"/>
      <c r="AC34" s="35"/>
      <c r="AD34" s="64"/>
      <c r="AE34" s="36"/>
      <c r="AF34" s="10"/>
      <c r="AH34" s="10"/>
      <c r="AI34" s="10"/>
      <c r="AN34" s="36"/>
      <c r="AO34" s="10"/>
      <c r="AP34" s="48"/>
      <c r="AQ34" s="10"/>
      <c r="AR34" s="10"/>
      <c r="AS34" s="10"/>
      <c r="AT34" s="10"/>
      <c r="AY34" s="4"/>
      <c r="AZ34" s="49"/>
      <c r="BA34" s="49"/>
      <c r="BB34" s="49"/>
      <c r="BD34" s="10"/>
      <c r="BE34" s="35"/>
      <c r="BF34" s="64"/>
      <c r="BG34" s="36"/>
      <c r="BH34" s="10"/>
      <c r="BJ34" s="10"/>
      <c r="BK34" s="10"/>
      <c r="BP34" s="36"/>
      <c r="BQ34" s="10"/>
      <c r="BR34" s="48"/>
      <c r="BS34" s="10"/>
      <c r="BT34" s="10"/>
      <c r="BU34" s="10"/>
      <c r="BV34" s="10"/>
      <c r="CA34" s="4"/>
      <c r="CB34" s="49"/>
      <c r="CC34" s="49"/>
      <c r="CD34" s="49"/>
      <c r="CF34" s="10"/>
      <c r="CG34" s="35"/>
      <c r="CH34" s="64"/>
      <c r="CI34" s="36"/>
      <c r="CJ34" s="10"/>
      <c r="CL34" s="10"/>
      <c r="CM34" s="10"/>
      <c r="CR34" s="36"/>
      <c r="CS34" s="10"/>
      <c r="CT34" s="48"/>
      <c r="CU34" s="10"/>
      <c r="CV34" s="10"/>
      <c r="CW34" s="10"/>
      <c r="CX34" s="10"/>
      <c r="DC34" s="43"/>
      <c r="DD34" s="43"/>
    </row>
    <row r="35" spans="2:108" ht="13.3" customHeight="1">
      <c r="B35" s="61">
        <v>25</v>
      </c>
      <c r="C35" s="46">
        <v>43868</v>
      </c>
      <c r="D35" s="47">
        <v>3327.71</v>
      </c>
      <c r="E35" s="58">
        <f t="shared" si="0"/>
        <v>-4.948777906024107E-3</v>
      </c>
      <c r="G35" s="24"/>
      <c r="H35" s="41"/>
      <c r="I35" s="65"/>
      <c r="J35" s="91"/>
      <c r="K35" s="96"/>
      <c r="L35" s="52"/>
      <c r="M35" s="46">
        <v>43868</v>
      </c>
      <c r="N35" s="42">
        <v>3327.71</v>
      </c>
      <c r="O35" s="58">
        <f t="shared" si="1"/>
        <v>-4.948777906024107E-3</v>
      </c>
      <c r="P35" s="79">
        <v>3327.71</v>
      </c>
      <c r="Q35" s="80"/>
      <c r="R35" s="80"/>
      <c r="S35" s="31"/>
      <c r="T35" s="79"/>
      <c r="U35" s="79"/>
      <c r="V35" s="31"/>
      <c r="W35" s="79"/>
      <c r="X35" s="66"/>
      <c r="Z35" s="10"/>
      <c r="AB35" s="3"/>
      <c r="AC35" s="35"/>
      <c r="AD35" s="64"/>
      <c r="AE35" s="36"/>
      <c r="AF35" s="10"/>
      <c r="AH35" s="10"/>
      <c r="AI35" s="10"/>
      <c r="AN35" s="36"/>
      <c r="AO35" s="10"/>
      <c r="AP35" s="48"/>
      <c r="AQ35" s="10"/>
      <c r="AR35" s="10"/>
      <c r="AS35" s="10"/>
      <c r="AT35" s="10"/>
      <c r="AY35" s="4"/>
      <c r="AZ35" s="49"/>
      <c r="BA35" s="49"/>
      <c r="BB35" s="49"/>
      <c r="BD35" s="10"/>
      <c r="BE35" s="35"/>
      <c r="BF35" s="64"/>
      <c r="BG35" s="36"/>
      <c r="BH35" s="10"/>
      <c r="BJ35" s="10"/>
      <c r="BK35" s="10"/>
      <c r="BP35" s="36"/>
      <c r="BQ35" s="10"/>
      <c r="BR35" s="48"/>
      <c r="BS35" s="10"/>
      <c r="BT35" s="10"/>
      <c r="BU35" s="10"/>
      <c r="BV35" s="10"/>
      <c r="CA35" s="4"/>
      <c r="CB35" s="49"/>
      <c r="CC35" s="49"/>
      <c r="CD35" s="49"/>
      <c r="CF35" s="10"/>
      <c r="CG35" s="35"/>
      <c r="CH35" s="64"/>
      <c r="CI35" s="36"/>
      <c r="CJ35" s="10"/>
      <c r="CL35" s="10"/>
      <c r="CM35" s="10"/>
      <c r="CR35" s="36"/>
      <c r="CS35" s="10"/>
      <c r="CT35" s="48"/>
      <c r="CU35" s="10"/>
      <c r="CV35" s="10"/>
      <c r="CW35" s="10"/>
      <c r="CX35" s="10"/>
      <c r="DC35" s="43"/>
      <c r="DD35" s="43"/>
    </row>
    <row r="36" spans="2:108" ht="13.3" customHeight="1">
      <c r="B36" s="61">
        <v>26</v>
      </c>
      <c r="C36" s="46">
        <v>43871</v>
      </c>
      <c r="D36" s="47">
        <v>3352.09</v>
      </c>
      <c r="E36" s="58">
        <f t="shared" si="0"/>
        <v>7.3263595685922481E-3</v>
      </c>
      <c r="G36" s="24"/>
      <c r="H36" s="41"/>
      <c r="I36" s="65"/>
      <c r="J36" s="91"/>
      <c r="K36" s="96"/>
      <c r="L36" s="52"/>
      <c r="M36" s="46">
        <v>43871</v>
      </c>
      <c r="N36" s="42">
        <v>3352.09</v>
      </c>
      <c r="O36" s="58">
        <f t="shared" si="1"/>
        <v>7.3263595685922481E-3</v>
      </c>
      <c r="P36" s="79">
        <v>3352.09</v>
      </c>
      <c r="Q36" s="80"/>
      <c r="R36" s="80"/>
      <c r="S36" s="31"/>
      <c r="T36" s="79"/>
      <c r="U36" s="79"/>
      <c r="V36" s="31"/>
      <c r="W36" s="79"/>
      <c r="X36" s="66"/>
      <c r="Z36" s="10"/>
      <c r="AB36" s="3"/>
      <c r="AC36" s="35"/>
      <c r="AD36" s="64"/>
      <c r="AE36" s="36"/>
      <c r="AF36" s="10"/>
      <c r="AH36" s="10"/>
      <c r="AI36" s="10"/>
      <c r="AN36" s="36"/>
      <c r="AO36" s="10"/>
      <c r="AP36" s="48"/>
      <c r="AQ36" s="10"/>
      <c r="AR36" s="10"/>
      <c r="AS36" s="10"/>
      <c r="AT36" s="10"/>
      <c r="AY36" s="4"/>
      <c r="AZ36" s="49"/>
      <c r="BA36" s="49"/>
      <c r="BB36" s="49"/>
      <c r="BD36" s="10"/>
      <c r="BE36" s="35"/>
      <c r="BF36" s="64"/>
      <c r="BG36" s="36"/>
      <c r="BH36" s="10"/>
      <c r="BJ36" s="10"/>
      <c r="BK36" s="10"/>
      <c r="BP36" s="36"/>
      <c r="BQ36" s="10"/>
      <c r="BR36" s="48"/>
      <c r="BS36" s="10"/>
      <c r="BT36" s="10"/>
      <c r="BU36" s="10"/>
      <c r="BV36" s="10"/>
      <c r="CA36" s="4"/>
      <c r="CB36" s="49"/>
      <c r="CC36" s="49"/>
      <c r="CD36" s="49"/>
      <c r="CF36" s="10"/>
      <c r="CG36" s="35"/>
      <c r="CH36" s="64"/>
      <c r="CI36" s="36"/>
      <c r="CJ36" s="10"/>
      <c r="CL36" s="10"/>
      <c r="CM36" s="10"/>
      <c r="CR36" s="36"/>
      <c r="CS36" s="10"/>
      <c r="CT36" s="48"/>
      <c r="CU36" s="10"/>
      <c r="CV36" s="10"/>
      <c r="CW36" s="10"/>
      <c r="CX36" s="10"/>
      <c r="DC36" s="43"/>
      <c r="DD36" s="43"/>
    </row>
    <row r="37" spans="2:108" ht="13.3" customHeight="1">
      <c r="B37" s="61">
        <v>27</v>
      </c>
      <c r="C37" s="46">
        <v>43872</v>
      </c>
      <c r="D37" s="47">
        <v>3357.75</v>
      </c>
      <c r="E37" s="58">
        <f t="shared" si="0"/>
        <v>1.6884988171558205E-3</v>
      </c>
      <c r="G37" s="24"/>
      <c r="H37" s="41"/>
      <c r="I37" s="65"/>
      <c r="J37" s="91"/>
      <c r="K37" s="96"/>
      <c r="L37" s="52"/>
      <c r="M37" s="46">
        <v>43872</v>
      </c>
      <c r="N37" s="42">
        <v>3357.75</v>
      </c>
      <c r="O37" s="58">
        <f t="shared" si="1"/>
        <v>1.6884988171558205E-3</v>
      </c>
      <c r="P37" s="79">
        <v>3357.75</v>
      </c>
      <c r="Q37" s="80"/>
      <c r="R37" s="80"/>
      <c r="S37" s="31"/>
      <c r="T37" s="79"/>
      <c r="U37" s="79"/>
      <c r="V37" s="31"/>
      <c r="W37" s="79"/>
      <c r="X37" s="66"/>
      <c r="Z37" s="10"/>
      <c r="AB37" s="3"/>
      <c r="AC37" s="35"/>
      <c r="AD37" s="64"/>
      <c r="AE37" s="36"/>
      <c r="AF37" s="10"/>
      <c r="AH37" s="10"/>
      <c r="AI37" s="10"/>
      <c r="AN37" s="36"/>
      <c r="AO37" s="10"/>
      <c r="AP37" s="48"/>
      <c r="AQ37" s="10"/>
      <c r="AR37" s="10"/>
      <c r="AS37" s="10"/>
      <c r="AT37" s="10"/>
      <c r="AY37" s="4"/>
      <c r="AZ37" s="49"/>
      <c r="BA37" s="49"/>
      <c r="BB37" s="49"/>
      <c r="BD37" s="10"/>
      <c r="BE37" s="35"/>
      <c r="BF37" s="64"/>
      <c r="BG37" s="36"/>
      <c r="BH37" s="10"/>
      <c r="BJ37" s="10"/>
      <c r="BK37" s="10"/>
      <c r="BP37" s="36"/>
      <c r="BQ37" s="10"/>
      <c r="BR37" s="48"/>
      <c r="BS37" s="10"/>
      <c r="BT37" s="10"/>
      <c r="BU37" s="10"/>
      <c r="BV37" s="10"/>
      <c r="CA37" s="4"/>
      <c r="CB37" s="49"/>
      <c r="CC37" s="49"/>
      <c r="CD37" s="49"/>
      <c r="CF37" s="10"/>
      <c r="CG37" s="35"/>
      <c r="CH37" s="64"/>
      <c r="CI37" s="36"/>
      <c r="CJ37" s="10"/>
      <c r="CL37" s="10"/>
      <c r="CM37" s="10"/>
      <c r="CR37" s="36"/>
      <c r="CS37" s="10"/>
      <c r="CT37" s="48"/>
      <c r="CU37" s="10"/>
      <c r="CV37" s="10"/>
      <c r="CW37" s="10"/>
      <c r="CX37" s="10"/>
      <c r="DC37" s="43"/>
      <c r="DD37" s="43"/>
    </row>
    <row r="38" spans="2:108" ht="13.3" customHeight="1">
      <c r="B38" s="61">
        <v>28</v>
      </c>
      <c r="C38" s="46">
        <v>43873</v>
      </c>
      <c r="D38" s="47">
        <v>3379.45</v>
      </c>
      <c r="E38" s="58">
        <f t="shared" si="0"/>
        <v>6.4626610081154993E-3</v>
      </c>
      <c r="G38" s="24"/>
      <c r="H38" s="41"/>
      <c r="I38" s="65"/>
      <c r="J38" s="91"/>
      <c r="K38" s="96"/>
      <c r="L38" s="52"/>
      <c r="M38" s="46">
        <v>43873</v>
      </c>
      <c r="N38" s="42">
        <v>3379.45</v>
      </c>
      <c r="O38" s="58">
        <f t="shared" si="1"/>
        <v>6.4626610081154993E-3</v>
      </c>
      <c r="P38" s="79">
        <v>3379.45</v>
      </c>
      <c r="Q38" s="80"/>
      <c r="R38" s="80"/>
      <c r="S38" s="31"/>
      <c r="T38" s="79"/>
      <c r="U38" s="79"/>
      <c r="V38" s="31"/>
      <c r="W38" s="79"/>
      <c r="X38" s="66"/>
      <c r="Z38" s="10"/>
      <c r="AB38" s="3"/>
      <c r="AC38" s="35"/>
      <c r="AD38" s="64"/>
      <c r="AE38" s="36"/>
      <c r="AF38" s="10"/>
      <c r="AH38" s="10"/>
      <c r="AI38" s="10"/>
      <c r="AN38" s="36"/>
      <c r="AO38" s="10"/>
      <c r="AP38" s="48"/>
      <c r="AQ38" s="10"/>
      <c r="AR38" s="10"/>
      <c r="AS38" s="10"/>
      <c r="AT38" s="10"/>
      <c r="AY38" s="4"/>
      <c r="AZ38" s="49"/>
      <c r="BA38" s="49"/>
      <c r="BB38" s="49"/>
      <c r="BD38" s="10"/>
      <c r="BE38" s="35"/>
      <c r="BF38" s="64"/>
      <c r="BG38" s="36"/>
      <c r="BH38" s="10"/>
      <c r="BJ38" s="10"/>
      <c r="BK38" s="10"/>
      <c r="BP38" s="36"/>
      <c r="BQ38" s="10"/>
      <c r="BR38" s="48"/>
      <c r="BS38" s="10"/>
      <c r="BT38" s="10"/>
      <c r="BU38" s="10"/>
      <c r="BV38" s="10"/>
      <c r="CA38" s="4"/>
      <c r="CB38" s="49"/>
      <c r="CC38" s="49"/>
      <c r="CD38" s="49"/>
      <c r="CF38" s="10"/>
      <c r="CG38" s="35"/>
      <c r="CH38" s="64"/>
      <c r="CI38" s="36"/>
      <c r="CJ38" s="10"/>
      <c r="CL38" s="10"/>
      <c r="CM38" s="10"/>
      <c r="CR38" s="36"/>
      <c r="CS38" s="10"/>
      <c r="CT38" s="48"/>
      <c r="CU38" s="10"/>
      <c r="CV38" s="10"/>
      <c r="CW38" s="10"/>
      <c r="CX38" s="10"/>
      <c r="DC38" s="43"/>
      <c r="DD38" s="43"/>
    </row>
    <row r="39" spans="2:108" ht="13.3" customHeight="1">
      <c r="B39" s="61">
        <v>29</v>
      </c>
      <c r="C39" s="46">
        <v>43874</v>
      </c>
      <c r="D39" s="47">
        <v>3373.94</v>
      </c>
      <c r="E39" s="58">
        <f t="shared" si="0"/>
        <v>-1.6304428235363044E-3</v>
      </c>
      <c r="G39" s="24"/>
      <c r="H39" s="41"/>
      <c r="I39" s="65"/>
      <c r="J39" s="91"/>
      <c r="K39" s="96"/>
      <c r="L39" s="52"/>
      <c r="M39" s="46">
        <v>43874</v>
      </c>
      <c r="N39" s="42">
        <v>3373.94</v>
      </c>
      <c r="O39" s="58">
        <f t="shared" si="1"/>
        <v>-1.6304428235363044E-3</v>
      </c>
      <c r="P39" s="79">
        <v>3373.94</v>
      </c>
      <c r="Q39" s="80"/>
      <c r="R39" s="80"/>
      <c r="S39" s="31"/>
      <c r="T39" s="79"/>
      <c r="U39" s="79"/>
      <c r="V39" s="31"/>
      <c r="W39" s="79"/>
      <c r="X39" s="66"/>
      <c r="Z39" s="10"/>
      <c r="AB39" s="3"/>
      <c r="AC39" s="35"/>
      <c r="AD39" s="64"/>
      <c r="AE39" s="36"/>
      <c r="AF39" s="10"/>
      <c r="AH39" s="10"/>
      <c r="AI39" s="10"/>
      <c r="AN39" s="36"/>
      <c r="AO39" s="10"/>
      <c r="AP39" s="48"/>
      <c r="AQ39" s="10"/>
      <c r="AR39" s="10"/>
      <c r="AS39" s="10"/>
      <c r="AT39" s="10"/>
      <c r="AY39" s="4"/>
      <c r="AZ39" s="49"/>
      <c r="BA39" s="49"/>
      <c r="BB39" s="49"/>
      <c r="BD39" s="10"/>
      <c r="BE39" s="35"/>
      <c r="BF39" s="64"/>
      <c r="BG39" s="36"/>
      <c r="BH39" s="10"/>
      <c r="BJ39" s="10"/>
      <c r="BK39" s="10"/>
      <c r="BP39" s="36"/>
      <c r="BQ39" s="10"/>
      <c r="BR39" s="48"/>
      <c r="BS39" s="10"/>
      <c r="BT39" s="10"/>
      <c r="BU39" s="10"/>
      <c r="BV39" s="10"/>
      <c r="CA39" s="4"/>
      <c r="CB39" s="49"/>
      <c r="CC39" s="49"/>
      <c r="CD39" s="49"/>
      <c r="CF39" s="10"/>
      <c r="CG39" s="35"/>
      <c r="CH39" s="64"/>
      <c r="CI39" s="36"/>
      <c r="CJ39" s="10"/>
      <c r="CL39" s="10"/>
      <c r="CM39" s="10"/>
      <c r="CR39" s="36"/>
      <c r="CS39" s="10"/>
      <c r="CT39" s="48"/>
      <c r="CU39" s="10"/>
      <c r="CV39" s="10"/>
      <c r="CW39" s="10"/>
      <c r="CX39" s="10"/>
      <c r="DC39" s="43"/>
      <c r="DD39" s="43"/>
    </row>
    <row r="40" spans="2:108" ht="13.3" customHeight="1">
      <c r="B40" s="61">
        <v>30</v>
      </c>
      <c r="C40" s="46">
        <v>43875</v>
      </c>
      <c r="D40" s="47">
        <v>3380.16</v>
      </c>
      <c r="E40" s="58">
        <f t="shared" si="0"/>
        <v>1.8435419717006821E-3</v>
      </c>
      <c r="G40" s="24"/>
      <c r="H40" s="41"/>
      <c r="I40" s="65"/>
      <c r="J40" s="91"/>
      <c r="K40" s="96"/>
      <c r="L40" s="52"/>
      <c r="M40" s="46">
        <v>43875</v>
      </c>
      <c r="N40" s="42">
        <v>3380.16</v>
      </c>
      <c r="O40" s="58">
        <f t="shared" si="1"/>
        <v>1.8435419717006821E-3</v>
      </c>
      <c r="P40" s="79">
        <v>3380.16</v>
      </c>
      <c r="Q40" s="80"/>
      <c r="R40" s="80"/>
      <c r="S40" s="31"/>
      <c r="T40" s="79"/>
      <c r="U40" s="79"/>
      <c r="V40" s="31"/>
      <c r="W40" s="79"/>
      <c r="X40" s="66"/>
      <c r="Z40" s="10"/>
      <c r="AB40" s="3"/>
      <c r="AC40" s="35"/>
      <c r="AD40" s="64"/>
      <c r="AE40" s="36"/>
      <c r="AF40" s="10"/>
      <c r="AH40" s="10"/>
      <c r="AI40" s="10"/>
      <c r="AN40" s="36"/>
      <c r="AO40" s="10"/>
      <c r="AP40" s="48"/>
      <c r="AQ40" s="10"/>
      <c r="AR40" s="10"/>
      <c r="AS40" s="10"/>
      <c r="AT40" s="10"/>
      <c r="AY40" s="4"/>
      <c r="AZ40" s="49"/>
      <c r="BA40" s="49"/>
      <c r="BB40" s="49"/>
      <c r="BD40" s="10"/>
      <c r="BE40" s="35"/>
      <c r="BF40" s="64"/>
      <c r="BG40" s="36"/>
      <c r="BH40" s="10"/>
      <c r="BJ40" s="10"/>
      <c r="BK40" s="10"/>
      <c r="BP40" s="36"/>
      <c r="BQ40" s="10"/>
      <c r="BR40" s="48"/>
      <c r="BS40" s="10"/>
      <c r="BT40" s="10"/>
      <c r="BU40" s="10"/>
      <c r="BV40" s="10"/>
      <c r="CA40" s="4"/>
      <c r="CB40" s="49"/>
      <c r="CC40" s="49"/>
      <c r="CD40" s="49"/>
      <c r="CF40" s="10"/>
      <c r="CG40" s="35"/>
      <c r="CH40" s="64"/>
      <c r="CI40" s="36"/>
      <c r="CJ40" s="10"/>
      <c r="CL40" s="10"/>
      <c r="CM40" s="10"/>
      <c r="CR40" s="36"/>
      <c r="CS40" s="10"/>
      <c r="CT40" s="48"/>
      <c r="CU40" s="10"/>
      <c r="CV40" s="10"/>
      <c r="CW40" s="10"/>
      <c r="CX40" s="10"/>
      <c r="DC40" s="43"/>
      <c r="DD40" s="43"/>
    </row>
    <row r="41" spans="2:108" ht="13.3" customHeight="1">
      <c r="B41" s="61">
        <v>31</v>
      </c>
      <c r="C41" s="46">
        <v>43879</v>
      </c>
      <c r="D41" s="47">
        <v>3370.29</v>
      </c>
      <c r="E41" s="58">
        <f t="shared" si="0"/>
        <v>-2.9199801192842621E-3</v>
      </c>
      <c r="G41" s="24"/>
      <c r="H41" s="41"/>
      <c r="I41" s="65"/>
      <c r="J41" s="91"/>
      <c r="K41" s="96"/>
      <c r="L41" s="52"/>
      <c r="M41" s="46">
        <v>43879</v>
      </c>
      <c r="N41" s="42">
        <v>3370.29</v>
      </c>
      <c r="O41" s="58">
        <f t="shared" si="1"/>
        <v>-2.9199801192842621E-3</v>
      </c>
      <c r="P41" s="79">
        <v>3370.29</v>
      </c>
      <c r="Q41" s="80"/>
      <c r="R41" s="80"/>
      <c r="S41" s="31"/>
      <c r="T41" s="79"/>
      <c r="U41" s="79"/>
      <c r="V41" s="31"/>
      <c r="W41" s="79"/>
      <c r="X41" s="66"/>
      <c r="Z41" s="10"/>
      <c r="AB41" s="3"/>
      <c r="AC41" s="35"/>
      <c r="AD41" s="64"/>
      <c r="AE41" s="36"/>
      <c r="AF41" s="10"/>
      <c r="AH41" s="10"/>
      <c r="AI41" s="10"/>
      <c r="AN41" s="36"/>
      <c r="AO41" s="10"/>
      <c r="AP41" s="48"/>
      <c r="AQ41" s="10"/>
      <c r="AR41" s="10"/>
      <c r="AS41" s="10"/>
      <c r="AT41" s="10"/>
      <c r="AY41" s="4"/>
      <c r="AZ41" s="49"/>
      <c r="BA41" s="49"/>
      <c r="BB41" s="49"/>
      <c r="BD41" s="10"/>
      <c r="BE41" s="35"/>
      <c r="BF41" s="64"/>
      <c r="BG41" s="36"/>
      <c r="BH41" s="10"/>
      <c r="BJ41" s="10"/>
      <c r="BK41" s="10"/>
      <c r="BP41" s="36"/>
      <c r="BQ41" s="10"/>
      <c r="BR41" s="48"/>
      <c r="BS41" s="10"/>
      <c r="BT41" s="10"/>
      <c r="BU41" s="10"/>
      <c r="BV41" s="10"/>
      <c r="CA41" s="4"/>
      <c r="CB41" s="49"/>
      <c r="CC41" s="49"/>
      <c r="CD41" s="49"/>
      <c r="CF41" s="10"/>
      <c r="CG41" s="35"/>
      <c r="CH41" s="64"/>
      <c r="CI41" s="36"/>
      <c r="CJ41" s="10"/>
      <c r="CL41" s="10"/>
      <c r="CM41" s="10"/>
      <c r="CR41" s="36"/>
      <c r="CS41" s="10"/>
      <c r="CT41" s="48"/>
      <c r="CU41" s="10"/>
      <c r="CV41" s="10"/>
      <c r="CW41" s="10"/>
      <c r="CX41" s="10"/>
      <c r="DC41" s="43"/>
      <c r="DD41" s="43"/>
    </row>
    <row r="42" spans="2:108" ht="13.3" customHeight="1">
      <c r="B42" s="61">
        <v>32</v>
      </c>
      <c r="C42" s="83">
        <v>43880</v>
      </c>
      <c r="D42" s="110">
        <v>3386.1</v>
      </c>
      <c r="E42" s="58">
        <f t="shared" si="0"/>
        <v>4.6909909829717759E-3</v>
      </c>
      <c r="G42" s="24"/>
      <c r="H42" s="41"/>
      <c r="I42" s="65"/>
      <c r="J42" s="91"/>
      <c r="K42" s="96"/>
      <c r="L42" s="52"/>
      <c r="M42" s="83">
        <v>43880</v>
      </c>
      <c r="N42" s="45">
        <v>3386.1</v>
      </c>
      <c r="O42" s="58">
        <f t="shared" si="1"/>
        <v>4.6909909829717759E-3</v>
      </c>
      <c r="P42" s="85">
        <v>3386.1</v>
      </c>
      <c r="Q42" s="80"/>
      <c r="R42" s="80"/>
      <c r="S42" s="31"/>
      <c r="T42" s="79"/>
      <c r="U42" s="79"/>
      <c r="V42" s="31"/>
      <c r="W42" s="79"/>
      <c r="X42" s="66"/>
      <c r="Z42" s="10"/>
      <c r="AB42" s="3"/>
      <c r="AC42" s="35"/>
      <c r="AD42" s="64"/>
      <c r="AE42" s="36"/>
      <c r="AF42" s="10"/>
      <c r="AH42" s="10"/>
      <c r="AI42" s="10"/>
      <c r="AN42" s="36"/>
      <c r="AO42" s="10"/>
      <c r="AP42" s="48"/>
      <c r="AQ42" s="10"/>
      <c r="AR42" s="10"/>
      <c r="AS42" s="10"/>
      <c r="AT42" s="10"/>
      <c r="AY42" s="4"/>
      <c r="AZ42" s="49"/>
      <c r="BA42" s="49"/>
      <c r="BB42" s="49"/>
      <c r="BD42" s="10"/>
      <c r="BE42" s="35"/>
      <c r="BF42" s="64"/>
      <c r="BG42" s="36"/>
      <c r="BH42" s="10"/>
      <c r="BJ42" s="10"/>
      <c r="BK42" s="10"/>
      <c r="BP42" s="36"/>
      <c r="BQ42" s="10"/>
      <c r="BR42" s="48"/>
      <c r="BS42" s="10"/>
      <c r="BT42" s="10"/>
      <c r="BU42" s="10"/>
      <c r="BV42" s="10"/>
      <c r="CA42" s="4"/>
      <c r="CB42" s="49"/>
      <c r="CC42" s="49"/>
      <c r="CD42" s="49"/>
      <c r="CF42" s="10"/>
      <c r="CG42" s="35"/>
      <c r="CH42" s="64"/>
      <c r="CI42" s="36"/>
      <c r="CJ42" s="10"/>
      <c r="CL42" s="10"/>
      <c r="CM42" s="10"/>
      <c r="CR42" s="36"/>
      <c r="CS42" s="10"/>
      <c r="CT42" s="48"/>
      <c r="CU42" s="10"/>
      <c r="CV42" s="10"/>
      <c r="CW42" s="10"/>
      <c r="CX42" s="10"/>
      <c r="DC42" s="43"/>
      <c r="DD42" s="43"/>
    </row>
    <row r="43" spans="2:108" ht="13.3" customHeight="1">
      <c r="B43" s="61">
        <v>33</v>
      </c>
      <c r="C43" s="46">
        <v>43881</v>
      </c>
      <c r="D43" s="47">
        <v>3373.23</v>
      </c>
      <c r="E43" s="58">
        <f t="shared" ref="E43:E65" si="2">(D43-D42)/D42</f>
        <v>-3.8008328165145423E-3</v>
      </c>
      <c r="G43" s="24"/>
      <c r="H43" s="41"/>
      <c r="I43" s="65"/>
      <c r="J43" s="91"/>
      <c r="K43" s="96"/>
      <c r="L43" s="52"/>
      <c r="M43" s="46">
        <v>43881</v>
      </c>
      <c r="N43" s="42">
        <v>3373.23</v>
      </c>
      <c r="O43" s="58">
        <f t="shared" ref="O43:O64" si="3">(N43-N42)/N42</f>
        <v>-3.8008328165145423E-3</v>
      </c>
      <c r="P43" s="79">
        <v>3373.23</v>
      </c>
      <c r="Q43" s="80"/>
      <c r="R43" s="80"/>
      <c r="S43" s="31"/>
      <c r="T43" s="79"/>
      <c r="U43" s="79"/>
      <c r="V43" s="31"/>
      <c r="W43" s="79"/>
      <c r="X43" s="66"/>
      <c r="Z43" s="10"/>
      <c r="AB43" s="3"/>
      <c r="AC43" s="35"/>
      <c r="AD43" s="64"/>
      <c r="AE43" s="36"/>
      <c r="AF43" s="10"/>
      <c r="AH43" s="10"/>
      <c r="AI43" s="10"/>
      <c r="AN43" s="36"/>
      <c r="AO43" s="10"/>
      <c r="AP43" s="48"/>
      <c r="AQ43" s="10"/>
      <c r="AR43" s="10"/>
      <c r="AS43" s="10"/>
      <c r="AT43" s="10"/>
      <c r="AY43" s="4"/>
      <c r="AZ43" s="49"/>
      <c r="BA43" s="49"/>
      <c r="BB43" s="49"/>
      <c r="BD43" s="10"/>
      <c r="BE43" s="35"/>
      <c r="BF43" s="64"/>
      <c r="BG43" s="36"/>
      <c r="BH43" s="10"/>
      <c r="BJ43" s="10"/>
      <c r="BK43" s="10"/>
      <c r="BP43" s="36"/>
      <c r="BQ43" s="10"/>
      <c r="BR43" s="48"/>
      <c r="BS43" s="10"/>
      <c r="BT43" s="10"/>
      <c r="BU43" s="10"/>
      <c r="BV43" s="10"/>
      <c r="CA43" s="4"/>
      <c r="CB43" s="49"/>
      <c r="CC43" s="49"/>
      <c r="CD43" s="49"/>
      <c r="CF43" s="10"/>
      <c r="CG43" s="35"/>
      <c r="CH43" s="64"/>
      <c r="CI43" s="36"/>
      <c r="CJ43" s="10"/>
      <c r="CL43" s="10"/>
      <c r="CM43" s="10"/>
      <c r="CR43" s="36"/>
      <c r="CS43" s="10"/>
      <c r="CT43" s="48"/>
      <c r="CU43" s="10"/>
      <c r="CV43" s="10"/>
      <c r="CW43" s="10"/>
      <c r="CX43" s="10"/>
      <c r="DC43" s="43"/>
      <c r="DD43" s="43"/>
    </row>
    <row r="44" spans="2:108" ht="13.3" customHeight="1">
      <c r="B44" s="61">
        <v>34</v>
      </c>
      <c r="C44" s="46">
        <v>43882</v>
      </c>
      <c r="D44" s="47">
        <v>3337.75</v>
      </c>
      <c r="E44" s="58">
        <f t="shared" si="2"/>
        <v>-1.0518108756295899E-2</v>
      </c>
      <c r="G44" s="24"/>
      <c r="H44" s="41"/>
      <c r="I44" s="65"/>
      <c r="J44" s="91"/>
      <c r="K44" s="96"/>
      <c r="L44" s="52"/>
      <c r="M44" s="46">
        <v>43882</v>
      </c>
      <c r="N44" s="42">
        <v>3337.75</v>
      </c>
      <c r="O44" s="58">
        <f t="shared" si="3"/>
        <v>-1.0518108756295899E-2</v>
      </c>
      <c r="P44" s="79">
        <v>3337.75</v>
      </c>
      <c r="Q44" s="80"/>
      <c r="R44" s="80"/>
      <c r="S44" s="31"/>
      <c r="T44" s="79"/>
      <c r="U44" s="79"/>
      <c r="V44" s="31"/>
      <c r="W44" s="79"/>
      <c r="X44" s="66"/>
      <c r="Z44" s="10"/>
      <c r="AB44" s="3"/>
      <c r="AC44" s="35"/>
      <c r="AD44" s="64"/>
      <c r="AE44" s="36"/>
      <c r="AF44" s="10"/>
      <c r="AH44" s="10"/>
      <c r="AI44" s="10"/>
      <c r="AN44" s="36"/>
      <c r="AO44" s="10"/>
      <c r="AP44" s="48"/>
      <c r="AQ44" s="10"/>
      <c r="AR44" s="10"/>
      <c r="AS44" s="10"/>
      <c r="AT44" s="10"/>
      <c r="AY44" s="4"/>
      <c r="AZ44" s="49"/>
      <c r="BA44" s="49"/>
      <c r="BB44" s="49"/>
      <c r="BD44" s="10"/>
      <c r="BE44" s="35"/>
      <c r="BF44" s="64"/>
      <c r="BG44" s="36"/>
      <c r="BH44" s="10"/>
      <c r="BJ44" s="10"/>
      <c r="BK44" s="10"/>
      <c r="BP44" s="36"/>
      <c r="BQ44" s="10"/>
      <c r="BR44" s="48"/>
      <c r="BS44" s="10"/>
      <c r="BT44" s="10"/>
      <c r="BU44" s="10"/>
      <c r="BV44" s="10"/>
      <c r="CA44" s="4"/>
      <c r="CB44" s="49"/>
      <c r="CC44" s="49"/>
      <c r="CD44" s="49"/>
      <c r="CF44" s="10"/>
      <c r="CG44" s="35"/>
      <c r="CH44" s="64"/>
      <c r="CI44" s="36"/>
      <c r="CJ44" s="10"/>
      <c r="CL44" s="10"/>
      <c r="CM44" s="10"/>
      <c r="CR44" s="36"/>
      <c r="CS44" s="10"/>
      <c r="CT44" s="48"/>
      <c r="CU44" s="10"/>
      <c r="CV44" s="10"/>
      <c r="CW44" s="10"/>
      <c r="CX44" s="10"/>
      <c r="DC44" s="43"/>
      <c r="DD44" s="43"/>
    </row>
    <row r="45" spans="2:108" ht="13.3" customHeight="1">
      <c r="B45" s="61">
        <v>35</v>
      </c>
      <c r="C45" s="46">
        <v>43885</v>
      </c>
      <c r="D45" s="47">
        <v>3225.89</v>
      </c>
      <c r="E45" s="58">
        <f t="shared" si="2"/>
        <v>-3.3513594487304357E-2</v>
      </c>
      <c r="G45" s="24"/>
      <c r="H45" s="41"/>
      <c r="I45" s="65"/>
      <c r="J45" s="91"/>
      <c r="K45" s="96"/>
      <c r="L45" s="52"/>
      <c r="M45" s="46">
        <v>43885</v>
      </c>
      <c r="N45" s="42">
        <v>3225.89</v>
      </c>
      <c r="O45" s="58">
        <f t="shared" si="3"/>
        <v>-3.3513594487304357E-2</v>
      </c>
      <c r="P45" s="79">
        <v>3225.89</v>
      </c>
      <c r="Q45" s="80"/>
      <c r="R45" s="80"/>
      <c r="S45" s="31"/>
      <c r="T45" s="79"/>
      <c r="U45" s="79"/>
      <c r="V45" s="31"/>
      <c r="W45" s="79"/>
      <c r="X45" s="66"/>
      <c r="Z45" s="10"/>
      <c r="AB45" s="3"/>
      <c r="AC45" s="35"/>
      <c r="AD45" s="64"/>
      <c r="AE45" s="36"/>
      <c r="AF45" s="10"/>
      <c r="AH45" s="10"/>
      <c r="AI45" s="10"/>
      <c r="AN45" s="36"/>
      <c r="AO45" s="10"/>
      <c r="AP45" s="48"/>
      <c r="AQ45" s="10"/>
      <c r="AR45" s="10"/>
      <c r="AS45" s="10"/>
      <c r="AT45" s="10"/>
      <c r="AY45" s="4"/>
      <c r="AZ45" s="49"/>
      <c r="BA45" s="49"/>
      <c r="BB45" s="49"/>
      <c r="BD45" s="10"/>
      <c r="BE45" s="35"/>
      <c r="BF45" s="64"/>
      <c r="BG45" s="36"/>
      <c r="BH45" s="10"/>
      <c r="BJ45" s="10"/>
      <c r="BK45" s="10"/>
      <c r="BP45" s="36"/>
      <c r="BQ45" s="10"/>
      <c r="BR45" s="48"/>
      <c r="BS45" s="10"/>
      <c r="BT45" s="10"/>
      <c r="BU45" s="10"/>
      <c r="BV45" s="10"/>
      <c r="CA45" s="4"/>
      <c r="CB45" s="49"/>
      <c r="CC45" s="49"/>
      <c r="CD45" s="49"/>
      <c r="CF45" s="10"/>
      <c r="CG45" s="35"/>
      <c r="CH45" s="64"/>
      <c r="CI45" s="36"/>
      <c r="CJ45" s="10"/>
      <c r="CL45" s="10"/>
      <c r="CM45" s="10"/>
      <c r="CR45" s="36"/>
      <c r="CS45" s="10"/>
      <c r="CT45" s="48"/>
      <c r="CU45" s="10"/>
      <c r="CV45" s="10"/>
      <c r="CW45" s="10"/>
      <c r="CX45" s="10"/>
      <c r="DC45" s="43"/>
      <c r="DD45" s="43"/>
    </row>
    <row r="46" spans="2:108" ht="13.3" customHeight="1">
      <c r="B46" s="61">
        <v>36</v>
      </c>
      <c r="C46" s="46">
        <v>43886</v>
      </c>
      <c r="D46" s="47">
        <v>3128.21</v>
      </c>
      <c r="E46" s="58">
        <f t="shared" si="2"/>
        <v>-3.0280015747592089E-2</v>
      </c>
      <c r="G46" s="24"/>
      <c r="H46" s="41"/>
      <c r="I46" s="65"/>
      <c r="J46" s="91"/>
      <c r="K46" s="96"/>
      <c r="L46" s="52"/>
      <c r="M46" s="46">
        <v>43886</v>
      </c>
      <c r="N46" s="42">
        <v>3128.21</v>
      </c>
      <c r="O46" s="58">
        <f t="shared" si="3"/>
        <v>-3.0280015747592089E-2</v>
      </c>
      <c r="P46" s="79">
        <v>3128.21</v>
      </c>
      <c r="Q46" s="80"/>
      <c r="R46" s="80"/>
      <c r="S46" s="31"/>
      <c r="T46" s="79"/>
      <c r="U46" s="79"/>
      <c r="V46" s="31"/>
      <c r="W46" s="79"/>
      <c r="X46" s="66"/>
      <c r="Z46" s="10"/>
      <c r="AB46" s="3"/>
      <c r="AC46" s="35"/>
      <c r="AD46" s="64"/>
      <c r="AE46" s="36"/>
      <c r="AF46" s="10"/>
      <c r="AH46" s="10"/>
      <c r="AI46" s="10"/>
      <c r="AN46" s="36"/>
      <c r="AO46" s="10"/>
      <c r="AP46" s="48"/>
      <c r="AQ46" s="10"/>
      <c r="AR46" s="10"/>
      <c r="AS46" s="10"/>
      <c r="AT46" s="10"/>
      <c r="AY46" s="4"/>
      <c r="AZ46" s="49"/>
      <c r="BA46" s="49"/>
      <c r="BB46" s="49"/>
      <c r="BD46" s="10"/>
      <c r="BE46" s="35"/>
      <c r="BF46" s="64"/>
      <c r="BG46" s="36"/>
      <c r="BH46" s="10"/>
      <c r="BJ46" s="10"/>
      <c r="BK46" s="10"/>
      <c r="BP46" s="36"/>
      <c r="BQ46" s="10"/>
      <c r="BR46" s="48"/>
      <c r="BS46" s="10"/>
      <c r="BT46" s="10"/>
      <c r="BU46" s="10"/>
      <c r="BV46" s="10"/>
      <c r="CA46" s="4"/>
      <c r="CB46" s="49"/>
      <c r="CC46" s="49"/>
      <c r="CD46" s="49"/>
      <c r="CF46" s="10"/>
      <c r="CG46" s="35"/>
      <c r="CH46" s="64"/>
      <c r="CI46" s="36"/>
      <c r="CJ46" s="10"/>
      <c r="CL46" s="10"/>
      <c r="CM46" s="10"/>
      <c r="CR46" s="36"/>
      <c r="CS46" s="10"/>
      <c r="CT46" s="48"/>
      <c r="CU46" s="10"/>
      <c r="CV46" s="10"/>
      <c r="CW46" s="10"/>
      <c r="CX46" s="10"/>
      <c r="DC46" s="43"/>
      <c r="DD46" s="43"/>
    </row>
    <row r="47" spans="2:108" ht="13.3" customHeight="1">
      <c r="B47" s="61">
        <v>37</v>
      </c>
      <c r="C47" s="46">
        <v>43887</v>
      </c>
      <c r="D47" s="47">
        <v>3116.48</v>
      </c>
      <c r="E47" s="58">
        <f t="shared" si="2"/>
        <v>-3.7497482585887834E-3</v>
      </c>
      <c r="G47" s="24"/>
      <c r="H47" s="41"/>
      <c r="I47" s="65"/>
      <c r="J47" s="91"/>
      <c r="K47" s="96"/>
      <c r="L47" s="52"/>
      <c r="M47" s="46">
        <v>43887</v>
      </c>
      <c r="N47" s="42">
        <v>3116.48</v>
      </c>
      <c r="O47" s="58">
        <f t="shared" si="3"/>
        <v>-3.7497482585887834E-3</v>
      </c>
      <c r="P47" s="79">
        <v>3116.48</v>
      </c>
      <c r="Q47" s="80"/>
      <c r="R47" s="80"/>
      <c r="S47" s="31"/>
      <c r="T47" s="79"/>
      <c r="U47" s="79"/>
      <c r="V47" s="31"/>
      <c r="W47" s="79"/>
      <c r="X47" s="66"/>
      <c r="Z47" s="10"/>
      <c r="AB47" s="3"/>
      <c r="AC47" s="35"/>
      <c r="AD47" s="64"/>
      <c r="AE47" s="36"/>
      <c r="AF47" s="10"/>
      <c r="AH47" s="10"/>
      <c r="AI47" s="10"/>
      <c r="AN47" s="36"/>
      <c r="AO47" s="10"/>
      <c r="AP47" s="48"/>
      <c r="AQ47" s="10"/>
      <c r="AR47" s="10"/>
      <c r="AS47" s="10"/>
      <c r="AT47" s="10"/>
      <c r="AY47" s="4"/>
      <c r="AZ47" s="49"/>
      <c r="BA47" s="49"/>
      <c r="BB47" s="49"/>
      <c r="BD47" s="10"/>
      <c r="BE47" s="35"/>
      <c r="BF47" s="64"/>
      <c r="BG47" s="36"/>
      <c r="BH47" s="10"/>
      <c r="BJ47" s="10"/>
      <c r="BK47" s="10"/>
      <c r="BP47" s="36"/>
      <c r="BQ47" s="10"/>
      <c r="BR47" s="48"/>
      <c r="BS47" s="10"/>
      <c r="BT47" s="10"/>
      <c r="BU47" s="10"/>
      <c r="BV47" s="10"/>
      <c r="CA47" s="4"/>
      <c r="CB47" s="49"/>
      <c r="CC47" s="49"/>
      <c r="CD47" s="49"/>
      <c r="CF47" s="10"/>
      <c r="CG47" s="35"/>
      <c r="CH47" s="64"/>
      <c r="CI47" s="36"/>
      <c r="CJ47" s="10"/>
      <c r="CL47" s="10"/>
      <c r="CM47" s="10"/>
      <c r="CR47" s="36"/>
      <c r="CS47" s="10"/>
      <c r="CT47" s="48"/>
      <c r="CU47" s="10"/>
      <c r="CV47" s="10"/>
      <c r="CW47" s="10"/>
      <c r="CX47" s="10"/>
      <c r="DC47" s="43"/>
      <c r="DD47" s="43"/>
    </row>
    <row r="48" spans="2:108" ht="13.3" customHeight="1">
      <c r="B48" s="61">
        <v>38</v>
      </c>
      <c r="C48" s="46">
        <v>43888</v>
      </c>
      <c r="D48" s="47">
        <v>2978.39</v>
      </c>
      <c r="E48" s="58">
        <f t="shared" si="2"/>
        <v>-4.4309605709005079E-2</v>
      </c>
      <c r="G48" s="24"/>
      <c r="H48" s="41"/>
      <c r="I48" s="65"/>
      <c r="J48" s="91"/>
      <c r="K48" s="96"/>
      <c r="L48" s="52"/>
      <c r="M48" s="46">
        <v>43888</v>
      </c>
      <c r="N48" s="42">
        <v>2978.39</v>
      </c>
      <c r="O48" s="58">
        <f t="shared" si="3"/>
        <v>-4.4309605709005079E-2</v>
      </c>
      <c r="P48" s="79">
        <v>2978.39</v>
      </c>
      <c r="Q48" s="80"/>
      <c r="R48" s="80"/>
      <c r="S48" s="31"/>
      <c r="T48" s="79"/>
      <c r="U48" s="79"/>
      <c r="V48" s="31"/>
      <c r="W48" s="79"/>
      <c r="X48" s="66"/>
      <c r="Z48" s="10"/>
      <c r="AB48" s="3"/>
      <c r="AC48" s="35"/>
      <c r="AD48" s="64"/>
      <c r="AE48" s="36"/>
      <c r="AF48" s="10"/>
      <c r="AH48" s="10"/>
      <c r="AI48" s="10"/>
      <c r="AN48" s="36"/>
      <c r="AO48" s="10"/>
      <c r="AP48" s="48"/>
      <c r="AQ48" s="10"/>
      <c r="AR48" s="10"/>
      <c r="AS48" s="10"/>
      <c r="AT48" s="10"/>
      <c r="AY48" s="4"/>
      <c r="AZ48" s="49"/>
      <c r="BA48" s="49"/>
      <c r="BB48" s="49"/>
      <c r="BD48" s="10"/>
      <c r="BE48" s="35"/>
      <c r="BF48" s="64"/>
      <c r="BG48" s="36"/>
      <c r="BH48" s="10"/>
      <c r="BJ48" s="10"/>
      <c r="BK48" s="10"/>
      <c r="BP48" s="36"/>
      <c r="BQ48" s="10"/>
      <c r="BR48" s="48"/>
      <c r="BS48" s="10"/>
      <c r="BT48" s="10"/>
      <c r="BU48" s="10"/>
      <c r="BV48" s="10"/>
      <c r="CA48" s="4"/>
      <c r="CB48" s="49"/>
      <c r="CC48" s="49"/>
      <c r="CD48" s="49"/>
      <c r="CF48" s="10"/>
      <c r="CG48" s="35"/>
      <c r="CH48" s="64"/>
      <c r="CI48" s="36"/>
      <c r="CJ48" s="10"/>
      <c r="CL48" s="10"/>
      <c r="CM48" s="10"/>
      <c r="CR48" s="36"/>
      <c r="CS48" s="10"/>
      <c r="CT48" s="48"/>
      <c r="CU48" s="10"/>
      <c r="CV48" s="10"/>
      <c r="CW48" s="10"/>
      <c r="CX48" s="10"/>
      <c r="DC48" s="43"/>
      <c r="DD48" s="43"/>
    </row>
    <row r="49" spans="2:108" ht="13.3" customHeight="1">
      <c r="B49" s="61">
        <v>39</v>
      </c>
      <c r="C49" s="46">
        <v>43889</v>
      </c>
      <c r="D49" s="47">
        <v>2954.22</v>
      </c>
      <c r="E49" s="58">
        <f t="shared" si="2"/>
        <v>-8.1151225997938732E-3</v>
      </c>
      <c r="G49" s="24"/>
      <c r="H49" s="41"/>
      <c r="I49" s="65"/>
      <c r="J49" s="91"/>
      <c r="K49" s="96"/>
      <c r="L49" s="52"/>
      <c r="M49" s="46">
        <v>43889</v>
      </c>
      <c r="N49" s="42">
        <v>2954.22</v>
      </c>
      <c r="O49" s="58">
        <f t="shared" si="3"/>
        <v>-8.1151225997938732E-3</v>
      </c>
      <c r="P49" s="79">
        <v>2954.22</v>
      </c>
      <c r="Q49" s="80"/>
      <c r="R49" s="80"/>
      <c r="S49" s="31"/>
      <c r="T49" s="79"/>
      <c r="U49" s="79"/>
      <c r="V49" s="31"/>
      <c r="W49" s="79"/>
      <c r="X49" s="66"/>
      <c r="Z49" s="10"/>
      <c r="AB49" s="3"/>
      <c r="AC49" s="35"/>
      <c r="AD49" s="64"/>
      <c r="AE49" s="36"/>
      <c r="AF49" s="10"/>
      <c r="AH49" s="10"/>
      <c r="AI49" s="10"/>
      <c r="AN49" s="36"/>
      <c r="AO49" s="10"/>
      <c r="AP49" s="48"/>
      <c r="AQ49" s="10"/>
      <c r="AR49" s="10"/>
      <c r="AS49" s="10"/>
      <c r="AT49" s="10"/>
      <c r="AY49" s="4"/>
      <c r="AZ49" s="49"/>
      <c r="BA49" s="49"/>
      <c r="BB49" s="49"/>
      <c r="BD49" s="10"/>
      <c r="BE49" s="35"/>
      <c r="BF49" s="64"/>
      <c r="BG49" s="36"/>
      <c r="BH49" s="10"/>
      <c r="BJ49" s="10"/>
      <c r="BK49" s="10"/>
      <c r="BP49" s="36"/>
      <c r="BQ49" s="10"/>
      <c r="BR49" s="48"/>
      <c r="BS49" s="10"/>
      <c r="BT49" s="10"/>
      <c r="BU49" s="10"/>
      <c r="BV49" s="10"/>
      <c r="CA49" s="4"/>
      <c r="CB49" s="49"/>
      <c r="CC49" s="49"/>
      <c r="CD49" s="49"/>
      <c r="CF49" s="10"/>
      <c r="CG49" s="35"/>
      <c r="CH49" s="64"/>
      <c r="CI49" s="36"/>
      <c r="CJ49" s="10"/>
      <c r="CL49" s="10"/>
      <c r="CM49" s="10"/>
      <c r="CR49" s="36"/>
      <c r="CS49" s="10"/>
      <c r="CT49" s="48"/>
      <c r="CU49" s="10"/>
      <c r="CV49" s="10"/>
      <c r="CW49" s="10"/>
      <c r="CX49" s="10"/>
      <c r="DC49" s="43"/>
      <c r="DD49" s="43"/>
    </row>
    <row r="50" spans="2:108" ht="13.3" customHeight="1">
      <c r="B50" s="61">
        <v>40</v>
      </c>
      <c r="C50" s="46">
        <v>43892</v>
      </c>
      <c r="D50" s="47">
        <v>3090.23</v>
      </c>
      <c r="E50" s="58">
        <f t="shared" si="2"/>
        <v>4.6039225243888482E-2</v>
      </c>
      <c r="G50" s="24"/>
      <c r="H50" s="41"/>
      <c r="I50" s="65"/>
      <c r="J50" s="91"/>
      <c r="K50" s="96"/>
      <c r="L50" s="52"/>
      <c r="M50" s="46">
        <v>43892</v>
      </c>
      <c r="N50" s="42">
        <v>3090.23</v>
      </c>
      <c r="O50" s="58">
        <f t="shared" si="3"/>
        <v>4.6039225243888482E-2</v>
      </c>
      <c r="P50" s="79">
        <v>3090.23</v>
      </c>
      <c r="Q50" s="80"/>
      <c r="R50" s="80"/>
      <c r="S50" s="31"/>
      <c r="T50" s="79"/>
      <c r="U50" s="79"/>
      <c r="V50" s="31"/>
      <c r="W50" s="79"/>
      <c r="X50" s="66"/>
      <c r="Z50" s="10"/>
      <c r="AB50" s="3"/>
      <c r="AC50" s="35"/>
      <c r="AD50" s="64"/>
      <c r="AE50" s="36"/>
      <c r="AF50" s="10"/>
      <c r="AH50" s="10"/>
      <c r="AI50" s="10"/>
      <c r="AN50" s="36"/>
      <c r="AO50" s="10"/>
      <c r="AP50" s="48"/>
      <c r="AQ50" s="10"/>
      <c r="AR50" s="10"/>
      <c r="AS50" s="10"/>
      <c r="AT50" s="10"/>
      <c r="AY50" s="4"/>
      <c r="AZ50" s="49"/>
      <c r="BA50" s="49"/>
      <c r="BB50" s="49"/>
      <c r="BD50" s="10"/>
      <c r="BE50" s="35"/>
      <c r="BF50" s="64"/>
      <c r="BG50" s="36"/>
      <c r="BH50" s="10"/>
      <c r="BJ50" s="10"/>
      <c r="BK50" s="10"/>
      <c r="BP50" s="36"/>
      <c r="BQ50" s="10"/>
      <c r="BR50" s="48"/>
      <c r="BS50" s="10"/>
      <c r="BT50" s="10"/>
      <c r="BU50" s="10"/>
      <c r="BV50" s="10"/>
      <c r="CA50" s="4"/>
      <c r="CB50" s="49"/>
      <c r="CC50" s="49"/>
      <c r="CD50" s="49"/>
      <c r="CF50" s="10"/>
      <c r="CG50" s="35"/>
      <c r="CH50" s="64"/>
      <c r="CI50" s="36"/>
      <c r="CJ50" s="10"/>
      <c r="CL50" s="10"/>
      <c r="CM50" s="10"/>
      <c r="CR50" s="36"/>
      <c r="CS50" s="10"/>
      <c r="CT50" s="48"/>
      <c r="CU50" s="10"/>
      <c r="CV50" s="10"/>
      <c r="CW50" s="10"/>
      <c r="CX50" s="10"/>
      <c r="DC50" s="43"/>
      <c r="DD50" s="43"/>
    </row>
    <row r="51" spans="2:108" ht="13.3" customHeight="1">
      <c r="B51" s="61">
        <v>41</v>
      </c>
      <c r="C51" s="46">
        <v>43893</v>
      </c>
      <c r="D51" s="47">
        <v>3003.04</v>
      </c>
      <c r="E51" s="58">
        <f t="shared" si="2"/>
        <v>-2.821472835355299E-2</v>
      </c>
      <c r="G51" s="24"/>
      <c r="H51" s="41"/>
      <c r="I51" s="65"/>
      <c r="J51" s="91"/>
      <c r="K51" s="96"/>
      <c r="L51" s="52"/>
      <c r="M51" s="46">
        <v>43893</v>
      </c>
      <c r="N51" s="42">
        <v>3003.04</v>
      </c>
      <c r="O51" s="58">
        <f t="shared" si="3"/>
        <v>-2.821472835355299E-2</v>
      </c>
      <c r="P51" s="79">
        <v>3003.04</v>
      </c>
      <c r="Q51" s="80"/>
      <c r="R51" s="80"/>
      <c r="S51" s="31"/>
      <c r="T51" s="79"/>
      <c r="U51" s="79"/>
      <c r="V51" s="31"/>
      <c r="W51" s="79"/>
      <c r="X51" s="66"/>
      <c r="Z51" s="10"/>
      <c r="AB51" s="3"/>
      <c r="AC51" s="35"/>
      <c r="AD51" s="64"/>
      <c r="AE51" s="36"/>
      <c r="AF51" s="10"/>
      <c r="AH51" s="10"/>
      <c r="AI51" s="10"/>
      <c r="AN51" s="36"/>
      <c r="AO51" s="10"/>
      <c r="AP51" s="48"/>
      <c r="AQ51" s="10"/>
      <c r="AR51" s="10"/>
      <c r="AS51" s="10"/>
      <c r="AT51" s="10"/>
      <c r="AY51" s="4"/>
      <c r="AZ51" s="49"/>
      <c r="BA51" s="49"/>
      <c r="BB51" s="49"/>
      <c r="BD51" s="10"/>
      <c r="BE51" s="35"/>
      <c r="BF51" s="64"/>
      <c r="BG51" s="36"/>
      <c r="BH51" s="10"/>
      <c r="BJ51" s="10"/>
      <c r="BK51" s="10"/>
      <c r="BP51" s="36"/>
      <c r="BQ51" s="10"/>
      <c r="BR51" s="48"/>
      <c r="BS51" s="10"/>
      <c r="BT51" s="10"/>
      <c r="BU51" s="10"/>
      <c r="BV51" s="10"/>
      <c r="CA51" s="4"/>
      <c r="CB51" s="49"/>
      <c r="CC51" s="49"/>
      <c r="CD51" s="49"/>
      <c r="CF51" s="10"/>
      <c r="CG51" s="35"/>
      <c r="CH51" s="64"/>
      <c r="CI51" s="36"/>
      <c r="CJ51" s="10"/>
      <c r="CL51" s="10"/>
      <c r="CM51" s="10"/>
      <c r="CR51" s="36"/>
      <c r="CS51" s="10"/>
      <c r="CT51" s="48"/>
      <c r="CU51" s="10"/>
      <c r="CV51" s="10"/>
      <c r="CW51" s="10"/>
      <c r="CX51" s="10"/>
      <c r="DC51" s="43"/>
      <c r="DD51" s="43"/>
    </row>
    <row r="52" spans="2:108" ht="13.3" customHeight="1">
      <c r="B52" s="61">
        <v>42</v>
      </c>
      <c r="C52" s="46">
        <v>43894</v>
      </c>
      <c r="D52" s="47">
        <v>3130.12</v>
      </c>
      <c r="E52" s="58">
        <f t="shared" si="2"/>
        <v>4.2317118653098174E-2</v>
      </c>
      <c r="G52" s="24"/>
      <c r="H52" s="41"/>
      <c r="I52" s="65"/>
      <c r="J52" s="91"/>
      <c r="K52" s="96"/>
      <c r="L52" s="52"/>
      <c r="M52" s="46">
        <v>43894</v>
      </c>
      <c r="N52" s="42">
        <v>3130.12</v>
      </c>
      <c r="O52" s="58">
        <f t="shared" si="3"/>
        <v>4.2317118653098174E-2</v>
      </c>
      <c r="P52" s="79">
        <v>3130.12</v>
      </c>
      <c r="Q52" s="80"/>
      <c r="R52" s="80"/>
      <c r="S52" s="31"/>
      <c r="T52" s="79"/>
      <c r="U52" s="79"/>
      <c r="V52" s="31"/>
      <c r="W52" s="79"/>
      <c r="X52" s="66"/>
      <c r="Z52" s="10"/>
      <c r="AB52" s="3"/>
      <c r="AC52" s="35"/>
      <c r="AD52" s="64"/>
      <c r="AE52" s="36"/>
      <c r="AF52" s="10"/>
      <c r="AH52" s="10"/>
      <c r="AI52" s="10"/>
      <c r="AN52" s="36"/>
      <c r="AO52" s="10"/>
      <c r="AP52" s="48"/>
      <c r="AQ52" s="10"/>
      <c r="AR52" s="10"/>
      <c r="AS52" s="10"/>
      <c r="AT52" s="10"/>
      <c r="AY52" s="4"/>
      <c r="AZ52" s="49"/>
      <c r="BA52" s="49"/>
      <c r="BB52" s="49"/>
      <c r="BD52" s="10"/>
      <c r="BE52" s="35"/>
      <c r="BF52" s="64"/>
      <c r="BG52" s="36"/>
      <c r="BH52" s="10"/>
      <c r="BJ52" s="10"/>
      <c r="BK52" s="10"/>
      <c r="BP52" s="36"/>
      <c r="BQ52" s="10"/>
      <c r="BR52" s="48"/>
      <c r="BS52" s="10"/>
      <c r="BT52" s="10"/>
      <c r="BU52" s="10"/>
      <c r="BV52" s="10"/>
      <c r="CA52" s="4"/>
      <c r="CB52" s="49"/>
      <c r="CC52" s="49"/>
      <c r="CD52" s="49"/>
      <c r="CF52" s="10"/>
      <c r="CG52" s="35"/>
      <c r="CH52" s="64"/>
      <c r="CI52" s="36"/>
      <c r="CJ52" s="10"/>
      <c r="CL52" s="10"/>
      <c r="CM52" s="10"/>
      <c r="CR52" s="36"/>
      <c r="CS52" s="10"/>
      <c r="CT52" s="48"/>
      <c r="CU52" s="10"/>
      <c r="CV52" s="10"/>
      <c r="CW52" s="10"/>
      <c r="CX52" s="10"/>
      <c r="DC52" s="43"/>
      <c r="DD52" s="43"/>
    </row>
    <row r="53" spans="2:108" ht="13.3" customHeight="1">
      <c r="B53" s="61">
        <v>43</v>
      </c>
      <c r="C53" s="46">
        <v>43895</v>
      </c>
      <c r="D53" s="47">
        <v>3023.94</v>
      </c>
      <c r="E53" s="58">
        <f t="shared" si="2"/>
        <v>-3.3922022158894817E-2</v>
      </c>
      <c r="G53" s="24"/>
      <c r="H53" s="41"/>
      <c r="I53" s="65"/>
      <c r="J53" s="91"/>
      <c r="K53" s="96"/>
      <c r="L53" s="52"/>
      <c r="M53" s="46">
        <v>43895</v>
      </c>
      <c r="N53" s="42">
        <v>3023.94</v>
      </c>
      <c r="O53" s="58">
        <f t="shared" si="3"/>
        <v>-3.3922022158894817E-2</v>
      </c>
      <c r="P53" s="79">
        <v>3023.94</v>
      </c>
      <c r="Q53" s="80"/>
      <c r="R53" s="80"/>
      <c r="S53" s="31"/>
      <c r="T53" s="79"/>
      <c r="U53" s="79"/>
      <c r="V53" s="31"/>
      <c r="W53" s="79"/>
      <c r="X53" s="66"/>
      <c r="Z53" s="10"/>
      <c r="AB53" s="3"/>
      <c r="AC53" s="35"/>
      <c r="AD53" s="64"/>
      <c r="AE53" s="36"/>
      <c r="AF53" s="10"/>
      <c r="AH53" s="10"/>
      <c r="AI53" s="10"/>
      <c r="AN53" s="36"/>
      <c r="AO53" s="10"/>
      <c r="AP53" s="48"/>
      <c r="AQ53" s="10"/>
      <c r="AR53" s="10"/>
      <c r="AS53" s="10"/>
      <c r="AT53" s="10"/>
      <c r="AY53" s="4"/>
      <c r="AZ53" s="49"/>
      <c r="BA53" s="49"/>
      <c r="BB53" s="49"/>
      <c r="BD53" s="10"/>
      <c r="BE53" s="35"/>
      <c r="BF53" s="64"/>
      <c r="BG53" s="36"/>
      <c r="BH53" s="10"/>
      <c r="BJ53" s="10"/>
      <c r="BK53" s="10"/>
      <c r="BP53" s="36"/>
      <c r="BQ53" s="10"/>
      <c r="BR53" s="48"/>
      <c r="BS53" s="10"/>
      <c r="BT53" s="10"/>
      <c r="BU53" s="10"/>
      <c r="BV53" s="10"/>
      <c r="CA53" s="4"/>
      <c r="CB53" s="49"/>
      <c r="CC53" s="49"/>
      <c r="CD53" s="49"/>
      <c r="CF53" s="10"/>
      <c r="CG53" s="35"/>
      <c r="CH53" s="64"/>
      <c r="CI53" s="36"/>
      <c r="CJ53" s="10"/>
      <c r="CL53" s="10"/>
      <c r="CM53" s="10"/>
      <c r="CR53" s="36"/>
      <c r="CS53" s="10"/>
      <c r="CT53" s="48"/>
      <c r="CU53" s="10"/>
      <c r="CV53" s="10"/>
      <c r="CW53" s="10"/>
      <c r="CX53" s="10"/>
      <c r="DC53" s="43"/>
      <c r="DD53" s="43"/>
    </row>
    <row r="54" spans="2:108" ht="13.3" customHeight="1">
      <c r="B54" s="61">
        <v>44</v>
      </c>
      <c r="C54" s="46">
        <v>43896</v>
      </c>
      <c r="D54" s="47">
        <v>2972.37</v>
      </c>
      <c r="E54" s="58">
        <f t="shared" si="2"/>
        <v>-1.7053909799797668E-2</v>
      </c>
      <c r="G54" s="24"/>
      <c r="H54" s="41"/>
      <c r="I54" s="65"/>
      <c r="J54" s="91"/>
      <c r="K54" s="96"/>
      <c r="L54" s="52"/>
      <c r="M54" s="46">
        <v>43896</v>
      </c>
      <c r="N54" s="42">
        <v>2972.37</v>
      </c>
      <c r="O54" s="58">
        <f t="shared" si="3"/>
        <v>-1.7053909799797668E-2</v>
      </c>
      <c r="P54" s="79">
        <v>2972.37</v>
      </c>
      <c r="Q54" s="80"/>
      <c r="R54" s="80"/>
      <c r="S54" s="31"/>
      <c r="T54" s="79"/>
      <c r="U54" s="79"/>
      <c r="V54" s="31"/>
      <c r="W54" s="79"/>
      <c r="X54" s="66"/>
      <c r="Z54" s="10"/>
      <c r="AB54" s="3"/>
      <c r="AC54" s="35"/>
      <c r="AD54" s="64"/>
      <c r="AE54" s="36"/>
      <c r="AF54" s="10"/>
      <c r="AH54" s="10"/>
      <c r="AI54" s="10"/>
      <c r="AN54" s="36"/>
      <c r="AO54" s="10"/>
      <c r="AP54" s="48"/>
      <c r="AQ54" s="10"/>
      <c r="AR54" s="10"/>
      <c r="AS54" s="10"/>
      <c r="AT54" s="10"/>
      <c r="AY54" s="4"/>
      <c r="AZ54" s="49"/>
      <c r="BA54" s="49"/>
      <c r="BB54" s="49"/>
      <c r="BD54" s="10"/>
      <c r="BE54" s="35"/>
      <c r="BF54" s="64"/>
      <c r="BG54" s="36"/>
      <c r="BH54" s="10"/>
      <c r="BJ54" s="10"/>
      <c r="BK54" s="10"/>
      <c r="BP54" s="36"/>
      <c r="BQ54" s="10"/>
      <c r="BR54" s="48"/>
      <c r="BS54" s="10"/>
      <c r="BT54" s="10"/>
      <c r="BU54" s="10"/>
      <c r="BV54" s="10"/>
      <c r="CA54" s="4"/>
      <c r="CB54" s="49"/>
      <c r="CC54" s="49"/>
      <c r="CD54" s="49"/>
      <c r="CF54" s="10"/>
      <c r="CG54" s="35"/>
      <c r="CH54" s="64"/>
      <c r="CI54" s="36"/>
      <c r="CJ54" s="10"/>
      <c r="CL54" s="10"/>
      <c r="CM54" s="10"/>
      <c r="CR54" s="36"/>
      <c r="CS54" s="10"/>
      <c r="CT54" s="48"/>
      <c r="CU54" s="10"/>
      <c r="CV54" s="10"/>
      <c r="CW54" s="10"/>
      <c r="CX54" s="10"/>
      <c r="DC54" s="43"/>
      <c r="DD54" s="43"/>
    </row>
    <row r="55" spans="2:108" ht="13.3" customHeight="1">
      <c r="B55" s="61">
        <v>45</v>
      </c>
      <c r="C55" s="46">
        <v>43899</v>
      </c>
      <c r="D55" s="47">
        <v>2746.56</v>
      </c>
      <c r="E55" s="58">
        <f t="shared" si="2"/>
        <v>-7.5969680759797723E-2</v>
      </c>
      <c r="G55" s="24"/>
      <c r="H55" s="41"/>
      <c r="I55" s="65"/>
      <c r="J55" s="91"/>
      <c r="K55" s="96"/>
      <c r="L55" s="52"/>
      <c r="M55" s="46">
        <v>43899</v>
      </c>
      <c r="N55" s="42">
        <v>2746.56</v>
      </c>
      <c r="O55" s="58">
        <f t="shared" si="3"/>
        <v>-7.5969680759797723E-2</v>
      </c>
      <c r="P55" s="79">
        <v>2746.56</v>
      </c>
      <c r="Q55" s="80"/>
      <c r="R55" s="80"/>
      <c r="S55" s="31"/>
      <c r="T55" s="79"/>
      <c r="U55" s="79"/>
      <c r="V55" s="31"/>
      <c r="W55" s="79"/>
      <c r="X55" s="66"/>
      <c r="Z55" s="10"/>
      <c r="AB55" s="3"/>
      <c r="AC55" s="35"/>
      <c r="AD55" s="64"/>
      <c r="AE55" s="36"/>
      <c r="AF55" s="10"/>
      <c r="AH55" s="10"/>
      <c r="AI55" s="10"/>
      <c r="AN55" s="36"/>
      <c r="AO55" s="10"/>
      <c r="AP55" s="48"/>
      <c r="AQ55" s="10"/>
      <c r="AR55" s="10"/>
      <c r="AS55" s="10"/>
      <c r="AT55" s="10"/>
      <c r="AY55" s="4"/>
      <c r="AZ55" s="49"/>
      <c r="BA55" s="49"/>
      <c r="BB55" s="49"/>
      <c r="BD55" s="10"/>
      <c r="BE55" s="35"/>
      <c r="BF55" s="64"/>
      <c r="BG55" s="36"/>
      <c r="BH55" s="10"/>
      <c r="BJ55" s="10"/>
      <c r="BK55" s="10"/>
      <c r="BP55" s="36"/>
      <c r="BQ55" s="10"/>
      <c r="BR55" s="48"/>
      <c r="BS55" s="10"/>
      <c r="BT55" s="10"/>
      <c r="BU55" s="10"/>
      <c r="BV55" s="10"/>
      <c r="CA55" s="4"/>
      <c r="CB55" s="49"/>
      <c r="CC55" s="49"/>
      <c r="CD55" s="49"/>
      <c r="CF55" s="10"/>
      <c r="CG55" s="35"/>
      <c r="CH55" s="64"/>
      <c r="CI55" s="36"/>
      <c r="CJ55" s="10"/>
      <c r="CL55" s="10"/>
      <c r="CM55" s="10"/>
      <c r="CR55" s="36"/>
      <c r="CS55" s="10"/>
      <c r="CT55" s="48"/>
      <c r="CU55" s="10"/>
      <c r="CV55" s="10"/>
      <c r="CW55" s="10"/>
      <c r="CX55" s="10"/>
      <c r="DC55" s="43"/>
      <c r="DD55" s="43"/>
    </row>
    <row r="56" spans="2:108" ht="13.3" customHeight="1">
      <c r="B56" s="61">
        <v>46</v>
      </c>
      <c r="C56" s="46">
        <v>43900</v>
      </c>
      <c r="D56" s="47">
        <v>2882.23</v>
      </c>
      <c r="E56" s="58">
        <f t="shared" si="2"/>
        <v>4.9396335780030318E-2</v>
      </c>
      <c r="G56" s="24"/>
      <c r="H56" s="41"/>
      <c r="I56" s="65"/>
      <c r="J56" s="91"/>
      <c r="K56" s="96"/>
      <c r="L56" s="52"/>
      <c r="M56" s="46">
        <v>43900</v>
      </c>
      <c r="N56" s="42">
        <v>2882.23</v>
      </c>
      <c r="O56" s="58">
        <f t="shared" si="3"/>
        <v>4.9396335780030318E-2</v>
      </c>
      <c r="P56" s="79">
        <v>2882.23</v>
      </c>
      <c r="Q56" s="80"/>
      <c r="R56" s="80"/>
      <c r="S56" s="31"/>
      <c r="T56" s="79"/>
      <c r="U56" s="79"/>
      <c r="V56" s="31"/>
      <c r="W56" s="79"/>
      <c r="X56" s="66"/>
      <c r="Z56" s="10"/>
      <c r="AB56" s="3"/>
      <c r="AC56" s="35"/>
      <c r="AD56" s="64"/>
      <c r="AE56" s="36"/>
      <c r="AF56" s="10"/>
      <c r="AH56" s="10"/>
      <c r="AI56" s="10"/>
      <c r="AN56" s="36"/>
      <c r="AO56" s="10"/>
      <c r="AP56" s="48"/>
      <c r="AQ56" s="10"/>
      <c r="AR56" s="10"/>
      <c r="AS56" s="10"/>
      <c r="AT56" s="10"/>
      <c r="AY56" s="4"/>
      <c r="AZ56" s="49"/>
      <c r="BA56" s="49"/>
      <c r="BB56" s="49"/>
      <c r="BD56" s="10"/>
      <c r="BE56" s="35"/>
      <c r="BF56" s="64"/>
      <c r="BG56" s="36"/>
      <c r="BH56" s="10"/>
      <c r="BJ56" s="10"/>
      <c r="BK56" s="10"/>
      <c r="BP56" s="36"/>
      <c r="BQ56" s="10"/>
      <c r="BR56" s="48"/>
      <c r="BS56" s="10"/>
      <c r="BT56" s="10"/>
      <c r="BU56" s="10"/>
      <c r="BV56" s="10"/>
      <c r="CA56" s="4"/>
      <c r="CB56" s="49"/>
      <c r="CC56" s="49"/>
      <c r="CD56" s="49"/>
      <c r="CF56" s="10"/>
      <c r="CG56" s="35"/>
      <c r="CH56" s="64"/>
      <c r="CI56" s="36"/>
      <c r="CJ56" s="10"/>
      <c r="CL56" s="10"/>
      <c r="CM56" s="10"/>
      <c r="CR56" s="36"/>
      <c r="CS56" s="10"/>
      <c r="CT56" s="48"/>
      <c r="CU56" s="10"/>
      <c r="CV56" s="10"/>
      <c r="CW56" s="10"/>
      <c r="CX56" s="10"/>
      <c r="DC56" s="43"/>
      <c r="DD56" s="43"/>
    </row>
    <row r="57" spans="2:108" ht="13.3" customHeight="1">
      <c r="B57" s="61">
        <v>47</v>
      </c>
      <c r="C57" s="46">
        <v>43901</v>
      </c>
      <c r="D57" s="47">
        <v>2741.38</v>
      </c>
      <c r="E57" s="58">
        <f t="shared" si="2"/>
        <v>-4.8868410917935041E-2</v>
      </c>
      <c r="G57" s="24"/>
      <c r="H57" s="41"/>
      <c r="I57" s="65"/>
      <c r="J57" s="91"/>
      <c r="K57" s="96"/>
      <c r="L57" s="52"/>
      <c r="M57" s="46">
        <v>43901</v>
      </c>
      <c r="N57" s="42">
        <v>2741.38</v>
      </c>
      <c r="O57" s="58">
        <f t="shared" si="3"/>
        <v>-4.8868410917935041E-2</v>
      </c>
      <c r="P57" s="79">
        <v>2741.38</v>
      </c>
      <c r="Q57" s="80"/>
      <c r="R57" s="80"/>
      <c r="S57" s="31"/>
      <c r="T57" s="79"/>
      <c r="U57" s="79"/>
      <c r="V57" s="31"/>
      <c r="W57" s="79"/>
      <c r="X57" s="66"/>
      <c r="Z57" s="10"/>
      <c r="AB57" s="3"/>
      <c r="AC57" s="35"/>
      <c r="AD57" s="64"/>
      <c r="AE57" s="36"/>
      <c r="AF57" s="10"/>
      <c r="AH57" s="10"/>
      <c r="AI57" s="10"/>
      <c r="AN57" s="36"/>
      <c r="AO57" s="10"/>
      <c r="AP57" s="48"/>
      <c r="AQ57" s="10"/>
      <c r="AR57" s="10"/>
      <c r="AS57" s="10"/>
      <c r="AT57" s="10"/>
      <c r="AY57" s="4"/>
      <c r="AZ57" s="49"/>
      <c r="BA57" s="49"/>
      <c r="BB57" s="49"/>
      <c r="BD57" s="10"/>
      <c r="BE57" s="35"/>
      <c r="BF57" s="64"/>
      <c r="BG57" s="36"/>
      <c r="BH57" s="10"/>
      <c r="BJ57" s="10"/>
      <c r="BK57" s="10"/>
      <c r="BP57" s="36"/>
      <c r="BQ57" s="10"/>
      <c r="BR57" s="48"/>
      <c r="BS57" s="10"/>
      <c r="BT57" s="10"/>
      <c r="BU57" s="10"/>
      <c r="BV57" s="10"/>
      <c r="CA57" s="4"/>
      <c r="CB57" s="49"/>
      <c r="CC57" s="49"/>
      <c r="CD57" s="49"/>
      <c r="CF57" s="10"/>
      <c r="CG57" s="35"/>
      <c r="CH57" s="64"/>
      <c r="CI57" s="36"/>
      <c r="CJ57" s="10"/>
      <c r="CL57" s="10"/>
      <c r="CM57" s="10"/>
      <c r="CR57" s="36"/>
      <c r="CS57" s="10"/>
      <c r="CT57" s="48"/>
      <c r="CU57" s="10"/>
      <c r="CV57" s="10"/>
      <c r="CW57" s="10"/>
      <c r="CX57" s="10"/>
      <c r="DC57" s="43"/>
      <c r="DD57" s="43"/>
    </row>
    <row r="58" spans="2:108" ht="13.3" customHeight="1">
      <c r="B58" s="61">
        <v>48</v>
      </c>
      <c r="C58" s="46">
        <v>43902</v>
      </c>
      <c r="D58" s="47">
        <v>2480.64</v>
      </c>
      <c r="E58" s="58">
        <f t="shared" si="2"/>
        <v>-9.5112680474797442E-2</v>
      </c>
      <c r="G58" s="24"/>
      <c r="H58" s="41"/>
      <c r="I58" s="65"/>
      <c r="J58" s="91"/>
      <c r="K58" s="96"/>
      <c r="L58" s="52"/>
      <c r="M58" s="46">
        <v>43902</v>
      </c>
      <c r="N58" s="42">
        <v>2480.64</v>
      </c>
      <c r="O58" s="58">
        <f t="shared" si="3"/>
        <v>-9.5112680474797442E-2</v>
      </c>
      <c r="P58" s="79">
        <v>2480.64</v>
      </c>
      <c r="Q58" s="80"/>
      <c r="R58" s="80"/>
      <c r="S58" s="31"/>
      <c r="T58" s="79"/>
      <c r="U58" s="79"/>
      <c r="V58" s="31"/>
      <c r="W58" s="79"/>
      <c r="X58" s="66"/>
      <c r="Z58" s="10"/>
      <c r="AB58" s="3"/>
      <c r="AC58" s="35"/>
      <c r="AD58" s="64"/>
      <c r="AE58" s="36"/>
      <c r="AF58" s="10"/>
      <c r="AH58" s="10"/>
      <c r="AI58" s="10"/>
      <c r="AN58" s="36"/>
      <c r="AO58" s="10"/>
      <c r="AP58" s="48"/>
      <c r="AQ58" s="10"/>
      <c r="AR58" s="10"/>
      <c r="AS58" s="10"/>
      <c r="AT58" s="10"/>
      <c r="AY58" s="4"/>
      <c r="AZ58" s="49"/>
      <c r="BA58" s="49"/>
      <c r="BB58" s="49"/>
      <c r="BD58" s="10"/>
      <c r="BE58" s="35"/>
      <c r="BF58" s="64"/>
      <c r="BG58" s="36"/>
      <c r="BH58" s="10"/>
      <c r="BJ58" s="10"/>
      <c r="BK58" s="10"/>
      <c r="BP58" s="36"/>
      <c r="BQ58" s="10"/>
      <c r="BR58" s="48"/>
      <c r="BS58" s="10"/>
      <c r="BT58" s="10"/>
      <c r="BU58" s="10"/>
      <c r="BV58" s="10"/>
      <c r="CA58" s="4"/>
      <c r="CB58" s="49"/>
      <c r="CC58" s="49"/>
      <c r="CD58" s="49"/>
      <c r="CF58" s="10"/>
      <c r="CG58" s="35"/>
      <c r="CH58" s="64"/>
      <c r="CI58" s="36"/>
      <c r="CJ58" s="10"/>
      <c r="CL58" s="10"/>
      <c r="CM58" s="10"/>
      <c r="CR58" s="36"/>
      <c r="CS58" s="10"/>
      <c r="CT58" s="48"/>
      <c r="CU58" s="10"/>
      <c r="CV58" s="10"/>
      <c r="CW58" s="10"/>
      <c r="CX58" s="10"/>
      <c r="DC58" s="43"/>
      <c r="DD58" s="43"/>
    </row>
    <row r="59" spans="2:108" ht="13.3" customHeight="1">
      <c r="B59" s="61">
        <v>49</v>
      </c>
      <c r="C59" s="46">
        <v>43903</v>
      </c>
      <c r="D59" s="47">
        <v>2711.02</v>
      </c>
      <c r="E59" s="58">
        <f t="shared" si="2"/>
        <v>9.2871194530443804E-2</v>
      </c>
      <c r="G59" s="24"/>
      <c r="H59" s="41"/>
      <c r="I59" s="65"/>
      <c r="J59" s="91"/>
      <c r="K59" s="96"/>
      <c r="L59" s="52"/>
      <c r="M59" s="46">
        <v>43903</v>
      </c>
      <c r="N59" s="42">
        <v>2711.02</v>
      </c>
      <c r="O59" s="58">
        <f t="shared" si="3"/>
        <v>9.2871194530443804E-2</v>
      </c>
      <c r="P59" s="79">
        <v>2711.02</v>
      </c>
      <c r="Q59" s="80"/>
      <c r="R59" s="80"/>
      <c r="S59" s="31"/>
      <c r="T59" s="79"/>
      <c r="U59" s="79"/>
      <c r="V59" s="31"/>
      <c r="W59" s="79"/>
      <c r="X59" s="66"/>
      <c r="Z59" s="10"/>
      <c r="AB59" s="3"/>
      <c r="AC59" s="35"/>
      <c r="AD59" s="64"/>
      <c r="AE59" s="36"/>
      <c r="AF59" s="10"/>
      <c r="AH59" s="10"/>
      <c r="AI59" s="10"/>
      <c r="AN59" s="36"/>
      <c r="AO59" s="10"/>
      <c r="AP59" s="48"/>
      <c r="AQ59" s="10"/>
      <c r="AR59" s="10"/>
      <c r="AS59" s="10"/>
      <c r="AT59" s="10"/>
      <c r="AY59" s="4"/>
      <c r="AZ59" s="49"/>
      <c r="BA59" s="49"/>
      <c r="BB59" s="49"/>
      <c r="BD59" s="10"/>
      <c r="BE59" s="35"/>
      <c r="BF59" s="64"/>
      <c r="BG59" s="36"/>
      <c r="BH59" s="10"/>
      <c r="BJ59" s="10"/>
      <c r="BK59" s="10"/>
      <c r="BP59" s="36"/>
      <c r="BQ59" s="10"/>
      <c r="BR59" s="48"/>
      <c r="BS59" s="10"/>
      <c r="BT59" s="10"/>
      <c r="BU59" s="10"/>
      <c r="BV59" s="10"/>
      <c r="CA59" s="4"/>
      <c r="CB59" s="49"/>
      <c r="CC59" s="49"/>
      <c r="CD59" s="49"/>
      <c r="CF59" s="10"/>
      <c r="CG59" s="35"/>
      <c r="CH59" s="64"/>
      <c r="CI59" s="36"/>
      <c r="CJ59" s="10"/>
      <c r="CL59" s="10"/>
      <c r="CM59" s="10"/>
      <c r="CR59" s="36"/>
      <c r="CS59" s="10"/>
      <c r="CT59" s="48"/>
      <c r="CU59" s="10"/>
      <c r="CV59" s="10"/>
      <c r="CW59" s="10"/>
      <c r="CX59" s="10"/>
      <c r="DC59" s="43"/>
      <c r="DD59" s="43"/>
    </row>
    <row r="60" spans="2:108" ht="13.3" customHeight="1">
      <c r="B60" s="61">
        <v>50</v>
      </c>
      <c r="C60" s="46">
        <v>43906</v>
      </c>
      <c r="D60" s="47">
        <v>2386.13</v>
      </c>
      <c r="E60" s="58">
        <f t="shared" si="2"/>
        <v>-0.11984050283657069</v>
      </c>
      <c r="G60" s="24"/>
      <c r="H60" s="41"/>
      <c r="I60" s="65"/>
      <c r="J60" s="91"/>
      <c r="K60" s="96"/>
      <c r="L60" s="52"/>
      <c r="M60" s="46">
        <v>43906</v>
      </c>
      <c r="N60" s="42">
        <v>2386.13</v>
      </c>
      <c r="O60" s="58">
        <f t="shared" si="3"/>
        <v>-0.11984050283657069</v>
      </c>
      <c r="P60" s="79">
        <v>2386.13</v>
      </c>
      <c r="Q60" s="80"/>
      <c r="R60" s="80"/>
      <c r="S60" s="31"/>
      <c r="T60" s="79"/>
      <c r="U60" s="79"/>
      <c r="V60" s="31"/>
      <c r="W60" s="79"/>
      <c r="X60" s="66"/>
      <c r="Z60" s="10"/>
      <c r="AB60" s="3"/>
      <c r="AC60" s="35"/>
      <c r="AD60" s="64"/>
      <c r="AE60" s="36"/>
      <c r="AF60" s="10"/>
      <c r="AH60" s="10"/>
      <c r="AI60" s="10"/>
      <c r="AN60" s="36"/>
      <c r="AO60" s="10"/>
      <c r="AP60" s="48"/>
      <c r="AQ60" s="10"/>
      <c r="AR60" s="10"/>
      <c r="AS60" s="10"/>
      <c r="AT60" s="10"/>
      <c r="AY60" s="4"/>
      <c r="AZ60" s="49"/>
      <c r="BA60" s="49"/>
      <c r="BB60" s="49"/>
      <c r="BD60" s="10"/>
      <c r="BE60" s="35"/>
      <c r="BF60" s="64"/>
      <c r="BG60" s="36"/>
      <c r="BH60" s="10"/>
      <c r="BJ60" s="10"/>
      <c r="BK60" s="10"/>
      <c r="BP60" s="36"/>
      <c r="BQ60" s="10"/>
      <c r="BR60" s="48"/>
      <c r="BS60" s="10"/>
      <c r="BT60" s="10"/>
      <c r="BU60" s="10"/>
      <c r="BV60" s="10"/>
      <c r="CA60" s="4"/>
      <c r="CB60" s="49"/>
      <c r="CC60" s="49"/>
      <c r="CD60" s="49"/>
      <c r="CF60" s="10"/>
      <c r="CG60" s="35"/>
      <c r="CH60" s="64"/>
      <c r="CI60" s="36"/>
      <c r="CJ60" s="10"/>
      <c r="CL60" s="10"/>
      <c r="CM60" s="10"/>
      <c r="CR60" s="36"/>
      <c r="CS60" s="10"/>
      <c r="CT60" s="48"/>
      <c r="CU60" s="10"/>
      <c r="CV60" s="10"/>
      <c r="CW60" s="10"/>
      <c r="CX60" s="10"/>
      <c r="DC60" s="43"/>
      <c r="DD60" s="43"/>
    </row>
    <row r="61" spans="2:108" ht="13.3" customHeight="1">
      <c r="B61" s="61">
        <v>51</v>
      </c>
      <c r="C61" s="46">
        <v>43907</v>
      </c>
      <c r="D61" s="47">
        <v>2529.19</v>
      </c>
      <c r="E61" s="58">
        <f t="shared" si="2"/>
        <v>5.9954822243549151E-2</v>
      </c>
      <c r="G61" s="24"/>
      <c r="H61" s="41"/>
      <c r="I61" s="65"/>
      <c r="J61" s="91"/>
      <c r="K61" s="96"/>
      <c r="L61" s="52"/>
      <c r="M61" s="46">
        <v>43907</v>
      </c>
      <c r="N61" s="42">
        <v>2529.19</v>
      </c>
      <c r="O61" s="58">
        <f t="shared" si="3"/>
        <v>5.9954822243549151E-2</v>
      </c>
      <c r="P61" s="79">
        <v>2529.19</v>
      </c>
      <c r="Q61" s="80"/>
      <c r="R61" s="80"/>
      <c r="S61" s="31"/>
      <c r="T61" s="79"/>
      <c r="U61" s="79"/>
      <c r="V61" s="31"/>
      <c r="W61" s="79"/>
      <c r="X61" s="66"/>
      <c r="Z61" s="10"/>
      <c r="AB61" s="3"/>
      <c r="AC61" s="35"/>
      <c r="AD61" s="64"/>
      <c r="AE61" s="36"/>
      <c r="AF61" s="10"/>
      <c r="AH61" s="10"/>
      <c r="AI61" s="10"/>
      <c r="AN61" s="36"/>
      <c r="AO61" s="10"/>
      <c r="AP61" s="48"/>
      <c r="AQ61" s="10"/>
      <c r="AR61" s="10"/>
      <c r="AS61" s="10"/>
      <c r="AT61" s="10"/>
      <c r="AY61" s="4"/>
      <c r="AZ61" s="49"/>
      <c r="BA61" s="49"/>
      <c r="BB61" s="49"/>
      <c r="BD61" s="10"/>
      <c r="BE61" s="35"/>
      <c r="BF61" s="64"/>
      <c r="BG61" s="36"/>
      <c r="BH61" s="10"/>
      <c r="BJ61" s="10"/>
      <c r="BK61" s="10"/>
      <c r="BP61" s="36"/>
      <c r="BQ61" s="10"/>
      <c r="BR61" s="48"/>
      <c r="BS61" s="10"/>
      <c r="BT61" s="10"/>
      <c r="BU61" s="10"/>
      <c r="BV61" s="10"/>
      <c r="CA61" s="4"/>
      <c r="CB61" s="49"/>
      <c r="CC61" s="49"/>
      <c r="CD61" s="49"/>
      <c r="CF61" s="10"/>
      <c r="CG61" s="35"/>
      <c r="CH61" s="64"/>
      <c r="CI61" s="36"/>
      <c r="CJ61" s="10"/>
      <c r="CL61" s="10"/>
      <c r="CM61" s="10"/>
      <c r="CR61" s="36"/>
      <c r="CS61" s="10"/>
      <c r="CT61" s="48"/>
      <c r="CU61" s="10"/>
      <c r="CV61" s="10"/>
      <c r="CW61" s="10"/>
      <c r="CX61" s="10"/>
      <c r="DC61" s="43"/>
      <c r="DD61" s="43"/>
    </row>
    <row r="62" spans="2:108" ht="13.3" customHeight="1">
      <c r="B62" s="61">
        <v>52</v>
      </c>
      <c r="C62" s="46">
        <v>43908</v>
      </c>
      <c r="D62" s="47">
        <v>2398.1</v>
      </c>
      <c r="E62" s="58">
        <f t="shared" si="2"/>
        <v>-5.1830823307066745E-2</v>
      </c>
      <c r="G62" s="24"/>
      <c r="H62" s="41"/>
      <c r="I62" s="65"/>
      <c r="J62" s="91"/>
      <c r="K62" s="96"/>
      <c r="L62" s="52"/>
      <c r="M62" s="46">
        <v>43908</v>
      </c>
      <c r="N62" s="42">
        <v>2398.1</v>
      </c>
      <c r="O62" s="58">
        <f t="shared" si="3"/>
        <v>-5.1830823307066745E-2</v>
      </c>
      <c r="P62" s="79">
        <v>2398.1</v>
      </c>
      <c r="Q62" s="80"/>
      <c r="R62" s="80"/>
      <c r="S62" s="31"/>
      <c r="T62" s="79"/>
      <c r="U62" s="79"/>
      <c r="V62" s="31"/>
      <c r="W62" s="79"/>
      <c r="X62" s="66"/>
      <c r="Z62" s="10"/>
      <c r="AB62" s="3"/>
      <c r="AC62" s="35"/>
      <c r="AD62" s="64"/>
      <c r="AE62" s="36"/>
      <c r="AF62" s="10"/>
      <c r="AH62" s="10"/>
      <c r="AI62" s="10"/>
      <c r="AN62" s="36"/>
      <c r="AO62" s="10"/>
      <c r="AP62" s="48"/>
      <c r="AQ62" s="10"/>
      <c r="AR62" s="10"/>
      <c r="AS62" s="10"/>
      <c r="AT62" s="10"/>
      <c r="AY62" s="4"/>
      <c r="AZ62" s="49"/>
      <c r="BA62" s="49"/>
      <c r="BB62" s="49"/>
      <c r="BD62" s="10"/>
      <c r="BE62" s="35"/>
      <c r="BF62" s="64"/>
      <c r="BG62" s="36"/>
      <c r="BH62" s="10"/>
      <c r="BJ62" s="10"/>
      <c r="BK62" s="10"/>
      <c r="BP62" s="36"/>
      <c r="BQ62" s="10"/>
      <c r="BR62" s="48"/>
      <c r="BS62" s="10"/>
      <c r="BT62" s="10"/>
      <c r="BU62" s="10"/>
      <c r="BV62" s="10"/>
      <c r="CA62" s="4"/>
      <c r="CB62" s="49"/>
      <c r="CC62" s="49"/>
      <c r="CD62" s="49"/>
      <c r="CF62" s="10"/>
      <c r="CG62" s="35"/>
      <c r="CH62" s="64"/>
      <c r="CI62" s="36"/>
      <c r="CJ62" s="10"/>
      <c r="CL62" s="10"/>
      <c r="CM62" s="10"/>
      <c r="CR62" s="36"/>
      <c r="CS62" s="10"/>
      <c r="CT62" s="48"/>
      <c r="CU62" s="10"/>
      <c r="CV62" s="10"/>
      <c r="CW62" s="10"/>
      <c r="CX62" s="10"/>
      <c r="DC62" s="43"/>
      <c r="DD62" s="43"/>
    </row>
    <row r="63" spans="2:108" ht="13.3" customHeight="1">
      <c r="B63" s="61">
        <v>53</v>
      </c>
      <c r="C63" s="46">
        <v>43909</v>
      </c>
      <c r="D63" s="47">
        <v>2409.39</v>
      </c>
      <c r="E63" s="58">
        <f t="shared" si="2"/>
        <v>4.7078937492181158E-3</v>
      </c>
      <c r="G63" s="24"/>
      <c r="H63" s="41"/>
      <c r="I63" s="65"/>
      <c r="J63" s="91"/>
      <c r="K63" s="96"/>
      <c r="L63" s="52"/>
      <c r="M63" s="46">
        <v>43909</v>
      </c>
      <c r="N63" s="42">
        <v>2409.39</v>
      </c>
      <c r="O63" s="58">
        <f t="shared" si="3"/>
        <v>4.7078937492181158E-3</v>
      </c>
      <c r="P63" s="79">
        <v>2409.39</v>
      </c>
      <c r="Q63" s="80"/>
      <c r="R63" s="80"/>
      <c r="S63" s="31"/>
      <c r="T63" s="79"/>
      <c r="U63" s="79"/>
      <c r="V63" s="31"/>
      <c r="W63" s="79"/>
      <c r="X63" s="66"/>
      <c r="Y63" s="43"/>
      <c r="Z63" s="10"/>
      <c r="AB63" s="3"/>
      <c r="AC63" s="35"/>
      <c r="AD63" s="64"/>
      <c r="AE63" s="36"/>
      <c r="AF63" s="10"/>
      <c r="AH63" s="10"/>
      <c r="AI63" s="10"/>
      <c r="AN63" s="36"/>
      <c r="AO63" s="10"/>
      <c r="AP63" s="48"/>
      <c r="AQ63" s="10"/>
      <c r="AR63" s="10"/>
      <c r="AS63" s="10"/>
      <c r="AT63" s="10"/>
      <c r="AY63" s="4"/>
      <c r="AZ63" s="49"/>
      <c r="BA63" s="49"/>
      <c r="BB63" s="49"/>
      <c r="BD63" s="10"/>
      <c r="BE63" s="35"/>
      <c r="BF63" s="64"/>
      <c r="BG63" s="36"/>
      <c r="BH63" s="10"/>
      <c r="BJ63" s="10"/>
      <c r="BK63" s="10"/>
      <c r="BP63" s="36"/>
      <c r="BQ63" s="10"/>
      <c r="BR63" s="48"/>
      <c r="BS63" s="10"/>
      <c r="BT63" s="10"/>
      <c r="BU63" s="10"/>
      <c r="BV63" s="10"/>
      <c r="CA63" s="4"/>
      <c r="CB63" s="49"/>
      <c r="CC63" s="49"/>
      <c r="CD63" s="49"/>
      <c r="CF63" s="10"/>
      <c r="CG63" s="35"/>
      <c r="CH63" s="64"/>
      <c r="CI63" s="36"/>
      <c r="CJ63" s="10"/>
      <c r="CL63" s="10"/>
      <c r="CM63" s="10"/>
      <c r="CR63" s="36"/>
      <c r="CS63" s="10"/>
      <c r="CT63" s="48"/>
      <c r="CU63" s="10"/>
      <c r="CV63" s="10"/>
      <c r="CW63" s="10"/>
      <c r="CX63" s="10"/>
      <c r="DC63" s="43"/>
      <c r="DD63" s="43"/>
    </row>
    <row r="64" spans="2:108">
      <c r="B64" s="61">
        <v>54</v>
      </c>
      <c r="C64" s="46">
        <v>43910</v>
      </c>
      <c r="D64" s="47">
        <v>2304.92</v>
      </c>
      <c r="E64" s="58">
        <f t="shared" si="2"/>
        <v>-4.3359522534749381E-2</v>
      </c>
      <c r="G64" s="57"/>
      <c r="H64" s="111"/>
      <c r="I64" s="112"/>
      <c r="J64" s="92"/>
      <c r="K64" s="97"/>
      <c r="L64" s="52"/>
      <c r="M64" s="46">
        <v>43910</v>
      </c>
      <c r="N64" s="59">
        <v>2304.92</v>
      </c>
      <c r="O64" s="58">
        <f t="shared" si="3"/>
        <v>-4.3359522534749381E-2</v>
      </c>
      <c r="P64" s="40">
        <v>2304.92</v>
      </c>
      <c r="Q64" s="81"/>
      <c r="R64" s="81"/>
      <c r="S64" s="81"/>
      <c r="T64" s="81"/>
      <c r="U64" s="81"/>
      <c r="V64" s="86"/>
      <c r="W64" s="81"/>
      <c r="X64" s="66"/>
      <c r="Y64" s="37"/>
      <c r="Z64" s="23"/>
      <c r="AB64" s="3"/>
      <c r="AC64" s="28"/>
      <c r="AD64" s="56"/>
      <c r="AE64" s="28"/>
      <c r="AF64" s="18"/>
      <c r="AH64" s="23"/>
      <c r="AI64" s="23"/>
      <c r="AJ64" s="23"/>
      <c r="AK64" s="23"/>
      <c r="AL64" s="23"/>
      <c r="AM64" s="23"/>
      <c r="AN64" s="23"/>
      <c r="AO64" s="30"/>
      <c r="AP64" s="22"/>
      <c r="AQ64" s="29"/>
      <c r="AR64" s="27"/>
      <c r="AS64" s="27"/>
      <c r="AT64" s="27"/>
      <c r="AU64" s="27"/>
      <c r="AV64" s="27"/>
      <c r="AW64" s="27"/>
      <c r="AY64" s="2"/>
      <c r="AZ64" s="8"/>
      <c r="BA64" s="8"/>
      <c r="BB64" s="8"/>
      <c r="BD64" s="37"/>
      <c r="BE64" s="28"/>
      <c r="BF64" s="56"/>
      <c r="BG64" s="28"/>
      <c r="BH64" s="18"/>
      <c r="BJ64" s="23"/>
      <c r="BK64" s="23"/>
      <c r="BL64" s="23"/>
      <c r="BM64" s="23"/>
      <c r="BN64" s="23"/>
      <c r="BO64" s="23"/>
      <c r="BP64" s="23"/>
      <c r="BQ64" s="30"/>
      <c r="BR64" s="22"/>
      <c r="BS64" s="29"/>
      <c r="BT64" s="27"/>
      <c r="BU64" s="27"/>
      <c r="BV64" s="27"/>
      <c r="BW64" s="27"/>
      <c r="BX64" s="27"/>
      <c r="BY64" s="27"/>
      <c r="CA64" s="2"/>
      <c r="CB64" s="8"/>
      <c r="CC64" s="8"/>
      <c r="CD64" s="8"/>
      <c r="CF64" s="37"/>
      <c r="CG64" s="28"/>
      <c r="CH64" s="56"/>
      <c r="CI64" s="28"/>
      <c r="CJ64" s="18"/>
      <c r="CL64" s="23"/>
      <c r="CM64" s="23"/>
      <c r="CN64" s="23"/>
      <c r="CO64" s="23"/>
      <c r="CP64" s="23"/>
      <c r="CQ64" s="23"/>
      <c r="CR64" s="23"/>
      <c r="CS64" s="30"/>
      <c r="CT64" s="22"/>
      <c r="CU64" s="29"/>
      <c r="CV64" s="27"/>
      <c r="CW64" s="27"/>
      <c r="CX64" s="27"/>
      <c r="CY64" s="27"/>
      <c r="CZ64" s="27"/>
      <c r="DA64" s="27"/>
    </row>
    <row r="65" spans="2:105">
      <c r="B65" s="61">
        <v>55</v>
      </c>
      <c r="C65" s="46">
        <v>43913</v>
      </c>
      <c r="D65" s="47">
        <v>2237.4</v>
      </c>
      <c r="E65" s="58">
        <f t="shared" si="2"/>
        <v>-2.929385835517067E-2</v>
      </c>
      <c r="G65" s="60">
        <v>0</v>
      </c>
      <c r="H65" s="111">
        <f>D65</f>
        <v>2237.4</v>
      </c>
      <c r="I65" s="112"/>
      <c r="J65" s="99">
        <f t="shared" ref="J65:J128" ca="1" si="4">+J64+K65</f>
        <v>-0.24289328677025568</v>
      </c>
      <c r="K65" s="100">
        <f ca="1">NORMINV(RAND(),0,$I$5)</f>
        <v>-0.24289328677025568</v>
      </c>
      <c r="L65" s="52"/>
      <c r="M65" s="46">
        <v>43913</v>
      </c>
      <c r="N65" s="47">
        <v>2237.4</v>
      </c>
      <c r="O65" s="58">
        <f t="shared" ref="O65:O96" si="5">IF(N65="","",(N65-N64)/N64)</f>
        <v>-2.929385835517067E-2</v>
      </c>
      <c r="P65" s="81">
        <f t="shared" ref="P65:P128" si="6">$I$6*EXP($I$4*X65)</f>
        <v>2237.4</v>
      </c>
      <c r="Q65" s="81">
        <f t="shared" ref="Q65:Q128" si="7">$I$6*EXP($I$3*SQRT(X65))</f>
        <v>2237.4</v>
      </c>
      <c r="R65" s="81">
        <f t="shared" ref="R65:R128" si="8">$I$6*EXP($I$4*X65+$I$3*SQRT(X65))</f>
        <v>2237.4</v>
      </c>
      <c r="S65" s="81">
        <f t="shared" ref="S65:S128" si="9">$I$6*EXP($I$4*X65-$I$3*SQRT(X65))</f>
        <v>2237.4</v>
      </c>
      <c r="T65" s="81">
        <f t="shared" ref="T65:T128" si="10">$I$6*EXP($I$4*X65+2*$I$3*SQRT(X65))</f>
        <v>2237.4</v>
      </c>
      <c r="U65" s="81">
        <f t="shared" ref="U65:U128" si="11">$I$6*EXP($I$4*X65-2*$I$3*SQRT(X65))</f>
        <v>2237.4</v>
      </c>
      <c r="V65" s="81">
        <f t="shared" ref="V65:V128" si="12">$I$6*EXP($I$4*X65+3*$I$3*SQRT(X65))</f>
        <v>2237.4</v>
      </c>
      <c r="W65" s="81">
        <f t="shared" ref="W65:W128" si="13">$I$6*EXP($I$4*X65-3*$I$3*SQRT(X65))</f>
        <v>2237.4</v>
      </c>
      <c r="X65" s="57">
        <v>0</v>
      </c>
      <c r="Y65" s="57"/>
      <c r="Z65" s="23"/>
      <c r="AB65" s="3"/>
      <c r="AC65" s="28"/>
      <c r="AD65" s="56"/>
      <c r="AE65" s="28"/>
      <c r="AF65" s="18"/>
      <c r="AH65" s="23"/>
      <c r="AI65" s="23"/>
      <c r="AJ65" s="23"/>
      <c r="AK65" s="23"/>
      <c r="AL65" s="23"/>
      <c r="AM65" s="23"/>
      <c r="AN65" s="23"/>
      <c r="AO65" s="30"/>
      <c r="AP65" s="22"/>
      <c r="AQ65" s="29"/>
      <c r="AR65" s="27"/>
      <c r="AS65" s="27"/>
      <c r="AT65" s="27"/>
      <c r="AU65" s="27"/>
      <c r="AV65" s="27"/>
      <c r="AW65" s="27"/>
      <c r="AY65" s="2"/>
      <c r="AZ65" s="8"/>
      <c r="BA65" s="8"/>
      <c r="BB65" s="8"/>
      <c r="BD65" s="37"/>
      <c r="BE65" s="28"/>
      <c r="BF65" s="56"/>
      <c r="BG65" s="28"/>
      <c r="BH65" s="18"/>
      <c r="BJ65" s="23"/>
      <c r="BK65" s="23"/>
      <c r="BL65" s="23"/>
      <c r="BM65" s="23"/>
      <c r="BN65" s="23"/>
      <c r="BO65" s="23"/>
      <c r="BP65" s="23"/>
      <c r="BQ65" s="30"/>
      <c r="BR65" s="22"/>
      <c r="BS65" s="29"/>
      <c r="BT65" s="27"/>
      <c r="BU65" s="27"/>
      <c r="BV65" s="27"/>
      <c r="BW65" s="27"/>
      <c r="BX65" s="27"/>
      <c r="BY65" s="27"/>
      <c r="CA65" s="2"/>
      <c r="CB65" s="8"/>
      <c r="CC65" s="8"/>
      <c r="CD65" s="8"/>
      <c r="CF65" s="37"/>
      <c r="CG65" s="28"/>
      <c r="CH65" s="56"/>
      <c r="CI65" s="28"/>
      <c r="CJ65" s="18"/>
      <c r="CL65" s="23"/>
      <c r="CM65" s="23"/>
      <c r="CN65" s="23"/>
      <c r="CO65" s="23"/>
      <c r="CP65" s="23"/>
      <c r="CQ65" s="23"/>
      <c r="CR65" s="23"/>
      <c r="CS65" s="30"/>
      <c r="CT65" s="22"/>
      <c r="CU65" s="29"/>
      <c r="CV65" s="27"/>
      <c r="CW65" s="27"/>
      <c r="CX65" s="27"/>
      <c r="CY65" s="27"/>
      <c r="CZ65" s="27"/>
      <c r="DA65" s="27"/>
    </row>
    <row r="66" spans="2:105">
      <c r="B66" s="61">
        <v>56</v>
      </c>
      <c r="C66" s="46">
        <v>43914</v>
      </c>
      <c r="D66" s="47"/>
      <c r="E66" s="58"/>
      <c r="G66" s="57">
        <v>1</v>
      </c>
      <c r="H66" s="111">
        <f t="shared" ref="H66:H129" ca="1" si="14">$I$6*EXP(($I$2-($I$3^2)/2)*G66+$I$3*J66)</f>
        <v>2344.7354855564772</v>
      </c>
      <c r="I66" s="112">
        <f t="shared" ref="I66:I128" ca="1" si="15">(H66-H65)/H65</f>
        <v>4.797331078773448E-2</v>
      </c>
      <c r="J66" s="99">
        <f t="shared" ca="1" si="4"/>
        <v>2.9103824230605562</v>
      </c>
      <c r="K66" s="100">
        <f t="shared" ref="K66:K129" ca="1" si="16">NORMINV(RAND(),0,$I$5)</f>
        <v>3.1532757098308117</v>
      </c>
      <c r="L66" s="52"/>
      <c r="M66" s="46">
        <v>43914</v>
      </c>
      <c r="N66" s="63"/>
      <c r="O66" s="62" t="str">
        <f t="shared" si="5"/>
        <v/>
      </c>
      <c r="P66" s="81">
        <f t="shared" si="6"/>
        <v>2238.0534161941218</v>
      </c>
      <c r="Q66" s="81">
        <f t="shared" si="7"/>
        <v>2273.4863207275966</v>
      </c>
      <c r="R66" s="81">
        <f t="shared" si="8"/>
        <v>2274.1502756659524</v>
      </c>
      <c r="S66" s="81">
        <f t="shared" si="9"/>
        <v>2202.5295106196963</v>
      </c>
      <c r="T66" s="81">
        <f t="shared" si="10"/>
        <v>2310.8293300283526</v>
      </c>
      <c r="U66" s="81">
        <f t="shared" si="11"/>
        <v>2167.5694646288407</v>
      </c>
      <c r="V66" s="81">
        <f t="shared" si="12"/>
        <v>2348.0999693195567</v>
      </c>
      <c r="W66" s="81">
        <f t="shared" si="13"/>
        <v>2133.1643282588502</v>
      </c>
      <c r="X66" s="57">
        <v>1</v>
      </c>
      <c r="Y66" s="57"/>
      <c r="Z66" s="23"/>
      <c r="AB66" s="3"/>
      <c r="AC66" s="28"/>
      <c r="AD66" s="56"/>
      <c r="AE66" s="28"/>
      <c r="AF66" s="18"/>
      <c r="AH66" s="23"/>
      <c r="AI66" s="23"/>
      <c r="AJ66" s="23"/>
      <c r="AK66" s="23"/>
      <c r="AL66" s="23"/>
      <c r="AM66" s="23"/>
      <c r="AN66" s="23"/>
      <c r="AO66" s="30"/>
      <c r="AP66" s="22"/>
      <c r="AQ66" s="29"/>
      <c r="AR66" s="27"/>
      <c r="AS66" s="27"/>
      <c r="AT66" s="27"/>
      <c r="AU66" s="27"/>
      <c r="AV66" s="27"/>
      <c r="AW66" s="27"/>
      <c r="AY66" s="2"/>
      <c r="AZ66" s="8"/>
      <c r="BA66" s="8"/>
      <c r="BB66" s="8"/>
      <c r="BD66" s="37"/>
      <c r="BE66" s="28"/>
      <c r="BF66" s="56"/>
      <c r="BG66" s="28"/>
      <c r="BH66" s="18"/>
      <c r="BJ66" s="23"/>
      <c r="BK66" s="23"/>
      <c r="BL66" s="23"/>
      <c r="BM66" s="23"/>
      <c r="BN66" s="23"/>
      <c r="BO66" s="23"/>
      <c r="BP66" s="23"/>
      <c r="BQ66" s="30"/>
      <c r="BR66" s="22"/>
      <c r="BS66" s="29"/>
      <c r="BT66" s="27"/>
      <c r="BU66" s="27"/>
      <c r="BV66" s="27"/>
      <c r="BW66" s="27"/>
      <c r="BX66" s="27"/>
      <c r="BY66" s="27"/>
      <c r="CA66" s="2"/>
      <c r="CB66" s="8"/>
      <c r="CC66" s="8"/>
      <c r="CD66" s="8"/>
      <c r="CF66" s="37"/>
      <c r="CG66" s="28"/>
      <c r="CH66" s="56"/>
      <c r="CI66" s="28"/>
      <c r="CJ66" s="18"/>
      <c r="CL66" s="23"/>
      <c r="CM66" s="23"/>
      <c r="CN66" s="23"/>
      <c r="CO66" s="23"/>
      <c r="CP66" s="23"/>
      <c r="CQ66" s="23"/>
      <c r="CR66" s="23"/>
      <c r="CS66" s="30"/>
      <c r="CT66" s="22"/>
      <c r="CU66" s="29"/>
      <c r="CV66" s="27"/>
      <c r="CW66" s="27"/>
      <c r="CX66" s="27"/>
      <c r="CY66" s="27"/>
      <c r="CZ66" s="27"/>
      <c r="DA66" s="27"/>
    </row>
    <row r="67" spans="2:105">
      <c r="B67" s="61">
        <v>57</v>
      </c>
      <c r="C67" s="46">
        <v>43915</v>
      </c>
      <c r="D67" s="47"/>
      <c r="E67" s="58"/>
      <c r="G67" s="60">
        <v>2</v>
      </c>
      <c r="H67" s="111">
        <f t="shared" ca="1" si="14"/>
        <v>2389.5749770786028</v>
      </c>
      <c r="I67" s="112">
        <f t="shared" ca="1" si="15"/>
        <v>1.9123475461661231E-2</v>
      </c>
      <c r="J67" s="99">
        <f t="shared" ca="1" si="4"/>
        <v>4.0760649275053407</v>
      </c>
      <c r="K67" s="100">
        <f t="shared" ca="1" si="16"/>
        <v>1.1656825044447843</v>
      </c>
      <c r="L67" s="52"/>
      <c r="M67" s="46">
        <v>43915</v>
      </c>
      <c r="N67" s="59"/>
      <c r="O67" s="58" t="str">
        <f t="shared" si="5"/>
        <v/>
      </c>
      <c r="P67" s="81">
        <f t="shared" si="6"/>
        <v>2238.7070232136307</v>
      </c>
      <c r="Q67" s="81">
        <f t="shared" si="7"/>
        <v>2288.6037018757106</v>
      </c>
      <c r="R67" s="81">
        <f t="shared" si="8"/>
        <v>2289.9406367846013</v>
      </c>
      <c r="S67" s="81">
        <f t="shared" si="9"/>
        <v>2188.6196765446816</v>
      </c>
      <c r="T67" s="81">
        <f t="shared" si="10"/>
        <v>2342.3467499869762</v>
      </c>
      <c r="U67" s="81">
        <f t="shared" si="11"/>
        <v>2139.6529509620659</v>
      </c>
      <c r="V67" s="81">
        <f t="shared" si="12"/>
        <v>2395.9521958955629</v>
      </c>
      <c r="W67" s="81">
        <f t="shared" si="13"/>
        <v>2091.7817744325721</v>
      </c>
      <c r="X67" s="57">
        <v>2</v>
      </c>
      <c r="Y67" s="57"/>
      <c r="Z67" s="23"/>
      <c r="AB67" s="3"/>
      <c r="AC67" s="28"/>
      <c r="AD67" s="56"/>
      <c r="AE67" s="28"/>
      <c r="AF67" s="18"/>
      <c r="AH67" s="23"/>
      <c r="AI67" s="23"/>
      <c r="AJ67" s="23"/>
      <c r="AK67" s="23"/>
      <c r="AL67" s="23"/>
      <c r="AM67" s="23"/>
      <c r="AN67" s="23"/>
      <c r="AO67" s="30"/>
      <c r="AP67" s="22"/>
      <c r="AQ67" s="29"/>
      <c r="AR67" s="27"/>
      <c r="AS67" s="27"/>
      <c r="AT67" s="27"/>
      <c r="AU67" s="27"/>
      <c r="AV67" s="27"/>
      <c r="AW67" s="27"/>
      <c r="AY67" s="2"/>
      <c r="AZ67" s="8"/>
      <c r="BA67" s="8"/>
      <c r="BB67" s="8"/>
      <c r="BD67" s="37"/>
      <c r="BE67" s="28"/>
      <c r="BF67" s="56"/>
      <c r="BG67" s="28"/>
      <c r="BH67" s="18"/>
      <c r="BJ67" s="23"/>
      <c r="BK67" s="23"/>
      <c r="BL67" s="23"/>
      <c r="BM67" s="23"/>
      <c r="BN67" s="23"/>
      <c r="BO67" s="23"/>
      <c r="BP67" s="23"/>
      <c r="BQ67" s="30"/>
      <c r="BR67" s="22"/>
      <c r="BS67" s="29"/>
      <c r="BT67" s="27"/>
      <c r="BU67" s="27"/>
      <c r="BV67" s="27"/>
      <c r="BW67" s="27"/>
      <c r="BX67" s="27"/>
      <c r="BY67" s="27"/>
      <c r="CA67" s="2"/>
      <c r="CB67" s="8"/>
      <c r="CC67" s="8"/>
      <c r="CD67" s="8"/>
      <c r="CF67" s="37"/>
      <c r="CG67" s="28"/>
      <c r="CH67" s="56"/>
      <c r="CI67" s="28"/>
      <c r="CJ67" s="18"/>
      <c r="CL67" s="23"/>
      <c r="CM67" s="23"/>
      <c r="CN67" s="23"/>
      <c r="CO67" s="23"/>
      <c r="CP67" s="23"/>
      <c r="CQ67" s="23"/>
      <c r="CR67" s="23"/>
      <c r="CS67" s="30"/>
      <c r="CT67" s="22"/>
      <c r="CU67" s="29"/>
      <c r="CV67" s="27"/>
      <c r="CW67" s="27"/>
      <c r="CX67" s="27"/>
      <c r="CY67" s="27"/>
      <c r="CZ67" s="27"/>
      <c r="DA67" s="27"/>
    </row>
    <row r="68" spans="2:105">
      <c r="B68" s="61">
        <v>58</v>
      </c>
      <c r="C68" s="46">
        <v>43916</v>
      </c>
      <c r="D68" s="47"/>
      <c r="E68" s="58"/>
      <c r="G68" s="57">
        <v>3</v>
      </c>
      <c r="H68" s="111">
        <f t="shared" ca="1" si="14"/>
        <v>2384.861125153981</v>
      </c>
      <c r="I68" s="112">
        <f t="shared" ca="1" si="15"/>
        <v>-1.9726737892044773E-3</v>
      </c>
      <c r="J68" s="99">
        <f t="shared" ca="1" si="4"/>
        <v>3.934401047956348</v>
      </c>
      <c r="K68" s="100">
        <f t="shared" ca="1" si="16"/>
        <v>-0.14166387954899282</v>
      </c>
      <c r="L68" s="52"/>
      <c r="M68" s="46">
        <v>43916</v>
      </c>
      <c r="N68" s="59"/>
      <c r="O68" s="58" t="str">
        <f t="shared" si="5"/>
        <v/>
      </c>
      <c r="P68" s="81">
        <f t="shared" si="6"/>
        <v>2239.3608211142573</v>
      </c>
      <c r="Q68" s="81">
        <f t="shared" si="7"/>
        <v>2300.2718011170914</v>
      </c>
      <c r="R68" s="81">
        <f t="shared" si="8"/>
        <v>2302.2877220593286</v>
      </c>
      <c r="S68" s="81">
        <f t="shared" si="9"/>
        <v>2178.1538593516834</v>
      </c>
      <c r="T68" s="81">
        <f t="shared" si="10"/>
        <v>2366.9828931398843</v>
      </c>
      <c r="U68" s="81">
        <f t="shared" si="11"/>
        <v>2118.6198268164503</v>
      </c>
      <c r="V68" s="81">
        <f t="shared" si="12"/>
        <v>2433.4960234272926</v>
      </c>
      <c r="W68" s="81">
        <f t="shared" si="13"/>
        <v>2060.7129984452804</v>
      </c>
      <c r="X68" s="57">
        <v>3</v>
      </c>
      <c r="Y68" s="57"/>
      <c r="Z68" s="23"/>
      <c r="AB68" s="3"/>
      <c r="AC68" s="28"/>
      <c r="AD68" s="56"/>
      <c r="AE68" s="28"/>
      <c r="AF68" s="18"/>
      <c r="AH68" s="23"/>
      <c r="AI68" s="23"/>
      <c r="AJ68" s="23"/>
      <c r="AK68" s="23"/>
      <c r="AL68" s="23"/>
      <c r="AM68" s="23"/>
      <c r="AN68" s="23"/>
      <c r="AO68" s="30"/>
      <c r="AP68" s="22"/>
      <c r="AQ68" s="29"/>
      <c r="AR68" s="27"/>
      <c r="AS68" s="27"/>
      <c r="AT68" s="27"/>
      <c r="AU68" s="27"/>
      <c r="AV68" s="27"/>
      <c r="AW68" s="27"/>
      <c r="AY68" s="2"/>
      <c r="AZ68" s="8"/>
      <c r="BA68" s="8"/>
      <c r="BB68" s="8"/>
      <c r="BD68" s="37"/>
      <c r="BE68" s="28"/>
      <c r="BF68" s="56"/>
      <c r="BG68" s="28"/>
      <c r="BH68" s="18"/>
      <c r="BJ68" s="23"/>
      <c r="BK68" s="23"/>
      <c r="BL68" s="23"/>
      <c r="BM68" s="23"/>
      <c r="BN68" s="23"/>
      <c r="BO68" s="23"/>
      <c r="BP68" s="23"/>
      <c r="BQ68" s="30"/>
      <c r="BR68" s="22"/>
      <c r="BS68" s="29"/>
      <c r="BT68" s="27"/>
      <c r="BU68" s="27"/>
      <c r="BV68" s="27"/>
      <c r="BW68" s="27"/>
      <c r="BX68" s="27"/>
      <c r="BY68" s="27"/>
      <c r="CA68" s="2"/>
      <c r="CB68" s="8"/>
      <c r="CC68" s="8"/>
      <c r="CD68" s="8"/>
      <c r="CF68" s="37"/>
      <c r="CG68" s="28"/>
      <c r="CH68" s="56"/>
      <c r="CI68" s="28"/>
      <c r="CJ68" s="18"/>
      <c r="CL68" s="23"/>
      <c r="CM68" s="23"/>
      <c r="CN68" s="23"/>
      <c r="CO68" s="23"/>
      <c r="CP68" s="23"/>
      <c r="CQ68" s="23"/>
      <c r="CR68" s="23"/>
      <c r="CS68" s="30"/>
      <c r="CT68" s="22"/>
      <c r="CU68" s="29"/>
      <c r="CV68" s="27"/>
      <c r="CW68" s="27"/>
      <c r="CX68" s="27"/>
      <c r="CY68" s="27"/>
      <c r="CZ68" s="27"/>
      <c r="DA68" s="27"/>
    </row>
    <row r="69" spans="2:105">
      <c r="B69" s="61">
        <v>59</v>
      </c>
      <c r="C69" s="46">
        <v>43917</v>
      </c>
      <c r="D69" s="47"/>
      <c r="E69" s="58"/>
      <c r="G69" s="60">
        <v>4</v>
      </c>
      <c r="H69" s="111">
        <f t="shared" ca="1" si="14"/>
        <v>2413.4225326981832</v>
      </c>
      <c r="I69" s="112">
        <f t="shared" ca="1" si="15"/>
        <v>1.1976130284046671E-2</v>
      </c>
      <c r="J69" s="99">
        <f t="shared" ca="1" si="4"/>
        <v>4.6602125424101226</v>
      </c>
      <c r="K69" s="100">
        <f t="shared" ca="1" si="16"/>
        <v>0.7258114944537748</v>
      </c>
      <c r="L69" s="52"/>
      <c r="M69" s="46">
        <v>43917</v>
      </c>
      <c r="N69" s="59"/>
      <c r="O69" s="58" t="str">
        <f t="shared" si="5"/>
        <v/>
      </c>
      <c r="P69" s="81">
        <f t="shared" si="6"/>
        <v>2240.0148099517464</v>
      </c>
      <c r="Q69" s="81">
        <f t="shared" si="7"/>
        <v>2310.1546663696718</v>
      </c>
      <c r="R69" s="81">
        <f t="shared" si="8"/>
        <v>2312.854503417896</v>
      </c>
      <c r="S69" s="81">
        <f t="shared" si="9"/>
        <v>2169.469087393149</v>
      </c>
      <c r="T69" s="81">
        <f t="shared" si="10"/>
        <v>2388.0627620027549</v>
      </c>
      <c r="U69" s="81">
        <f t="shared" si="11"/>
        <v>2101.145090757615</v>
      </c>
      <c r="V69" s="81">
        <f t="shared" si="12"/>
        <v>2465.7166055351349</v>
      </c>
      <c r="W69" s="81">
        <f t="shared" si="13"/>
        <v>2034.9728503021429</v>
      </c>
      <c r="X69" s="57">
        <v>4</v>
      </c>
      <c r="Y69" s="57"/>
      <c r="Z69" s="23"/>
      <c r="AB69" s="3"/>
      <c r="AC69" s="28"/>
      <c r="AD69" s="56"/>
      <c r="AE69" s="28"/>
      <c r="AF69" s="18"/>
      <c r="AH69" s="23"/>
      <c r="AI69" s="23"/>
      <c r="AJ69" s="23"/>
      <c r="AK69" s="23"/>
      <c r="AL69" s="23"/>
      <c r="AM69" s="23"/>
      <c r="AN69" s="23"/>
      <c r="AO69" s="30"/>
      <c r="AP69" s="22"/>
      <c r="AQ69" s="29"/>
      <c r="AR69" s="27"/>
      <c r="AS69" s="27"/>
      <c r="AT69" s="27"/>
      <c r="AU69" s="27"/>
      <c r="AV69" s="27"/>
      <c r="AW69" s="27"/>
      <c r="AY69" s="2"/>
      <c r="AZ69" s="8"/>
      <c r="BA69" s="8"/>
      <c r="BB69" s="8"/>
      <c r="BD69" s="37"/>
      <c r="BE69" s="28"/>
      <c r="BF69" s="56"/>
      <c r="BG69" s="28"/>
      <c r="BH69" s="18"/>
      <c r="BJ69" s="23"/>
      <c r="BK69" s="23"/>
      <c r="BL69" s="23"/>
      <c r="BM69" s="23"/>
      <c r="BN69" s="23"/>
      <c r="BO69" s="23"/>
      <c r="BP69" s="23"/>
      <c r="BQ69" s="30"/>
      <c r="BR69" s="22"/>
      <c r="BS69" s="29"/>
      <c r="BT69" s="27"/>
      <c r="BU69" s="27"/>
      <c r="BV69" s="27"/>
      <c r="BW69" s="27"/>
      <c r="BX69" s="27"/>
      <c r="BY69" s="27"/>
      <c r="CA69" s="2"/>
      <c r="CB69" s="8"/>
      <c r="CC69" s="8"/>
      <c r="CD69" s="8"/>
      <c r="CF69" s="37"/>
      <c r="CG69" s="28"/>
      <c r="CH69" s="56"/>
      <c r="CI69" s="28"/>
      <c r="CJ69" s="18"/>
      <c r="CL69" s="23"/>
      <c r="CM69" s="23"/>
      <c r="CN69" s="23"/>
      <c r="CO69" s="23"/>
      <c r="CP69" s="23"/>
      <c r="CQ69" s="23"/>
      <c r="CR69" s="23"/>
      <c r="CS69" s="30"/>
      <c r="CT69" s="22"/>
      <c r="CU69" s="29"/>
      <c r="CV69" s="27"/>
      <c r="CW69" s="27"/>
      <c r="CX69" s="27"/>
      <c r="CY69" s="27"/>
      <c r="CZ69" s="27"/>
      <c r="DA69" s="27"/>
    </row>
    <row r="70" spans="2:105">
      <c r="B70" s="61">
        <v>60</v>
      </c>
      <c r="C70" s="46">
        <v>43920</v>
      </c>
      <c r="D70" s="47"/>
      <c r="E70" s="58"/>
      <c r="G70" s="57">
        <v>5</v>
      </c>
      <c r="H70" s="111">
        <f t="shared" ca="1" si="14"/>
        <v>2425.615448535907</v>
      </c>
      <c r="I70" s="112">
        <f t="shared" ca="1" si="15"/>
        <v>5.0521264604637085E-3</v>
      </c>
      <c r="J70" s="99">
        <f t="shared" ca="1" si="4"/>
        <v>4.9569254980867345</v>
      </c>
      <c r="K70" s="100">
        <f t="shared" ca="1" si="16"/>
        <v>0.29671295567661193</v>
      </c>
      <c r="L70" s="52"/>
      <c r="M70" s="46">
        <v>43920</v>
      </c>
      <c r="N70" s="59"/>
      <c r="O70" s="58" t="str">
        <f t="shared" si="5"/>
        <v/>
      </c>
      <c r="P70" s="81">
        <f t="shared" si="6"/>
        <v>2240.6689897818596</v>
      </c>
      <c r="Q70" s="81">
        <f t="shared" si="7"/>
        <v>2318.8968225582917</v>
      </c>
      <c r="R70" s="81">
        <f t="shared" si="8"/>
        <v>2322.2848846026864</v>
      </c>
      <c r="S70" s="81">
        <f t="shared" si="9"/>
        <v>2161.9214572070118</v>
      </c>
      <c r="T70" s="81">
        <f t="shared" si="10"/>
        <v>2406.8736211586306</v>
      </c>
      <c r="U70" s="81">
        <f t="shared" si="11"/>
        <v>2085.9414792843268</v>
      </c>
      <c r="V70" s="81">
        <f t="shared" si="12"/>
        <v>2494.5434845821565</v>
      </c>
      <c r="W70" s="81">
        <f t="shared" si="13"/>
        <v>2012.631791267821</v>
      </c>
      <c r="X70" s="57">
        <v>5</v>
      </c>
      <c r="Y70" s="57"/>
      <c r="Z70" s="23"/>
      <c r="AB70" s="3"/>
      <c r="AC70" s="28"/>
      <c r="AD70" s="56"/>
      <c r="AE70" s="28"/>
      <c r="AF70" s="18"/>
      <c r="AH70" s="23"/>
      <c r="AI70" s="23"/>
      <c r="AJ70" s="23"/>
      <c r="AK70" s="23"/>
      <c r="AL70" s="23"/>
      <c r="AM70" s="23"/>
      <c r="AN70" s="23"/>
      <c r="AO70" s="30"/>
      <c r="AP70" s="22"/>
      <c r="AQ70" s="29"/>
      <c r="AR70" s="27"/>
      <c r="AS70" s="27"/>
      <c r="AT70" s="27"/>
      <c r="AU70" s="27"/>
      <c r="AV70" s="27"/>
      <c r="AW70" s="27"/>
      <c r="AY70" s="2"/>
      <c r="AZ70" s="8"/>
      <c r="BA70" s="8"/>
      <c r="BB70" s="8"/>
      <c r="BD70" s="37"/>
      <c r="BE70" s="28"/>
      <c r="BF70" s="56"/>
      <c r="BG70" s="28"/>
      <c r="BH70" s="18"/>
      <c r="BJ70" s="23"/>
      <c r="BK70" s="23"/>
      <c r="BL70" s="23"/>
      <c r="BM70" s="23"/>
      <c r="BN70" s="23"/>
      <c r="BO70" s="23"/>
      <c r="BP70" s="23"/>
      <c r="BQ70" s="30"/>
      <c r="BR70" s="22"/>
      <c r="BS70" s="29"/>
      <c r="BT70" s="27"/>
      <c r="BU70" s="27"/>
      <c r="BV70" s="27"/>
      <c r="BW70" s="27"/>
      <c r="BX70" s="27"/>
      <c r="BY70" s="27"/>
      <c r="CA70" s="2"/>
      <c r="CB70" s="8"/>
      <c r="CC70" s="8"/>
      <c r="CD70" s="8"/>
      <c r="CF70" s="37"/>
      <c r="CG70" s="28"/>
      <c r="CH70" s="56"/>
      <c r="CI70" s="28"/>
      <c r="CJ70" s="18"/>
      <c r="CL70" s="23"/>
      <c r="CM70" s="23"/>
      <c r="CN70" s="23"/>
      <c r="CO70" s="23"/>
      <c r="CP70" s="23"/>
      <c r="CQ70" s="23"/>
      <c r="CR70" s="23"/>
      <c r="CS70" s="30"/>
      <c r="CT70" s="22"/>
      <c r="CU70" s="29"/>
      <c r="CV70" s="27"/>
      <c r="CW70" s="27"/>
      <c r="CX70" s="27"/>
      <c r="CY70" s="27"/>
      <c r="CZ70" s="27"/>
      <c r="DA70" s="27"/>
    </row>
    <row r="71" spans="2:105">
      <c r="B71" s="61">
        <v>61</v>
      </c>
      <c r="C71" s="46">
        <v>43921</v>
      </c>
      <c r="D71" s="47"/>
      <c r="E71" s="58"/>
      <c r="G71" s="60">
        <v>6</v>
      </c>
      <c r="H71" s="111">
        <f t="shared" ca="1" si="14"/>
        <v>2481.2626053928007</v>
      </c>
      <c r="I71" s="112">
        <f t="shared" ca="1" si="15"/>
        <v>2.2941458791615976E-2</v>
      </c>
      <c r="J71" s="99">
        <f t="shared" ca="1" si="4"/>
        <v>6.3563167668018181</v>
      </c>
      <c r="K71" s="100">
        <f t="shared" ca="1" si="16"/>
        <v>1.399391268715084</v>
      </c>
      <c r="L71" s="52"/>
      <c r="M71" s="46">
        <v>43921</v>
      </c>
      <c r="N71" s="59"/>
      <c r="O71" s="58" t="str">
        <f t="shared" si="5"/>
        <v/>
      </c>
      <c r="P71" s="81">
        <f t="shared" si="6"/>
        <v>2241.3233606603744</v>
      </c>
      <c r="Q71" s="81">
        <f t="shared" si="7"/>
        <v>2326.8288065690399</v>
      </c>
      <c r="R71" s="81">
        <f t="shared" si="8"/>
        <v>2330.9089838297523</v>
      </c>
      <c r="S71" s="81">
        <f t="shared" si="9"/>
        <v>2155.1808508576364</v>
      </c>
      <c r="T71" s="81">
        <f t="shared" si="10"/>
        <v>2424.0753414971109</v>
      </c>
      <c r="U71" s="81">
        <f t="shared" si="11"/>
        <v>2072.3491225893081</v>
      </c>
      <c r="V71" s="81">
        <f t="shared" si="12"/>
        <v>2520.9655555060162</v>
      </c>
      <c r="W71" s="81">
        <f t="shared" si="13"/>
        <v>1992.7009300345542</v>
      </c>
      <c r="X71" s="57">
        <v>6</v>
      </c>
      <c r="Y71" s="57"/>
      <c r="Z71" s="23"/>
      <c r="AB71" s="3"/>
      <c r="AC71" s="28"/>
      <c r="AD71" s="56"/>
      <c r="AE71" s="28"/>
      <c r="AF71" s="18"/>
      <c r="AH71" s="23"/>
      <c r="AI71" s="23"/>
      <c r="AJ71" s="23"/>
      <c r="AK71" s="23"/>
      <c r="AL71" s="23"/>
      <c r="AM71" s="23"/>
      <c r="AN71" s="23"/>
      <c r="AO71" s="30"/>
      <c r="AP71" s="22"/>
      <c r="AQ71" s="29"/>
      <c r="AR71" s="27"/>
      <c r="AS71" s="27"/>
      <c r="AT71" s="27"/>
      <c r="AU71" s="27"/>
      <c r="AV71" s="27"/>
      <c r="AW71" s="27"/>
      <c r="AY71" s="2"/>
      <c r="AZ71" s="8"/>
      <c r="BA71" s="8"/>
      <c r="BB71" s="8"/>
      <c r="BD71" s="37"/>
      <c r="BE71" s="28"/>
      <c r="BF71" s="56"/>
      <c r="BG71" s="28"/>
      <c r="BH71" s="18"/>
      <c r="BJ71" s="23"/>
      <c r="BK71" s="23"/>
      <c r="BL71" s="23"/>
      <c r="BM71" s="23"/>
      <c r="BN71" s="23"/>
      <c r="BO71" s="23"/>
      <c r="BP71" s="23"/>
      <c r="BQ71" s="30"/>
      <c r="BR71" s="22"/>
      <c r="BS71" s="29"/>
      <c r="BT71" s="27"/>
      <c r="BU71" s="27"/>
      <c r="BV71" s="27"/>
      <c r="BW71" s="27"/>
      <c r="BX71" s="27"/>
      <c r="BY71" s="27"/>
      <c r="CA71" s="2"/>
      <c r="CB71" s="8"/>
      <c r="CC71" s="8"/>
      <c r="CD71" s="8"/>
      <c r="CF71" s="37"/>
      <c r="CG71" s="28"/>
      <c r="CH71" s="56"/>
      <c r="CI71" s="28"/>
      <c r="CJ71" s="18"/>
      <c r="CL71" s="23"/>
      <c r="CM71" s="23"/>
      <c r="CN71" s="23"/>
      <c r="CO71" s="23"/>
      <c r="CP71" s="23"/>
      <c r="CQ71" s="23"/>
      <c r="CR71" s="23"/>
      <c r="CS71" s="30"/>
      <c r="CT71" s="22"/>
      <c r="CU71" s="29"/>
      <c r="CV71" s="27"/>
      <c r="CW71" s="27"/>
      <c r="CX71" s="27"/>
      <c r="CY71" s="27"/>
      <c r="CZ71" s="27"/>
      <c r="DA71" s="27"/>
    </row>
    <row r="72" spans="2:105">
      <c r="B72" s="61">
        <v>62</v>
      </c>
      <c r="C72" s="46">
        <v>43922</v>
      </c>
      <c r="D72" s="47"/>
      <c r="E72" s="58"/>
      <c r="G72" s="57">
        <v>7</v>
      </c>
      <c r="H72" s="111">
        <f t="shared" ca="1" si="14"/>
        <v>2446.8350878686606</v>
      </c>
      <c r="I72" s="112">
        <f t="shared" ca="1" si="15"/>
        <v>-1.3874999546325709E-2</v>
      </c>
      <c r="J72" s="99">
        <f t="shared" ca="1" si="4"/>
        <v>5.4648069476252017</v>
      </c>
      <c r="K72" s="100">
        <f t="shared" ca="1" si="16"/>
        <v>-0.8915098191766162</v>
      </c>
      <c r="L72" s="52"/>
      <c r="M72" s="46">
        <v>43922</v>
      </c>
      <c r="N72" s="59"/>
      <c r="O72" s="58" t="str">
        <f t="shared" si="5"/>
        <v/>
      </c>
      <c r="P72" s="81">
        <f t="shared" si="6"/>
        <v>2241.977922643086</v>
      </c>
      <c r="Q72" s="81">
        <f t="shared" si="7"/>
        <v>2334.1469638709159</v>
      </c>
      <c r="R72" s="81">
        <f t="shared" si="8"/>
        <v>2338.9228395472337</v>
      </c>
      <c r="S72" s="81">
        <f t="shared" si="9"/>
        <v>2149.0512301774024</v>
      </c>
      <c r="T72" s="81">
        <f t="shared" si="10"/>
        <v>2440.0597321254654</v>
      </c>
      <c r="U72" s="81">
        <f t="shared" si="11"/>
        <v>2059.9762126481219</v>
      </c>
      <c r="V72" s="81">
        <f t="shared" si="12"/>
        <v>2545.5698647556692</v>
      </c>
      <c r="W72" s="81">
        <f t="shared" si="13"/>
        <v>1974.593223785457</v>
      </c>
      <c r="X72" s="57">
        <v>7</v>
      </c>
      <c r="Y72" s="57"/>
      <c r="Z72" s="23"/>
      <c r="AB72" s="3"/>
      <c r="AC72" s="28"/>
      <c r="AD72" s="56"/>
      <c r="AE72" s="28"/>
      <c r="AF72" s="18"/>
      <c r="AH72" s="23"/>
      <c r="AI72" s="23"/>
      <c r="AJ72" s="23"/>
      <c r="AK72" s="23"/>
      <c r="AL72" s="23"/>
      <c r="AM72" s="23"/>
      <c r="AN72" s="23"/>
      <c r="AO72" s="30"/>
      <c r="AP72" s="22"/>
      <c r="AQ72" s="29"/>
      <c r="AR72" s="27"/>
      <c r="AS72" s="27"/>
      <c r="AT72" s="27"/>
      <c r="AU72" s="27"/>
      <c r="AV72" s="27"/>
      <c r="AW72" s="27"/>
      <c r="AY72" s="2"/>
      <c r="AZ72" s="8"/>
      <c r="BA72" s="8"/>
      <c r="BB72" s="8"/>
      <c r="BD72" s="37"/>
      <c r="BE72" s="28"/>
      <c r="BF72" s="56"/>
      <c r="BG72" s="28"/>
      <c r="BH72" s="18"/>
      <c r="BJ72" s="23"/>
      <c r="BK72" s="23"/>
      <c r="BL72" s="23"/>
      <c r="BM72" s="23"/>
      <c r="BN72" s="23"/>
      <c r="BO72" s="23"/>
      <c r="BP72" s="23"/>
      <c r="BQ72" s="30"/>
      <c r="BR72" s="22"/>
      <c r="BS72" s="29"/>
      <c r="BT72" s="27"/>
      <c r="BU72" s="27"/>
      <c r="BV72" s="27"/>
      <c r="BW72" s="27"/>
      <c r="BX72" s="27"/>
      <c r="BY72" s="27"/>
      <c r="CA72" s="2"/>
      <c r="CB72" s="8"/>
      <c r="CC72" s="8"/>
      <c r="CD72" s="8"/>
      <c r="CF72" s="37"/>
      <c r="CG72" s="28"/>
      <c r="CH72" s="56"/>
      <c r="CI72" s="28"/>
      <c r="CJ72" s="18"/>
      <c r="CL72" s="23"/>
      <c r="CM72" s="23"/>
      <c r="CN72" s="23"/>
      <c r="CO72" s="23"/>
      <c r="CP72" s="23"/>
      <c r="CQ72" s="23"/>
      <c r="CR72" s="23"/>
      <c r="CS72" s="30"/>
      <c r="CT72" s="22"/>
      <c r="CU72" s="29"/>
      <c r="CV72" s="27"/>
      <c r="CW72" s="27"/>
      <c r="CX72" s="27"/>
      <c r="CY72" s="27"/>
      <c r="CZ72" s="27"/>
      <c r="DA72" s="27"/>
    </row>
    <row r="73" spans="2:105">
      <c r="B73" s="61">
        <v>63</v>
      </c>
      <c r="C73" s="46">
        <v>43923</v>
      </c>
      <c r="D73" s="47"/>
      <c r="E73" s="58"/>
      <c r="G73" s="60">
        <v>8</v>
      </c>
      <c r="H73" s="111">
        <f t="shared" ca="1" si="14"/>
        <v>2397.9688218030856</v>
      </c>
      <c r="I73" s="112">
        <f t="shared" ca="1" si="15"/>
        <v>-1.9971213551682576E-2</v>
      </c>
      <c r="J73" s="99">
        <f t="shared" ca="1" si="4"/>
        <v>4.1857235837458191</v>
      </c>
      <c r="K73" s="100">
        <f t="shared" ca="1" si="16"/>
        <v>-1.279083363879383</v>
      </c>
      <c r="L73" s="52"/>
      <c r="M73" s="46">
        <v>43923</v>
      </c>
      <c r="N73" s="59"/>
      <c r="O73" s="58" t="str">
        <f t="shared" si="5"/>
        <v/>
      </c>
      <c r="P73" s="81">
        <f t="shared" si="6"/>
        <v>2242.6326757858042</v>
      </c>
      <c r="Q73" s="81">
        <f t="shared" si="7"/>
        <v>2340.9792188429446</v>
      </c>
      <c r="R73" s="81">
        <f t="shared" si="8"/>
        <v>2346.4541385146663</v>
      </c>
      <c r="S73" s="81">
        <f t="shared" si="9"/>
        <v>2143.4049086873979</v>
      </c>
      <c r="T73" s="81">
        <f t="shared" si="10"/>
        <v>2455.0819595203625</v>
      </c>
      <c r="U73" s="81">
        <f t="shared" si="11"/>
        <v>2048.5675840674444</v>
      </c>
      <c r="V73" s="81">
        <f t="shared" si="12"/>
        <v>2568.7386465510785</v>
      </c>
      <c r="W73" s="81">
        <f t="shared" si="13"/>
        <v>1957.926441934811</v>
      </c>
      <c r="X73" s="57">
        <v>8</v>
      </c>
      <c r="Y73" s="57"/>
      <c r="Z73" s="23"/>
      <c r="AB73" s="3"/>
      <c r="AC73" s="28"/>
      <c r="AD73" s="56"/>
      <c r="AE73" s="28"/>
      <c r="AF73" s="18"/>
      <c r="AH73" s="23"/>
      <c r="AI73" s="23"/>
      <c r="AJ73" s="23"/>
      <c r="AK73" s="23"/>
      <c r="AL73" s="23"/>
      <c r="AM73" s="23"/>
      <c r="AN73" s="23"/>
      <c r="AO73" s="30"/>
      <c r="AP73" s="22"/>
      <c r="AQ73" s="29"/>
      <c r="AR73" s="27"/>
      <c r="AS73" s="27"/>
      <c r="AT73" s="27"/>
      <c r="AU73" s="27"/>
      <c r="AV73" s="27"/>
      <c r="AW73" s="27"/>
      <c r="AY73" s="2"/>
      <c r="AZ73" s="8"/>
      <c r="BA73" s="8"/>
      <c r="BB73" s="8"/>
      <c r="BD73" s="37"/>
      <c r="BE73" s="28"/>
      <c r="BF73" s="56"/>
      <c r="BG73" s="28"/>
      <c r="BH73" s="18"/>
      <c r="BJ73" s="23"/>
      <c r="BK73" s="23"/>
      <c r="BL73" s="23"/>
      <c r="BM73" s="23"/>
      <c r="BN73" s="23"/>
      <c r="BO73" s="23"/>
      <c r="BP73" s="23"/>
      <c r="BQ73" s="30"/>
      <c r="BR73" s="22"/>
      <c r="BS73" s="29"/>
      <c r="BT73" s="27"/>
      <c r="BU73" s="27"/>
      <c r="BV73" s="27"/>
      <c r="BW73" s="27"/>
      <c r="BX73" s="27"/>
      <c r="BY73" s="27"/>
      <c r="CA73" s="2"/>
      <c r="CB73" s="8"/>
      <c r="CC73" s="8"/>
      <c r="CD73" s="8"/>
      <c r="CF73" s="37"/>
      <c r="CG73" s="28"/>
      <c r="CH73" s="56"/>
      <c r="CI73" s="28"/>
      <c r="CJ73" s="18"/>
      <c r="CL73" s="23"/>
      <c r="CM73" s="23"/>
      <c r="CN73" s="23"/>
      <c r="CO73" s="23"/>
      <c r="CP73" s="23"/>
      <c r="CQ73" s="23"/>
      <c r="CR73" s="23"/>
      <c r="CS73" s="30"/>
      <c r="CT73" s="22"/>
      <c r="CU73" s="29"/>
      <c r="CV73" s="27"/>
      <c r="CW73" s="27"/>
      <c r="CX73" s="27"/>
      <c r="CY73" s="27"/>
      <c r="CZ73" s="27"/>
      <c r="DA73" s="27"/>
    </row>
    <row r="74" spans="2:105">
      <c r="B74" s="61">
        <v>64</v>
      </c>
      <c r="C74" s="46">
        <v>43924</v>
      </c>
      <c r="D74" s="47"/>
      <c r="E74" s="58"/>
      <c r="G74" s="57">
        <v>9</v>
      </c>
      <c r="H74" s="111">
        <f t="shared" ca="1" si="14"/>
        <v>2383.130983655024</v>
      </c>
      <c r="I74" s="112">
        <f t="shared" ca="1" si="15"/>
        <v>-6.1876693362946508E-3</v>
      </c>
      <c r="J74" s="99">
        <f t="shared" ca="1" si="4"/>
        <v>3.7795428149881811</v>
      </c>
      <c r="K74" s="100">
        <f t="shared" ca="1" si="16"/>
        <v>-0.4061807687576382</v>
      </c>
      <c r="L74" s="52"/>
      <c r="M74" s="46">
        <v>43924</v>
      </c>
      <c r="N74" s="59"/>
      <c r="O74" s="58" t="str">
        <f t="shared" si="5"/>
        <v/>
      </c>
      <c r="P74" s="81">
        <f t="shared" si="6"/>
        <v>2243.2876201443564</v>
      </c>
      <c r="Q74" s="81">
        <f t="shared" si="7"/>
        <v>2347.4144242229709</v>
      </c>
      <c r="R74" s="81">
        <f t="shared" si="8"/>
        <v>2353.5915425081262</v>
      </c>
      <c r="S74" s="81">
        <f t="shared" si="9"/>
        <v>2138.1532248922731</v>
      </c>
      <c r="T74" s="81">
        <f t="shared" si="10"/>
        <v>2469.3191810193825</v>
      </c>
      <c r="U74" s="81">
        <f t="shared" si="11"/>
        <v>2037.9460805935523</v>
      </c>
      <c r="V74" s="81">
        <f t="shared" si="12"/>
        <v>2590.7372233553901</v>
      </c>
      <c r="W74" s="81">
        <f t="shared" si="13"/>
        <v>1942.4352656558899</v>
      </c>
      <c r="X74" s="57">
        <v>9</v>
      </c>
      <c r="Y74" s="57"/>
      <c r="Z74" s="23"/>
      <c r="AB74" s="3"/>
      <c r="AC74" s="28"/>
      <c r="AD74" s="56"/>
      <c r="AE74" s="28"/>
      <c r="AF74" s="18"/>
      <c r="AH74" s="23"/>
      <c r="AI74" s="23"/>
      <c r="AJ74" s="23"/>
      <c r="AK74" s="23"/>
      <c r="AL74" s="23"/>
      <c r="AM74" s="23"/>
      <c r="AN74" s="23"/>
      <c r="AO74" s="30"/>
      <c r="AP74" s="22"/>
      <c r="AQ74" s="29"/>
      <c r="AR74" s="27"/>
      <c r="AS74" s="27"/>
      <c r="AT74" s="27"/>
      <c r="AU74" s="27"/>
      <c r="AV74" s="27"/>
      <c r="AW74" s="27"/>
      <c r="AY74" s="2"/>
      <c r="AZ74" s="8"/>
      <c r="BA74" s="8"/>
      <c r="BB74" s="8"/>
      <c r="BD74" s="37"/>
      <c r="BE74" s="28"/>
      <c r="BF74" s="56"/>
      <c r="BG74" s="28"/>
      <c r="BH74" s="18"/>
      <c r="BJ74" s="23"/>
      <c r="BK74" s="23"/>
      <c r="BL74" s="23"/>
      <c r="BM74" s="23"/>
      <c r="BN74" s="23"/>
      <c r="BO74" s="23"/>
      <c r="BP74" s="23"/>
      <c r="BQ74" s="30"/>
      <c r="BR74" s="22"/>
      <c r="BS74" s="29"/>
      <c r="BT74" s="27"/>
      <c r="BU74" s="27"/>
      <c r="BV74" s="27"/>
      <c r="BW74" s="27"/>
      <c r="BX74" s="27"/>
      <c r="BY74" s="27"/>
      <c r="CA74" s="2"/>
      <c r="CB74" s="8"/>
      <c r="CC74" s="8"/>
      <c r="CD74" s="8"/>
      <c r="CF74" s="37"/>
      <c r="CG74" s="28"/>
      <c r="CH74" s="56"/>
      <c r="CI74" s="28"/>
      <c r="CJ74" s="18"/>
      <c r="CL74" s="23"/>
      <c r="CM74" s="23"/>
      <c r="CN74" s="23"/>
      <c r="CO74" s="23"/>
      <c r="CP74" s="23"/>
      <c r="CQ74" s="23"/>
      <c r="CR74" s="23"/>
      <c r="CS74" s="30"/>
      <c r="CT74" s="22"/>
      <c r="CU74" s="29"/>
      <c r="CV74" s="27"/>
      <c r="CW74" s="27"/>
      <c r="CX74" s="27"/>
      <c r="CY74" s="27"/>
      <c r="CZ74" s="27"/>
      <c r="DA74" s="27"/>
    </row>
    <row r="75" spans="2:105">
      <c r="B75" s="61">
        <v>65</v>
      </c>
      <c r="C75" s="46">
        <v>43927</v>
      </c>
      <c r="D75" s="47"/>
      <c r="E75" s="58"/>
      <c r="G75" s="60">
        <v>10</v>
      </c>
      <c r="H75" s="111">
        <f t="shared" ca="1" si="14"/>
        <v>2322.7156017938187</v>
      </c>
      <c r="I75" s="112">
        <f t="shared" ca="1" si="15"/>
        <v>-2.535126364248173E-2</v>
      </c>
      <c r="J75" s="99">
        <f t="shared" ca="1" si="4"/>
        <v>2.1564088587501753</v>
      </c>
      <c r="K75" s="100">
        <f t="shared" ca="1" si="16"/>
        <v>-1.6231339562380058</v>
      </c>
      <c r="L75" s="52"/>
      <c r="M75" s="46">
        <v>43927</v>
      </c>
      <c r="N75" s="59"/>
      <c r="O75" s="58" t="str">
        <f t="shared" si="5"/>
        <v/>
      </c>
      <c r="P75" s="81">
        <f t="shared" si="6"/>
        <v>2243.9427557745857</v>
      </c>
      <c r="Q75" s="81">
        <f t="shared" si="7"/>
        <v>2353.5172703625053</v>
      </c>
      <c r="R75" s="81">
        <f t="shared" si="8"/>
        <v>2360.3995840798784</v>
      </c>
      <c r="S75" s="81">
        <f t="shared" si="9"/>
        <v>2133.2316465205927</v>
      </c>
      <c r="T75" s="81">
        <f t="shared" si="10"/>
        <v>2482.9003245233166</v>
      </c>
      <c r="U75" s="81">
        <f t="shared" si="11"/>
        <v>2027.9827754100227</v>
      </c>
      <c r="V75" s="81">
        <f t="shared" si="12"/>
        <v>2611.7586459078816</v>
      </c>
      <c r="W75" s="81">
        <f t="shared" si="13"/>
        <v>1927.9266478480106</v>
      </c>
      <c r="X75" s="57">
        <v>10</v>
      </c>
      <c r="Y75" s="57"/>
      <c r="Z75" s="23"/>
      <c r="AB75" s="3"/>
      <c r="AC75" s="28"/>
      <c r="AD75" s="56"/>
      <c r="AE75" s="28"/>
      <c r="AF75" s="18"/>
      <c r="AH75" s="23"/>
      <c r="AI75" s="23"/>
      <c r="AJ75" s="23"/>
      <c r="AK75" s="23"/>
      <c r="AL75" s="23"/>
      <c r="AM75" s="23"/>
      <c r="AN75" s="23"/>
      <c r="AO75" s="30"/>
      <c r="AP75" s="22"/>
      <c r="AQ75" s="29"/>
      <c r="AR75" s="27"/>
      <c r="AS75" s="27"/>
      <c r="AT75" s="27"/>
      <c r="AU75" s="27"/>
      <c r="AV75" s="27"/>
      <c r="AW75" s="27"/>
      <c r="AY75" s="2"/>
      <c r="AZ75" s="8"/>
      <c r="BA75" s="8"/>
      <c r="BB75" s="8"/>
      <c r="BD75" s="37"/>
      <c r="BE75" s="28"/>
      <c r="BF75" s="56"/>
      <c r="BG75" s="28"/>
      <c r="BH75" s="18"/>
      <c r="BJ75" s="23"/>
      <c r="BK75" s="23"/>
      <c r="BL75" s="23"/>
      <c r="BM75" s="23"/>
      <c r="BN75" s="23"/>
      <c r="BO75" s="23"/>
      <c r="BP75" s="23"/>
      <c r="BQ75" s="30"/>
      <c r="BR75" s="22"/>
      <c r="BS75" s="29"/>
      <c r="BT75" s="27"/>
      <c r="BU75" s="27"/>
      <c r="BV75" s="27"/>
      <c r="BW75" s="27"/>
      <c r="BX75" s="27"/>
      <c r="BY75" s="27"/>
      <c r="CA75" s="2"/>
      <c r="CB75" s="8"/>
      <c r="CC75" s="8"/>
      <c r="CD75" s="8"/>
      <c r="CF75" s="37"/>
      <c r="CG75" s="28"/>
      <c r="CH75" s="56"/>
      <c r="CI75" s="28"/>
      <c r="CJ75" s="18"/>
      <c r="CL75" s="23"/>
      <c r="CM75" s="23"/>
      <c r="CN75" s="23"/>
      <c r="CO75" s="23"/>
      <c r="CP75" s="23"/>
      <c r="CQ75" s="23"/>
      <c r="CR75" s="23"/>
      <c r="CS75" s="30"/>
      <c r="CT75" s="22"/>
      <c r="CU75" s="29"/>
      <c r="CV75" s="27"/>
      <c r="CW75" s="27"/>
      <c r="CX75" s="27"/>
      <c r="CY75" s="27"/>
      <c r="CZ75" s="27"/>
      <c r="DA75" s="27"/>
    </row>
    <row r="76" spans="2:105">
      <c r="B76" s="61">
        <v>66</v>
      </c>
      <c r="C76" s="46">
        <v>43928</v>
      </c>
      <c r="D76" s="47"/>
      <c r="E76" s="58"/>
      <c r="G76" s="57">
        <v>11</v>
      </c>
      <c r="H76" s="111">
        <f t="shared" ca="1" si="14"/>
        <v>2259.6014653263273</v>
      </c>
      <c r="I76" s="112">
        <f t="shared" ca="1" si="15"/>
        <v>-2.7172563192303302E-2</v>
      </c>
      <c r="J76" s="99">
        <f t="shared" ca="1" si="4"/>
        <v>0.41637359545778163</v>
      </c>
      <c r="K76" s="100">
        <f t="shared" ca="1" si="16"/>
        <v>-1.7400352632923937</v>
      </c>
      <c r="L76" s="52"/>
      <c r="M76" s="46">
        <v>43928</v>
      </c>
      <c r="N76" s="59"/>
      <c r="O76" s="58" t="str">
        <f t="shared" si="5"/>
        <v/>
      </c>
      <c r="P76" s="81">
        <f t="shared" si="6"/>
        <v>2244.598082732351</v>
      </c>
      <c r="Q76" s="81">
        <f t="shared" si="7"/>
        <v>2359.3365911531082</v>
      </c>
      <c r="R76" s="81">
        <f t="shared" si="8"/>
        <v>2366.9269638967321</v>
      </c>
      <c r="S76" s="81">
        <f t="shared" si="9"/>
        <v>2128.59147318648</v>
      </c>
      <c r="T76" s="81">
        <f t="shared" si="10"/>
        <v>2495.9226756541043</v>
      </c>
      <c r="U76" s="81">
        <f t="shared" si="11"/>
        <v>2018.5803839797984</v>
      </c>
      <c r="V76" s="81">
        <f t="shared" si="12"/>
        <v>2631.9485551798962</v>
      </c>
      <c r="W76" s="81">
        <f t="shared" si="13"/>
        <v>1914.2549511806017</v>
      </c>
      <c r="X76" s="57">
        <v>11</v>
      </c>
      <c r="Y76" s="57"/>
      <c r="Z76" s="23"/>
      <c r="AB76" s="3"/>
      <c r="AC76" s="28"/>
      <c r="AD76" s="56"/>
      <c r="AE76" s="28"/>
      <c r="AF76" s="18"/>
      <c r="AH76" s="23"/>
      <c r="AI76" s="23"/>
      <c r="AJ76" s="23"/>
      <c r="AK76" s="23"/>
      <c r="AL76" s="23"/>
      <c r="AM76" s="23"/>
      <c r="AN76" s="23"/>
      <c r="AO76" s="30"/>
      <c r="AP76" s="22"/>
      <c r="AQ76" s="29"/>
      <c r="AR76" s="27"/>
      <c r="AS76" s="27"/>
      <c r="AT76" s="27"/>
      <c r="AU76" s="27"/>
      <c r="AV76" s="27"/>
      <c r="AW76" s="27"/>
      <c r="AY76" s="2"/>
      <c r="AZ76" s="8"/>
      <c r="BA76" s="8"/>
      <c r="BB76" s="8"/>
      <c r="BD76" s="37"/>
      <c r="BE76" s="28"/>
      <c r="BF76" s="56"/>
      <c r="BG76" s="28"/>
      <c r="BH76" s="18"/>
      <c r="BJ76" s="23"/>
      <c r="BK76" s="23"/>
      <c r="BL76" s="23"/>
      <c r="BM76" s="23"/>
      <c r="BN76" s="23"/>
      <c r="BO76" s="23"/>
      <c r="BP76" s="23"/>
      <c r="BQ76" s="30"/>
      <c r="BR76" s="22"/>
      <c r="BS76" s="29"/>
      <c r="BT76" s="27"/>
      <c r="BU76" s="27"/>
      <c r="BV76" s="27"/>
      <c r="BW76" s="27"/>
      <c r="BX76" s="27"/>
      <c r="BY76" s="27"/>
      <c r="CA76" s="2"/>
      <c r="CB76" s="8"/>
      <c r="CC76" s="8"/>
      <c r="CD76" s="8"/>
      <c r="CF76" s="37"/>
      <c r="CG76" s="28"/>
      <c r="CH76" s="56"/>
      <c r="CI76" s="28"/>
      <c r="CJ76" s="18"/>
      <c r="CL76" s="23"/>
      <c r="CM76" s="23"/>
      <c r="CN76" s="23"/>
      <c r="CO76" s="23"/>
      <c r="CP76" s="23"/>
      <c r="CQ76" s="23"/>
      <c r="CR76" s="23"/>
      <c r="CS76" s="30"/>
      <c r="CT76" s="22"/>
      <c r="CU76" s="29"/>
      <c r="CV76" s="27"/>
      <c r="CW76" s="27"/>
      <c r="CX76" s="27"/>
      <c r="CY76" s="27"/>
      <c r="CZ76" s="27"/>
      <c r="DA76" s="27"/>
    </row>
    <row r="77" spans="2:105">
      <c r="B77" s="61">
        <v>67</v>
      </c>
      <c r="C77" s="46">
        <v>43929</v>
      </c>
      <c r="D77" s="47"/>
      <c r="E77" s="58"/>
      <c r="G77" s="60">
        <v>12</v>
      </c>
      <c r="H77" s="111">
        <f t="shared" ca="1" si="14"/>
        <v>2276.9726528285578</v>
      </c>
      <c r="I77" s="112">
        <f t="shared" ca="1" si="15"/>
        <v>7.6877218256369501E-3</v>
      </c>
      <c r="J77" s="99">
        <f t="shared" ca="1" si="4"/>
        <v>0.87676871265522138</v>
      </c>
      <c r="K77" s="100">
        <f t="shared" ca="1" si="16"/>
        <v>0.46039511719743975</v>
      </c>
      <c r="L77" s="52"/>
      <c r="M77" s="46">
        <v>43929</v>
      </c>
      <c r="N77" s="59"/>
      <c r="O77" s="58" t="str">
        <f t="shared" si="5"/>
        <v/>
      </c>
      <c r="P77" s="81">
        <f t="shared" si="6"/>
        <v>2245.2536010735294</v>
      </c>
      <c r="Q77" s="81">
        <f t="shared" si="7"/>
        <v>2364.9103240432942</v>
      </c>
      <c r="R77" s="81">
        <f t="shared" si="8"/>
        <v>2373.2115049942672</v>
      </c>
      <c r="S77" s="81">
        <f t="shared" si="9"/>
        <v>2124.1948821353908</v>
      </c>
      <c r="T77" s="81">
        <f t="shared" si="10"/>
        <v>2508.4617812189445</v>
      </c>
      <c r="U77" s="81">
        <f t="shared" si="11"/>
        <v>2009.6633605810739</v>
      </c>
      <c r="V77" s="81">
        <f t="shared" si="12"/>
        <v>2651.4200249721612</v>
      </c>
      <c r="W77" s="81">
        <f t="shared" si="13"/>
        <v>1901.3071054958866</v>
      </c>
      <c r="X77" s="57">
        <v>12</v>
      </c>
      <c r="Y77" s="57"/>
      <c r="Z77" s="23"/>
      <c r="AB77" s="3"/>
      <c r="AC77" s="28"/>
      <c r="AD77" s="56"/>
      <c r="AE77" s="28"/>
      <c r="AF77" s="18"/>
      <c r="AH77" s="23"/>
      <c r="AI77" s="23"/>
      <c r="AJ77" s="23"/>
      <c r="AK77" s="23"/>
      <c r="AL77" s="23"/>
      <c r="AM77" s="23"/>
      <c r="AN77" s="23"/>
      <c r="AO77" s="30"/>
      <c r="AP77" s="22"/>
      <c r="AQ77" s="29"/>
      <c r="AR77" s="27"/>
      <c r="AS77" s="27"/>
      <c r="AT77" s="27"/>
      <c r="AU77" s="27"/>
      <c r="AV77" s="27"/>
      <c r="AW77" s="27"/>
      <c r="AY77" s="2"/>
      <c r="AZ77" s="8"/>
      <c r="BA77" s="8"/>
      <c r="BB77" s="8"/>
      <c r="BD77" s="37"/>
      <c r="BE77" s="28"/>
      <c r="BF77" s="56"/>
      <c r="BG77" s="28"/>
      <c r="BH77" s="18"/>
      <c r="BJ77" s="23"/>
      <c r="BK77" s="23"/>
      <c r="BL77" s="23"/>
      <c r="BM77" s="23"/>
      <c r="BN77" s="23"/>
      <c r="BO77" s="23"/>
      <c r="BP77" s="23"/>
      <c r="BQ77" s="30"/>
      <c r="BR77" s="22"/>
      <c r="BS77" s="29"/>
      <c r="BT77" s="27"/>
      <c r="BU77" s="27"/>
      <c r="BV77" s="27"/>
      <c r="BW77" s="27"/>
      <c r="BX77" s="27"/>
      <c r="BY77" s="27"/>
      <c r="CA77" s="2"/>
      <c r="CB77" s="8"/>
      <c r="CC77" s="8"/>
      <c r="CD77" s="8"/>
      <c r="CF77" s="37"/>
      <c r="CG77" s="28"/>
      <c r="CH77" s="56"/>
      <c r="CI77" s="28"/>
      <c r="CJ77" s="18"/>
      <c r="CL77" s="23"/>
      <c r="CM77" s="23"/>
      <c r="CN77" s="23"/>
      <c r="CO77" s="23"/>
      <c r="CP77" s="23"/>
      <c r="CQ77" s="23"/>
      <c r="CR77" s="23"/>
      <c r="CS77" s="30"/>
      <c r="CT77" s="22"/>
      <c r="CU77" s="29"/>
      <c r="CV77" s="27"/>
      <c r="CW77" s="27"/>
      <c r="CX77" s="27"/>
      <c r="CY77" s="27"/>
      <c r="CZ77" s="27"/>
      <c r="DA77" s="27"/>
    </row>
    <row r="78" spans="2:105">
      <c r="B78" s="61">
        <v>68</v>
      </c>
      <c r="C78" s="46">
        <v>43930</v>
      </c>
      <c r="D78" s="47"/>
      <c r="E78" s="58"/>
      <c r="G78" s="57">
        <v>13</v>
      </c>
      <c r="H78" s="111">
        <f t="shared" ca="1" si="14"/>
        <v>2238.9153721387952</v>
      </c>
      <c r="I78" s="112">
        <f t="shared" ca="1" si="15"/>
        <v>-1.671398233197317E-2</v>
      </c>
      <c r="J78" s="99">
        <f t="shared" ca="1" si="4"/>
        <v>-0.19493360608269572</v>
      </c>
      <c r="K78" s="100">
        <f t="shared" ca="1" si="16"/>
        <v>-1.0717023187379171</v>
      </c>
      <c r="L78" s="52"/>
      <c r="M78" s="46">
        <v>43930</v>
      </c>
      <c r="N78" s="59"/>
      <c r="O78" s="58" t="str">
        <f t="shared" si="5"/>
        <v/>
      </c>
      <c r="P78" s="81">
        <f t="shared" si="6"/>
        <v>2245.9093108540119</v>
      </c>
      <c r="Q78" s="81">
        <f t="shared" si="7"/>
        <v>2370.2686374016084</v>
      </c>
      <c r="R78" s="81">
        <f t="shared" si="8"/>
        <v>2379.2832761086629</v>
      </c>
      <c r="S78" s="81">
        <f t="shared" si="9"/>
        <v>2120.0118049122848</v>
      </c>
      <c r="T78" s="81">
        <f t="shared" si="10"/>
        <v>2520.5776923458097</v>
      </c>
      <c r="U78" s="81">
        <f t="shared" si="11"/>
        <v>2001.1716551717846</v>
      </c>
      <c r="V78" s="81">
        <f t="shared" si="12"/>
        <v>2670.2629178070051</v>
      </c>
      <c r="W78" s="81">
        <f t="shared" si="13"/>
        <v>1888.9932519166668</v>
      </c>
      <c r="X78" s="57">
        <v>13</v>
      </c>
      <c r="Y78" s="57"/>
      <c r="Z78" s="23"/>
      <c r="AB78" s="3"/>
      <c r="AC78" s="28"/>
      <c r="AD78" s="56"/>
      <c r="AE78" s="28"/>
      <c r="AF78" s="18"/>
      <c r="AH78" s="23"/>
      <c r="AI78" s="23"/>
      <c r="AJ78" s="23"/>
      <c r="AK78" s="23"/>
      <c r="AL78" s="23"/>
      <c r="AM78" s="23"/>
      <c r="AN78" s="23"/>
      <c r="AO78" s="30"/>
      <c r="AP78" s="22"/>
      <c r="AQ78" s="29"/>
      <c r="AR78" s="27"/>
      <c r="AS78" s="27"/>
      <c r="AT78" s="27"/>
      <c r="AU78" s="27"/>
      <c r="AV78" s="27"/>
      <c r="AW78" s="27"/>
      <c r="AY78" s="2"/>
      <c r="AZ78" s="8"/>
      <c r="BA78" s="8"/>
      <c r="BB78" s="8"/>
      <c r="BD78" s="37"/>
      <c r="BE78" s="28"/>
      <c r="BF78" s="56"/>
      <c r="BG78" s="28"/>
      <c r="BH78" s="18"/>
      <c r="BJ78" s="23"/>
      <c r="BK78" s="23"/>
      <c r="BL78" s="23"/>
      <c r="BM78" s="23"/>
      <c r="BN78" s="23"/>
      <c r="BO78" s="23"/>
      <c r="BP78" s="23"/>
      <c r="BQ78" s="30"/>
      <c r="BR78" s="22"/>
      <c r="BS78" s="29"/>
      <c r="BT78" s="27"/>
      <c r="BU78" s="27"/>
      <c r="BV78" s="27"/>
      <c r="BW78" s="27"/>
      <c r="BX78" s="27"/>
      <c r="BY78" s="27"/>
      <c r="CA78" s="2"/>
      <c r="CB78" s="8"/>
      <c r="CC78" s="8"/>
      <c r="CD78" s="8"/>
      <c r="CF78" s="37"/>
      <c r="CG78" s="28"/>
      <c r="CH78" s="56"/>
      <c r="CI78" s="28"/>
      <c r="CJ78" s="18"/>
      <c r="CL78" s="23"/>
      <c r="CM78" s="23"/>
      <c r="CN78" s="23"/>
      <c r="CO78" s="23"/>
      <c r="CP78" s="23"/>
      <c r="CQ78" s="23"/>
      <c r="CR78" s="23"/>
      <c r="CS78" s="30"/>
      <c r="CT78" s="22"/>
      <c r="CU78" s="29"/>
      <c r="CV78" s="27"/>
      <c r="CW78" s="27"/>
      <c r="CX78" s="27"/>
      <c r="CY78" s="27"/>
      <c r="CZ78" s="27"/>
      <c r="DA78" s="27"/>
    </row>
    <row r="79" spans="2:105">
      <c r="B79" s="61">
        <v>69</v>
      </c>
      <c r="C79" s="46">
        <v>43934</v>
      </c>
      <c r="D79" s="47"/>
      <c r="E79" s="58"/>
      <c r="G79" s="60">
        <v>14</v>
      </c>
      <c r="H79" s="111">
        <f t="shared" ca="1" si="14"/>
        <v>2186.4032437574288</v>
      </c>
      <c r="I79" s="112">
        <f t="shared" ca="1" si="15"/>
        <v>-2.3454271222052736E-2</v>
      </c>
      <c r="J79" s="99">
        <f t="shared" ca="1" si="4"/>
        <v>-1.6965398870932105</v>
      </c>
      <c r="K79" s="100">
        <f t="shared" ca="1" si="16"/>
        <v>-1.5016062810105146</v>
      </c>
      <c r="L79" s="52"/>
      <c r="M79" s="46">
        <v>43934</v>
      </c>
      <c r="N79" s="59"/>
      <c r="O79" s="58" t="str">
        <f t="shared" si="5"/>
        <v/>
      </c>
      <c r="P79" s="81">
        <f t="shared" si="6"/>
        <v>2246.5652121297071</v>
      </c>
      <c r="Q79" s="81">
        <f t="shared" si="7"/>
        <v>2375.4359905782044</v>
      </c>
      <c r="R79" s="81">
        <f t="shared" si="8"/>
        <v>2385.1666488217857</v>
      </c>
      <c r="S79" s="81">
        <f t="shared" si="9"/>
        <v>2116.017870216539</v>
      </c>
      <c r="T79" s="81">
        <f t="shared" si="10"/>
        <v>2532.3190762215399</v>
      </c>
      <c r="U79" s="81">
        <f t="shared" si="11"/>
        <v>1993.0566016515106</v>
      </c>
      <c r="V79" s="81">
        <f t="shared" si="12"/>
        <v>2688.5500461626875</v>
      </c>
      <c r="W79" s="81">
        <f t="shared" si="13"/>
        <v>1877.2405816119933</v>
      </c>
      <c r="X79" s="57">
        <v>14</v>
      </c>
      <c r="Y79" s="57"/>
      <c r="Z79" s="23"/>
      <c r="AB79" s="3"/>
      <c r="AC79" s="28"/>
      <c r="AD79" s="56"/>
      <c r="AE79" s="28"/>
      <c r="AF79" s="18"/>
      <c r="AH79" s="23"/>
      <c r="AI79" s="23"/>
      <c r="AJ79" s="23"/>
      <c r="AK79" s="23"/>
      <c r="AL79" s="23"/>
      <c r="AM79" s="23"/>
      <c r="AN79" s="23"/>
      <c r="AO79" s="30"/>
      <c r="AP79" s="22"/>
      <c r="AQ79" s="29"/>
      <c r="AR79" s="27"/>
      <c r="AS79" s="27"/>
      <c r="AT79" s="27"/>
      <c r="AU79" s="27"/>
      <c r="AV79" s="27"/>
      <c r="AW79" s="27"/>
      <c r="AY79" s="2"/>
      <c r="AZ79" s="8"/>
      <c r="BA79" s="8"/>
      <c r="BB79" s="8"/>
      <c r="BD79" s="37"/>
      <c r="BE79" s="28"/>
      <c r="BF79" s="56"/>
      <c r="BG79" s="28"/>
      <c r="BH79" s="18"/>
      <c r="BJ79" s="23"/>
      <c r="BK79" s="23"/>
      <c r="BL79" s="23"/>
      <c r="BM79" s="23"/>
      <c r="BN79" s="23"/>
      <c r="BO79" s="23"/>
      <c r="BP79" s="23"/>
      <c r="BQ79" s="30"/>
      <c r="BR79" s="22"/>
      <c r="BS79" s="29"/>
      <c r="BT79" s="27"/>
      <c r="BU79" s="27"/>
      <c r="BV79" s="27"/>
      <c r="BW79" s="27"/>
      <c r="BX79" s="27"/>
      <c r="BY79" s="27"/>
      <c r="CA79" s="2"/>
      <c r="CB79" s="8"/>
      <c r="CC79" s="8"/>
      <c r="CD79" s="8"/>
      <c r="CF79" s="37"/>
      <c r="CG79" s="28"/>
      <c r="CH79" s="56"/>
      <c r="CI79" s="28"/>
      <c r="CJ79" s="18"/>
      <c r="CL79" s="23"/>
      <c r="CM79" s="23"/>
      <c r="CN79" s="23"/>
      <c r="CO79" s="23"/>
      <c r="CP79" s="23"/>
      <c r="CQ79" s="23"/>
      <c r="CR79" s="23"/>
      <c r="CS79" s="30"/>
      <c r="CT79" s="22"/>
      <c r="CU79" s="29"/>
      <c r="CV79" s="27"/>
      <c r="CW79" s="27"/>
      <c r="CX79" s="27"/>
      <c r="CY79" s="27"/>
      <c r="CZ79" s="27"/>
      <c r="DA79" s="27"/>
    </row>
    <row r="80" spans="2:105">
      <c r="B80" s="61">
        <v>70</v>
      </c>
      <c r="C80" s="46">
        <v>43935</v>
      </c>
      <c r="D80" s="47"/>
      <c r="E80" s="58"/>
      <c r="G80" s="57">
        <v>15</v>
      </c>
      <c r="H80" s="111">
        <f t="shared" ca="1" si="14"/>
        <v>2109.6225680805719</v>
      </c>
      <c r="I80" s="112">
        <f t="shared" ca="1" si="15"/>
        <v>-3.511734438561568E-2</v>
      </c>
      <c r="J80" s="99">
        <f t="shared" ca="1" si="4"/>
        <v>-3.9490889768857613</v>
      </c>
      <c r="K80" s="100">
        <f t="shared" ca="1" si="16"/>
        <v>-2.2525490897925509</v>
      </c>
      <c r="L80" s="52"/>
      <c r="M80" s="46">
        <v>43935</v>
      </c>
      <c r="N80" s="59"/>
      <c r="O80" s="58" t="str">
        <f t="shared" si="5"/>
        <v/>
      </c>
      <c r="P80" s="81">
        <f t="shared" si="6"/>
        <v>2247.2213049565394</v>
      </c>
      <c r="Q80" s="81">
        <f t="shared" si="7"/>
        <v>2380.4325407223459</v>
      </c>
      <c r="R80" s="81">
        <f t="shared" si="8"/>
        <v>2390.8817022092971</v>
      </c>
      <c r="S80" s="81">
        <f t="shared" si="9"/>
        <v>2112.1929992538362</v>
      </c>
      <c r="T80" s="81">
        <f t="shared" si="10"/>
        <v>2543.7260234900536</v>
      </c>
      <c r="U80" s="81">
        <f t="shared" si="11"/>
        <v>1985.278110463267</v>
      </c>
      <c r="V80" s="81">
        <f t="shared" si="12"/>
        <v>2706.3413788316698</v>
      </c>
      <c r="W80" s="81">
        <f t="shared" si="13"/>
        <v>1865.9891294388976</v>
      </c>
      <c r="X80" s="57">
        <v>15</v>
      </c>
      <c r="Y80" s="57"/>
      <c r="Z80" s="23"/>
      <c r="AB80" s="3"/>
      <c r="AC80" s="28"/>
      <c r="AD80" s="56"/>
      <c r="AE80" s="28"/>
      <c r="AF80" s="18"/>
      <c r="AH80" s="23"/>
      <c r="AI80" s="23"/>
      <c r="AJ80" s="23"/>
      <c r="AK80" s="23"/>
      <c r="AL80" s="23"/>
      <c r="AM80" s="23"/>
      <c r="AN80" s="23"/>
      <c r="AO80" s="30"/>
      <c r="AP80" s="22"/>
      <c r="AQ80" s="29"/>
      <c r="AR80" s="27"/>
      <c r="AS80" s="27"/>
      <c r="AT80" s="27"/>
      <c r="AU80" s="27"/>
      <c r="AV80" s="27"/>
      <c r="AW80" s="27"/>
      <c r="AY80" s="2"/>
      <c r="AZ80" s="8"/>
      <c r="BA80" s="8"/>
      <c r="BB80" s="8"/>
      <c r="BD80" s="37"/>
      <c r="BE80" s="28"/>
      <c r="BF80" s="56"/>
      <c r="BG80" s="28"/>
      <c r="BH80" s="18"/>
      <c r="BJ80" s="23"/>
      <c r="BK80" s="23"/>
      <c r="BL80" s="23"/>
      <c r="BM80" s="23"/>
      <c r="BN80" s="23"/>
      <c r="BO80" s="23"/>
      <c r="BP80" s="23"/>
      <c r="BQ80" s="30"/>
      <c r="BR80" s="22"/>
      <c r="BS80" s="29"/>
      <c r="BT80" s="27"/>
      <c r="BU80" s="27"/>
      <c r="BV80" s="27"/>
      <c r="BW80" s="27"/>
      <c r="BX80" s="27"/>
      <c r="BY80" s="27"/>
      <c r="CA80" s="2"/>
      <c r="CB80" s="8"/>
      <c r="CC80" s="8"/>
      <c r="CD80" s="8"/>
      <c r="CF80" s="37"/>
      <c r="CG80" s="28"/>
      <c r="CH80" s="56"/>
      <c r="CI80" s="28"/>
      <c r="CJ80" s="18"/>
      <c r="CL80" s="23"/>
      <c r="CM80" s="23"/>
      <c r="CN80" s="23"/>
      <c r="CO80" s="23"/>
      <c r="CP80" s="23"/>
      <c r="CQ80" s="23"/>
      <c r="CR80" s="23"/>
      <c r="CS80" s="30"/>
      <c r="CT80" s="22"/>
      <c r="CU80" s="29"/>
      <c r="CV80" s="27"/>
      <c r="CW80" s="27"/>
      <c r="CX80" s="27"/>
      <c r="CY80" s="27"/>
      <c r="CZ80" s="27"/>
      <c r="DA80" s="27"/>
    </row>
    <row r="81" spans="2:105">
      <c r="B81" s="61">
        <v>71</v>
      </c>
      <c r="C81" s="46">
        <v>43936</v>
      </c>
      <c r="D81" s="47"/>
      <c r="E81" s="58"/>
      <c r="G81" s="60">
        <v>16</v>
      </c>
      <c r="H81" s="111">
        <f t="shared" ca="1" si="14"/>
        <v>2124.2992415346562</v>
      </c>
      <c r="I81" s="112">
        <f t="shared" ca="1" si="15"/>
        <v>6.9570138640665732E-3</v>
      </c>
      <c r="J81" s="99">
        <f t="shared" ca="1" si="4"/>
        <v>-3.5340311330961005</v>
      </c>
      <c r="K81" s="100">
        <f t="shared" ca="1" si="16"/>
        <v>0.41505784378966087</v>
      </c>
      <c r="L81" s="52"/>
      <c r="M81" s="46">
        <v>43936</v>
      </c>
      <c r="N81" s="59"/>
      <c r="O81" s="58" t="str">
        <f t="shared" si="5"/>
        <v/>
      </c>
      <c r="P81" s="81">
        <f t="shared" si="6"/>
        <v>2247.8775893904512</v>
      </c>
      <c r="Q81" s="81">
        <f t="shared" si="7"/>
        <v>2385.275132988992</v>
      </c>
      <c r="R81" s="81">
        <f t="shared" si="8"/>
        <v>2396.4452113954962</v>
      </c>
      <c r="S81" s="81">
        <f t="shared" si="9"/>
        <v>2108.5204171813275</v>
      </c>
      <c r="T81" s="81">
        <f t="shared" si="10"/>
        <v>2554.8320239171471</v>
      </c>
      <c r="U81" s="81">
        <f t="shared" si="11"/>
        <v>1977.8026929287046</v>
      </c>
      <c r="V81" s="81">
        <f t="shared" si="12"/>
        <v>2723.6870008105425</v>
      </c>
      <c r="W81" s="81">
        <f t="shared" si="13"/>
        <v>1855.1888140524652</v>
      </c>
      <c r="X81" s="57">
        <v>16</v>
      </c>
      <c r="Y81" s="57"/>
      <c r="Z81" s="23"/>
      <c r="AB81" s="3"/>
      <c r="AC81" s="28"/>
      <c r="AD81" s="56"/>
      <c r="AE81" s="28"/>
      <c r="AF81" s="18"/>
      <c r="AH81" s="23"/>
      <c r="AI81" s="23"/>
      <c r="AJ81" s="23"/>
      <c r="AK81" s="23"/>
      <c r="AL81" s="23"/>
      <c r="AM81" s="23"/>
      <c r="AN81" s="23"/>
      <c r="AO81" s="30"/>
      <c r="AP81" s="22"/>
      <c r="AQ81" s="29"/>
      <c r="AR81" s="27"/>
      <c r="AS81" s="27"/>
      <c r="AT81" s="27"/>
      <c r="AU81" s="27"/>
      <c r="AV81" s="27"/>
      <c r="AW81" s="27"/>
      <c r="AY81" s="2"/>
      <c r="AZ81" s="8"/>
      <c r="BA81" s="8"/>
      <c r="BB81" s="8"/>
      <c r="BD81" s="37"/>
      <c r="BE81" s="28"/>
      <c r="BF81" s="56"/>
      <c r="BG81" s="28"/>
      <c r="BH81" s="18"/>
      <c r="BJ81" s="23"/>
      <c r="BK81" s="23"/>
      <c r="BL81" s="23"/>
      <c r="BM81" s="23"/>
      <c r="BN81" s="23"/>
      <c r="BO81" s="23"/>
      <c r="BP81" s="23"/>
      <c r="BQ81" s="30"/>
      <c r="BR81" s="22"/>
      <c r="BS81" s="29"/>
      <c r="BT81" s="27"/>
      <c r="BU81" s="27"/>
      <c r="BV81" s="27"/>
      <c r="BW81" s="27"/>
      <c r="BX81" s="27"/>
      <c r="BY81" s="27"/>
      <c r="CA81" s="2"/>
      <c r="CB81" s="8"/>
      <c r="CC81" s="8"/>
      <c r="CD81" s="8"/>
      <c r="CF81" s="37"/>
      <c r="CG81" s="28"/>
      <c r="CH81" s="56"/>
      <c r="CI81" s="28"/>
      <c r="CJ81" s="18"/>
      <c r="CL81" s="23"/>
      <c r="CM81" s="23"/>
      <c r="CN81" s="23"/>
      <c r="CO81" s="23"/>
      <c r="CP81" s="23"/>
      <c r="CQ81" s="23"/>
      <c r="CR81" s="23"/>
      <c r="CS81" s="30"/>
      <c r="CT81" s="22"/>
      <c r="CU81" s="29"/>
      <c r="CV81" s="27"/>
      <c r="CW81" s="27"/>
      <c r="CX81" s="27"/>
      <c r="CY81" s="27"/>
      <c r="CZ81" s="27"/>
      <c r="DA81" s="27"/>
    </row>
    <row r="82" spans="2:105">
      <c r="B82" s="61">
        <v>72</v>
      </c>
      <c r="C82" s="46">
        <v>43937</v>
      </c>
      <c r="D82" s="47"/>
      <c r="E82" s="58"/>
      <c r="G82" s="57">
        <v>17</v>
      </c>
      <c r="H82" s="111">
        <f t="shared" ca="1" si="14"/>
        <v>2090.658648983388</v>
      </c>
      <c r="I82" s="112">
        <f t="shared" ca="1" si="15"/>
        <v>-1.5836089329375826E-2</v>
      </c>
      <c r="J82" s="99">
        <f t="shared" ca="1" si="4"/>
        <v>-4.5499573779289211</v>
      </c>
      <c r="K82" s="100">
        <f t="shared" ca="1" si="16"/>
        <v>-1.015926244832821</v>
      </c>
      <c r="L82" s="52"/>
      <c r="M82" s="46">
        <v>43937</v>
      </c>
      <c r="N82" s="59"/>
      <c r="O82" s="58" t="str">
        <f t="shared" si="5"/>
        <v/>
      </c>
      <c r="P82" s="81">
        <f t="shared" si="6"/>
        <v>2248.5340654873989</v>
      </c>
      <c r="Q82" s="81">
        <f t="shared" si="7"/>
        <v>2389.9780156793154</v>
      </c>
      <c r="R82" s="81">
        <f t="shared" si="8"/>
        <v>2401.8713614109756</v>
      </c>
      <c r="S82" s="81">
        <f t="shared" si="9"/>
        <v>2104.9859392499716</v>
      </c>
      <c r="T82" s="81">
        <f t="shared" si="10"/>
        <v>2565.6653929838112</v>
      </c>
      <c r="U82" s="81">
        <f t="shared" si="11"/>
        <v>1970.6020346547944</v>
      </c>
      <c r="V82" s="81">
        <f t="shared" si="12"/>
        <v>2740.6292503890854</v>
      </c>
      <c r="W82" s="81">
        <f t="shared" si="13"/>
        <v>1844.7973008167767</v>
      </c>
      <c r="X82" s="57">
        <v>17</v>
      </c>
      <c r="Y82" s="57"/>
      <c r="Z82" s="23"/>
      <c r="AB82" s="3"/>
      <c r="AC82" s="28"/>
      <c r="AD82" s="56"/>
      <c r="AE82" s="28"/>
      <c r="AF82" s="18"/>
      <c r="AH82" s="23"/>
      <c r="AI82" s="23"/>
      <c r="AJ82" s="23"/>
      <c r="AK82" s="23"/>
      <c r="AL82" s="23"/>
      <c r="AM82" s="23"/>
      <c r="AN82" s="23"/>
      <c r="AO82" s="30"/>
      <c r="AP82" s="22"/>
      <c r="AQ82" s="29"/>
      <c r="AR82" s="27"/>
      <c r="AS82" s="27"/>
      <c r="AT82" s="27"/>
      <c r="AU82" s="27"/>
      <c r="AV82" s="27"/>
      <c r="AW82" s="27"/>
      <c r="AY82" s="2"/>
      <c r="AZ82" s="8"/>
      <c r="BA82" s="8"/>
      <c r="BB82" s="8"/>
      <c r="BD82" s="37"/>
      <c r="BE82" s="28"/>
      <c r="BF82" s="56"/>
      <c r="BG82" s="28"/>
      <c r="BH82" s="18"/>
      <c r="BJ82" s="23"/>
      <c r="BK82" s="23"/>
      <c r="BL82" s="23"/>
      <c r="BM82" s="23"/>
      <c r="BN82" s="23"/>
      <c r="BO82" s="23"/>
      <c r="BP82" s="23"/>
      <c r="BQ82" s="30"/>
      <c r="BR82" s="22"/>
      <c r="BS82" s="29"/>
      <c r="BT82" s="27"/>
      <c r="BU82" s="27"/>
      <c r="BV82" s="27"/>
      <c r="BW82" s="27"/>
      <c r="BX82" s="27"/>
      <c r="BY82" s="27"/>
      <c r="CA82" s="2"/>
      <c r="CB82" s="8"/>
      <c r="CC82" s="8"/>
      <c r="CD82" s="8"/>
      <c r="CF82" s="37"/>
      <c r="CG82" s="28"/>
      <c r="CH82" s="56"/>
      <c r="CI82" s="28"/>
      <c r="CJ82" s="18"/>
      <c r="CL82" s="23"/>
      <c r="CM82" s="23"/>
      <c r="CN82" s="23"/>
      <c r="CO82" s="23"/>
      <c r="CP82" s="23"/>
      <c r="CQ82" s="23"/>
      <c r="CR82" s="23"/>
      <c r="CS82" s="30"/>
      <c r="CT82" s="22"/>
      <c r="CU82" s="29"/>
      <c r="CV82" s="27"/>
      <c r="CW82" s="27"/>
      <c r="CX82" s="27"/>
      <c r="CY82" s="27"/>
      <c r="CZ82" s="27"/>
      <c r="DA82" s="27"/>
    </row>
    <row r="83" spans="2:105">
      <c r="B83" s="61">
        <v>73</v>
      </c>
      <c r="C83" s="46">
        <v>43938</v>
      </c>
      <c r="D83" s="47"/>
      <c r="E83" s="58"/>
      <c r="G83" s="60">
        <v>18</v>
      </c>
      <c r="H83" s="111">
        <f t="shared" ca="1" si="14"/>
        <v>1987.1424697732934</v>
      </c>
      <c r="I83" s="112">
        <f t="shared" ca="1" si="15"/>
        <v>-4.9513668460621628E-2</v>
      </c>
      <c r="J83" s="99">
        <f t="shared" ca="1" si="4"/>
        <v>-7.7420509680392673</v>
      </c>
      <c r="K83" s="100">
        <f t="shared" ca="1" si="16"/>
        <v>-3.1920935901103458</v>
      </c>
      <c r="L83" s="52"/>
      <c r="M83" s="46">
        <v>43938</v>
      </c>
      <c r="N83" s="59"/>
      <c r="O83" s="58" t="str">
        <f t="shared" si="5"/>
        <v/>
      </c>
      <c r="P83" s="81">
        <f t="shared" si="6"/>
        <v>2249.1907333033564</v>
      </c>
      <c r="Q83" s="81">
        <f t="shared" si="7"/>
        <v>2394.5533683105709</v>
      </c>
      <c r="R83" s="81">
        <f t="shared" si="8"/>
        <v>2407.1722742488937</v>
      </c>
      <c r="S83" s="81">
        <f t="shared" si="9"/>
        <v>2101.577443748266</v>
      </c>
      <c r="T83" s="81">
        <f t="shared" si="10"/>
        <v>2576.2503251124099</v>
      </c>
      <c r="U83" s="81">
        <f t="shared" si="11"/>
        <v>1963.6519423076468</v>
      </c>
      <c r="V83" s="81">
        <f t="shared" si="12"/>
        <v>2757.2042967771185</v>
      </c>
      <c r="W83" s="81">
        <f t="shared" si="13"/>
        <v>1834.7784241780575</v>
      </c>
      <c r="X83" s="57">
        <v>18</v>
      </c>
      <c r="Y83" s="57"/>
      <c r="Z83" s="23"/>
      <c r="AB83" s="3"/>
      <c r="AC83" s="28"/>
      <c r="AD83" s="56"/>
      <c r="AE83" s="28"/>
      <c r="AF83" s="18"/>
      <c r="AH83" s="23"/>
      <c r="AI83" s="23"/>
      <c r="AJ83" s="23"/>
      <c r="AK83" s="23"/>
      <c r="AL83" s="23"/>
      <c r="AM83" s="23"/>
      <c r="AN83" s="23"/>
      <c r="AO83" s="30"/>
      <c r="AP83" s="22"/>
      <c r="AQ83" s="29"/>
      <c r="AR83" s="27"/>
      <c r="AS83" s="27"/>
      <c r="AT83" s="27"/>
      <c r="AU83" s="27"/>
      <c r="AV83" s="27"/>
      <c r="AW83" s="27"/>
      <c r="AY83" s="2"/>
      <c r="AZ83" s="8"/>
      <c r="BA83" s="8"/>
      <c r="BB83" s="8"/>
      <c r="BD83" s="37"/>
      <c r="BE83" s="28"/>
      <c r="BF83" s="56"/>
      <c r="BG83" s="28"/>
      <c r="BH83" s="18"/>
      <c r="BJ83" s="23"/>
      <c r="BK83" s="23"/>
      <c r="BL83" s="23"/>
      <c r="BM83" s="23"/>
      <c r="BN83" s="23"/>
      <c r="BO83" s="23"/>
      <c r="BP83" s="23"/>
      <c r="BQ83" s="30"/>
      <c r="BR83" s="22"/>
      <c r="BS83" s="29"/>
      <c r="BT83" s="27"/>
      <c r="BU83" s="27"/>
      <c r="BV83" s="27"/>
      <c r="BW83" s="27"/>
      <c r="BX83" s="27"/>
      <c r="BY83" s="27"/>
      <c r="CA83" s="2"/>
      <c r="CB83" s="8"/>
      <c r="CC83" s="8"/>
      <c r="CD83" s="8"/>
      <c r="CF83" s="37"/>
      <c r="CG83" s="28"/>
      <c r="CH83" s="56"/>
      <c r="CI83" s="28"/>
      <c r="CJ83" s="18"/>
      <c r="CL83" s="23"/>
      <c r="CM83" s="23"/>
      <c r="CN83" s="23"/>
      <c r="CO83" s="23"/>
      <c r="CP83" s="23"/>
      <c r="CQ83" s="23"/>
      <c r="CR83" s="23"/>
      <c r="CS83" s="30"/>
      <c r="CT83" s="22"/>
      <c r="CU83" s="29"/>
      <c r="CV83" s="27"/>
      <c r="CW83" s="27"/>
      <c r="CX83" s="27"/>
      <c r="CY83" s="27"/>
      <c r="CZ83" s="27"/>
      <c r="DA83" s="27"/>
    </row>
    <row r="84" spans="2:105">
      <c r="B84" s="61">
        <v>74</v>
      </c>
      <c r="C84" s="46">
        <v>43941</v>
      </c>
      <c r="D84" s="47"/>
      <c r="E84" s="58"/>
      <c r="G84" s="57">
        <v>19</v>
      </c>
      <c r="H84" s="111">
        <f t="shared" ca="1" si="14"/>
        <v>2002.3880173404464</v>
      </c>
      <c r="I84" s="112">
        <f t="shared" ca="1" si="15"/>
        <v>7.6720958859543874E-3</v>
      </c>
      <c r="J84" s="99">
        <f t="shared" ca="1" si="4"/>
        <v>-7.2826250288730598</v>
      </c>
      <c r="K84" s="100">
        <f t="shared" ca="1" si="16"/>
        <v>0.45942593916620716</v>
      </c>
      <c r="L84" s="52"/>
      <c r="M84" s="46">
        <v>43941</v>
      </c>
      <c r="N84" s="59"/>
      <c r="O84" s="58" t="str">
        <f t="shared" si="5"/>
        <v/>
      </c>
      <c r="P84" s="81">
        <f t="shared" si="6"/>
        <v>2249.8475928943144</v>
      </c>
      <c r="Q84" s="81">
        <f t="shared" si="7"/>
        <v>2399.0116991593441</v>
      </c>
      <c r="R84" s="81">
        <f t="shared" si="8"/>
        <v>2412.3584055953106</v>
      </c>
      <c r="S84" s="81">
        <f t="shared" si="9"/>
        <v>2098.2844752719107</v>
      </c>
      <c r="T84" s="81">
        <f t="shared" si="10"/>
        <v>2586.6076864166139</v>
      </c>
      <c r="U84" s="81">
        <f t="shared" si="11"/>
        <v>1956.9315508625821</v>
      </c>
      <c r="V84" s="81">
        <f t="shared" si="12"/>
        <v>2773.4433274555022</v>
      </c>
      <c r="W84" s="81">
        <f t="shared" si="13"/>
        <v>1825.1010003136807</v>
      </c>
      <c r="X84" s="57">
        <v>19</v>
      </c>
      <c r="Y84" s="57"/>
      <c r="Z84" s="23"/>
      <c r="AB84" s="3"/>
      <c r="AC84" s="28"/>
      <c r="AD84" s="56"/>
      <c r="AE84" s="28"/>
      <c r="AF84" s="18"/>
      <c r="AH84" s="23"/>
      <c r="AI84" s="23"/>
      <c r="AJ84" s="23"/>
      <c r="AK84" s="23"/>
      <c r="AL84" s="23"/>
      <c r="AM84" s="23"/>
      <c r="AN84" s="23"/>
      <c r="AO84" s="30"/>
      <c r="AP84" s="22"/>
      <c r="AQ84" s="29"/>
      <c r="AR84" s="27"/>
      <c r="AS84" s="27"/>
      <c r="AT84" s="27"/>
      <c r="AU84" s="27"/>
      <c r="AV84" s="27"/>
      <c r="AW84" s="27"/>
      <c r="AY84" s="2"/>
      <c r="AZ84" s="8"/>
      <c r="BA84" s="8"/>
      <c r="BB84" s="8"/>
      <c r="BD84" s="37"/>
      <c r="BE84" s="28"/>
      <c r="BF84" s="56"/>
      <c r="BG84" s="28"/>
      <c r="BH84" s="18"/>
      <c r="BJ84" s="23"/>
      <c r="BK84" s="23"/>
      <c r="BL84" s="23"/>
      <c r="BM84" s="23"/>
      <c r="BN84" s="23"/>
      <c r="BO84" s="23"/>
      <c r="BP84" s="23"/>
      <c r="BQ84" s="30"/>
      <c r="BR84" s="22"/>
      <c r="BS84" s="29"/>
      <c r="BT84" s="27"/>
      <c r="BU84" s="27"/>
      <c r="BV84" s="27"/>
      <c r="BW84" s="27"/>
      <c r="BX84" s="27"/>
      <c r="BY84" s="27"/>
      <c r="CA84" s="2"/>
      <c r="CB84" s="8"/>
      <c r="CC84" s="8"/>
      <c r="CD84" s="8"/>
      <c r="CF84" s="37"/>
      <c r="CG84" s="28"/>
      <c r="CH84" s="56"/>
      <c r="CI84" s="28"/>
      <c r="CJ84" s="18"/>
      <c r="CL84" s="23"/>
      <c r="CM84" s="23"/>
      <c r="CN84" s="23"/>
      <c r="CO84" s="23"/>
      <c r="CP84" s="23"/>
      <c r="CQ84" s="23"/>
      <c r="CR84" s="23"/>
      <c r="CS84" s="30"/>
      <c r="CT84" s="22"/>
      <c r="CU84" s="29"/>
      <c r="CV84" s="27"/>
      <c r="CW84" s="27"/>
      <c r="CX84" s="27"/>
      <c r="CY84" s="27"/>
      <c r="CZ84" s="27"/>
      <c r="DA84" s="27"/>
    </row>
    <row r="85" spans="2:105">
      <c r="B85" s="61">
        <v>75</v>
      </c>
      <c r="C85" s="46">
        <v>43942</v>
      </c>
      <c r="D85" s="47"/>
      <c r="E85" s="58"/>
      <c r="G85" s="60">
        <v>20</v>
      </c>
      <c r="H85" s="111">
        <f t="shared" ca="1" si="14"/>
        <v>1999.0133015983654</v>
      </c>
      <c r="I85" s="112">
        <f t="shared" ca="1" si="15"/>
        <v>-1.6853455538368867E-3</v>
      </c>
      <c r="J85" s="99">
        <f t="shared" ca="1" si="4"/>
        <v>-7.406297988020178</v>
      </c>
      <c r="K85" s="100">
        <f t="shared" ca="1" si="16"/>
        <v>-0.1236729591471184</v>
      </c>
      <c r="L85" s="52"/>
      <c r="M85" s="46">
        <v>43942</v>
      </c>
      <c r="N85" s="59"/>
      <c r="O85" s="58" t="str">
        <f t="shared" si="5"/>
        <v/>
      </c>
      <c r="P85" s="81">
        <f t="shared" si="6"/>
        <v>2250.5046443162782</v>
      </c>
      <c r="Q85" s="81">
        <f t="shared" si="7"/>
        <v>2403.3621496696796</v>
      </c>
      <c r="R85" s="81">
        <f t="shared" si="8"/>
        <v>2417.4388485767267</v>
      </c>
      <c r="S85" s="81">
        <f t="shared" si="9"/>
        <v>2095.0979409762667</v>
      </c>
      <c r="T85" s="81">
        <f t="shared" si="10"/>
        <v>2596.7556216190037</v>
      </c>
      <c r="U85" s="81">
        <f t="shared" si="11"/>
        <v>1950.4227166865235</v>
      </c>
      <c r="V85" s="81">
        <f t="shared" si="12"/>
        <v>2789.3734571114123</v>
      </c>
      <c r="W85" s="81">
        <f t="shared" si="13"/>
        <v>1815.7379181968902</v>
      </c>
      <c r="X85" s="57">
        <v>20</v>
      </c>
      <c r="Y85" s="57"/>
      <c r="Z85" s="23"/>
      <c r="AB85" s="3"/>
      <c r="AC85" s="28"/>
      <c r="AD85" s="56"/>
      <c r="AE85" s="28"/>
      <c r="AF85" s="18"/>
      <c r="AH85" s="23"/>
      <c r="AI85" s="23"/>
      <c r="AJ85" s="23"/>
      <c r="AK85" s="23"/>
      <c r="AL85" s="23"/>
      <c r="AM85" s="23"/>
      <c r="AN85" s="23"/>
      <c r="AO85" s="30"/>
      <c r="AP85" s="22"/>
      <c r="AQ85" s="29"/>
      <c r="AR85" s="27"/>
      <c r="AS85" s="27"/>
      <c r="AT85" s="27"/>
      <c r="AU85" s="27"/>
      <c r="AV85" s="27"/>
      <c r="AW85" s="27"/>
      <c r="AY85" s="2"/>
      <c r="AZ85" s="8"/>
      <c r="BA85" s="8"/>
      <c r="BB85" s="8"/>
      <c r="BD85" s="37"/>
      <c r="BE85" s="28"/>
      <c r="BF85" s="56"/>
      <c r="BG85" s="28"/>
      <c r="BH85" s="18"/>
      <c r="BJ85" s="23"/>
      <c r="BK85" s="23"/>
      <c r="BL85" s="23"/>
      <c r="BM85" s="23"/>
      <c r="BN85" s="23"/>
      <c r="BO85" s="23"/>
      <c r="BP85" s="23"/>
      <c r="BQ85" s="30"/>
      <c r="BR85" s="22"/>
      <c r="BS85" s="29"/>
      <c r="BT85" s="27"/>
      <c r="BU85" s="27"/>
      <c r="BV85" s="27"/>
      <c r="BW85" s="27"/>
      <c r="BX85" s="27"/>
      <c r="BY85" s="27"/>
      <c r="CA85" s="2"/>
      <c r="CB85" s="8"/>
      <c r="CC85" s="8"/>
      <c r="CD85" s="8"/>
      <c r="CF85" s="37"/>
      <c r="CG85" s="28"/>
      <c r="CH85" s="56"/>
      <c r="CI85" s="28"/>
      <c r="CJ85" s="18"/>
      <c r="CL85" s="23"/>
      <c r="CM85" s="23"/>
      <c r="CN85" s="23"/>
      <c r="CO85" s="23"/>
      <c r="CP85" s="23"/>
      <c r="CQ85" s="23"/>
      <c r="CR85" s="23"/>
      <c r="CS85" s="30"/>
      <c r="CT85" s="22"/>
      <c r="CU85" s="29"/>
      <c r="CV85" s="27"/>
      <c r="CW85" s="27"/>
      <c r="CX85" s="27"/>
      <c r="CY85" s="27"/>
      <c r="CZ85" s="27"/>
      <c r="DA85" s="27"/>
    </row>
    <row r="86" spans="2:105">
      <c r="B86" s="61">
        <v>76</v>
      </c>
      <c r="C86" s="46">
        <v>43943</v>
      </c>
      <c r="D86" s="47"/>
      <c r="E86" s="58"/>
      <c r="G86" s="57">
        <v>21</v>
      </c>
      <c r="H86" s="111">
        <f t="shared" ca="1" si="14"/>
        <v>2065.6936428710928</v>
      </c>
      <c r="I86" s="112">
        <f t="shared" ca="1" si="15"/>
        <v>3.3356627101686298E-2</v>
      </c>
      <c r="J86" s="99">
        <f t="shared" ca="1" si="4"/>
        <v>-5.3737751801835341</v>
      </c>
      <c r="K86" s="100">
        <f t="shared" ca="1" si="16"/>
        <v>2.0325228078366435</v>
      </c>
      <c r="L86" s="52"/>
      <c r="M86" s="46">
        <v>43943</v>
      </c>
      <c r="N86" s="59"/>
      <c r="O86" s="58" t="str">
        <f t="shared" si="5"/>
        <v/>
      </c>
      <c r="P86" s="81">
        <f t="shared" si="6"/>
        <v>2251.1618876252719</v>
      </c>
      <c r="Q86" s="81">
        <f t="shared" si="7"/>
        <v>2407.6127310818038</v>
      </c>
      <c r="R86" s="81">
        <f t="shared" si="8"/>
        <v>2422.421569845691</v>
      </c>
      <c r="S86" s="81">
        <f t="shared" si="9"/>
        <v>2092.0098744907532</v>
      </c>
      <c r="T86" s="81">
        <f t="shared" si="10"/>
        <v>2606.7100257475881</v>
      </c>
      <c r="U86" s="81">
        <f t="shared" si="11"/>
        <v>1944.1095458414804</v>
      </c>
      <c r="V86" s="81">
        <f t="shared" si="12"/>
        <v>2805.0184339986004</v>
      </c>
      <c r="W86" s="81">
        <f t="shared" si="13"/>
        <v>1806.6654332365454</v>
      </c>
      <c r="X86" s="57">
        <v>21</v>
      </c>
      <c r="Y86" s="57"/>
      <c r="Z86" s="23"/>
      <c r="AB86" s="3"/>
      <c r="AC86" s="28"/>
      <c r="AD86" s="56"/>
      <c r="AE86" s="28"/>
      <c r="AF86" s="18"/>
      <c r="AH86" s="23"/>
      <c r="AI86" s="23"/>
      <c r="AJ86" s="23"/>
      <c r="AK86" s="23"/>
      <c r="AL86" s="23"/>
      <c r="AM86" s="23"/>
      <c r="AN86" s="23"/>
      <c r="AO86" s="30"/>
      <c r="AP86" s="22"/>
      <c r="AQ86" s="29"/>
      <c r="AR86" s="27"/>
      <c r="AS86" s="27"/>
      <c r="AT86" s="27"/>
      <c r="AU86" s="27"/>
      <c r="AV86" s="27"/>
      <c r="AW86" s="27"/>
      <c r="AY86" s="2"/>
      <c r="AZ86" s="8"/>
      <c r="BA86" s="8"/>
      <c r="BB86" s="8"/>
      <c r="BD86" s="37"/>
      <c r="BE86" s="28"/>
      <c r="BF86" s="56"/>
      <c r="BG86" s="28"/>
      <c r="BH86" s="18"/>
      <c r="BJ86" s="23"/>
      <c r="BK86" s="23"/>
      <c r="BL86" s="23"/>
      <c r="BM86" s="23"/>
      <c r="BN86" s="23"/>
      <c r="BO86" s="23"/>
      <c r="BP86" s="23"/>
      <c r="BQ86" s="30"/>
      <c r="BR86" s="22"/>
      <c r="BS86" s="29"/>
      <c r="BT86" s="27"/>
      <c r="BU86" s="27"/>
      <c r="BV86" s="27"/>
      <c r="BW86" s="27"/>
      <c r="BX86" s="27"/>
      <c r="BY86" s="27"/>
      <c r="CA86" s="2"/>
      <c r="CB86" s="8"/>
      <c r="CC86" s="8"/>
      <c r="CD86" s="8"/>
      <c r="CF86" s="37"/>
      <c r="CG86" s="28"/>
      <c r="CH86" s="56"/>
      <c r="CI86" s="28"/>
      <c r="CJ86" s="18"/>
      <c r="CL86" s="23"/>
      <c r="CM86" s="23"/>
      <c r="CN86" s="23"/>
      <c r="CO86" s="23"/>
      <c r="CP86" s="23"/>
      <c r="CQ86" s="23"/>
      <c r="CR86" s="23"/>
      <c r="CS86" s="30"/>
      <c r="CT86" s="22"/>
      <c r="CU86" s="29"/>
      <c r="CV86" s="27"/>
      <c r="CW86" s="27"/>
      <c r="CX86" s="27"/>
      <c r="CY86" s="27"/>
      <c r="CZ86" s="27"/>
      <c r="DA86" s="27"/>
    </row>
    <row r="87" spans="2:105">
      <c r="B87" s="61">
        <v>77</v>
      </c>
      <c r="C87" s="46">
        <v>43944</v>
      </c>
      <c r="D87" s="47"/>
      <c r="E87" s="58"/>
      <c r="G87" s="60">
        <v>22</v>
      </c>
      <c r="H87" s="111">
        <f t="shared" ca="1" si="14"/>
        <v>2114.2049127265595</v>
      </c>
      <c r="I87" s="112">
        <f t="shared" ca="1" si="15"/>
        <v>2.3484251899057618E-2</v>
      </c>
      <c r="J87" s="99">
        <f t="shared" ca="1" si="4"/>
        <v>-3.9412289624923584</v>
      </c>
      <c r="K87" s="100">
        <f t="shared" ca="1" si="16"/>
        <v>1.4325462176911758</v>
      </c>
      <c r="L87" s="52"/>
      <c r="M87" s="46">
        <v>43944</v>
      </c>
      <c r="N87" s="59"/>
      <c r="O87" s="58" t="str">
        <f t="shared" si="5"/>
        <v/>
      </c>
      <c r="P87" s="81">
        <f t="shared" si="6"/>
        <v>2251.8193228773339</v>
      </c>
      <c r="Q87" s="81">
        <f t="shared" si="7"/>
        <v>2411.7705108617406</v>
      </c>
      <c r="R87" s="81">
        <f t="shared" si="8"/>
        <v>2427.3135955592234</v>
      </c>
      <c r="S87" s="81">
        <f t="shared" si="9"/>
        <v>2089.0132499404181</v>
      </c>
      <c r="T87" s="81">
        <f t="shared" si="10"/>
        <v>2616.4849156983623</v>
      </c>
      <c r="U87" s="81">
        <f t="shared" si="11"/>
        <v>1937.9780225219924</v>
      </c>
      <c r="V87" s="81">
        <f t="shared" si="12"/>
        <v>2820.3991962974337</v>
      </c>
      <c r="W87" s="81">
        <f t="shared" si="13"/>
        <v>1797.8626109170789</v>
      </c>
      <c r="X87" s="57">
        <v>22</v>
      </c>
      <c r="Y87" s="57"/>
      <c r="Z87" s="23"/>
      <c r="AB87" s="3"/>
      <c r="AC87" s="28"/>
      <c r="AD87" s="56"/>
      <c r="AE87" s="28"/>
      <c r="AF87" s="18"/>
      <c r="AH87" s="23"/>
      <c r="AI87" s="23"/>
      <c r="AJ87" s="23"/>
      <c r="AK87" s="23"/>
      <c r="AL87" s="23"/>
      <c r="AM87" s="23"/>
      <c r="AN87" s="23"/>
      <c r="AO87" s="30"/>
      <c r="AP87" s="22"/>
      <c r="AQ87" s="29"/>
      <c r="AR87" s="27"/>
      <c r="AS87" s="27"/>
      <c r="AT87" s="27"/>
      <c r="AU87" s="27"/>
      <c r="AV87" s="27"/>
      <c r="AW87" s="27"/>
      <c r="AY87" s="2"/>
      <c r="AZ87" s="8"/>
      <c r="BA87" s="8"/>
      <c r="BB87" s="8"/>
      <c r="BD87" s="37"/>
      <c r="BE87" s="28"/>
      <c r="BF87" s="56"/>
      <c r="BG87" s="28"/>
      <c r="BH87" s="18"/>
      <c r="BJ87" s="23"/>
      <c r="BK87" s="23"/>
      <c r="BL87" s="23"/>
      <c r="BM87" s="23"/>
      <c r="BN87" s="23"/>
      <c r="BO87" s="23"/>
      <c r="BP87" s="23"/>
      <c r="BQ87" s="30"/>
      <c r="BR87" s="22"/>
      <c r="BS87" s="29"/>
      <c r="BT87" s="27"/>
      <c r="BU87" s="27"/>
      <c r="BV87" s="27"/>
      <c r="BW87" s="27"/>
      <c r="BX87" s="27"/>
      <c r="BY87" s="27"/>
      <c r="CA87" s="2"/>
      <c r="CB87" s="8"/>
      <c r="CC87" s="8"/>
      <c r="CD87" s="8"/>
      <c r="CF87" s="37"/>
      <c r="CG87" s="28"/>
      <c r="CH87" s="56"/>
      <c r="CI87" s="28"/>
      <c r="CJ87" s="18"/>
      <c r="CL87" s="23"/>
      <c r="CM87" s="23"/>
      <c r="CN87" s="23"/>
      <c r="CO87" s="23"/>
      <c r="CP87" s="23"/>
      <c r="CQ87" s="23"/>
      <c r="CR87" s="23"/>
      <c r="CS87" s="30"/>
      <c r="CT87" s="22"/>
      <c r="CU87" s="29"/>
      <c r="CV87" s="27"/>
      <c r="CW87" s="27"/>
      <c r="CX87" s="27"/>
      <c r="CY87" s="27"/>
      <c r="CZ87" s="27"/>
      <c r="DA87" s="27"/>
    </row>
    <row r="88" spans="2:105">
      <c r="B88" s="61">
        <v>78</v>
      </c>
      <c r="C88" s="46">
        <v>43945</v>
      </c>
      <c r="D88" s="47"/>
      <c r="E88" s="58"/>
      <c r="G88" s="57">
        <v>23</v>
      </c>
      <c r="H88" s="111">
        <f t="shared" ca="1" si="14"/>
        <v>2121.3001130442467</v>
      </c>
      <c r="I88" s="112">
        <f t="shared" ca="1" si="15"/>
        <v>3.3559662429016477E-3</v>
      </c>
      <c r="J88" s="99">
        <f t="shared" ca="1" si="4"/>
        <v>-3.7500822402779175</v>
      </c>
      <c r="K88" s="100">
        <f t="shared" ca="1" si="16"/>
        <v>0.19114672221444079</v>
      </c>
      <c r="L88" s="52"/>
      <c r="M88" s="46">
        <v>43945</v>
      </c>
      <c r="N88" s="59"/>
      <c r="O88" s="58" t="str">
        <f t="shared" si="5"/>
        <v/>
      </c>
      <c r="P88" s="81">
        <f t="shared" si="6"/>
        <v>2252.4769501285205</v>
      </c>
      <c r="Q88" s="81">
        <f t="shared" si="7"/>
        <v>2415.8417613646402</v>
      </c>
      <c r="R88" s="81">
        <f t="shared" si="8"/>
        <v>2432.1211596637781</v>
      </c>
      <c r="S88" s="81">
        <f t="shared" si="9"/>
        <v>2086.1018336609814</v>
      </c>
      <c r="T88" s="81">
        <f t="shared" si="10"/>
        <v>2626.0927264746374</v>
      </c>
      <c r="U88" s="81">
        <f t="shared" si="11"/>
        <v>1932.0157128157985</v>
      </c>
      <c r="V88" s="81">
        <f t="shared" si="12"/>
        <v>2835.5343156491276</v>
      </c>
      <c r="W88" s="81">
        <f t="shared" si="13"/>
        <v>1789.3108832642672</v>
      </c>
      <c r="X88" s="57">
        <v>23</v>
      </c>
      <c r="Y88" s="57"/>
      <c r="Z88" s="23"/>
      <c r="AB88" s="3"/>
      <c r="AC88" s="28"/>
      <c r="AD88" s="56"/>
      <c r="AE88" s="28"/>
      <c r="AF88" s="18"/>
      <c r="AH88" s="23"/>
      <c r="AI88" s="23"/>
      <c r="AJ88" s="23"/>
      <c r="AK88" s="23"/>
      <c r="AL88" s="23"/>
      <c r="AM88" s="23"/>
      <c r="AN88" s="23"/>
      <c r="AO88" s="30"/>
      <c r="AP88" s="22"/>
      <c r="AQ88" s="29"/>
      <c r="AR88" s="27"/>
      <c r="AS88" s="27"/>
      <c r="AT88" s="27"/>
      <c r="AU88" s="27"/>
      <c r="AV88" s="27"/>
      <c r="AW88" s="27"/>
      <c r="AY88" s="2"/>
      <c r="AZ88" s="8"/>
      <c r="BA88" s="8"/>
      <c r="BB88" s="8"/>
      <c r="BD88" s="37"/>
      <c r="BE88" s="28"/>
      <c r="BF88" s="56"/>
      <c r="BG88" s="28"/>
      <c r="BH88" s="18"/>
      <c r="BJ88" s="23"/>
      <c r="BK88" s="23"/>
      <c r="BL88" s="23"/>
      <c r="BM88" s="23"/>
      <c r="BN88" s="23"/>
      <c r="BO88" s="23"/>
      <c r="BP88" s="23"/>
      <c r="BQ88" s="30"/>
      <c r="BR88" s="22"/>
      <c r="BS88" s="29"/>
      <c r="BT88" s="27"/>
      <c r="BU88" s="27"/>
      <c r="BV88" s="27"/>
      <c r="BW88" s="27"/>
      <c r="BX88" s="27"/>
      <c r="BY88" s="27"/>
      <c r="CA88" s="2"/>
      <c r="CB88" s="8"/>
      <c r="CC88" s="8"/>
      <c r="CD88" s="8"/>
      <c r="CF88" s="37"/>
      <c r="CG88" s="28"/>
      <c r="CH88" s="56"/>
      <c r="CI88" s="28"/>
      <c r="CJ88" s="18"/>
      <c r="CL88" s="23"/>
      <c r="CM88" s="23"/>
      <c r="CN88" s="23"/>
      <c r="CO88" s="23"/>
      <c r="CP88" s="23"/>
      <c r="CQ88" s="23"/>
      <c r="CR88" s="23"/>
      <c r="CS88" s="30"/>
      <c r="CT88" s="22"/>
      <c r="CU88" s="29"/>
      <c r="CV88" s="27"/>
      <c r="CW88" s="27"/>
      <c r="CX88" s="27"/>
      <c r="CY88" s="27"/>
      <c r="CZ88" s="27"/>
      <c r="DA88" s="27"/>
    </row>
    <row r="89" spans="2:105">
      <c r="B89" s="61">
        <v>79</v>
      </c>
      <c r="C89" s="46">
        <v>43948</v>
      </c>
      <c r="D89" s="47"/>
      <c r="E89" s="58"/>
      <c r="G89" s="60">
        <v>24</v>
      </c>
      <c r="H89" s="111">
        <f t="shared" ca="1" si="14"/>
        <v>2101.0284669768239</v>
      </c>
      <c r="I89" s="112">
        <f t="shared" ca="1" si="15"/>
        <v>-9.5562367355608475E-3</v>
      </c>
      <c r="J89" s="99">
        <f t="shared" ca="1" si="4"/>
        <v>-4.3684691505246791</v>
      </c>
      <c r="K89" s="100">
        <f t="shared" ca="1" si="16"/>
        <v>-0.6183869102467614</v>
      </c>
      <c r="L89" s="52"/>
      <c r="M89" s="46">
        <v>43948</v>
      </c>
      <c r="N89" s="59"/>
      <c r="O89" s="58" t="str">
        <f t="shared" si="5"/>
        <v/>
      </c>
      <c r="P89" s="81">
        <f t="shared" si="6"/>
        <v>2253.1347694349024</v>
      </c>
      <c r="Q89" s="81">
        <f t="shared" si="7"/>
        <v>2419.832079681551</v>
      </c>
      <c r="R89" s="81">
        <f t="shared" si="8"/>
        <v>2436.8498234220392</v>
      </c>
      <c r="S89" s="81">
        <f t="shared" si="9"/>
        <v>2083.2700646720355</v>
      </c>
      <c r="T89" s="81">
        <f t="shared" si="10"/>
        <v>2635.5445499611037</v>
      </c>
      <c r="U89" s="81">
        <f t="shared" si="11"/>
        <v>1926.2115259297716</v>
      </c>
      <c r="V89" s="81">
        <f t="shared" si="12"/>
        <v>2850.4403546195381</v>
      </c>
      <c r="W89" s="81">
        <f t="shared" si="13"/>
        <v>1780.9936913814397</v>
      </c>
      <c r="X89" s="57">
        <v>24</v>
      </c>
      <c r="Y89" s="57"/>
      <c r="Z89" s="23"/>
      <c r="AB89" s="3"/>
      <c r="AC89" s="28"/>
      <c r="AD89" s="56"/>
      <c r="AE89" s="28"/>
      <c r="AF89" s="18"/>
      <c r="AH89" s="23"/>
      <c r="AI89" s="23"/>
      <c r="AJ89" s="23"/>
      <c r="AK89" s="23"/>
      <c r="AL89" s="23"/>
      <c r="AM89" s="23"/>
      <c r="AN89" s="23"/>
      <c r="AO89" s="30"/>
      <c r="AP89" s="22"/>
      <c r="AQ89" s="29"/>
      <c r="AR89" s="27"/>
      <c r="AS89" s="27"/>
      <c r="AT89" s="27"/>
      <c r="AU89" s="27"/>
      <c r="AV89" s="27"/>
      <c r="AW89" s="27"/>
      <c r="AY89" s="2"/>
      <c r="AZ89" s="8"/>
      <c r="BA89" s="8"/>
      <c r="BB89" s="8"/>
      <c r="BD89" s="37"/>
      <c r="BE89" s="28"/>
      <c r="BF89" s="56"/>
      <c r="BG89" s="28"/>
      <c r="BH89" s="18"/>
      <c r="BJ89" s="23"/>
      <c r="BK89" s="23"/>
      <c r="BL89" s="23"/>
      <c r="BM89" s="23"/>
      <c r="BN89" s="23"/>
      <c r="BO89" s="23"/>
      <c r="BP89" s="23"/>
      <c r="BQ89" s="30"/>
      <c r="BR89" s="22"/>
      <c r="BS89" s="29"/>
      <c r="BT89" s="27"/>
      <c r="BU89" s="27"/>
      <c r="BV89" s="27"/>
      <c r="BW89" s="27"/>
      <c r="BX89" s="27"/>
      <c r="BY89" s="27"/>
      <c r="CA89" s="2"/>
      <c r="CB89" s="8"/>
      <c r="CC89" s="8"/>
      <c r="CD89" s="8"/>
      <c r="CF89" s="37"/>
      <c r="CG89" s="28"/>
      <c r="CH89" s="56"/>
      <c r="CI89" s="28"/>
      <c r="CJ89" s="18"/>
      <c r="CL89" s="23"/>
      <c r="CM89" s="23"/>
      <c r="CN89" s="23"/>
      <c r="CO89" s="23"/>
      <c r="CP89" s="23"/>
      <c r="CQ89" s="23"/>
      <c r="CR89" s="23"/>
      <c r="CS89" s="30"/>
      <c r="CT89" s="22"/>
      <c r="CU89" s="29"/>
      <c r="CV89" s="27"/>
      <c r="CW89" s="27"/>
      <c r="CX89" s="27"/>
      <c r="CY89" s="27"/>
      <c r="CZ89" s="27"/>
      <c r="DA89" s="27"/>
    </row>
    <row r="90" spans="2:105">
      <c r="B90" s="61">
        <v>80</v>
      </c>
      <c r="C90" s="46">
        <v>43949</v>
      </c>
      <c r="D90" s="47"/>
      <c r="E90" s="58"/>
      <c r="G90" s="57">
        <v>25</v>
      </c>
      <c r="H90" s="111">
        <f t="shared" ca="1" si="14"/>
        <v>2200.3473810318765</v>
      </c>
      <c r="I90" s="112">
        <f t="shared" ca="1" si="15"/>
        <v>4.7271569907837971E-2</v>
      </c>
      <c r="J90" s="99">
        <f t="shared" ca="1" si="4"/>
        <v>-1.4999518163972003</v>
      </c>
      <c r="K90" s="100">
        <f t="shared" ca="1" si="16"/>
        <v>2.8685173341274788</v>
      </c>
      <c r="L90" s="52"/>
      <c r="M90" s="46">
        <v>43949</v>
      </c>
      <c r="N90" s="59"/>
      <c r="O90" s="58" t="str">
        <f t="shared" si="5"/>
        <v/>
      </c>
      <c r="P90" s="81">
        <f t="shared" si="6"/>
        <v>2253.7927808525692</v>
      </c>
      <c r="Q90" s="81">
        <f t="shared" si="7"/>
        <v>2423.7464852159524</v>
      </c>
      <c r="R90" s="81">
        <f t="shared" si="8"/>
        <v>2441.5045727167699</v>
      </c>
      <c r="S90" s="81">
        <f t="shared" si="9"/>
        <v>2080.5129573731992</v>
      </c>
      <c r="T90" s="81">
        <f t="shared" si="10"/>
        <v>2644.8503292933524</v>
      </c>
      <c r="U90" s="81">
        <f t="shared" si="11"/>
        <v>1920.555519820402</v>
      </c>
      <c r="V90" s="81">
        <f t="shared" si="12"/>
        <v>2865.1321576593441</v>
      </c>
      <c r="W90" s="81">
        <f t="shared" si="13"/>
        <v>1772.8961944892958</v>
      </c>
      <c r="X90" s="57">
        <v>25</v>
      </c>
      <c r="Y90" s="57"/>
      <c r="Z90" s="23"/>
      <c r="AB90" s="3"/>
      <c r="AC90" s="28"/>
      <c r="AD90" s="56"/>
      <c r="AE90" s="28"/>
      <c r="AF90" s="18"/>
      <c r="AH90" s="23"/>
      <c r="AI90" s="23"/>
      <c r="AJ90" s="23"/>
      <c r="AK90" s="23"/>
      <c r="AL90" s="23"/>
      <c r="AM90" s="23"/>
      <c r="AN90" s="23"/>
      <c r="AO90" s="30"/>
      <c r="AP90" s="22"/>
      <c r="AQ90" s="29"/>
      <c r="AR90" s="27"/>
      <c r="AS90" s="27"/>
      <c r="AT90" s="27"/>
      <c r="AU90" s="27"/>
      <c r="AV90" s="27"/>
      <c r="AW90" s="27"/>
      <c r="AY90" s="2"/>
      <c r="AZ90" s="8"/>
      <c r="BA90" s="8"/>
      <c r="BB90" s="8"/>
      <c r="BD90" s="37"/>
      <c r="BE90" s="28"/>
      <c r="BF90" s="56"/>
      <c r="BG90" s="28"/>
      <c r="BH90" s="18"/>
      <c r="BJ90" s="23"/>
      <c r="BK90" s="23"/>
      <c r="BL90" s="23"/>
      <c r="BM90" s="23"/>
      <c r="BN90" s="23"/>
      <c r="BO90" s="23"/>
      <c r="BP90" s="23"/>
      <c r="BQ90" s="30"/>
      <c r="BR90" s="22"/>
      <c r="BS90" s="29"/>
      <c r="BT90" s="27"/>
      <c r="BU90" s="27"/>
      <c r="BV90" s="27"/>
      <c r="BW90" s="27"/>
      <c r="BX90" s="27"/>
      <c r="BY90" s="27"/>
      <c r="CA90" s="2"/>
      <c r="CB90" s="8"/>
      <c r="CC90" s="8"/>
      <c r="CD90" s="8"/>
      <c r="CF90" s="37"/>
      <c r="CG90" s="28"/>
      <c r="CH90" s="56"/>
      <c r="CI90" s="28"/>
      <c r="CJ90" s="18"/>
      <c r="CL90" s="23"/>
      <c r="CM90" s="23"/>
      <c r="CN90" s="23"/>
      <c r="CO90" s="23"/>
      <c r="CP90" s="23"/>
      <c r="CQ90" s="23"/>
      <c r="CR90" s="23"/>
      <c r="CS90" s="30"/>
      <c r="CT90" s="22"/>
      <c r="CU90" s="29"/>
      <c r="CV90" s="27"/>
      <c r="CW90" s="27"/>
      <c r="CX90" s="27"/>
      <c r="CY90" s="27"/>
      <c r="CZ90" s="27"/>
      <c r="DA90" s="27"/>
    </row>
    <row r="91" spans="2:105">
      <c r="B91" s="61">
        <v>81</v>
      </c>
      <c r="C91" s="46">
        <v>43950</v>
      </c>
      <c r="D91" s="47"/>
      <c r="E91" s="58"/>
      <c r="G91" s="60">
        <v>26</v>
      </c>
      <c r="H91" s="111">
        <f t="shared" ca="1" si="14"/>
        <v>2189.1009089055674</v>
      </c>
      <c r="I91" s="112">
        <f t="shared" ca="1" si="15"/>
        <v>-5.1112257197474514E-3</v>
      </c>
      <c r="J91" s="99">
        <f t="shared" ca="1" si="4"/>
        <v>-1.8384726110769116</v>
      </c>
      <c r="K91" s="100">
        <f t="shared" ca="1" si="16"/>
        <v>-0.33852079467971141</v>
      </c>
      <c r="L91" s="52"/>
      <c r="M91" s="46">
        <v>43950</v>
      </c>
      <c r="N91" s="59"/>
      <c r="O91" s="58" t="str">
        <f t="shared" si="5"/>
        <v/>
      </c>
      <c r="P91" s="81">
        <f t="shared" si="6"/>
        <v>2254.4509844376248</v>
      </c>
      <c r="Q91" s="81">
        <f t="shared" si="7"/>
        <v>2427.5894998482372</v>
      </c>
      <c r="R91" s="81">
        <f t="shared" si="8"/>
        <v>2446.0898979812723</v>
      </c>
      <c r="S91" s="81">
        <f t="shared" si="9"/>
        <v>2077.8260216136537</v>
      </c>
      <c r="T91" s="81">
        <f t="shared" si="10"/>
        <v>2654.0190185144284</v>
      </c>
      <c r="U91" s="81">
        <f t="shared" si="11"/>
        <v>1915.0387415372411</v>
      </c>
      <c r="V91" s="81">
        <f t="shared" si="12"/>
        <v>2879.623090079177</v>
      </c>
      <c r="W91" s="81">
        <f t="shared" si="13"/>
        <v>1765.0050309507787</v>
      </c>
      <c r="X91" s="57">
        <v>26</v>
      </c>
      <c r="Y91" s="57"/>
      <c r="Z91" s="23"/>
      <c r="AB91" s="3"/>
      <c r="AC91" s="28"/>
      <c r="AD91" s="56"/>
      <c r="AE91" s="28"/>
      <c r="AF91" s="18"/>
      <c r="AH91" s="23"/>
      <c r="AI91" s="23"/>
      <c r="AJ91" s="23"/>
      <c r="AK91" s="23"/>
      <c r="AL91" s="23"/>
      <c r="AM91" s="23"/>
      <c r="AN91" s="23"/>
      <c r="AO91" s="30"/>
      <c r="AP91" s="22"/>
      <c r="AQ91" s="29"/>
      <c r="AR91" s="27"/>
      <c r="AS91" s="27"/>
      <c r="AT91" s="27"/>
      <c r="AU91" s="27"/>
      <c r="AV91" s="27"/>
      <c r="AW91" s="27"/>
      <c r="AY91" s="2"/>
      <c r="AZ91" s="8"/>
      <c r="BA91" s="8"/>
      <c r="BB91" s="8"/>
      <c r="BD91" s="37"/>
      <c r="BE91" s="28"/>
      <c r="BF91" s="56"/>
      <c r="BG91" s="28"/>
      <c r="BH91" s="18"/>
      <c r="BJ91" s="23"/>
      <c r="BK91" s="23"/>
      <c r="BL91" s="23"/>
      <c r="BM91" s="23"/>
      <c r="BN91" s="23"/>
      <c r="BO91" s="23"/>
      <c r="BP91" s="23"/>
      <c r="BQ91" s="30"/>
      <c r="BR91" s="22"/>
      <c r="BS91" s="29"/>
      <c r="BT91" s="27"/>
      <c r="BU91" s="27"/>
      <c r="BV91" s="27"/>
      <c r="BW91" s="27"/>
      <c r="BX91" s="27"/>
      <c r="BY91" s="27"/>
      <c r="CA91" s="2"/>
      <c r="CB91" s="8"/>
      <c r="CC91" s="8"/>
      <c r="CD91" s="8"/>
      <c r="CF91" s="37"/>
      <c r="CG91" s="28"/>
      <c r="CH91" s="56"/>
      <c r="CI91" s="28"/>
      <c r="CJ91" s="18"/>
      <c r="CL91" s="23"/>
      <c r="CM91" s="23"/>
      <c r="CN91" s="23"/>
      <c r="CO91" s="23"/>
      <c r="CP91" s="23"/>
      <c r="CQ91" s="23"/>
      <c r="CR91" s="23"/>
      <c r="CS91" s="30"/>
      <c r="CT91" s="22"/>
      <c r="CU91" s="29"/>
      <c r="CV91" s="27"/>
      <c r="CW91" s="27"/>
      <c r="CX91" s="27"/>
      <c r="CY91" s="27"/>
      <c r="CZ91" s="27"/>
      <c r="DA91" s="27"/>
    </row>
    <row r="92" spans="2:105">
      <c r="B92" s="61">
        <v>82</v>
      </c>
      <c r="C92" s="46">
        <v>43951</v>
      </c>
      <c r="D92" s="47"/>
      <c r="E92" s="58"/>
      <c r="G92" s="57">
        <v>27</v>
      </c>
      <c r="H92" s="111">
        <f t="shared" ca="1" si="14"/>
        <v>2229.6501270008953</v>
      </c>
      <c r="I92" s="112">
        <f t="shared" ca="1" si="15"/>
        <v>1.8523229299466287E-2</v>
      </c>
      <c r="J92" s="99">
        <f t="shared" ca="1" si="4"/>
        <v>-0.70961237433405566</v>
      </c>
      <c r="K92" s="100">
        <f t="shared" ca="1" si="16"/>
        <v>1.128860236742856</v>
      </c>
      <c r="L92" s="52"/>
      <c r="M92" s="46">
        <v>43951</v>
      </c>
      <c r="N92" s="59"/>
      <c r="O92" s="58" t="str">
        <f t="shared" si="5"/>
        <v/>
      </c>
      <c r="P92" s="81">
        <f t="shared" si="6"/>
        <v>2255.1093802461901</v>
      </c>
      <c r="Q92" s="81">
        <f t="shared" si="7"/>
        <v>2431.3652143414106</v>
      </c>
      <c r="R92" s="81">
        <f t="shared" si="8"/>
        <v>2450.6098604029698</v>
      </c>
      <c r="S92" s="81">
        <f t="shared" si="9"/>
        <v>2075.2051964885636</v>
      </c>
      <c r="T92" s="81">
        <f t="shared" si="10"/>
        <v>2663.058714805507</v>
      </c>
      <c r="U92" s="81">
        <f t="shared" si="11"/>
        <v>1909.6530949922262</v>
      </c>
      <c r="V92" s="81">
        <f t="shared" si="12"/>
        <v>2893.9252359555076</v>
      </c>
      <c r="W92" s="81">
        <f t="shared" si="13"/>
        <v>1757.308120365188</v>
      </c>
      <c r="X92" s="57">
        <v>27</v>
      </c>
      <c r="Y92" s="57"/>
      <c r="Z92" s="23"/>
      <c r="AB92" s="3"/>
      <c r="AC92" s="28"/>
      <c r="AD92" s="56"/>
      <c r="AE92" s="28"/>
      <c r="AF92" s="18"/>
      <c r="AH92" s="23"/>
      <c r="AI92" s="23"/>
      <c r="AJ92" s="23"/>
      <c r="AK92" s="23"/>
      <c r="AL92" s="23"/>
      <c r="AM92" s="23"/>
      <c r="AN92" s="23"/>
      <c r="AO92" s="30"/>
      <c r="AP92" s="22"/>
      <c r="AQ92" s="29"/>
      <c r="AR92" s="27"/>
      <c r="AS92" s="27"/>
      <c r="AT92" s="27"/>
      <c r="AU92" s="27"/>
      <c r="AV92" s="27"/>
      <c r="AW92" s="27"/>
      <c r="AY92" s="2"/>
      <c r="AZ92" s="8"/>
      <c r="BA92" s="8"/>
      <c r="BB92" s="8"/>
      <c r="BD92" s="37"/>
      <c r="BE92" s="28"/>
      <c r="BF92" s="56"/>
      <c r="BG92" s="28"/>
      <c r="BH92" s="18"/>
      <c r="BJ92" s="23"/>
      <c r="BK92" s="23"/>
      <c r="BL92" s="23"/>
      <c r="BM92" s="23"/>
      <c r="BN92" s="23"/>
      <c r="BO92" s="23"/>
      <c r="BP92" s="23"/>
      <c r="BQ92" s="30"/>
      <c r="BR92" s="22"/>
      <c r="BS92" s="29"/>
      <c r="BT92" s="27"/>
      <c r="BU92" s="27"/>
      <c r="BV92" s="27"/>
      <c r="BW92" s="27"/>
      <c r="BX92" s="27"/>
      <c r="BY92" s="27"/>
      <c r="CA92" s="2"/>
      <c r="CB92" s="8"/>
      <c r="CC92" s="8"/>
      <c r="CD92" s="8"/>
      <c r="CF92" s="37"/>
      <c r="CG92" s="28"/>
      <c r="CH92" s="56"/>
      <c r="CI92" s="28"/>
      <c r="CJ92" s="18"/>
      <c r="CL92" s="23"/>
      <c r="CM92" s="23"/>
      <c r="CN92" s="23"/>
      <c r="CO92" s="23"/>
      <c r="CP92" s="23"/>
      <c r="CQ92" s="23"/>
      <c r="CR92" s="23"/>
      <c r="CS92" s="30"/>
      <c r="CT92" s="22"/>
      <c r="CU92" s="29"/>
      <c r="CV92" s="27"/>
      <c r="CW92" s="27"/>
      <c r="CX92" s="27"/>
      <c r="CY92" s="27"/>
      <c r="CZ92" s="27"/>
      <c r="DA92" s="27"/>
    </row>
    <row r="93" spans="2:105">
      <c r="B93" s="61">
        <v>83</v>
      </c>
      <c r="C93" s="46">
        <v>43952</v>
      </c>
      <c r="D93" s="47"/>
      <c r="E93" s="58"/>
      <c r="G93" s="60">
        <v>28</v>
      </c>
      <c r="H93" s="111">
        <f t="shared" ca="1" si="14"/>
        <v>2214.8947487867476</v>
      </c>
      <c r="I93" s="112">
        <f t="shared" ca="1" si="15"/>
        <v>-6.6177998222506397E-3</v>
      </c>
      <c r="J93" s="99">
        <f t="shared" ca="1" si="4"/>
        <v>-1.1428495337719782</v>
      </c>
      <c r="K93" s="100">
        <f t="shared" ca="1" si="16"/>
        <v>-0.43323715943792263</v>
      </c>
      <c r="L93" s="52"/>
      <c r="M93" s="46">
        <v>43952</v>
      </c>
      <c r="N93" s="59"/>
      <c r="O93" s="58" t="str">
        <f t="shared" si="5"/>
        <v/>
      </c>
      <c r="P93" s="81">
        <f t="shared" si="6"/>
        <v>2255.7679683344036</v>
      </c>
      <c r="Q93" s="81">
        <f t="shared" si="7"/>
        <v>2435.0773437685766</v>
      </c>
      <c r="R93" s="81">
        <f t="shared" si="8"/>
        <v>2455.0681471752832</v>
      </c>
      <c r="S93" s="81">
        <f t="shared" si="9"/>
        <v>2072.6467950872011</v>
      </c>
      <c r="T93" s="81">
        <f t="shared" si="10"/>
        <v>2671.9767688363404</v>
      </c>
      <c r="U93" s="81">
        <f t="shared" si="11"/>
        <v>1904.3912306092338</v>
      </c>
      <c r="V93" s="81">
        <f t="shared" si="12"/>
        <v>2908.0495632740412</v>
      </c>
      <c r="W93" s="81">
        <f t="shared" si="13"/>
        <v>1749.7944984247874</v>
      </c>
      <c r="X93" s="57">
        <v>28</v>
      </c>
      <c r="Y93" s="57"/>
      <c r="Z93" s="23"/>
      <c r="AB93" s="3"/>
      <c r="AC93" s="28"/>
      <c r="AD93" s="56"/>
      <c r="AE93" s="28"/>
      <c r="AF93" s="18"/>
      <c r="AH93" s="23"/>
      <c r="AI93" s="23"/>
      <c r="AJ93" s="23"/>
      <c r="AK93" s="23"/>
      <c r="AL93" s="23"/>
      <c r="AM93" s="23"/>
      <c r="AN93" s="23"/>
      <c r="AO93" s="30"/>
      <c r="AP93" s="22"/>
      <c r="AQ93" s="29"/>
      <c r="AR93" s="27"/>
      <c r="AS93" s="27"/>
      <c r="AT93" s="27"/>
      <c r="AU93" s="27"/>
      <c r="AV93" s="27"/>
      <c r="AW93" s="27"/>
      <c r="AY93" s="2"/>
      <c r="AZ93" s="8"/>
      <c r="BA93" s="8"/>
      <c r="BB93" s="8"/>
      <c r="BD93" s="37"/>
      <c r="BE93" s="28"/>
      <c r="BF93" s="56"/>
      <c r="BG93" s="28"/>
      <c r="BH93" s="18"/>
      <c r="BJ93" s="23"/>
      <c r="BK93" s="23"/>
      <c r="BL93" s="23"/>
      <c r="BM93" s="23"/>
      <c r="BN93" s="23"/>
      <c r="BO93" s="23"/>
      <c r="BP93" s="23"/>
      <c r="BQ93" s="30"/>
      <c r="BR93" s="22"/>
      <c r="BS93" s="29"/>
      <c r="BT93" s="27"/>
      <c r="BU93" s="27"/>
      <c r="BV93" s="27"/>
      <c r="BW93" s="27"/>
      <c r="BX93" s="27"/>
      <c r="BY93" s="27"/>
      <c r="CA93" s="2"/>
      <c r="CB93" s="8"/>
      <c r="CC93" s="8"/>
      <c r="CD93" s="8"/>
      <c r="CF93" s="37"/>
      <c r="CG93" s="28"/>
      <c r="CH93" s="56"/>
      <c r="CI93" s="28"/>
      <c r="CJ93" s="18"/>
      <c r="CL93" s="23"/>
      <c r="CM93" s="23"/>
      <c r="CN93" s="23"/>
      <c r="CO93" s="23"/>
      <c r="CP93" s="23"/>
      <c r="CQ93" s="23"/>
      <c r="CR93" s="23"/>
      <c r="CS93" s="30"/>
      <c r="CT93" s="22"/>
      <c r="CU93" s="29"/>
      <c r="CV93" s="27"/>
      <c r="CW93" s="27"/>
      <c r="CX93" s="27"/>
      <c r="CY93" s="27"/>
      <c r="CZ93" s="27"/>
      <c r="DA93" s="27"/>
    </row>
    <row r="94" spans="2:105">
      <c r="B94" s="61">
        <v>84</v>
      </c>
      <c r="C94" s="46">
        <v>43955</v>
      </c>
      <c r="D94" s="47"/>
      <c r="E94" s="58"/>
      <c r="G94" s="57">
        <v>29</v>
      </c>
      <c r="H94" s="111">
        <f t="shared" ca="1" si="14"/>
        <v>2130.8453901737385</v>
      </c>
      <c r="I94" s="112">
        <f t="shared" ca="1" si="15"/>
        <v>-3.794733752429947E-2</v>
      </c>
      <c r="J94" s="99">
        <f t="shared" ca="1" si="4"/>
        <v>-3.5789799785547243</v>
      </c>
      <c r="K94" s="100">
        <f t="shared" ca="1" si="16"/>
        <v>-2.4361304447827461</v>
      </c>
      <c r="L94" s="52"/>
      <c r="M94" s="46">
        <v>43955</v>
      </c>
      <c r="N94" s="59"/>
      <c r="O94" s="58" t="str">
        <f t="shared" si="5"/>
        <v/>
      </c>
      <c r="P94" s="81">
        <f t="shared" si="6"/>
        <v>2256.4267487584184</v>
      </c>
      <c r="Q94" s="81">
        <f t="shared" si="7"/>
        <v>2438.7292741021074</v>
      </c>
      <c r="R94" s="81">
        <f t="shared" si="8"/>
        <v>2459.4681179334025</v>
      </c>
      <c r="S94" s="81">
        <f t="shared" si="9"/>
        <v>2070.1474580571703</v>
      </c>
      <c r="T94" s="81">
        <f t="shared" si="10"/>
        <v>2680.7798775029064</v>
      </c>
      <c r="U94" s="81">
        <f t="shared" si="11"/>
        <v>1899.2464525864327</v>
      </c>
      <c r="V94" s="81">
        <f t="shared" si="12"/>
        <v>2922.0060627023322</v>
      </c>
      <c r="W94" s="81">
        <f t="shared" si="13"/>
        <v>1742.454178142189</v>
      </c>
      <c r="X94" s="57">
        <v>29</v>
      </c>
      <c r="Y94" s="57"/>
      <c r="Z94" s="23"/>
      <c r="AB94" s="3"/>
      <c r="AC94" s="28"/>
      <c r="AD94" s="56"/>
      <c r="AE94" s="28"/>
      <c r="AF94" s="18"/>
      <c r="AH94" s="23"/>
      <c r="AI94" s="23"/>
      <c r="AJ94" s="23"/>
      <c r="AK94" s="23"/>
      <c r="AL94" s="23"/>
      <c r="AM94" s="23"/>
      <c r="AN94" s="23"/>
      <c r="AO94" s="30"/>
      <c r="AP94" s="22"/>
      <c r="AQ94" s="29"/>
      <c r="AR94" s="27"/>
      <c r="AS94" s="27"/>
      <c r="AT94" s="27"/>
      <c r="AU94" s="27"/>
      <c r="AV94" s="27"/>
      <c r="AW94" s="27"/>
      <c r="AY94" s="2"/>
      <c r="AZ94" s="8"/>
      <c r="BA94" s="8"/>
      <c r="BB94" s="8"/>
      <c r="BD94" s="37"/>
      <c r="BE94" s="28"/>
      <c r="BF94" s="56"/>
      <c r="BG94" s="28"/>
      <c r="BH94" s="18"/>
      <c r="BJ94" s="23"/>
      <c r="BK94" s="23"/>
      <c r="BL94" s="23"/>
      <c r="BM94" s="23"/>
      <c r="BN94" s="23"/>
      <c r="BO94" s="23"/>
      <c r="BP94" s="23"/>
      <c r="BQ94" s="30"/>
      <c r="BR94" s="22"/>
      <c r="BS94" s="29"/>
      <c r="BT94" s="27"/>
      <c r="BU94" s="27"/>
      <c r="BV94" s="27"/>
      <c r="BW94" s="27"/>
      <c r="BX94" s="27"/>
      <c r="BY94" s="27"/>
      <c r="CA94" s="2"/>
      <c r="CB94" s="8"/>
      <c r="CC94" s="8"/>
      <c r="CD94" s="8"/>
      <c r="CF94" s="37"/>
      <c r="CG94" s="28"/>
      <c r="CH94" s="56"/>
      <c r="CI94" s="28"/>
      <c r="CJ94" s="18"/>
      <c r="CL94" s="23"/>
      <c r="CM94" s="23"/>
      <c r="CN94" s="23"/>
      <c r="CO94" s="23"/>
      <c r="CP94" s="23"/>
      <c r="CQ94" s="23"/>
      <c r="CR94" s="23"/>
      <c r="CS94" s="30"/>
      <c r="CT94" s="22"/>
      <c r="CU94" s="29"/>
      <c r="CV94" s="27"/>
      <c r="CW94" s="27"/>
      <c r="CX94" s="27"/>
      <c r="CY94" s="27"/>
      <c r="CZ94" s="27"/>
      <c r="DA94" s="27"/>
    </row>
    <row r="95" spans="2:105">
      <c r="B95" s="61">
        <v>85</v>
      </c>
      <c r="C95" s="46">
        <v>43956</v>
      </c>
      <c r="D95" s="47"/>
      <c r="E95" s="58"/>
      <c r="G95" s="60">
        <v>30</v>
      </c>
      <c r="H95" s="111">
        <f t="shared" ca="1" si="14"/>
        <v>2064.2785305804546</v>
      </c>
      <c r="I95" s="112">
        <f t="shared" ca="1" si="15"/>
        <v>-3.1239647841299435E-2</v>
      </c>
      <c r="J95" s="99">
        <f t="shared" ca="1" si="4"/>
        <v>-5.5808557455779972</v>
      </c>
      <c r="K95" s="100">
        <f t="shared" ca="1" si="16"/>
        <v>-2.0018757670232725</v>
      </c>
      <c r="L95" s="52"/>
      <c r="M95" s="46">
        <v>43956</v>
      </c>
      <c r="N95" s="59"/>
      <c r="O95" s="58" t="str">
        <f t="shared" si="5"/>
        <v/>
      </c>
      <c r="P95" s="81">
        <f t="shared" si="6"/>
        <v>2257.0857215744045</v>
      </c>
      <c r="Q95" s="81">
        <f t="shared" si="7"/>
        <v>2442.3241016282632</v>
      </c>
      <c r="R95" s="81">
        <f t="shared" si="8"/>
        <v>2463.8128440342311</v>
      </c>
      <c r="S95" s="81">
        <f t="shared" si="9"/>
        <v>2067.7041143244696</v>
      </c>
      <c r="T95" s="81">
        <f t="shared" si="10"/>
        <v>2689.47416236975</v>
      </c>
      <c r="U95" s="81">
        <f t="shared" si="11"/>
        <v>1894.2126404539395</v>
      </c>
      <c r="V95" s="81">
        <f t="shared" si="12"/>
        <v>2935.8038649602777</v>
      </c>
      <c r="W95" s="81">
        <f t="shared" si="13"/>
        <v>1735.2780324798641</v>
      </c>
      <c r="X95" s="57">
        <v>30</v>
      </c>
      <c r="Y95" s="57"/>
      <c r="Z95" s="23"/>
      <c r="AB95" s="3"/>
      <c r="AC95" s="28"/>
      <c r="AD95" s="56"/>
      <c r="AE95" s="28"/>
      <c r="AF95" s="18"/>
      <c r="AH95" s="23"/>
      <c r="AI95" s="23"/>
      <c r="AJ95" s="23"/>
      <c r="AK95" s="23"/>
      <c r="AL95" s="23"/>
      <c r="AM95" s="23"/>
      <c r="AN95" s="23"/>
      <c r="AO95" s="30"/>
      <c r="AP95" s="22"/>
      <c r="AQ95" s="29"/>
      <c r="AR95" s="27"/>
      <c r="AS95" s="27"/>
      <c r="AT95" s="27"/>
      <c r="AU95" s="27"/>
      <c r="AV95" s="27"/>
      <c r="AW95" s="27"/>
      <c r="AY95" s="2"/>
      <c r="AZ95" s="8"/>
      <c r="BA95" s="8"/>
      <c r="BB95" s="8"/>
      <c r="BD95" s="37"/>
      <c r="BE95" s="28"/>
      <c r="BF95" s="56"/>
      <c r="BG95" s="28"/>
      <c r="BH95" s="18"/>
      <c r="BJ95" s="23"/>
      <c r="BK95" s="23"/>
      <c r="BL95" s="23"/>
      <c r="BM95" s="23"/>
      <c r="BN95" s="23"/>
      <c r="BO95" s="23"/>
      <c r="BP95" s="23"/>
      <c r="BQ95" s="30"/>
      <c r="BR95" s="22"/>
      <c r="BS95" s="29"/>
      <c r="BT95" s="27"/>
      <c r="BU95" s="27"/>
      <c r="BV95" s="27"/>
      <c r="BW95" s="27"/>
      <c r="BX95" s="27"/>
      <c r="BY95" s="27"/>
      <c r="CA95" s="2"/>
      <c r="CB95" s="8"/>
      <c r="CC95" s="8"/>
      <c r="CD95" s="8"/>
      <c r="CF95" s="37"/>
      <c r="CG95" s="28"/>
      <c r="CH95" s="56"/>
      <c r="CI95" s="28"/>
      <c r="CJ95" s="18"/>
      <c r="CL95" s="23"/>
      <c r="CM95" s="23"/>
      <c r="CN95" s="23"/>
      <c r="CO95" s="23"/>
      <c r="CP95" s="23"/>
      <c r="CQ95" s="23"/>
      <c r="CR95" s="23"/>
      <c r="CS95" s="30"/>
      <c r="CT95" s="22"/>
      <c r="CU95" s="29"/>
      <c r="CV95" s="27"/>
      <c r="CW95" s="27"/>
      <c r="CX95" s="27"/>
      <c r="CY95" s="27"/>
      <c r="CZ95" s="27"/>
      <c r="DA95" s="27"/>
    </row>
    <row r="96" spans="2:105">
      <c r="B96" s="61">
        <v>86</v>
      </c>
      <c r="C96" s="46">
        <v>43957</v>
      </c>
      <c r="D96" s="47"/>
      <c r="E96" s="58"/>
      <c r="G96" s="57">
        <v>31</v>
      </c>
      <c r="H96" s="111">
        <f t="shared" ca="1" si="14"/>
        <v>2036.8576055612407</v>
      </c>
      <c r="I96" s="112">
        <f t="shared" ca="1" si="15"/>
        <v>-1.3283539315551275E-2</v>
      </c>
      <c r="J96" s="99">
        <f t="shared" ca="1" si="4"/>
        <v>-6.4348904140553804</v>
      </c>
      <c r="K96" s="100">
        <f t="shared" ca="1" si="16"/>
        <v>-0.85403466847738296</v>
      </c>
      <c r="L96" s="52"/>
      <c r="M96" s="46">
        <v>43957</v>
      </c>
      <c r="N96" s="59"/>
      <c r="O96" s="58" t="str">
        <f t="shared" si="5"/>
        <v/>
      </c>
      <c r="P96" s="81">
        <f t="shared" si="6"/>
        <v>2257.7448868385495</v>
      </c>
      <c r="Q96" s="81">
        <f t="shared" si="7"/>
        <v>2445.8646664930866</v>
      </c>
      <c r="R96" s="81">
        <f t="shared" si="8"/>
        <v>2468.1051419834803</v>
      </c>
      <c r="S96" s="81">
        <f t="shared" si="9"/>
        <v>2065.3139476663882</v>
      </c>
      <c r="T96" s="81">
        <f t="shared" si="10"/>
        <v>2698.0652364205312</v>
      </c>
      <c r="U96" s="81">
        <f t="shared" si="11"/>
        <v>1889.2841823232736</v>
      </c>
      <c r="V96" s="81">
        <f t="shared" si="12"/>
        <v>2949.4513406875362</v>
      </c>
      <c r="W96" s="81">
        <f t="shared" si="13"/>
        <v>1728.2576944827217</v>
      </c>
      <c r="X96" s="57">
        <v>31</v>
      </c>
      <c r="Y96" s="57"/>
      <c r="Z96" s="23"/>
      <c r="AB96" s="3"/>
      <c r="AC96" s="28"/>
      <c r="AD96" s="56"/>
      <c r="AE96" s="28"/>
      <c r="AF96" s="18"/>
      <c r="AH96" s="23"/>
      <c r="AI96" s="23"/>
      <c r="AJ96" s="23"/>
      <c r="AK96" s="23"/>
      <c r="AL96" s="23"/>
      <c r="AM96" s="23"/>
      <c r="AN96" s="23"/>
      <c r="AO96" s="30"/>
      <c r="AP96" s="22"/>
      <c r="AQ96" s="29"/>
      <c r="AR96" s="27"/>
      <c r="AS96" s="27"/>
      <c r="AT96" s="27"/>
      <c r="AU96" s="27"/>
      <c r="AV96" s="27"/>
      <c r="AW96" s="27"/>
      <c r="AY96" s="2"/>
      <c r="AZ96" s="8"/>
      <c r="BA96" s="8"/>
      <c r="BB96" s="8"/>
      <c r="BD96" s="37"/>
      <c r="BE96" s="28"/>
      <c r="BF96" s="56"/>
      <c r="BG96" s="28"/>
      <c r="BH96" s="18"/>
      <c r="BJ96" s="23"/>
      <c r="BK96" s="23"/>
      <c r="BL96" s="23"/>
      <c r="BM96" s="23"/>
      <c r="BN96" s="23"/>
      <c r="BO96" s="23"/>
      <c r="BP96" s="23"/>
      <c r="BQ96" s="30"/>
      <c r="BR96" s="22"/>
      <c r="BS96" s="29"/>
      <c r="BT96" s="27"/>
      <c r="BU96" s="27"/>
      <c r="BV96" s="27"/>
      <c r="BW96" s="27"/>
      <c r="BX96" s="27"/>
      <c r="BY96" s="27"/>
      <c r="CA96" s="2"/>
      <c r="CB96" s="8"/>
      <c r="CC96" s="8"/>
      <c r="CD96" s="8"/>
      <c r="CF96" s="37"/>
      <c r="CG96" s="28"/>
      <c r="CH96" s="56"/>
      <c r="CI96" s="28"/>
      <c r="CJ96" s="18"/>
      <c r="CL96" s="23"/>
      <c r="CM96" s="23"/>
      <c r="CN96" s="23"/>
      <c r="CO96" s="23"/>
      <c r="CP96" s="23"/>
      <c r="CQ96" s="23"/>
      <c r="CR96" s="23"/>
      <c r="CS96" s="30"/>
      <c r="CT96" s="22"/>
      <c r="CU96" s="29"/>
      <c r="CV96" s="27"/>
      <c r="CW96" s="27"/>
      <c r="CX96" s="27"/>
      <c r="CY96" s="27"/>
      <c r="CZ96" s="27"/>
      <c r="DA96" s="27"/>
    </row>
    <row r="97" spans="2:105">
      <c r="B97" s="61">
        <v>87</v>
      </c>
      <c r="C97" s="46">
        <v>43958</v>
      </c>
      <c r="D97" s="47"/>
      <c r="E97" s="58"/>
      <c r="G97" s="60">
        <v>32</v>
      </c>
      <c r="H97" s="111">
        <f t="shared" ca="1" si="14"/>
        <v>2012.580496350078</v>
      </c>
      <c r="I97" s="112">
        <f t="shared" ca="1" si="15"/>
        <v>-1.1918903483915043E-2</v>
      </c>
      <c r="J97" s="99">
        <f t="shared" ca="1" si="4"/>
        <v>-7.2025468583527363</v>
      </c>
      <c r="K97" s="100">
        <f t="shared" ca="1" si="16"/>
        <v>-0.76765644429735613</v>
      </c>
      <c r="L97" s="52"/>
      <c r="M97" s="46">
        <v>43958</v>
      </c>
      <c r="N97" s="59"/>
      <c r="O97" s="58" t="str">
        <f t="shared" ref="O97:O128" si="17">IF(N97="","",(N97-N96)/N96)</f>
        <v/>
      </c>
      <c r="P97" s="81">
        <f t="shared" si="6"/>
        <v>2258.4042446070553</v>
      </c>
      <c r="Q97" s="81">
        <f t="shared" si="7"/>
        <v>2449.3535814134816</v>
      </c>
      <c r="R97" s="81">
        <f t="shared" si="8"/>
        <v>2472.347602041521</v>
      </c>
      <c r="S97" s="81">
        <f t="shared" si="9"/>
        <v>2062.9743681056657</v>
      </c>
      <c r="T97" s="81">
        <f t="shared" si="10"/>
        <v>2706.5582611778996</v>
      </c>
      <c r="U97" s="81">
        <f t="shared" si="11"/>
        <v>1884.4559177674839</v>
      </c>
      <c r="V97" s="81">
        <f t="shared" si="12"/>
        <v>2962.9561858944908</v>
      </c>
      <c r="W97" s="81">
        <f t="shared" si="13"/>
        <v>1721.3854718271514</v>
      </c>
      <c r="X97" s="57">
        <v>32</v>
      </c>
      <c r="Y97" s="57"/>
      <c r="Z97" s="23"/>
      <c r="AB97" s="3"/>
      <c r="AC97" s="28"/>
      <c r="AD97" s="56"/>
      <c r="AE97" s="28"/>
      <c r="AF97" s="18"/>
      <c r="AH97" s="23"/>
      <c r="AI97" s="23"/>
      <c r="AJ97" s="23"/>
      <c r="AK97" s="23"/>
      <c r="AL97" s="23"/>
      <c r="AM97" s="23"/>
      <c r="AN97" s="23"/>
      <c r="AO97" s="30"/>
      <c r="AP97" s="22"/>
      <c r="AQ97" s="29"/>
      <c r="AR97" s="27"/>
      <c r="AS97" s="27"/>
      <c r="AT97" s="27"/>
      <c r="AU97" s="27"/>
      <c r="AV97" s="27"/>
      <c r="AW97" s="27"/>
      <c r="AY97" s="2"/>
      <c r="AZ97" s="8"/>
      <c r="BA97" s="8"/>
      <c r="BB97" s="8"/>
      <c r="BD97" s="37"/>
      <c r="BE97" s="28"/>
      <c r="BF97" s="56"/>
      <c r="BG97" s="28"/>
      <c r="BH97" s="18"/>
      <c r="BJ97" s="23"/>
      <c r="BK97" s="23"/>
      <c r="BL97" s="23"/>
      <c r="BM97" s="23"/>
      <c r="BN97" s="23"/>
      <c r="BO97" s="23"/>
      <c r="BP97" s="23"/>
      <c r="BQ97" s="30"/>
      <c r="BR97" s="22"/>
      <c r="BS97" s="29"/>
      <c r="BT97" s="27"/>
      <c r="BU97" s="27"/>
      <c r="BV97" s="27"/>
      <c r="BW97" s="27"/>
      <c r="BX97" s="27"/>
      <c r="BY97" s="27"/>
      <c r="CA97" s="2"/>
      <c r="CB97" s="8"/>
      <c r="CC97" s="8"/>
      <c r="CD97" s="8"/>
      <c r="CF97" s="37"/>
      <c r="CG97" s="28"/>
      <c r="CH97" s="56"/>
      <c r="CI97" s="28"/>
      <c r="CJ97" s="18"/>
      <c r="CL97" s="23"/>
      <c r="CM97" s="23"/>
      <c r="CN97" s="23"/>
      <c r="CO97" s="23"/>
      <c r="CP97" s="23"/>
      <c r="CQ97" s="23"/>
      <c r="CR97" s="23"/>
      <c r="CS97" s="30"/>
      <c r="CT97" s="22"/>
      <c r="CU97" s="29"/>
      <c r="CV97" s="27"/>
      <c r="CW97" s="27"/>
      <c r="CX97" s="27"/>
      <c r="CY97" s="27"/>
      <c r="CZ97" s="27"/>
      <c r="DA97" s="27"/>
    </row>
    <row r="98" spans="2:105">
      <c r="B98" s="61">
        <v>88</v>
      </c>
      <c r="C98" s="46">
        <v>43959</v>
      </c>
      <c r="D98" s="47"/>
      <c r="E98" s="58"/>
      <c r="G98" s="57">
        <v>33</v>
      </c>
      <c r="H98" s="111">
        <f t="shared" ca="1" si="14"/>
        <v>2001.1672071091207</v>
      </c>
      <c r="I98" s="112">
        <f t="shared" ca="1" si="15"/>
        <v>-5.6709727942091713E-3</v>
      </c>
      <c r="J98" s="99">
        <f t="shared" ca="1" si="4"/>
        <v>-7.5762414716571129</v>
      </c>
      <c r="K98" s="100">
        <f t="shared" ca="1" si="16"/>
        <v>-0.37369461330437692</v>
      </c>
      <c r="L98" s="52"/>
      <c r="M98" s="46">
        <v>43959</v>
      </c>
      <c r="N98" s="59"/>
      <c r="O98" s="58" t="str">
        <f t="shared" si="17"/>
        <v/>
      </c>
      <c r="P98" s="81">
        <f t="shared" si="6"/>
        <v>2259.0637949361426</v>
      </c>
      <c r="Q98" s="81">
        <f t="shared" si="7"/>
        <v>2452.7932563787899</v>
      </c>
      <c r="R98" s="81">
        <f t="shared" si="8"/>
        <v>2476.5426128313434</v>
      </c>
      <c r="S98" s="81">
        <f t="shared" si="9"/>
        <v>2060.6829873025222</v>
      </c>
      <c r="T98" s="81">
        <f t="shared" si="10"/>
        <v>2714.9579958377699</v>
      </c>
      <c r="U98" s="81">
        <f t="shared" si="11"/>
        <v>1879.7230886868692</v>
      </c>
      <c r="V98" s="81">
        <f t="shared" si="12"/>
        <v>2976.325495460158</v>
      </c>
      <c r="W98" s="81">
        <f t="shared" si="13"/>
        <v>1714.6542733231111</v>
      </c>
      <c r="X98" s="57">
        <v>33</v>
      </c>
      <c r="Y98" s="57"/>
      <c r="Z98" s="23"/>
      <c r="AB98" s="3"/>
      <c r="AC98" s="28"/>
      <c r="AD98" s="56"/>
      <c r="AE98" s="28"/>
      <c r="AF98" s="18"/>
      <c r="AH98" s="23"/>
      <c r="AI98" s="23"/>
      <c r="AJ98" s="23"/>
      <c r="AK98" s="23"/>
      <c r="AL98" s="23"/>
      <c r="AM98" s="23"/>
      <c r="AN98" s="23"/>
      <c r="AO98" s="30"/>
      <c r="AP98" s="22"/>
      <c r="AQ98" s="29"/>
      <c r="AR98" s="27"/>
      <c r="AS98" s="27"/>
      <c r="AT98" s="27"/>
      <c r="AU98" s="27"/>
      <c r="AV98" s="27"/>
      <c r="AW98" s="27"/>
      <c r="AY98" s="2"/>
      <c r="AZ98" s="8"/>
      <c r="BA98" s="8"/>
      <c r="BB98" s="8"/>
      <c r="BD98" s="37"/>
      <c r="BE98" s="28"/>
      <c r="BF98" s="56"/>
      <c r="BG98" s="28"/>
      <c r="BH98" s="18"/>
      <c r="BJ98" s="23"/>
      <c r="BK98" s="23"/>
      <c r="BL98" s="23"/>
      <c r="BM98" s="23"/>
      <c r="BN98" s="23"/>
      <c r="BO98" s="23"/>
      <c r="BP98" s="23"/>
      <c r="BQ98" s="30"/>
      <c r="BR98" s="22"/>
      <c r="BS98" s="29"/>
      <c r="BT98" s="27"/>
      <c r="BU98" s="27"/>
      <c r="BV98" s="27"/>
      <c r="BW98" s="27"/>
      <c r="BX98" s="27"/>
      <c r="BY98" s="27"/>
      <c r="CA98" s="2"/>
      <c r="CB98" s="8"/>
      <c r="CC98" s="8"/>
      <c r="CD98" s="8"/>
      <c r="CF98" s="37"/>
      <c r="CG98" s="28"/>
      <c r="CH98" s="56"/>
      <c r="CI98" s="28"/>
      <c r="CJ98" s="18"/>
      <c r="CL98" s="23"/>
      <c r="CM98" s="23"/>
      <c r="CN98" s="23"/>
      <c r="CO98" s="23"/>
      <c r="CP98" s="23"/>
      <c r="CQ98" s="23"/>
      <c r="CR98" s="23"/>
      <c r="CS98" s="30"/>
      <c r="CT98" s="22"/>
      <c r="CU98" s="29"/>
      <c r="CV98" s="27"/>
      <c r="CW98" s="27"/>
      <c r="CX98" s="27"/>
      <c r="CY98" s="27"/>
      <c r="CZ98" s="27"/>
      <c r="DA98" s="27"/>
    </row>
    <row r="99" spans="2:105">
      <c r="B99" s="61">
        <v>89</v>
      </c>
      <c r="C99" s="46">
        <v>43962</v>
      </c>
      <c r="D99" s="47"/>
      <c r="E99" s="58"/>
      <c r="G99" s="60">
        <v>34</v>
      </c>
      <c r="H99" s="111">
        <f t="shared" ca="1" si="14"/>
        <v>1937.6566973448898</v>
      </c>
      <c r="I99" s="112">
        <f t="shared" ca="1" si="15"/>
        <v>-3.1736733211802884E-2</v>
      </c>
      <c r="J99" s="99">
        <f t="shared" ca="1" si="4"/>
        <v>-9.6101951504152545</v>
      </c>
      <c r="K99" s="100">
        <f t="shared" ca="1" si="16"/>
        <v>-2.0339536787581407</v>
      </c>
      <c r="L99" s="52"/>
      <c r="M99" s="46">
        <v>43962</v>
      </c>
      <c r="N99" s="59"/>
      <c r="O99" s="58" t="str">
        <f t="shared" si="17"/>
        <v/>
      </c>
      <c r="P99" s="81">
        <f t="shared" si="6"/>
        <v>2259.723537882046</v>
      </c>
      <c r="Q99" s="81">
        <f t="shared" si="7"/>
        <v>2456.185920006666</v>
      </c>
      <c r="R99" s="81">
        <f t="shared" si="8"/>
        <v>2480.6923826108573</v>
      </c>
      <c r="S99" s="81">
        <f t="shared" si="9"/>
        <v>2058.4375972823623</v>
      </c>
      <c r="T99" s="81">
        <f t="shared" si="10"/>
        <v>2723.2688397410284</v>
      </c>
      <c r="U99" s="81">
        <f t="shared" si="11"/>
        <v>1875.0812968372759</v>
      </c>
      <c r="V99" s="81">
        <f t="shared" si="12"/>
        <v>2989.5658266580872</v>
      </c>
      <c r="W99" s="81">
        <f t="shared" si="13"/>
        <v>1708.0575453882316</v>
      </c>
      <c r="X99" s="57">
        <v>34</v>
      </c>
      <c r="Y99" s="57"/>
      <c r="Z99" s="23"/>
      <c r="AB99" s="3"/>
      <c r="AC99" s="28"/>
      <c r="AD99" s="56"/>
      <c r="AE99" s="28"/>
      <c r="AF99" s="18"/>
      <c r="AH99" s="23"/>
      <c r="AI99" s="23"/>
      <c r="AJ99" s="23"/>
      <c r="AK99" s="23"/>
      <c r="AL99" s="23"/>
      <c r="AM99" s="23"/>
      <c r="AN99" s="23"/>
      <c r="AO99" s="30"/>
      <c r="AP99" s="22"/>
      <c r="AQ99" s="29"/>
      <c r="AR99" s="27"/>
      <c r="AS99" s="27"/>
      <c r="AT99" s="27"/>
      <c r="AU99" s="27"/>
      <c r="AV99" s="27"/>
      <c r="AW99" s="27"/>
      <c r="AY99" s="2"/>
      <c r="AZ99" s="8"/>
      <c r="BA99" s="8"/>
      <c r="BB99" s="8"/>
      <c r="BD99" s="37"/>
      <c r="BE99" s="28"/>
      <c r="BF99" s="56"/>
      <c r="BG99" s="28"/>
      <c r="BH99" s="18"/>
      <c r="BJ99" s="23"/>
      <c r="BK99" s="23"/>
      <c r="BL99" s="23"/>
      <c r="BM99" s="23"/>
      <c r="BN99" s="23"/>
      <c r="BO99" s="23"/>
      <c r="BP99" s="23"/>
      <c r="BQ99" s="30"/>
      <c r="BR99" s="22"/>
      <c r="BS99" s="29"/>
      <c r="BT99" s="27"/>
      <c r="BU99" s="27"/>
      <c r="BV99" s="27"/>
      <c r="BW99" s="27"/>
      <c r="BX99" s="27"/>
      <c r="BY99" s="27"/>
      <c r="CA99" s="2"/>
      <c r="CB99" s="8"/>
      <c r="CC99" s="8"/>
      <c r="CD99" s="8"/>
      <c r="CF99" s="37"/>
      <c r="CG99" s="28"/>
      <c r="CH99" s="56"/>
      <c r="CI99" s="28"/>
      <c r="CJ99" s="18"/>
      <c r="CL99" s="23"/>
      <c r="CM99" s="23"/>
      <c r="CN99" s="23"/>
      <c r="CO99" s="23"/>
      <c r="CP99" s="23"/>
      <c r="CQ99" s="23"/>
      <c r="CR99" s="23"/>
      <c r="CS99" s="30"/>
      <c r="CT99" s="22"/>
      <c r="CU99" s="29"/>
      <c r="CV99" s="27"/>
      <c r="CW99" s="27"/>
      <c r="CX99" s="27"/>
      <c r="CY99" s="27"/>
      <c r="CZ99" s="27"/>
      <c r="DA99" s="27"/>
    </row>
    <row r="100" spans="2:105">
      <c r="B100" s="61">
        <v>90</v>
      </c>
      <c r="C100" s="46">
        <v>43963</v>
      </c>
      <c r="D100" s="47"/>
      <c r="E100" s="58"/>
      <c r="G100" s="57">
        <v>35</v>
      </c>
      <c r="H100" s="111">
        <f t="shared" ca="1" si="14"/>
        <v>1935.2206035710412</v>
      </c>
      <c r="I100" s="112">
        <f t="shared" ca="1" si="15"/>
        <v>-1.2572370416218208E-3</v>
      </c>
      <c r="J100" s="99">
        <f t="shared" ca="1" si="4"/>
        <v>-9.7070719021122294</v>
      </c>
      <c r="K100" s="100">
        <f t="shared" ca="1" si="16"/>
        <v>-9.6876751696974073E-2</v>
      </c>
      <c r="L100" s="52"/>
      <c r="M100" s="46">
        <v>43963</v>
      </c>
      <c r="N100" s="59"/>
      <c r="O100" s="58" t="str">
        <f t="shared" si="17"/>
        <v/>
      </c>
      <c r="P100" s="81">
        <f t="shared" si="6"/>
        <v>2260.3834735010191</v>
      </c>
      <c r="Q100" s="81">
        <f t="shared" si="7"/>
        <v>2459.533638090968</v>
      </c>
      <c r="R100" s="81">
        <f t="shared" si="8"/>
        <v>2484.7989577458925</v>
      </c>
      <c r="S100" s="81">
        <f t="shared" si="9"/>
        <v>2056.2361519627771</v>
      </c>
      <c r="T100" s="81">
        <f t="shared" si="10"/>
        <v>2731.4948692542234</v>
      </c>
      <c r="U100" s="81">
        <f t="shared" si="11"/>
        <v>1870.5264669494059</v>
      </c>
      <c r="V100" s="81">
        <f t="shared" si="12"/>
        <v>3002.6832543146743</v>
      </c>
      <c r="W100" s="81">
        <f t="shared" si="13"/>
        <v>1701.5892168895034</v>
      </c>
      <c r="X100" s="57">
        <v>35</v>
      </c>
      <c r="Y100" s="57"/>
      <c r="Z100" s="23"/>
      <c r="AB100" s="3"/>
      <c r="AC100" s="28"/>
      <c r="AD100" s="56"/>
      <c r="AE100" s="28"/>
      <c r="AF100" s="18"/>
      <c r="AH100" s="23"/>
      <c r="AI100" s="23"/>
      <c r="AJ100" s="23"/>
      <c r="AK100" s="23"/>
      <c r="AL100" s="23"/>
      <c r="AM100" s="23"/>
      <c r="AN100" s="23"/>
      <c r="AO100" s="30"/>
      <c r="AP100" s="22"/>
      <c r="AQ100" s="29"/>
      <c r="AR100" s="27"/>
      <c r="AS100" s="27"/>
      <c r="AT100" s="27"/>
      <c r="AU100" s="27"/>
      <c r="AV100" s="27"/>
      <c r="AW100" s="27"/>
      <c r="AY100" s="2"/>
      <c r="AZ100" s="8"/>
      <c r="BA100" s="8"/>
      <c r="BB100" s="8"/>
      <c r="BD100" s="37"/>
      <c r="BE100" s="28"/>
      <c r="BF100" s="56"/>
      <c r="BG100" s="28"/>
      <c r="BH100" s="18"/>
      <c r="BJ100" s="23"/>
      <c r="BK100" s="23"/>
      <c r="BL100" s="23"/>
      <c r="BM100" s="23"/>
      <c r="BN100" s="23"/>
      <c r="BO100" s="23"/>
      <c r="BP100" s="23"/>
      <c r="BQ100" s="30"/>
      <c r="BR100" s="22"/>
      <c r="BS100" s="29"/>
      <c r="BT100" s="27"/>
      <c r="BU100" s="27"/>
      <c r="BV100" s="27"/>
      <c r="BW100" s="27"/>
      <c r="BX100" s="27"/>
      <c r="BY100" s="27"/>
      <c r="CA100" s="2"/>
      <c r="CB100" s="8"/>
      <c r="CC100" s="8"/>
      <c r="CD100" s="8"/>
      <c r="CF100" s="37"/>
      <c r="CG100" s="28"/>
      <c r="CH100" s="56"/>
      <c r="CI100" s="28"/>
      <c r="CJ100" s="18"/>
      <c r="CL100" s="23"/>
      <c r="CM100" s="23"/>
      <c r="CN100" s="23"/>
      <c r="CO100" s="23"/>
      <c r="CP100" s="23"/>
      <c r="CQ100" s="23"/>
      <c r="CR100" s="23"/>
      <c r="CS100" s="30"/>
      <c r="CT100" s="22"/>
      <c r="CU100" s="29"/>
      <c r="CV100" s="27"/>
      <c r="CW100" s="27"/>
      <c r="CX100" s="27"/>
      <c r="CY100" s="27"/>
      <c r="CZ100" s="27"/>
      <c r="DA100" s="27"/>
    </row>
    <row r="101" spans="2:105">
      <c r="B101" s="61">
        <v>91</v>
      </c>
      <c r="C101" s="46">
        <v>43964</v>
      </c>
      <c r="D101" s="47"/>
      <c r="E101" s="58"/>
      <c r="G101" s="60">
        <v>36</v>
      </c>
      <c r="H101" s="111">
        <f t="shared" ca="1" si="14"/>
        <v>1937.768701824004</v>
      </c>
      <c r="I101" s="112">
        <f t="shared" ca="1" si="15"/>
        <v>1.3166965297190241E-3</v>
      </c>
      <c r="J101" s="99">
        <f t="shared" ca="1" si="4"/>
        <v>-9.6430824992992825</v>
      </c>
      <c r="K101" s="100">
        <f t="shared" ca="1" si="16"/>
        <v>6.398940281294771E-2</v>
      </c>
      <c r="L101" s="52"/>
      <c r="M101" s="46">
        <v>43964</v>
      </c>
      <c r="N101" s="59"/>
      <c r="O101" s="58" t="str">
        <f t="shared" si="17"/>
        <v/>
      </c>
      <c r="P101" s="81">
        <f t="shared" si="6"/>
        <v>2261.0436018493297</v>
      </c>
      <c r="Q101" s="81">
        <f t="shared" si="7"/>
        <v>2462.8383297801283</v>
      </c>
      <c r="R101" s="81">
        <f t="shared" si="8"/>
        <v>2488.8642388212429</v>
      </c>
      <c r="S101" s="81">
        <f t="shared" si="9"/>
        <v>2054.0767510424948</v>
      </c>
      <c r="T101" s="81">
        <f t="shared" si="10"/>
        <v>2739.6398699329579</v>
      </c>
      <c r="U101" s="81">
        <f t="shared" si="11"/>
        <v>1866.0548145654247</v>
      </c>
      <c r="V101" s="81">
        <f t="shared" si="12"/>
        <v>3015.6834189079896</v>
      </c>
      <c r="W101" s="81">
        <f t="shared" si="13"/>
        <v>1695.2436510444506</v>
      </c>
      <c r="X101" s="57">
        <v>36</v>
      </c>
      <c r="Y101" s="57"/>
      <c r="Z101" s="23"/>
      <c r="AB101" s="3"/>
      <c r="AC101" s="28"/>
      <c r="AD101" s="56"/>
      <c r="AE101" s="28"/>
      <c r="AF101" s="18"/>
      <c r="AH101" s="23"/>
      <c r="AI101" s="23"/>
      <c r="AJ101" s="23"/>
      <c r="AK101" s="23"/>
      <c r="AL101" s="23"/>
      <c r="AM101" s="23"/>
      <c r="AN101" s="23"/>
      <c r="AO101" s="30"/>
      <c r="AP101" s="22"/>
      <c r="AQ101" s="29"/>
      <c r="AR101" s="27"/>
      <c r="AS101" s="27"/>
      <c r="AT101" s="27"/>
      <c r="AU101" s="27"/>
      <c r="AV101" s="27"/>
      <c r="AW101" s="27"/>
      <c r="AY101" s="2"/>
      <c r="AZ101" s="8"/>
      <c r="BA101" s="8"/>
      <c r="BB101" s="8"/>
      <c r="BD101" s="37"/>
      <c r="BE101" s="28"/>
      <c r="BF101" s="56"/>
      <c r="BG101" s="28"/>
      <c r="BH101" s="18"/>
      <c r="BJ101" s="23"/>
      <c r="BK101" s="23"/>
      <c r="BL101" s="23"/>
      <c r="BM101" s="23"/>
      <c r="BN101" s="23"/>
      <c r="BO101" s="23"/>
      <c r="BP101" s="23"/>
      <c r="BQ101" s="30"/>
      <c r="BR101" s="22"/>
      <c r="BS101" s="29"/>
      <c r="BT101" s="27"/>
      <c r="BU101" s="27"/>
      <c r="BV101" s="27"/>
      <c r="BW101" s="27"/>
      <c r="BX101" s="27"/>
      <c r="BY101" s="27"/>
      <c r="CA101" s="2"/>
      <c r="CB101" s="8"/>
      <c r="CC101" s="8"/>
      <c r="CD101" s="8"/>
      <c r="CF101" s="37"/>
      <c r="CG101" s="28"/>
      <c r="CH101" s="56"/>
      <c r="CI101" s="28"/>
      <c r="CJ101" s="18"/>
      <c r="CL101" s="23"/>
      <c r="CM101" s="23"/>
      <c r="CN101" s="23"/>
      <c r="CO101" s="23"/>
      <c r="CP101" s="23"/>
      <c r="CQ101" s="23"/>
      <c r="CR101" s="23"/>
      <c r="CS101" s="30"/>
      <c r="CT101" s="22"/>
      <c r="CU101" s="29"/>
      <c r="CV101" s="27"/>
      <c r="CW101" s="27"/>
      <c r="CX101" s="27"/>
      <c r="CY101" s="27"/>
      <c r="CZ101" s="27"/>
      <c r="DA101" s="27"/>
    </row>
    <row r="102" spans="2:105">
      <c r="B102" s="61">
        <v>92</v>
      </c>
      <c r="C102" s="46">
        <v>43965</v>
      </c>
      <c r="D102" s="47"/>
      <c r="E102" s="58"/>
      <c r="G102" s="57">
        <v>37</v>
      </c>
      <c r="H102" s="111">
        <f t="shared" ca="1" si="14"/>
        <v>1925.5097746520273</v>
      </c>
      <c r="I102" s="112">
        <f t="shared" ca="1" si="15"/>
        <v>-6.3263108545604275E-3</v>
      </c>
      <c r="J102" s="99">
        <f t="shared" ca="1" si="4"/>
        <v>-10.05798292174938</v>
      </c>
      <c r="K102" s="100">
        <f t="shared" ca="1" si="16"/>
        <v>-0.41490042245009817</v>
      </c>
      <c r="L102" s="52"/>
      <c r="M102" s="46">
        <v>43965</v>
      </c>
      <c r="N102" s="59"/>
      <c r="O102" s="58" t="str">
        <f t="shared" si="17"/>
        <v/>
      </c>
      <c r="P102" s="81">
        <f t="shared" si="6"/>
        <v>2261.7039229832635</v>
      </c>
      <c r="Q102" s="81">
        <f t="shared" si="7"/>
        <v>2466.101781745801</v>
      </c>
      <c r="R102" s="81">
        <f t="shared" si="8"/>
        <v>2492.8899947485893</v>
      </c>
      <c r="S102" s="81">
        <f t="shared" si="9"/>
        <v>2051.9576258934635</v>
      </c>
      <c r="T102" s="81">
        <f t="shared" si="10"/>
        <v>2747.7073646848021</v>
      </c>
      <c r="U102" s="81">
        <f t="shared" si="11"/>
        <v>1861.66281787605</v>
      </c>
      <c r="V102" s="81">
        <f t="shared" si="12"/>
        <v>3028.571568680276</v>
      </c>
      <c r="W102" s="81">
        <f t="shared" si="13"/>
        <v>1689.0156033086314</v>
      </c>
      <c r="X102" s="57">
        <v>37</v>
      </c>
      <c r="Y102" s="57"/>
      <c r="Z102" s="23"/>
      <c r="AB102" s="3"/>
      <c r="AC102" s="28"/>
      <c r="AD102" s="56"/>
      <c r="AE102" s="28"/>
      <c r="AF102" s="18"/>
      <c r="AH102" s="23"/>
      <c r="AI102" s="23"/>
      <c r="AJ102" s="23"/>
      <c r="AK102" s="23"/>
      <c r="AL102" s="23"/>
      <c r="AM102" s="23"/>
      <c r="AN102" s="23"/>
      <c r="AO102" s="30"/>
      <c r="AP102" s="22"/>
      <c r="AQ102" s="29"/>
      <c r="AR102" s="27"/>
      <c r="AS102" s="27"/>
      <c r="AT102" s="27"/>
      <c r="AU102" s="27"/>
      <c r="AV102" s="27"/>
      <c r="AW102" s="27"/>
      <c r="AY102" s="2"/>
      <c r="AZ102" s="8"/>
      <c r="BA102" s="8"/>
      <c r="BB102" s="8"/>
      <c r="BD102" s="37"/>
      <c r="BE102" s="28"/>
      <c r="BF102" s="56"/>
      <c r="BG102" s="28"/>
      <c r="BH102" s="18"/>
      <c r="BJ102" s="23"/>
      <c r="BK102" s="23"/>
      <c r="BL102" s="23"/>
      <c r="BM102" s="23"/>
      <c r="BN102" s="23"/>
      <c r="BO102" s="23"/>
      <c r="BP102" s="23"/>
      <c r="BQ102" s="30"/>
      <c r="BR102" s="22"/>
      <c r="BS102" s="29"/>
      <c r="BT102" s="27"/>
      <c r="BU102" s="27"/>
      <c r="BV102" s="27"/>
      <c r="BW102" s="27"/>
      <c r="BX102" s="27"/>
      <c r="BY102" s="27"/>
      <c r="CA102" s="2"/>
      <c r="CB102" s="8"/>
      <c r="CC102" s="8"/>
      <c r="CD102" s="8"/>
      <c r="CF102" s="37"/>
      <c r="CG102" s="28"/>
      <c r="CH102" s="56"/>
      <c r="CI102" s="28"/>
      <c r="CJ102" s="18"/>
      <c r="CL102" s="23"/>
      <c r="CM102" s="23"/>
      <c r="CN102" s="23"/>
      <c r="CO102" s="23"/>
      <c r="CP102" s="23"/>
      <c r="CQ102" s="23"/>
      <c r="CR102" s="23"/>
      <c r="CS102" s="30"/>
      <c r="CT102" s="22"/>
      <c r="CU102" s="29"/>
      <c r="CV102" s="27"/>
      <c r="CW102" s="27"/>
      <c r="CX102" s="27"/>
      <c r="CY102" s="27"/>
      <c r="CZ102" s="27"/>
      <c r="DA102" s="27"/>
    </row>
    <row r="103" spans="2:105">
      <c r="B103" s="61">
        <v>93</v>
      </c>
      <c r="C103" s="46">
        <v>43966</v>
      </c>
      <c r="D103" s="47"/>
      <c r="E103" s="58"/>
      <c r="G103" s="60">
        <v>38</v>
      </c>
      <c r="H103" s="111">
        <f t="shared" ca="1" si="14"/>
        <v>1948.4781962793666</v>
      </c>
      <c r="I103" s="112">
        <f t="shared" ca="1" si="15"/>
        <v>1.192848872007935E-2</v>
      </c>
      <c r="J103" s="99">
        <f t="shared" ca="1" si="4"/>
        <v>-9.3351138562228702</v>
      </c>
      <c r="K103" s="100">
        <f t="shared" ca="1" si="16"/>
        <v>0.7228690655265092</v>
      </c>
      <c r="L103" s="52"/>
      <c r="M103" s="46">
        <v>43966</v>
      </c>
      <c r="N103" s="59"/>
      <c r="O103" s="58" t="str">
        <f t="shared" si="17"/>
        <v/>
      </c>
      <c r="P103" s="81">
        <f t="shared" si="6"/>
        <v>2262.364436959122</v>
      </c>
      <c r="Q103" s="81">
        <f t="shared" si="7"/>
        <v>2469.3256606387163</v>
      </c>
      <c r="R103" s="81">
        <f t="shared" si="8"/>
        <v>2496.8778751674358</v>
      </c>
      <c r="S103" s="81">
        <f t="shared" si="9"/>
        <v>2049.8771271599103</v>
      </c>
      <c r="T103" s="81">
        <f t="shared" si="10"/>
        <v>2755.7006385232962</v>
      </c>
      <c r="U103" s="81">
        <f t="shared" si="11"/>
        <v>1857.347192966547</v>
      </c>
      <c r="V103" s="81">
        <f t="shared" si="12"/>
        <v>3041.3525966497136</v>
      </c>
      <c r="W103" s="81">
        <f t="shared" si="13"/>
        <v>1682.9001843638789</v>
      </c>
      <c r="X103" s="57">
        <v>38</v>
      </c>
      <c r="Y103" s="57"/>
      <c r="Z103" s="23"/>
      <c r="AB103" s="3"/>
      <c r="AC103" s="28"/>
      <c r="AD103" s="56"/>
      <c r="AE103" s="28"/>
      <c r="AF103" s="18"/>
      <c r="AH103" s="23"/>
      <c r="AI103" s="23"/>
      <c r="AJ103" s="23"/>
      <c r="AK103" s="23"/>
      <c r="AL103" s="23"/>
      <c r="AM103" s="23"/>
      <c r="AN103" s="23"/>
      <c r="AO103" s="30"/>
      <c r="AP103" s="22"/>
      <c r="AQ103" s="29"/>
      <c r="AR103" s="27"/>
      <c r="AS103" s="27"/>
      <c r="AT103" s="27"/>
      <c r="AU103" s="27"/>
      <c r="AV103" s="27"/>
      <c r="AW103" s="27"/>
      <c r="AY103" s="2"/>
      <c r="AZ103" s="8"/>
      <c r="BA103" s="8"/>
      <c r="BB103" s="8"/>
      <c r="BD103" s="37"/>
      <c r="BE103" s="28"/>
      <c r="BF103" s="56"/>
      <c r="BG103" s="28"/>
      <c r="BH103" s="18"/>
      <c r="BJ103" s="23"/>
      <c r="BK103" s="23"/>
      <c r="BL103" s="23"/>
      <c r="BM103" s="23"/>
      <c r="BN103" s="23"/>
      <c r="BO103" s="23"/>
      <c r="BP103" s="23"/>
      <c r="BQ103" s="30"/>
      <c r="BR103" s="22"/>
      <c r="BS103" s="29"/>
      <c r="BT103" s="27"/>
      <c r="BU103" s="27"/>
      <c r="BV103" s="27"/>
      <c r="BW103" s="27"/>
      <c r="BX103" s="27"/>
      <c r="BY103" s="27"/>
      <c r="CA103" s="2"/>
      <c r="CB103" s="8"/>
      <c r="CC103" s="8"/>
      <c r="CD103" s="8"/>
      <c r="CF103" s="37"/>
      <c r="CG103" s="28"/>
      <c r="CH103" s="56"/>
      <c r="CI103" s="28"/>
      <c r="CJ103" s="18"/>
      <c r="CL103" s="23"/>
      <c r="CM103" s="23"/>
      <c r="CN103" s="23"/>
      <c r="CO103" s="23"/>
      <c r="CP103" s="23"/>
      <c r="CQ103" s="23"/>
      <c r="CR103" s="23"/>
      <c r="CS103" s="30"/>
      <c r="CT103" s="22"/>
      <c r="CU103" s="29"/>
      <c r="CV103" s="27"/>
      <c r="CW103" s="27"/>
      <c r="CX103" s="27"/>
      <c r="CY103" s="27"/>
      <c r="CZ103" s="27"/>
      <c r="DA103" s="27"/>
    </row>
    <row r="104" spans="2:105">
      <c r="B104" s="61">
        <v>94</v>
      </c>
      <c r="C104" s="46">
        <v>43969</v>
      </c>
      <c r="D104" s="47"/>
      <c r="E104" s="58"/>
      <c r="G104" s="57">
        <v>39</v>
      </c>
      <c r="H104" s="111">
        <f t="shared" ca="1" si="14"/>
        <v>1969.2709794303539</v>
      </c>
      <c r="I104" s="112">
        <f t="shared" ca="1" si="15"/>
        <v>1.0671293725888919E-2</v>
      </c>
      <c r="J104" s="99">
        <f t="shared" ca="1" si="4"/>
        <v>-8.6899415233253947</v>
      </c>
      <c r="K104" s="100">
        <f t="shared" ca="1" si="16"/>
        <v>0.64517233289747511</v>
      </c>
      <c r="L104" s="52"/>
      <c r="M104" s="46">
        <v>43969</v>
      </c>
      <c r="N104" s="59"/>
      <c r="O104" s="58" t="str">
        <f t="shared" si="17"/>
        <v/>
      </c>
      <c r="P104" s="81">
        <f t="shared" si="6"/>
        <v>2263.025143833223</v>
      </c>
      <c r="Q104" s="81">
        <f t="shared" si="7"/>
        <v>2472.5115240782152</v>
      </c>
      <c r="R104" s="81">
        <f t="shared" si="8"/>
        <v>2500.8294213848235</v>
      </c>
      <c r="S104" s="81">
        <f t="shared" si="9"/>
        <v>2047.8337138186305</v>
      </c>
      <c r="T104" s="81">
        <f t="shared" si="10"/>
        <v>2763.6227604039655</v>
      </c>
      <c r="U104" s="81">
        <f t="shared" si="11"/>
        <v>1853.104871980715</v>
      </c>
      <c r="V104" s="81">
        <f t="shared" si="12"/>
        <v>3054.031073256303</v>
      </c>
      <c r="W104" s="81">
        <f t="shared" si="13"/>
        <v>1676.8928274724165</v>
      </c>
      <c r="X104" s="57">
        <v>39</v>
      </c>
      <c r="Y104" s="57"/>
      <c r="Z104" s="23"/>
      <c r="AB104" s="3"/>
      <c r="AC104" s="28"/>
      <c r="AD104" s="56"/>
      <c r="AE104" s="28"/>
      <c r="AF104" s="18"/>
      <c r="AH104" s="23"/>
      <c r="AI104" s="23"/>
      <c r="AJ104" s="23"/>
      <c r="AK104" s="23"/>
      <c r="AL104" s="23"/>
      <c r="AM104" s="23"/>
      <c r="AN104" s="23"/>
      <c r="AO104" s="30"/>
      <c r="AP104" s="22"/>
      <c r="AQ104" s="29"/>
      <c r="AR104" s="27"/>
      <c r="AS104" s="27"/>
      <c r="AT104" s="27"/>
      <c r="AU104" s="27"/>
      <c r="AV104" s="27"/>
      <c r="AW104" s="27"/>
      <c r="AY104" s="2"/>
      <c r="AZ104" s="8"/>
      <c r="BA104" s="8"/>
      <c r="BB104" s="8"/>
      <c r="BD104" s="37"/>
      <c r="BE104" s="28"/>
      <c r="BF104" s="56"/>
      <c r="BG104" s="28"/>
      <c r="BH104" s="18"/>
      <c r="BJ104" s="23"/>
      <c r="BK104" s="23"/>
      <c r="BL104" s="23"/>
      <c r="BM104" s="23"/>
      <c r="BN104" s="23"/>
      <c r="BO104" s="23"/>
      <c r="BP104" s="23"/>
      <c r="BQ104" s="30"/>
      <c r="BR104" s="22"/>
      <c r="BS104" s="29"/>
      <c r="BT104" s="27"/>
      <c r="BU104" s="27"/>
      <c r="BV104" s="27"/>
      <c r="BW104" s="27"/>
      <c r="BX104" s="27"/>
      <c r="BY104" s="27"/>
      <c r="CA104" s="2"/>
      <c r="CB104" s="8"/>
      <c r="CC104" s="8"/>
      <c r="CD104" s="8"/>
      <c r="CF104" s="37"/>
      <c r="CG104" s="28"/>
      <c r="CH104" s="56"/>
      <c r="CI104" s="28"/>
      <c r="CJ104" s="18"/>
      <c r="CL104" s="23"/>
      <c r="CM104" s="23"/>
      <c r="CN104" s="23"/>
      <c r="CO104" s="23"/>
      <c r="CP104" s="23"/>
      <c r="CQ104" s="23"/>
      <c r="CR104" s="23"/>
      <c r="CS104" s="30"/>
      <c r="CT104" s="22"/>
      <c r="CU104" s="29"/>
      <c r="CV104" s="27"/>
      <c r="CW104" s="27"/>
      <c r="CX104" s="27"/>
      <c r="CY104" s="27"/>
      <c r="CZ104" s="27"/>
      <c r="DA104" s="27"/>
    </row>
    <row r="105" spans="2:105">
      <c r="B105" s="61">
        <v>95</v>
      </c>
      <c r="C105" s="46">
        <v>43970</v>
      </c>
      <c r="D105" s="47"/>
      <c r="E105" s="58"/>
      <c r="G105" s="60">
        <v>40</v>
      </c>
      <c r="H105" s="111">
        <f t="shared" ca="1" si="14"/>
        <v>1924.5576246905912</v>
      </c>
      <c r="I105" s="112">
        <f t="shared" ca="1" si="15"/>
        <v>-2.2705536823935148E-2</v>
      </c>
      <c r="J105" s="99">
        <f t="shared" ca="1" si="4"/>
        <v>-10.143646340986212</v>
      </c>
      <c r="K105" s="100">
        <f t="shared" ca="1" si="16"/>
        <v>-1.4537048176608165</v>
      </c>
      <c r="L105" s="52"/>
      <c r="M105" s="46">
        <v>43970</v>
      </c>
      <c r="N105" s="59"/>
      <c r="O105" s="58" t="str">
        <f t="shared" si="17"/>
        <v/>
      </c>
      <c r="P105" s="81">
        <f t="shared" si="6"/>
        <v>2263.6860436619013</v>
      </c>
      <c r="Q105" s="81">
        <f t="shared" si="7"/>
        <v>2475.6608303810572</v>
      </c>
      <c r="R105" s="81">
        <f t="shared" si="8"/>
        <v>2504.7460760588328</v>
      </c>
      <c r="S105" s="81">
        <f t="shared" si="9"/>
        <v>2045.8259434954834</v>
      </c>
      <c r="T105" s="81">
        <f t="shared" si="10"/>
        <v>2771.4766025518479</v>
      </c>
      <c r="U105" s="81">
        <f t="shared" si="11"/>
        <v>1848.9329837933599</v>
      </c>
      <c r="V105" s="81">
        <f t="shared" si="12"/>
        <v>3066.6112752548402</v>
      </c>
      <c r="W105" s="81">
        <f t="shared" si="13"/>
        <v>1670.9892595838828</v>
      </c>
      <c r="X105" s="57">
        <v>40</v>
      </c>
      <c r="Y105" s="57"/>
      <c r="Z105" s="23"/>
      <c r="AB105" s="3"/>
      <c r="AC105" s="28"/>
      <c r="AD105" s="56"/>
      <c r="AE105" s="28"/>
      <c r="AF105" s="18"/>
      <c r="AH105" s="23"/>
      <c r="AI105" s="23"/>
      <c r="AJ105" s="23"/>
      <c r="AK105" s="23"/>
      <c r="AL105" s="23"/>
      <c r="AM105" s="23"/>
      <c r="AN105" s="23"/>
      <c r="AO105" s="30"/>
      <c r="AP105" s="22"/>
      <c r="AQ105" s="29"/>
      <c r="AR105" s="27"/>
      <c r="AS105" s="27"/>
      <c r="AT105" s="27"/>
      <c r="AU105" s="27"/>
      <c r="AV105" s="27"/>
      <c r="AW105" s="27"/>
      <c r="AY105" s="2"/>
      <c r="AZ105" s="8"/>
      <c r="BA105" s="8"/>
      <c r="BB105" s="8"/>
      <c r="BD105" s="37"/>
      <c r="BE105" s="28"/>
      <c r="BF105" s="56"/>
      <c r="BG105" s="28"/>
      <c r="BH105" s="18"/>
      <c r="BJ105" s="23"/>
      <c r="BK105" s="23"/>
      <c r="BL105" s="23"/>
      <c r="BM105" s="23"/>
      <c r="BN105" s="23"/>
      <c r="BO105" s="23"/>
      <c r="BP105" s="23"/>
      <c r="BQ105" s="30"/>
      <c r="BR105" s="22"/>
      <c r="BS105" s="29"/>
      <c r="BT105" s="27"/>
      <c r="BU105" s="27"/>
      <c r="BV105" s="27"/>
      <c r="BW105" s="27"/>
      <c r="BX105" s="27"/>
      <c r="BY105" s="27"/>
      <c r="CA105" s="2"/>
      <c r="CB105" s="8"/>
      <c r="CC105" s="8"/>
      <c r="CD105" s="8"/>
      <c r="CF105" s="37"/>
      <c r="CG105" s="28"/>
      <c r="CH105" s="56"/>
      <c r="CI105" s="28"/>
      <c r="CJ105" s="18"/>
      <c r="CL105" s="23"/>
      <c r="CM105" s="23"/>
      <c r="CN105" s="23"/>
      <c r="CO105" s="23"/>
      <c r="CP105" s="23"/>
      <c r="CQ105" s="23"/>
      <c r="CR105" s="23"/>
      <c r="CS105" s="30"/>
      <c r="CT105" s="22"/>
      <c r="CU105" s="29"/>
      <c r="CV105" s="27"/>
      <c r="CW105" s="27"/>
      <c r="CX105" s="27"/>
      <c r="CY105" s="27"/>
      <c r="CZ105" s="27"/>
      <c r="DA105" s="27"/>
    </row>
    <row r="106" spans="2:105">
      <c r="B106" s="61">
        <v>96</v>
      </c>
      <c r="C106" s="46">
        <v>43971</v>
      </c>
      <c r="D106" s="47"/>
      <c r="E106" s="58"/>
      <c r="G106" s="57">
        <v>41</v>
      </c>
      <c r="H106" s="111">
        <f t="shared" ca="1" si="14"/>
        <v>1934.2410320417396</v>
      </c>
      <c r="I106" s="112">
        <f t="shared" ca="1" si="15"/>
        <v>5.0314977462445057E-3</v>
      </c>
      <c r="J106" s="99">
        <f t="shared" ca="1" si="4"/>
        <v>-9.8482162121763199</v>
      </c>
      <c r="K106" s="100">
        <f t="shared" ca="1" si="16"/>
        <v>0.29543012880989161</v>
      </c>
      <c r="L106" s="52"/>
      <c r="M106" s="46">
        <v>43971</v>
      </c>
      <c r="N106" s="59"/>
      <c r="O106" s="58" t="str">
        <f t="shared" si="17"/>
        <v/>
      </c>
      <c r="P106" s="81">
        <f t="shared" si="6"/>
        <v>2264.347136501508</v>
      </c>
      <c r="Q106" s="81">
        <f t="shared" si="7"/>
        <v>2478.7749472018868</v>
      </c>
      <c r="R106" s="81">
        <f t="shared" si="8"/>
        <v>2508.6291917977424</v>
      </c>
      <c r="S106" s="81">
        <f t="shared" si="9"/>
        <v>2043.8524638662357</v>
      </c>
      <c r="T106" s="81">
        <f t="shared" si="10"/>
        <v>2779.2648576238312</v>
      </c>
      <c r="U106" s="81">
        <f t="shared" si="11"/>
        <v>1844.8288368479582</v>
      </c>
      <c r="V106" s="81">
        <f t="shared" si="12"/>
        <v>3079.0972113688076</v>
      </c>
      <c r="W106" s="81">
        <f t="shared" si="13"/>
        <v>1665.185475681445</v>
      </c>
      <c r="X106" s="57">
        <v>41</v>
      </c>
      <c r="Y106" s="57"/>
      <c r="Z106" s="23"/>
      <c r="AB106" s="3"/>
      <c r="AC106" s="28"/>
      <c r="AD106" s="56"/>
      <c r="AE106" s="28"/>
      <c r="AF106" s="18"/>
      <c r="AH106" s="23"/>
      <c r="AI106" s="23"/>
      <c r="AJ106" s="23"/>
      <c r="AK106" s="23"/>
      <c r="AL106" s="23"/>
      <c r="AM106" s="23"/>
      <c r="AN106" s="23"/>
      <c r="AO106" s="30"/>
      <c r="AP106" s="22"/>
      <c r="AQ106" s="29"/>
      <c r="AR106" s="27"/>
      <c r="AS106" s="27"/>
      <c r="AT106" s="27"/>
      <c r="AU106" s="27"/>
      <c r="AV106" s="27"/>
      <c r="AW106" s="27"/>
      <c r="AY106" s="2"/>
      <c r="AZ106" s="8"/>
      <c r="BA106" s="8"/>
      <c r="BB106" s="8"/>
      <c r="BD106" s="37"/>
      <c r="BE106" s="28"/>
      <c r="BF106" s="56"/>
      <c r="BG106" s="28"/>
      <c r="BH106" s="18"/>
      <c r="BJ106" s="23"/>
      <c r="BK106" s="23"/>
      <c r="BL106" s="23"/>
      <c r="BM106" s="23"/>
      <c r="BN106" s="23"/>
      <c r="BO106" s="23"/>
      <c r="BP106" s="23"/>
      <c r="BQ106" s="30"/>
      <c r="BR106" s="22"/>
      <c r="BS106" s="29"/>
      <c r="BT106" s="27"/>
      <c r="BU106" s="27"/>
      <c r="BV106" s="27"/>
      <c r="BW106" s="27"/>
      <c r="BX106" s="27"/>
      <c r="BY106" s="27"/>
      <c r="CA106" s="2"/>
      <c r="CB106" s="8"/>
      <c r="CC106" s="8"/>
      <c r="CD106" s="8"/>
      <c r="CF106" s="37"/>
      <c r="CG106" s="28"/>
      <c r="CH106" s="56"/>
      <c r="CI106" s="28"/>
      <c r="CJ106" s="18"/>
      <c r="CL106" s="23"/>
      <c r="CM106" s="23"/>
      <c r="CN106" s="23"/>
      <c r="CO106" s="23"/>
      <c r="CP106" s="23"/>
      <c r="CQ106" s="23"/>
      <c r="CR106" s="23"/>
      <c r="CS106" s="30"/>
      <c r="CT106" s="22"/>
      <c r="CU106" s="29"/>
      <c r="CV106" s="27"/>
      <c r="CW106" s="27"/>
      <c r="CX106" s="27"/>
      <c r="CY106" s="27"/>
      <c r="CZ106" s="27"/>
      <c r="DA106" s="27"/>
    </row>
    <row r="107" spans="2:105">
      <c r="B107" s="61">
        <v>97</v>
      </c>
      <c r="C107" s="46">
        <v>43972</v>
      </c>
      <c r="D107" s="47"/>
      <c r="E107" s="58"/>
      <c r="G107" s="60">
        <v>42</v>
      </c>
      <c r="H107" s="111">
        <f t="shared" ca="1" si="14"/>
        <v>1848.2562352557482</v>
      </c>
      <c r="I107" s="112">
        <f t="shared" ca="1" si="15"/>
        <v>-4.4454023754851212E-2</v>
      </c>
      <c r="J107" s="99">
        <f t="shared" ca="1" si="4"/>
        <v>-12.708491148847237</v>
      </c>
      <c r="K107" s="100">
        <f t="shared" ca="1" si="16"/>
        <v>-2.8602749366709164</v>
      </c>
      <c r="L107" s="52"/>
      <c r="M107" s="46">
        <v>43972</v>
      </c>
      <c r="N107" s="59"/>
      <c r="O107" s="58" t="str">
        <f t="shared" si="17"/>
        <v/>
      </c>
      <c r="P107" s="81">
        <f t="shared" si="6"/>
        <v>2265.0084224084103</v>
      </c>
      <c r="Q107" s="81">
        <f t="shared" si="7"/>
        <v>2481.8551592305607</v>
      </c>
      <c r="R107" s="81">
        <f t="shared" si="8"/>
        <v>2512.4800388196059</v>
      </c>
      <c r="S107" s="81">
        <f t="shared" si="9"/>
        <v>2041.9120049969815</v>
      </c>
      <c r="T107" s="81">
        <f t="shared" si="10"/>
        <v>2786.9900539949217</v>
      </c>
      <c r="U107" s="81">
        <f t="shared" si="11"/>
        <v>1840.7899038703863</v>
      </c>
      <c r="V107" s="81">
        <f t="shared" si="12"/>
        <v>3091.4926451379083</v>
      </c>
      <c r="W107" s="81">
        <f t="shared" si="13"/>
        <v>1659.477715934265</v>
      </c>
      <c r="X107" s="57">
        <v>42</v>
      </c>
      <c r="Y107" s="57"/>
      <c r="Z107" s="23"/>
      <c r="AB107" s="3"/>
      <c r="AC107" s="28"/>
      <c r="AD107" s="56"/>
      <c r="AE107" s="28"/>
      <c r="AF107" s="18"/>
      <c r="AH107" s="23"/>
      <c r="AI107" s="23"/>
      <c r="AJ107" s="23"/>
      <c r="AK107" s="23"/>
      <c r="AL107" s="23"/>
      <c r="AM107" s="23"/>
      <c r="AN107" s="23"/>
      <c r="AO107" s="30"/>
      <c r="AP107" s="22"/>
      <c r="AQ107" s="29"/>
      <c r="AR107" s="27"/>
      <c r="AS107" s="27"/>
      <c r="AT107" s="27"/>
      <c r="AU107" s="27"/>
      <c r="AV107" s="27"/>
      <c r="AW107" s="27"/>
      <c r="AY107" s="2"/>
      <c r="AZ107" s="8"/>
      <c r="BA107" s="8"/>
      <c r="BB107" s="8"/>
      <c r="BD107" s="37"/>
      <c r="BE107" s="28"/>
      <c r="BF107" s="56"/>
      <c r="BG107" s="28"/>
      <c r="BH107" s="18"/>
      <c r="BJ107" s="23"/>
      <c r="BK107" s="23"/>
      <c r="BL107" s="23"/>
      <c r="BM107" s="23"/>
      <c r="BN107" s="23"/>
      <c r="BO107" s="23"/>
      <c r="BP107" s="23"/>
      <c r="BQ107" s="30"/>
      <c r="BR107" s="22"/>
      <c r="BS107" s="29"/>
      <c r="BT107" s="27"/>
      <c r="BU107" s="27"/>
      <c r="BV107" s="27"/>
      <c r="BW107" s="27"/>
      <c r="BX107" s="27"/>
      <c r="BY107" s="27"/>
      <c r="CA107" s="2"/>
      <c r="CB107" s="8"/>
      <c r="CC107" s="8"/>
      <c r="CD107" s="8"/>
      <c r="CF107" s="37"/>
      <c r="CG107" s="28"/>
      <c r="CH107" s="56"/>
      <c r="CI107" s="28"/>
      <c r="CJ107" s="18"/>
      <c r="CL107" s="23"/>
      <c r="CM107" s="23"/>
      <c r="CN107" s="23"/>
      <c r="CO107" s="23"/>
      <c r="CP107" s="23"/>
      <c r="CQ107" s="23"/>
      <c r="CR107" s="23"/>
      <c r="CS107" s="30"/>
      <c r="CT107" s="22"/>
      <c r="CU107" s="29"/>
      <c r="CV107" s="27"/>
      <c r="CW107" s="27"/>
      <c r="CX107" s="27"/>
      <c r="CY107" s="27"/>
      <c r="CZ107" s="27"/>
      <c r="DA107" s="27"/>
    </row>
    <row r="108" spans="2:105">
      <c r="B108" s="61">
        <v>98</v>
      </c>
      <c r="C108" s="46">
        <v>43973</v>
      </c>
      <c r="D108" s="47"/>
      <c r="E108" s="58"/>
      <c r="G108" s="57">
        <v>43</v>
      </c>
      <c r="H108" s="111">
        <f t="shared" ca="1" si="14"/>
        <v>1743.26906429941</v>
      </c>
      <c r="I108" s="112">
        <f t="shared" ca="1" si="15"/>
        <v>-5.6803363599533994E-2</v>
      </c>
      <c r="J108" s="99">
        <f t="shared" ca="1" si="4"/>
        <v>-16.381772144009823</v>
      </c>
      <c r="K108" s="100">
        <f t="shared" ca="1" si="16"/>
        <v>-3.6732809951625862</v>
      </c>
      <c r="L108" s="52"/>
      <c r="M108" s="46">
        <v>43973</v>
      </c>
      <c r="N108" s="59"/>
      <c r="O108" s="58" t="str">
        <f t="shared" si="17"/>
        <v/>
      </c>
      <c r="P108" s="81">
        <f t="shared" si="6"/>
        <v>2265.6699014389919</v>
      </c>
      <c r="Q108" s="81">
        <f t="shared" si="7"/>
        <v>2484.9026750691819</v>
      </c>
      <c r="R108" s="81">
        <f t="shared" si="8"/>
        <v>2516.2998117947086</v>
      </c>
      <c r="S108" s="81">
        <f t="shared" si="9"/>
        <v>2040.0033725016892</v>
      </c>
      <c r="T108" s="81">
        <f t="shared" si="10"/>
        <v>2794.6545694130464</v>
      </c>
      <c r="U108" s="81">
        <f t="shared" si="11"/>
        <v>1836.8138082141206</v>
      </c>
      <c r="V108" s="81">
        <f t="shared" si="12"/>
        <v>3103.8011153252846</v>
      </c>
      <c r="W108" s="81">
        <f t="shared" si="13"/>
        <v>1653.8624452902791</v>
      </c>
      <c r="X108" s="57">
        <v>43</v>
      </c>
      <c r="Y108" s="57"/>
      <c r="Z108" s="23"/>
      <c r="AB108" s="3"/>
      <c r="AC108" s="28"/>
      <c r="AD108" s="56"/>
      <c r="AE108" s="28"/>
      <c r="AF108" s="18"/>
      <c r="AH108" s="23"/>
      <c r="AI108" s="23"/>
      <c r="AJ108" s="23"/>
      <c r="AK108" s="23"/>
      <c r="AL108" s="23"/>
      <c r="AM108" s="23"/>
      <c r="AN108" s="23"/>
      <c r="AO108" s="30"/>
      <c r="AP108" s="22"/>
      <c r="AQ108" s="29"/>
      <c r="AR108" s="27"/>
      <c r="AS108" s="27"/>
      <c r="AT108" s="27"/>
      <c r="AU108" s="27"/>
      <c r="AV108" s="27"/>
      <c r="AW108" s="27"/>
      <c r="AY108" s="2"/>
      <c r="AZ108" s="8"/>
      <c r="BA108" s="8"/>
      <c r="BB108" s="8"/>
      <c r="BD108" s="37"/>
      <c r="BE108" s="28"/>
      <c r="BF108" s="56"/>
      <c r="BG108" s="28"/>
      <c r="BH108" s="18"/>
      <c r="BJ108" s="23"/>
      <c r="BK108" s="23"/>
      <c r="BL108" s="23"/>
      <c r="BM108" s="23"/>
      <c r="BN108" s="23"/>
      <c r="BO108" s="23"/>
      <c r="BP108" s="23"/>
      <c r="BQ108" s="30"/>
      <c r="BR108" s="22"/>
      <c r="BS108" s="29"/>
      <c r="BT108" s="27"/>
      <c r="BU108" s="27"/>
      <c r="BV108" s="27"/>
      <c r="BW108" s="27"/>
      <c r="BX108" s="27"/>
      <c r="BY108" s="27"/>
      <c r="CA108" s="2"/>
      <c r="CB108" s="8"/>
      <c r="CC108" s="8"/>
      <c r="CD108" s="8"/>
      <c r="CF108" s="37"/>
      <c r="CG108" s="28"/>
      <c r="CH108" s="56"/>
      <c r="CI108" s="28"/>
      <c r="CJ108" s="18"/>
      <c r="CL108" s="23"/>
      <c r="CM108" s="23"/>
      <c r="CN108" s="23"/>
      <c r="CO108" s="23"/>
      <c r="CP108" s="23"/>
      <c r="CQ108" s="23"/>
      <c r="CR108" s="23"/>
      <c r="CS108" s="30"/>
      <c r="CT108" s="22"/>
      <c r="CU108" s="29"/>
      <c r="CV108" s="27"/>
      <c r="CW108" s="27"/>
      <c r="CX108" s="27"/>
      <c r="CY108" s="27"/>
      <c r="CZ108" s="27"/>
      <c r="DA108" s="27"/>
    </row>
    <row r="109" spans="2:105">
      <c r="B109" s="61">
        <v>99</v>
      </c>
      <c r="C109" s="46">
        <v>43977</v>
      </c>
      <c r="D109" s="47"/>
      <c r="E109" s="58"/>
      <c r="G109" s="60">
        <v>44</v>
      </c>
      <c r="H109" s="111">
        <f t="shared" ca="1" si="14"/>
        <v>1773.9524822242909</v>
      </c>
      <c r="I109" s="112">
        <f t="shared" ca="1" si="15"/>
        <v>1.7601079806468058E-2</v>
      </c>
      <c r="J109" s="99">
        <f t="shared" ca="1" si="4"/>
        <v>-15.309523723151841</v>
      </c>
      <c r="K109" s="100">
        <f t="shared" ca="1" si="16"/>
        <v>1.0722484208579806</v>
      </c>
      <c r="L109" s="52"/>
      <c r="M109" s="46">
        <v>43977</v>
      </c>
      <c r="N109" s="59"/>
      <c r="O109" s="58" t="str">
        <f t="shared" si="17"/>
        <v/>
      </c>
      <c r="P109" s="81">
        <f t="shared" si="6"/>
        <v>2266.3315736496538</v>
      </c>
      <c r="Q109" s="81">
        <f t="shared" si="7"/>
        <v>2487.9186333932112</v>
      </c>
      <c r="R109" s="81">
        <f t="shared" si="8"/>
        <v>2520.0896359749404</v>
      </c>
      <c r="S109" s="81">
        <f t="shared" si="9"/>
        <v>2038.1254414128268</v>
      </c>
      <c r="T109" s="81">
        <f t="shared" si="10"/>
        <v>2802.2606432301632</v>
      </c>
      <c r="U109" s="81">
        <f t="shared" si="11"/>
        <v>1832.8983116291261</v>
      </c>
      <c r="V109" s="81">
        <f t="shared" si="12"/>
        <v>3116.0259541953906</v>
      </c>
      <c r="W109" s="81">
        <f t="shared" si="13"/>
        <v>1648.3363351983317</v>
      </c>
      <c r="X109" s="57">
        <v>44</v>
      </c>
      <c r="Y109" s="57"/>
      <c r="Z109" s="23"/>
      <c r="AB109" s="3"/>
      <c r="AC109" s="28"/>
      <c r="AD109" s="56"/>
      <c r="AE109" s="28"/>
      <c r="AF109" s="18"/>
      <c r="AH109" s="23"/>
      <c r="AI109" s="23"/>
      <c r="AJ109" s="23"/>
      <c r="AK109" s="23"/>
      <c r="AL109" s="23"/>
      <c r="AM109" s="23"/>
      <c r="AN109" s="23"/>
      <c r="AO109" s="30"/>
      <c r="AP109" s="22"/>
      <c r="AQ109" s="29"/>
      <c r="AR109" s="27"/>
      <c r="AS109" s="27"/>
      <c r="AT109" s="27"/>
      <c r="AU109" s="27"/>
      <c r="AV109" s="27"/>
      <c r="AW109" s="27"/>
      <c r="AY109" s="2"/>
      <c r="AZ109" s="8"/>
      <c r="BA109" s="8"/>
      <c r="BB109" s="8"/>
      <c r="BD109" s="37"/>
      <c r="BE109" s="28"/>
      <c r="BF109" s="56"/>
      <c r="BG109" s="28"/>
      <c r="BH109" s="18"/>
      <c r="BJ109" s="23"/>
      <c r="BK109" s="23"/>
      <c r="BL109" s="23"/>
      <c r="BM109" s="23"/>
      <c r="BN109" s="23"/>
      <c r="BO109" s="23"/>
      <c r="BP109" s="23"/>
      <c r="BQ109" s="30"/>
      <c r="BR109" s="22"/>
      <c r="BS109" s="29"/>
      <c r="BT109" s="27"/>
      <c r="BU109" s="27"/>
      <c r="BV109" s="27"/>
      <c r="BW109" s="27"/>
      <c r="BX109" s="27"/>
      <c r="BY109" s="27"/>
      <c r="CA109" s="2"/>
      <c r="CB109" s="8"/>
      <c r="CC109" s="8"/>
      <c r="CD109" s="8"/>
      <c r="CF109" s="37"/>
      <c r="CG109" s="28"/>
      <c r="CH109" s="56"/>
      <c r="CI109" s="28"/>
      <c r="CJ109" s="18"/>
      <c r="CL109" s="23"/>
      <c r="CM109" s="23"/>
      <c r="CN109" s="23"/>
      <c r="CO109" s="23"/>
      <c r="CP109" s="23"/>
      <c r="CQ109" s="23"/>
      <c r="CR109" s="23"/>
      <c r="CS109" s="30"/>
      <c r="CT109" s="22"/>
      <c r="CU109" s="29"/>
      <c r="CV109" s="27"/>
      <c r="CW109" s="27"/>
      <c r="CX109" s="27"/>
      <c r="CY109" s="27"/>
      <c r="CZ109" s="27"/>
      <c r="DA109" s="27"/>
    </row>
    <row r="110" spans="2:105">
      <c r="B110" s="61">
        <v>100</v>
      </c>
      <c r="C110" s="46">
        <v>43978</v>
      </c>
      <c r="D110" s="47"/>
      <c r="E110" s="58"/>
      <c r="G110" s="57">
        <v>45</v>
      </c>
      <c r="H110" s="111">
        <f t="shared" ca="1" si="14"/>
        <v>1830.6494077305572</v>
      </c>
      <c r="I110" s="112">
        <f t="shared" ca="1" si="15"/>
        <v>3.1960791551291286E-2</v>
      </c>
      <c r="J110" s="99">
        <f t="shared" ca="1" si="4"/>
        <v>-13.361481619728501</v>
      </c>
      <c r="K110" s="100">
        <f t="shared" ca="1" si="16"/>
        <v>1.9480421034233406</v>
      </c>
      <c r="L110" s="52"/>
      <c r="M110" s="46">
        <v>43978</v>
      </c>
      <c r="N110" s="59"/>
      <c r="O110" s="58" t="str">
        <f t="shared" si="17"/>
        <v/>
      </c>
      <c r="P110" s="81">
        <f t="shared" si="6"/>
        <v>2266.9934390968115</v>
      </c>
      <c r="Q110" s="81">
        <f t="shared" si="7"/>
        <v>2490.9041084856917</v>
      </c>
      <c r="R110" s="81">
        <f t="shared" si="8"/>
        <v>2523.8505726988274</v>
      </c>
      <c r="S110" s="81">
        <f t="shared" si="9"/>
        <v>2036.2771506763295</v>
      </c>
      <c r="T110" s="81">
        <f t="shared" si="10"/>
        <v>2809.8103873869109</v>
      </c>
      <c r="U110" s="81">
        <f t="shared" si="11"/>
        <v>1829.0413032772074</v>
      </c>
      <c r="V110" s="81">
        <f t="shared" si="12"/>
        <v>3128.1703039276968</v>
      </c>
      <c r="W110" s="81">
        <f t="shared" si="13"/>
        <v>1642.8962471944674</v>
      </c>
      <c r="X110" s="57">
        <v>45</v>
      </c>
      <c r="Y110" s="57"/>
      <c r="Z110" s="23"/>
      <c r="AB110" s="3"/>
      <c r="AC110" s="28"/>
      <c r="AD110" s="56"/>
      <c r="AE110" s="28"/>
      <c r="AF110" s="18"/>
      <c r="AH110" s="23"/>
      <c r="AI110" s="23"/>
      <c r="AJ110" s="23"/>
      <c r="AK110" s="23"/>
      <c r="AL110" s="23"/>
      <c r="AM110" s="23"/>
      <c r="AN110" s="23"/>
      <c r="AO110" s="30"/>
      <c r="AP110" s="22"/>
      <c r="AQ110" s="29"/>
      <c r="AR110" s="27"/>
      <c r="AS110" s="27"/>
      <c r="AT110" s="27"/>
      <c r="AU110" s="27"/>
      <c r="AV110" s="27"/>
      <c r="AW110" s="27"/>
      <c r="AY110" s="2"/>
      <c r="AZ110" s="8"/>
      <c r="BA110" s="8"/>
      <c r="BB110" s="8"/>
      <c r="BD110" s="37"/>
      <c r="BE110" s="28"/>
      <c r="BF110" s="56"/>
      <c r="BG110" s="28"/>
      <c r="BH110" s="18"/>
      <c r="BJ110" s="23"/>
      <c r="BK110" s="23"/>
      <c r="BL110" s="23"/>
      <c r="BM110" s="23"/>
      <c r="BN110" s="23"/>
      <c r="BO110" s="23"/>
      <c r="BP110" s="23"/>
      <c r="BQ110" s="30"/>
      <c r="BR110" s="22"/>
      <c r="BS110" s="29"/>
      <c r="BT110" s="27"/>
      <c r="BU110" s="27"/>
      <c r="BV110" s="27"/>
      <c r="BW110" s="27"/>
      <c r="BX110" s="27"/>
      <c r="BY110" s="27"/>
      <c r="CA110" s="2"/>
      <c r="CB110" s="8"/>
      <c r="CC110" s="8"/>
      <c r="CD110" s="8"/>
      <c r="CF110" s="37"/>
      <c r="CG110" s="28"/>
      <c r="CH110" s="56"/>
      <c r="CI110" s="28"/>
      <c r="CJ110" s="18"/>
      <c r="CL110" s="23"/>
      <c r="CM110" s="23"/>
      <c r="CN110" s="23"/>
      <c r="CO110" s="23"/>
      <c r="CP110" s="23"/>
      <c r="CQ110" s="23"/>
      <c r="CR110" s="23"/>
      <c r="CS110" s="30"/>
      <c r="CT110" s="22"/>
      <c r="CU110" s="29"/>
      <c r="CV110" s="27"/>
      <c r="CW110" s="27"/>
      <c r="CX110" s="27"/>
      <c r="CY110" s="27"/>
      <c r="CZ110" s="27"/>
      <c r="DA110" s="27"/>
    </row>
    <row r="111" spans="2:105">
      <c r="B111" s="61">
        <v>101</v>
      </c>
      <c r="C111" s="46">
        <v>43979</v>
      </c>
      <c r="D111" s="47"/>
      <c r="E111" s="58"/>
      <c r="G111" s="60">
        <v>46</v>
      </c>
      <c r="H111" s="111">
        <f t="shared" ca="1" si="14"/>
        <v>1783.1656560225779</v>
      </c>
      <c r="I111" s="112">
        <f t="shared" ca="1" si="15"/>
        <v>-2.5938200677564239E-2</v>
      </c>
      <c r="J111" s="99">
        <f t="shared" ca="1" si="4"/>
        <v>-15.022264641982483</v>
      </c>
      <c r="K111" s="100">
        <f t="shared" ca="1" si="16"/>
        <v>-1.6607830222539826</v>
      </c>
      <c r="L111" s="52"/>
      <c r="M111" s="46">
        <v>43979</v>
      </c>
      <c r="N111" s="59"/>
      <c r="O111" s="58" t="str">
        <f t="shared" si="17"/>
        <v/>
      </c>
      <c r="P111" s="81">
        <f t="shared" si="6"/>
        <v>2267.6554978368995</v>
      </c>
      <c r="Q111" s="81">
        <f t="shared" si="7"/>
        <v>2493.8601152208266</v>
      </c>
      <c r="R111" s="81">
        <f t="shared" si="8"/>
        <v>2527.5836243482045</v>
      </c>
      <c r="S111" s="81">
        <f t="shared" si="9"/>
        <v>2034.4574981949288</v>
      </c>
      <c r="T111" s="81">
        <f t="shared" si="10"/>
        <v>2817.3057963025326</v>
      </c>
      <c r="U111" s="81">
        <f t="shared" si="11"/>
        <v>1825.2407898420845</v>
      </c>
      <c r="V111" s="81">
        <f t="shared" si="12"/>
        <v>3140.2371313932858</v>
      </c>
      <c r="W111" s="81">
        <f t="shared" si="13"/>
        <v>1637.5392181253387</v>
      </c>
      <c r="X111" s="57">
        <v>46</v>
      </c>
      <c r="Y111" s="57"/>
      <c r="Z111" s="23"/>
      <c r="AB111" s="3"/>
      <c r="AC111" s="28"/>
      <c r="AD111" s="56"/>
      <c r="AE111" s="28"/>
      <c r="AF111" s="18"/>
      <c r="AH111" s="23"/>
      <c r="AI111" s="23"/>
      <c r="AJ111" s="23"/>
      <c r="AK111" s="23"/>
      <c r="AL111" s="23"/>
      <c r="AM111" s="23"/>
      <c r="AN111" s="23"/>
      <c r="AO111" s="30"/>
      <c r="AP111" s="22"/>
      <c r="AQ111" s="29"/>
      <c r="AR111" s="27"/>
      <c r="AS111" s="27"/>
      <c r="AT111" s="27"/>
      <c r="AU111" s="27"/>
      <c r="AV111" s="27"/>
      <c r="AW111" s="27"/>
      <c r="AY111" s="2"/>
      <c r="AZ111" s="8"/>
      <c r="BA111" s="8"/>
      <c r="BB111" s="8"/>
      <c r="BD111" s="37"/>
      <c r="BE111" s="28"/>
      <c r="BF111" s="56"/>
      <c r="BG111" s="28"/>
      <c r="BH111" s="18"/>
      <c r="BJ111" s="23"/>
      <c r="BK111" s="23"/>
      <c r="BL111" s="23"/>
      <c r="BM111" s="23"/>
      <c r="BN111" s="23"/>
      <c r="BO111" s="23"/>
      <c r="BP111" s="23"/>
      <c r="BQ111" s="30"/>
      <c r="BR111" s="22"/>
      <c r="BS111" s="29"/>
      <c r="BT111" s="27"/>
      <c r="BU111" s="27"/>
      <c r="BV111" s="27"/>
      <c r="BW111" s="27"/>
      <c r="BX111" s="27"/>
      <c r="BY111" s="27"/>
      <c r="CA111" s="2"/>
      <c r="CB111" s="8"/>
      <c r="CC111" s="8"/>
      <c r="CD111" s="8"/>
      <c r="CF111" s="37"/>
      <c r="CG111" s="28"/>
      <c r="CH111" s="56"/>
      <c r="CI111" s="28"/>
      <c r="CJ111" s="18"/>
      <c r="CL111" s="23"/>
      <c r="CM111" s="23"/>
      <c r="CN111" s="23"/>
      <c r="CO111" s="23"/>
      <c r="CP111" s="23"/>
      <c r="CQ111" s="23"/>
      <c r="CR111" s="23"/>
      <c r="CS111" s="30"/>
      <c r="CT111" s="22"/>
      <c r="CU111" s="29"/>
      <c r="CV111" s="27"/>
      <c r="CW111" s="27"/>
      <c r="CX111" s="27"/>
      <c r="CY111" s="27"/>
      <c r="CZ111" s="27"/>
      <c r="DA111" s="27"/>
    </row>
    <row r="112" spans="2:105">
      <c r="B112" s="61">
        <v>102</v>
      </c>
      <c r="C112" s="46">
        <v>43980</v>
      </c>
      <c r="D112" s="47"/>
      <c r="E112" s="58"/>
      <c r="G112" s="57">
        <v>47</v>
      </c>
      <c r="H112" s="111">
        <f t="shared" ca="1" si="14"/>
        <v>1791.1903166111119</v>
      </c>
      <c r="I112" s="112">
        <f t="shared" ca="1" si="15"/>
        <v>4.500232808674314E-3</v>
      </c>
      <c r="J112" s="99">
        <f t="shared" ca="1" si="4"/>
        <v>-14.759881077072881</v>
      </c>
      <c r="K112" s="100">
        <f t="shared" ca="1" si="16"/>
        <v>0.26238356490960085</v>
      </c>
      <c r="L112" s="52"/>
      <c r="M112" s="46">
        <v>43980</v>
      </c>
      <c r="N112" s="59"/>
      <c r="O112" s="58" t="str">
        <f t="shared" si="17"/>
        <v/>
      </c>
      <c r="P112" s="81">
        <f t="shared" si="6"/>
        <v>2268.3177499263675</v>
      </c>
      <c r="Q112" s="81">
        <f t="shared" si="7"/>
        <v>2496.7876135624169</v>
      </c>
      <c r="R112" s="81">
        <f t="shared" si="8"/>
        <v>2531.2897388218139</v>
      </c>
      <c r="S112" s="81">
        <f t="shared" si="9"/>
        <v>2032.6655363545535</v>
      </c>
      <c r="T112" s="81">
        <f t="shared" si="10"/>
        <v>2824.74875580046</v>
      </c>
      <c r="U112" s="81">
        <f t="shared" si="11"/>
        <v>1821.4948866038128</v>
      </c>
      <c r="V112" s="81">
        <f t="shared" si="12"/>
        <v>3152.2292414894232</v>
      </c>
      <c r="W112" s="81">
        <f t="shared" si="13"/>
        <v>1632.2624468136369</v>
      </c>
      <c r="X112" s="57">
        <v>47</v>
      </c>
      <c r="Y112" s="57"/>
      <c r="Z112" s="23"/>
      <c r="AB112" s="3"/>
      <c r="AC112" s="28"/>
      <c r="AD112" s="56"/>
      <c r="AE112" s="28"/>
      <c r="AF112" s="18"/>
      <c r="AH112" s="23"/>
      <c r="AI112" s="23"/>
      <c r="AJ112" s="23"/>
      <c r="AK112" s="23"/>
      <c r="AL112" s="23"/>
      <c r="AM112" s="23"/>
      <c r="AN112" s="23"/>
      <c r="AO112" s="30"/>
      <c r="AP112" s="22"/>
      <c r="AQ112" s="29"/>
      <c r="AR112" s="27"/>
      <c r="AS112" s="27"/>
      <c r="AT112" s="27"/>
      <c r="AU112" s="27"/>
      <c r="AV112" s="27"/>
      <c r="AW112" s="27"/>
      <c r="AY112" s="2"/>
      <c r="AZ112" s="8"/>
      <c r="BA112" s="8"/>
      <c r="BB112" s="8"/>
      <c r="BD112" s="37"/>
      <c r="BE112" s="28"/>
      <c r="BF112" s="56"/>
      <c r="BG112" s="28"/>
      <c r="BH112" s="18"/>
      <c r="BJ112" s="23"/>
      <c r="BK112" s="23"/>
      <c r="BL112" s="23"/>
      <c r="BM112" s="23"/>
      <c r="BN112" s="23"/>
      <c r="BO112" s="23"/>
      <c r="BP112" s="23"/>
      <c r="BQ112" s="30"/>
      <c r="BR112" s="22"/>
      <c r="BS112" s="29"/>
      <c r="BT112" s="27"/>
      <c r="BU112" s="27"/>
      <c r="BV112" s="27"/>
      <c r="BW112" s="27"/>
      <c r="BX112" s="27"/>
      <c r="BY112" s="27"/>
      <c r="CA112" s="2"/>
      <c r="CB112" s="8"/>
      <c r="CC112" s="8"/>
      <c r="CD112" s="8"/>
      <c r="CF112" s="37"/>
      <c r="CG112" s="28"/>
      <c r="CH112" s="56"/>
      <c r="CI112" s="28"/>
      <c r="CJ112" s="18"/>
      <c r="CL112" s="23"/>
      <c r="CM112" s="23"/>
      <c r="CN112" s="23"/>
      <c r="CO112" s="23"/>
      <c r="CP112" s="23"/>
      <c r="CQ112" s="23"/>
      <c r="CR112" s="23"/>
      <c r="CS112" s="30"/>
      <c r="CT112" s="22"/>
      <c r="CU112" s="29"/>
      <c r="CV112" s="27"/>
      <c r="CW112" s="27"/>
      <c r="CX112" s="27"/>
      <c r="CY112" s="27"/>
      <c r="CZ112" s="27"/>
      <c r="DA112" s="27"/>
    </row>
    <row r="113" spans="2:105">
      <c r="B113" s="61">
        <v>103</v>
      </c>
      <c r="C113" s="46">
        <v>43983</v>
      </c>
      <c r="D113" s="47"/>
      <c r="E113" s="58"/>
      <c r="G113" s="60">
        <v>48</v>
      </c>
      <c r="H113" s="111">
        <f t="shared" ca="1" si="14"/>
        <v>1750.3313349936186</v>
      </c>
      <c r="I113" s="112">
        <f t="shared" ca="1" si="15"/>
        <v>-2.2811077772460001E-2</v>
      </c>
      <c r="J113" s="99">
        <f t="shared" ca="1" si="4"/>
        <v>-16.220335820917235</v>
      </c>
      <c r="K113" s="100">
        <f t="shared" ca="1" si="16"/>
        <v>-1.4604547438443523</v>
      </c>
      <c r="L113" s="52"/>
      <c r="M113" s="46">
        <v>43983</v>
      </c>
      <c r="N113" s="59"/>
      <c r="O113" s="58" t="str">
        <f t="shared" si="17"/>
        <v/>
      </c>
      <c r="P113" s="81">
        <f t="shared" si="6"/>
        <v>2268.9801954216819</v>
      </c>
      <c r="Q113" s="81">
        <f t="shared" si="7"/>
        <v>2499.687512633664</v>
      </c>
      <c r="R113" s="81">
        <f t="shared" si="8"/>
        <v>2534.9698135821345</v>
      </c>
      <c r="S113" s="81">
        <f t="shared" si="9"/>
        <v>2030.9003679775005</v>
      </c>
      <c r="T113" s="81">
        <f t="shared" si="10"/>
        <v>2832.141051181974</v>
      </c>
      <c r="U113" s="81">
        <f t="shared" si="11"/>
        <v>1817.8018093651158</v>
      </c>
      <c r="V113" s="81">
        <f t="shared" si="12"/>
        <v>3164.149289200303</v>
      </c>
      <c r="W113" s="81">
        <f t="shared" si="13"/>
        <v>1627.0632819973455</v>
      </c>
      <c r="X113" s="57">
        <v>48</v>
      </c>
      <c r="Y113" s="57"/>
      <c r="Z113" s="23"/>
      <c r="AB113" s="3"/>
      <c r="AC113" s="28"/>
      <c r="AD113" s="56"/>
      <c r="AE113" s="28"/>
      <c r="AF113" s="18"/>
      <c r="AH113" s="23"/>
      <c r="AI113" s="23"/>
      <c r="AJ113" s="23"/>
      <c r="AK113" s="23"/>
      <c r="AL113" s="23"/>
      <c r="AM113" s="23"/>
      <c r="AN113" s="23"/>
      <c r="AO113" s="30"/>
      <c r="AP113" s="22"/>
      <c r="AQ113" s="29"/>
      <c r="AR113" s="27"/>
      <c r="AS113" s="27"/>
      <c r="AT113" s="27"/>
      <c r="AU113" s="27"/>
      <c r="AV113" s="27"/>
      <c r="AW113" s="27"/>
      <c r="AY113" s="2"/>
      <c r="AZ113" s="8"/>
      <c r="BA113" s="8"/>
      <c r="BB113" s="8"/>
      <c r="BD113" s="37"/>
      <c r="BE113" s="28"/>
      <c r="BF113" s="56"/>
      <c r="BG113" s="28"/>
      <c r="BH113" s="18"/>
      <c r="BJ113" s="23"/>
      <c r="BK113" s="23"/>
      <c r="BL113" s="23"/>
      <c r="BM113" s="23"/>
      <c r="BN113" s="23"/>
      <c r="BO113" s="23"/>
      <c r="BP113" s="23"/>
      <c r="BQ113" s="30"/>
      <c r="BR113" s="22"/>
      <c r="BS113" s="29"/>
      <c r="BT113" s="27"/>
      <c r="BU113" s="27"/>
      <c r="BV113" s="27"/>
      <c r="BW113" s="27"/>
      <c r="BX113" s="27"/>
      <c r="BY113" s="27"/>
      <c r="CA113" s="2"/>
      <c r="CB113" s="8"/>
      <c r="CC113" s="8"/>
      <c r="CD113" s="8"/>
      <c r="CF113" s="37"/>
      <c r="CG113" s="28"/>
      <c r="CH113" s="56"/>
      <c r="CI113" s="28"/>
      <c r="CJ113" s="18"/>
      <c r="CL113" s="23"/>
      <c r="CM113" s="23"/>
      <c r="CN113" s="23"/>
      <c r="CO113" s="23"/>
      <c r="CP113" s="23"/>
      <c r="CQ113" s="23"/>
      <c r="CR113" s="23"/>
      <c r="CS113" s="30"/>
      <c r="CT113" s="22"/>
      <c r="CU113" s="29"/>
      <c r="CV113" s="27"/>
      <c r="CW113" s="27"/>
      <c r="CX113" s="27"/>
      <c r="CY113" s="27"/>
      <c r="CZ113" s="27"/>
      <c r="DA113" s="27"/>
    </row>
    <row r="114" spans="2:105">
      <c r="B114" s="61">
        <v>104</v>
      </c>
      <c r="C114" s="46">
        <v>43984</v>
      </c>
      <c r="D114" s="47"/>
      <c r="E114" s="58"/>
      <c r="G114" s="57">
        <v>49</v>
      </c>
      <c r="H114" s="111">
        <f t="shared" ca="1" si="14"/>
        <v>1722.7951428001334</v>
      </c>
      <c r="I114" s="112">
        <f t="shared" ca="1" si="15"/>
        <v>-1.5731988362983652E-2</v>
      </c>
      <c r="J114" s="99">
        <f t="shared" ca="1" si="4"/>
        <v>-17.229651412537379</v>
      </c>
      <c r="K114" s="100">
        <f t="shared" ca="1" si="16"/>
        <v>-1.0093155916201435</v>
      </c>
      <c r="L114" s="52"/>
      <c r="M114" s="46">
        <v>43984</v>
      </c>
      <c r="N114" s="59"/>
      <c r="O114" s="58" t="str">
        <f t="shared" si="17"/>
        <v/>
      </c>
      <c r="P114" s="81">
        <f t="shared" si="6"/>
        <v>2269.6428343793245</v>
      </c>
      <c r="Q114" s="81">
        <f t="shared" si="7"/>
        <v>2502.5606744072243</v>
      </c>
      <c r="R114" s="81">
        <f t="shared" si="8"/>
        <v>2538.6246993241466</v>
      </c>
      <c r="S114" s="81">
        <f t="shared" si="9"/>
        <v>2029.1611426536695</v>
      </c>
      <c r="T114" s="81">
        <f t="shared" si="10"/>
        <v>2839.4843745452195</v>
      </c>
      <c r="U114" s="81">
        <f t="shared" si="11"/>
        <v>1814.1598671323763</v>
      </c>
      <c r="V114" s="81">
        <f t="shared" si="12"/>
        <v>3175.9997905294799</v>
      </c>
      <c r="W114" s="81">
        <f t="shared" si="13"/>
        <v>1621.9392113973122</v>
      </c>
      <c r="X114" s="57">
        <v>49</v>
      </c>
      <c r="Y114" s="57"/>
      <c r="Z114" s="23"/>
      <c r="AB114" s="3"/>
      <c r="AC114" s="28"/>
      <c r="AD114" s="56"/>
      <c r="AE114" s="28"/>
      <c r="AF114" s="18"/>
      <c r="AH114" s="23"/>
      <c r="AI114" s="23"/>
      <c r="AJ114" s="23"/>
      <c r="AK114" s="23"/>
      <c r="AL114" s="23"/>
      <c r="AM114" s="23"/>
      <c r="AN114" s="23"/>
      <c r="AO114" s="30"/>
      <c r="AP114" s="22"/>
      <c r="AQ114" s="29"/>
      <c r="AR114" s="27"/>
      <c r="AS114" s="27"/>
      <c r="AT114" s="27"/>
      <c r="AU114" s="27"/>
      <c r="AV114" s="27"/>
      <c r="AW114" s="27"/>
      <c r="AY114" s="2"/>
      <c r="AZ114" s="8"/>
      <c r="BA114" s="8"/>
      <c r="BB114" s="8"/>
      <c r="BD114" s="37"/>
      <c r="BE114" s="28"/>
      <c r="BF114" s="56"/>
      <c r="BG114" s="28"/>
      <c r="BH114" s="18"/>
      <c r="BJ114" s="23"/>
      <c r="BK114" s="23"/>
      <c r="BL114" s="23"/>
      <c r="BM114" s="23"/>
      <c r="BN114" s="23"/>
      <c r="BO114" s="23"/>
      <c r="BP114" s="23"/>
      <c r="BQ114" s="30"/>
      <c r="BR114" s="22"/>
      <c r="BS114" s="29"/>
      <c r="BT114" s="27"/>
      <c r="BU114" s="27"/>
      <c r="BV114" s="27"/>
      <c r="BW114" s="27"/>
      <c r="BX114" s="27"/>
      <c r="BY114" s="27"/>
      <c r="CA114" s="2"/>
      <c r="CB114" s="8"/>
      <c r="CC114" s="8"/>
      <c r="CD114" s="8"/>
      <c r="CF114" s="37"/>
      <c r="CG114" s="28"/>
      <c r="CH114" s="56"/>
      <c r="CI114" s="28"/>
      <c r="CJ114" s="18"/>
      <c r="CL114" s="23"/>
      <c r="CM114" s="23"/>
      <c r="CN114" s="23"/>
      <c r="CO114" s="23"/>
      <c r="CP114" s="23"/>
      <c r="CQ114" s="23"/>
      <c r="CR114" s="23"/>
      <c r="CS114" s="30"/>
      <c r="CT114" s="22"/>
      <c r="CU114" s="29"/>
      <c r="CV114" s="27"/>
      <c r="CW114" s="27"/>
      <c r="CX114" s="27"/>
      <c r="CY114" s="27"/>
      <c r="CZ114" s="27"/>
      <c r="DA114" s="27"/>
    </row>
    <row r="115" spans="2:105">
      <c r="B115" s="61">
        <v>105</v>
      </c>
      <c r="C115" s="46">
        <v>43985</v>
      </c>
      <c r="D115" s="47"/>
      <c r="E115" s="58"/>
      <c r="G115" s="60">
        <v>50</v>
      </c>
      <c r="H115" s="111">
        <f t="shared" ca="1" si="14"/>
        <v>1718.9982920726393</v>
      </c>
      <c r="I115" s="112">
        <f t="shared" ca="1" si="15"/>
        <v>-2.2038898492149736E-3</v>
      </c>
      <c r="J115" s="99">
        <f t="shared" ca="1" si="4"/>
        <v>-17.38579653682179</v>
      </c>
      <c r="K115" s="100">
        <f t="shared" ca="1" si="16"/>
        <v>-0.15614512428441246</v>
      </c>
      <c r="L115" s="52"/>
      <c r="M115" s="46">
        <v>43985</v>
      </c>
      <c r="N115" s="59"/>
      <c r="O115" s="58" t="str">
        <f t="shared" si="17"/>
        <v/>
      </c>
      <c r="P115" s="81">
        <f t="shared" si="6"/>
        <v>2270.3056668557947</v>
      </c>
      <c r="Q115" s="81">
        <f t="shared" si="7"/>
        <v>2505.4079170579344</v>
      </c>
      <c r="R115" s="81">
        <f t="shared" si="8"/>
        <v>2542.2552033083052</v>
      </c>
      <c r="S115" s="81">
        <f t="shared" si="9"/>
        <v>2027.4470534075897</v>
      </c>
      <c r="T115" s="81">
        <f t="shared" si="10"/>
        <v>2846.7803314339662</v>
      </c>
      <c r="U115" s="81">
        <f t="shared" si="11"/>
        <v>1810.5674554668726</v>
      </c>
      <c r="V115" s="81">
        <f t="shared" si="12"/>
        <v>3187.7831324302624</v>
      </c>
      <c r="W115" s="81">
        <f t="shared" si="13"/>
        <v>1616.8878517868543</v>
      </c>
      <c r="X115" s="57">
        <v>50</v>
      </c>
      <c r="Y115" s="57"/>
      <c r="Z115" s="23"/>
      <c r="AB115" s="3"/>
      <c r="AC115" s="28"/>
      <c r="AD115" s="56"/>
      <c r="AE115" s="28"/>
      <c r="AF115" s="18"/>
      <c r="AH115" s="23"/>
      <c r="AI115" s="23"/>
      <c r="AJ115" s="23"/>
      <c r="AK115" s="23"/>
      <c r="AL115" s="23"/>
      <c r="AM115" s="23"/>
      <c r="AN115" s="23"/>
      <c r="AO115" s="30"/>
      <c r="AP115" s="22"/>
      <c r="AQ115" s="29"/>
      <c r="AR115" s="27"/>
      <c r="AS115" s="27"/>
      <c r="AT115" s="27"/>
      <c r="AU115" s="27"/>
      <c r="AV115" s="27"/>
      <c r="AW115" s="27"/>
      <c r="AY115" s="2"/>
      <c r="AZ115" s="8"/>
      <c r="BA115" s="8"/>
      <c r="BB115" s="8"/>
      <c r="BD115" s="37"/>
      <c r="BE115" s="28"/>
      <c r="BF115" s="56"/>
      <c r="BG115" s="28"/>
      <c r="BH115" s="18"/>
      <c r="BJ115" s="23"/>
      <c r="BK115" s="23"/>
      <c r="BL115" s="23"/>
      <c r="BM115" s="23"/>
      <c r="BN115" s="23"/>
      <c r="BO115" s="23"/>
      <c r="BP115" s="23"/>
      <c r="BQ115" s="30"/>
      <c r="BR115" s="22"/>
      <c r="BS115" s="29"/>
      <c r="BT115" s="27"/>
      <c r="BU115" s="27"/>
      <c r="BV115" s="27"/>
      <c r="BW115" s="27"/>
      <c r="BX115" s="27"/>
      <c r="BY115" s="27"/>
      <c r="CA115" s="2"/>
      <c r="CB115" s="8"/>
      <c r="CC115" s="8"/>
      <c r="CD115" s="8"/>
      <c r="CF115" s="37"/>
      <c r="CG115" s="28"/>
      <c r="CH115" s="56"/>
      <c r="CI115" s="28"/>
      <c r="CJ115" s="18"/>
      <c r="CL115" s="23"/>
      <c r="CM115" s="23"/>
      <c r="CN115" s="23"/>
      <c r="CO115" s="23"/>
      <c r="CP115" s="23"/>
      <c r="CQ115" s="23"/>
      <c r="CR115" s="23"/>
      <c r="CS115" s="30"/>
      <c r="CT115" s="22"/>
      <c r="CU115" s="29"/>
      <c r="CV115" s="27"/>
      <c r="CW115" s="27"/>
      <c r="CX115" s="27"/>
      <c r="CY115" s="27"/>
      <c r="CZ115" s="27"/>
      <c r="DA115" s="27"/>
    </row>
    <row r="116" spans="2:105">
      <c r="B116" s="61">
        <v>106</v>
      </c>
      <c r="C116" s="46">
        <v>43986</v>
      </c>
      <c r="D116" s="47"/>
      <c r="E116" s="58"/>
      <c r="G116" s="57">
        <v>51</v>
      </c>
      <c r="H116" s="111">
        <f t="shared" ca="1" si="14"/>
        <v>1750.7169242020911</v>
      </c>
      <c r="I116" s="112">
        <f t="shared" ca="1" si="15"/>
        <v>1.8451811311114168E-2</v>
      </c>
      <c r="J116" s="99">
        <f t="shared" ca="1" si="4"/>
        <v>-16.261318900930526</v>
      </c>
      <c r="K116" s="100">
        <f t="shared" ca="1" si="16"/>
        <v>1.1244776358912647</v>
      </c>
      <c r="L116" s="52"/>
      <c r="M116" s="46">
        <v>43986</v>
      </c>
      <c r="N116" s="59"/>
      <c r="O116" s="58" t="str">
        <f t="shared" si="17"/>
        <v/>
      </c>
      <c r="P116" s="81">
        <f t="shared" si="6"/>
        <v>2270.9686929076092</v>
      </c>
      <c r="Q116" s="81">
        <f t="shared" si="7"/>
        <v>2508.2300180151542</v>
      </c>
      <c r="R116" s="81">
        <f t="shared" si="8"/>
        <v>2545.8620923945223</v>
      </c>
      <c r="S116" s="81">
        <f t="shared" si="9"/>
        <v>2025.7573336644389</v>
      </c>
      <c r="T116" s="81">
        <f t="shared" si="10"/>
        <v>2854.0304468896084</v>
      </c>
      <c r="U116" s="81">
        <f t="shared" si="11"/>
        <v>1807.0230504327819</v>
      </c>
      <c r="V116" s="81">
        <f t="shared" si="12"/>
        <v>3199.5015818439801</v>
      </c>
      <c r="W116" s="81">
        <f t="shared" si="13"/>
        <v>1611.9069399534949</v>
      </c>
      <c r="X116" s="57">
        <v>51</v>
      </c>
      <c r="Y116" s="57"/>
      <c r="Z116" s="23"/>
      <c r="AB116" s="3"/>
      <c r="AC116" s="28"/>
      <c r="AD116" s="56"/>
      <c r="AE116" s="28"/>
      <c r="AF116" s="18"/>
      <c r="AH116" s="23"/>
      <c r="AI116" s="23"/>
      <c r="AJ116" s="23"/>
      <c r="AK116" s="23"/>
      <c r="AL116" s="23"/>
      <c r="AM116" s="23"/>
      <c r="AN116" s="23"/>
      <c r="AO116" s="30"/>
      <c r="AP116" s="22"/>
      <c r="AQ116" s="29"/>
      <c r="AR116" s="27"/>
      <c r="AS116" s="27"/>
      <c r="AT116" s="27"/>
      <c r="AU116" s="27"/>
      <c r="AV116" s="27"/>
      <c r="AW116" s="27"/>
      <c r="AY116" s="2"/>
      <c r="AZ116" s="8"/>
      <c r="BA116" s="8"/>
      <c r="BB116" s="8"/>
      <c r="BD116" s="37"/>
      <c r="BE116" s="28"/>
      <c r="BF116" s="56"/>
      <c r="BG116" s="28"/>
      <c r="BH116" s="18"/>
      <c r="BJ116" s="23"/>
      <c r="BK116" s="23"/>
      <c r="BL116" s="23"/>
      <c r="BM116" s="23"/>
      <c r="BN116" s="23"/>
      <c r="BO116" s="23"/>
      <c r="BP116" s="23"/>
      <c r="BQ116" s="30"/>
      <c r="BR116" s="22"/>
      <c r="BS116" s="29"/>
      <c r="BT116" s="27"/>
      <c r="BU116" s="27"/>
      <c r="BV116" s="27"/>
      <c r="BW116" s="27"/>
      <c r="BX116" s="27"/>
      <c r="BY116" s="27"/>
      <c r="CA116" s="2"/>
      <c r="CB116" s="8"/>
      <c r="CC116" s="8"/>
      <c r="CD116" s="8"/>
      <c r="CF116" s="37"/>
      <c r="CG116" s="28"/>
      <c r="CH116" s="56"/>
      <c r="CI116" s="28"/>
      <c r="CJ116" s="18"/>
      <c r="CL116" s="23"/>
      <c r="CM116" s="23"/>
      <c r="CN116" s="23"/>
      <c r="CO116" s="23"/>
      <c r="CP116" s="23"/>
      <c r="CQ116" s="23"/>
      <c r="CR116" s="23"/>
      <c r="CS116" s="30"/>
      <c r="CT116" s="22"/>
      <c r="CU116" s="29"/>
      <c r="CV116" s="27"/>
      <c r="CW116" s="27"/>
      <c r="CX116" s="27"/>
      <c r="CY116" s="27"/>
      <c r="CZ116" s="27"/>
      <c r="DA116" s="27"/>
    </row>
    <row r="117" spans="2:105">
      <c r="B117" s="61">
        <v>107</v>
      </c>
      <c r="C117" s="46">
        <v>43987</v>
      </c>
      <c r="D117" s="47"/>
      <c r="E117" s="58"/>
      <c r="G117" s="60">
        <v>52</v>
      </c>
      <c r="H117" s="111">
        <f t="shared" ca="1" si="14"/>
        <v>1727.4158529272288</v>
      </c>
      <c r="I117" s="112">
        <f t="shared" ca="1" si="15"/>
        <v>-1.3309445377916864E-2</v>
      </c>
      <c r="J117" s="99">
        <f t="shared" ca="1" si="4"/>
        <v>-17.11699451715501</v>
      </c>
      <c r="K117" s="100">
        <f t="shared" ca="1" si="16"/>
        <v>-0.85567561622448529</v>
      </c>
      <c r="L117" s="52"/>
      <c r="M117" s="46">
        <v>43987</v>
      </c>
      <c r="N117" s="59"/>
      <c r="O117" s="58" t="str">
        <f t="shared" si="17"/>
        <v/>
      </c>
      <c r="P117" s="81">
        <f t="shared" si="6"/>
        <v>2271.6319125913001</v>
      </c>
      <c r="Q117" s="81">
        <f t="shared" si="7"/>
        <v>2511.0277167469726</v>
      </c>
      <c r="R117" s="81">
        <f t="shared" si="8"/>
        <v>2549.4460958092827</v>
      </c>
      <c r="S117" s="81">
        <f t="shared" si="9"/>
        <v>2024.0912544829253</v>
      </c>
      <c r="T117" s="81">
        <f t="shared" si="10"/>
        <v>2861.236170970531</v>
      </c>
      <c r="U117" s="81">
        <f t="shared" si="11"/>
        <v>1803.5252030778115</v>
      </c>
      <c r="V117" s="81">
        <f t="shared" si="12"/>
        <v>3211.157293942068</v>
      </c>
      <c r="W117" s="81">
        <f t="shared" si="13"/>
        <v>1606.9943244568772</v>
      </c>
      <c r="X117" s="57">
        <v>52</v>
      </c>
      <c r="Y117" s="57"/>
      <c r="Z117" s="23"/>
      <c r="AB117" s="3"/>
      <c r="AC117" s="28"/>
      <c r="AD117" s="56"/>
      <c r="AE117" s="28"/>
      <c r="AF117" s="18"/>
      <c r="AH117" s="23"/>
      <c r="AI117" s="23"/>
      <c r="AJ117" s="23"/>
      <c r="AK117" s="23"/>
      <c r="AL117" s="23"/>
      <c r="AM117" s="23"/>
      <c r="AN117" s="23"/>
      <c r="AO117" s="30"/>
      <c r="AP117" s="22"/>
      <c r="AQ117" s="29"/>
      <c r="AR117" s="27"/>
      <c r="AS117" s="27"/>
      <c r="AT117" s="27"/>
      <c r="AU117" s="27"/>
      <c r="AV117" s="27"/>
      <c r="AW117" s="27"/>
      <c r="AY117" s="2"/>
      <c r="AZ117" s="8"/>
      <c r="BA117" s="8"/>
      <c r="BB117" s="8"/>
      <c r="BD117" s="37"/>
      <c r="BE117" s="28"/>
      <c r="BF117" s="56"/>
      <c r="BG117" s="28"/>
      <c r="BH117" s="18"/>
      <c r="BJ117" s="23"/>
      <c r="BK117" s="23"/>
      <c r="BL117" s="23"/>
      <c r="BM117" s="23"/>
      <c r="BN117" s="23"/>
      <c r="BO117" s="23"/>
      <c r="BP117" s="23"/>
      <c r="BQ117" s="30"/>
      <c r="BR117" s="22"/>
      <c r="BS117" s="29"/>
      <c r="BT117" s="27"/>
      <c r="BU117" s="27"/>
      <c r="BV117" s="27"/>
      <c r="BW117" s="27"/>
      <c r="BX117" s="27"/>
      <c r="BY117" s="27"/>
      <c r="CA117" s="2"/>
      <c r="CB117" s="8"/>
      <c r="CC117" s="8"/>
      <c r="CD117" s="8"/>
      <c r="CF117" s="37"/>
      <c r="CG117" s="28"/>
      <c r="CH117" s="56"/>
      <c r="CI117" s="28"/>
      <c r="CJ117" s="18"/>
      <c r="CL117" s="23"/>
      <c r="CM117" s="23"/>
      <c r="CN117" s="23"/>
      <c r="CO117" s="23"/>
      <c r="CP117" s="23"/>
      <c r="CQ117" s="23"/>
      <c r="CR117" s="23"/>
      <c r="CS117" s="30"/>
      <c r="CT117" s="22"/>
      <c r="CU117" s="29"/>
      <c r="CV117" s="27"/>
      <c r="CW117" s="27"/>
      <c r="CX117" s="27"/>
      <c r="CY117" s="27"/>
      <c r="CZ117" s="27"/>
      <c r="DA117" s="27"/>
    </row>
    <row r="118" spans="2:105">
      <c r="B118" s="61">
        <v>108</v>
      </c>
      <c r="C118" s="46">
        <v>43990</v>
      </c>
      <c r="D118" s="47"/>
      <c r="E118" s="58"/>
      <c r="G118" s="57">
        <v>53</v>
      </c>
      <c r="H118" s="111">
        <f t="shared" ca="1" si="14"/>
        <v>1800.1745000482829</v>
      </c>
      <c r="I118" s="112">
        <f t="shared" ca="1" si="15"/>
        <v>4.2119937129070216E-2</v>
      </c>
      <c r="J118" s="99">
        <f t="shared" ca="1" si="4"/>
        <v>-14.556679547257335</v>
      </c>
      <c r="K118" s="100">
        <f t="shared" ca="1" si="16"/>
        <v>2.5603149698976742</v>
      </c>
      <c r="L118" s="52"/>
      <c r="M118" s="46">
        <v>43990</v>
      </c>
      <c r="N118" s="59"/>
      <c r="O118" s="58" t="str">
        <f t="shared" si="17"/>
        <v/>
      </c>
      <c r="P118" s="81">
        <f t="shared" si="6"/>
        <v>2272.2953259634151</v>
      </c>
      <c r="Q118" s="81">
        <f t="shared" si="7"/>
        <v>2513.8017173045178</v>
      </c>
      <c r="R118" s="81">
        <f t="shared" si="8"/>
        <v>2553.0079076740244</v>
      </c>
      <c r="S118" s="81">
        <f t="shared" si="9"/>
        <v>2022.4481220269106</v>
      </c>
      <c r="T118" s="81">
        <f t="shared" si="10"/>
        <v>2868.3988837950192</v>
      </c>
      <c r="U118" s="81">
        <f t="shared" si="11"/>
        <v>1800.0725343902911</v>
      </c>
      <c r="V118" s="81">
        <f t="shared" si="12"/>
        <v>3222.7523196559764</v>
      </c>
      <c r="W118" s="81">
        <f t="shared" si="13"/>
        <v>1602.1479580988585</v>
      </c>
      <c r="X118" s="57">
        <v>53</v>
      </c>
      <c r="Y118" s="57"/>
      <c r="Z118" s="23"/>
      <c r="AB118" s="3"/>
      <c r="AC118" s="28"/>
      <c r="AD118" s="56"/>
      <c r="AE118" s="28"/>
      <c r="AF118" s="18"/>
      <c r="AH118" s="23"/>
      <c r="AI118" s="23"/>
      <c r="AJ118" s="23"/>
      <c r="AK118" s="23"/>
      <c r="AL118" s="23"/>
      <c r="AM118" s="23"/>
      <c r="AN118" s="23"/>
      <c r="AO118" s="30"/>
      <c r="AP118" s="22"/>
      <c r="AQ118" s="29"/>
      <c r="AR118" s="27"/>
      <c r="AS118" s="27"/>
      <c r="AT118" s="27"/>
      <c r="AU118" s="27"/>
      <c r="AV118" s="27"/>
      <c r="AW118" s="27"/>
      <c r="AY118" s="2"/>
      <c r="AZ118" s="8"/>
      <c r="BA118" s="8"/>
      <c r="BB118" s="8"/>
      <c r="BD118" s="37"/>
      <c r="BE118" s="28"/>
      <c r="BF118" s="56"/>
      <c r="BG118" s="28"/>
      <c r="BH118" s="18"/>
      <c r="BJ118" s="23"/>
      <c r="BK118" s="23"/>
      <c r="BL118" s="23"/>
      <c r="BM118" s="23"/>
      <c r="BN118" s="23"/>
      <c r="BO118" s="23"/>
      <c r="BP118" s="23"/>
      <c r="BQ118" s="30"/>
      <c r="BR118" s="22"/>
      <c r="BS118" s="29"/>
      <c r="BT118" s="27"/>
      <c r="BU118" s="27"/>
      <c r="BV118" s="27"/>
      <c r="BW118" s="27"/>
      <c r="BX118" s="27"/>
      <c r="BY118" s="27"/>
      <c r="CA118" s="2"/>
      <c r="CB118" s="8"/>
      <c r="CC118" s="8"/>
      <c r="CD118" s="8"/>
      <c r="CF118" s="37"/>
      <c r="CG118" s="28"/>
      <c r="CH118" s="56"/>
      <c r="CI118" s="28"/>
      <c r="CJ118" s="18"/>
      <c r="CL118" s="23"/>
      <c r="CM118" s="23"/>
      <c r="CN118" s="23"/>
      <c r="CO118" s="23"/>
      <c r="CP118" s="23"/>
      <c r="CQ118" s="23"/>
      <c r="CR118" s="23"/>
      <c r="CS118" s="30"/>
      <c r="CT118" s="22"/>
      <c r="CU118" s="29"/>
      <c r="CV118" s="27"/>
      <c r="CW118" s="27"/>
      <c r="CX118" s="27"/>
      <c r="CY118" s="27"/>
      <c r="CZ118" s="27"/>
      <c r="DA118" s="27"/>
    </row>
    <row r="119" spans="2:105">
      <c r="B119" s="61">
        <v>109</v>
      </c>
      <c r="C119" s="46">
        <v>43991</v>
      </c>
      <c r="D119" s="47"/>
      <c r="E119" s="58"/>
      <c r="G119" s="60">
        <v>54</v>
      </c>
      <c r="H119" s="111">
        <f t="shared" ca="1" si="14"/>
        <v>1837.7927114841839</v>
      </c>
      <c r="I119" s="112">
        <f t="shared" ca="1" si="15"/>
        <v>2.0896980506552025E-2</v>
      </c>
      <c r="J119" s="99">
        <f t="shared" ca="1" si="4"/>
        <v>-13.282327452852305</v>
      </c>
      <c r="K119" s="100">
        <f t="shared" ca="1" si="16"/>
        <v>1.2743520944050302</v>
      </c>
      <c r="L119" s="52"/>
      <c r="M119" s="46">
        <v>43991</v>
      </c>
      <c r="N119" s="59"/>
      <c r="O119" s="58" t="str">
        <f t="shared" si="17"/>
        <v/>
      </c>
      <c r="P119" s="81">
        <f t="shared" si="6"/>
        <v>2272.9589330805202</v>
      </c>
      <c r="Q119" s="81">
        <f t="shared" si="7"/>
        <v>2516.5526906511582</v>
      </c>
      <c r="R119" s="81">
        <f t="shared" si="8"/>
        <v>2556.5481893194637</v>
      </c>
      <c r="S119" s="81">
        <f t="shared" si="9"/>
        <v>2020.8272752510813</v>
      </c>
      <c r="T119" s="81">
        <f t="shared" si="10"/>
        <v>2875.5199001569868</v>
      </c>
      <c r="U119" s="81">
        <f t="shared" si="11"/>
        <v>1796.6637306834446</v>
      </c>
      <c r="V119" s="81">
        <f t="shared" si="12"/>
        <v>3234.2886125686123</v>
      </c>
      <c r="W119" s="81">
        <f t="shared" si="13"/>
        <v>1597.3658910320696</v>
      </c>
      <c r="X119" s="57">
        <v>54</v>
      </c>
      <c r="Y119" s="57"/>
      <c r="Z119" s="23"/>
      <c r="AB119" s="3"/>
      <c r="AC119" s="28"/>
      <c r="AD119" s="56"/>
      <c r="AE119" s="28"/>
      <c r="AF119" s="18"/>
      <c r="AH119" s="23"/>
      <c r="AI119" s="23"/>
      <c r="AJ119" s="23"/>
      <c r="AK119" s="23"/>
      <c r="AL119" s="23"/>
      <c r="AM119" s="23"/>
      <c r="AN119" s="23"/>
      <c r="AO119" s="30"/>
      <c r="AP119" s="22"/>
      <c r="AQ119" s="29"/>
      <c r="AR119" s="27"/>
      <c r="AS119" s="27"/>
      <c r="AT119" s="27"/>
      <c r="AU119" s="27"/>
      <c r="AV119" s="27"/>
      <c r="AW119" s="27"/>
      <c r="AY119" s="2"/>
      <c r="AZ119" s="8"/>
      <c r="BA119" s="8"/>
      <c r="BB119" s="8"/>
      <c r="BD119" s="37"/>
      <c r="BE119" s="28"/>
      <c r="BF119" s="56"/>
      <c r="BG119" s="28"/>
      <c r="BH119" s="18"/>
      <c r="BJ119" s="23"/>
      <c r="BK119" s="23"/>
      <c r="BL119" s="23"/>
      <c r="BM119" s="23"/>
      <c r="BN119" s="23"/>
      <c r="BO119" s="23"/>
      <c r="BP119" s="23"/>
      <c r="BQ119" s="30"/>
      <c r="BR119" s="22"/>
      <c r="BS119" s="29"/>
      <c r="BT119" s="27"/>
      <c r="BU119" s="27"/>
      <c r="BV119" s="27"/>
      <c r="BW119" s="27"/>
      <c r="BX119" s="27"/>
      <c r="BY119" s="27"/>
      <c r="CA119" s="2"/>
      <c r="CB119" s="8"/>
      <c r="CC119" s="8"/>
      <c r="CD119" s="8"/>
      <c r="CF119" s="37"/>
      <c r="CG119" s="28"/>
      <c r="CH119" s="56"/>
      <c r="CI119" s="28"/>
      <c r="CJ119" s="18"/>
      <c r="CL119" s="23"/>
      <c r="CM119" s="23"/>
      <c r="CN119" s="23"/>
      <c r="CO119" s="23"/>
      <c r="CP119" s="23"/>
      <c r="CQ119" s="23"/>
      <c r="CR119" s="23"/>
      <c r="CS119" s="30"/>
      <c r="CT119" s="22"/>
      <c r="CU119" s="29"/>
      <c r="CV119" s="27"/>
      <c r="CW119" s="27"/>
      <c r="CX119" s="27"/>
      <c r="CY119" s="27"/>
      <c r="CZ119" s="27"/>
      <c r="DA119" s="27"/>
    </row>
    <row r="120" spans="2:105">
      <c r="B120" s="61">
        <v>110</v>
      </c>
      <c r="C120" s="46">
        <v>43992</v>
      </c>
      <c r="D120" s="47"/>
      <c r="E120" s="58"/>
      <c r="G120" s="57">
        <v>55</v>
      </c>
      <c r="H120" s="111">
        <f t="shared" ca="1" si="14"/>
        <v>1791.7976888318351</v>
      </c>
      <c r="I120" s="112">
        <f t="shared" ca="1" si="15"/>
        <v>-2.5027318023915567E-2</v>
      </c>
      <c r="J120" s="99">
        <f t="shared" ca="1" si="4"/>
        <v>-14.884691631782447</v>
      </c>
      <c r="K120" s="100">
        <f t="shared" ca="1" si="16"/>
        <v>-1.6023641789301415</v>
      </c>
      <c r="L120" s="52"/>
      <c r="M120" s="46">
        <v>43992</v>
      </c>
      <c r="N120" s="59"/>
      <c r="O120" s="58" t="str">
        <f t="shared" si="17"/>
        <v/>
      </c>
      <c r="P120" s="81">
        <f t="shared" si="6"/>
        <v>2273.6227339991974</v>
      </c>
      <c r="Q120" s="81">
        <f t="shared" si="7"/>
        <v>2519.281276798406</v>
      </c>
      <c r="R120" s="81">
        <f t="shared" si="8"/>
        <v>2560.0675714076074</v>
      </c>
      <c r="S120" s="81">
        <f t="shared" si="9"/>
        <v>2019.2280837789392</v>
      </c>
      <c r="T120" s="81">
        <f t="shared" si="10"/>
        <v>2882.6004737579119</v>
      </c>
      <c r="U120" s="81">
        <f t="shared" si="11"/>
        <v>1793.2975393634526</v>
      </c>
      <c r="V120" s="81">
        <f t="shared" si="12"/>
        <v>3245.7680352321986</v>
      </c>
      <c r="W120" s="81">
        <f t="shared" si="13"/>
        <v>1592.646264442054</v>
      </c>
      <c r="X120" s="57">
        <v>55</v>
      </c>
      <c r="Y120" s="57"/>
      <c r="Z120" s="23"/>
      <c r="AB120" s="3"/>
      <c r="AC120" s="28"/>
      <c r="AD120" s="56"/>
      <c r="AE120" s="28"/>
      <c r="AF120" s="18"/>
      <c r="AH120" s="23"/>
      <c r="AI120" s="23"/>
      <c r="AJ120" s="23"/>
      <c r="AK120" s="23"/>
      <c r="AL120" s="23"/>
      <c r="AM120" s="23"/>
      <c r="AN120" s="23"/>
      <c r="AO120" s="30"/>
      <c r="AP120" s="22"/>
      <c r="AQ120" s="29"/>
      <c r="AR120" s="27"/>
      <c r="AS120" s="27"/>
      <c r="AT120" s="27"/>
      <c r="AU120" s="27"/>
      <c r="AV120" s="27"/>
      <c r="AW120" s="27"/>
      <c r="AY120" s="2"/>
      <c r="AZ120" s="8"/>
      <c r="BA120" s="8"/>
      <c r="BB120" s="8"/>
      <c r="BD120" s="37"/>
      <c r="BE120" s="28"/>
      <c r="BF120" s="56"/>
      <c r="BG120" s="28"/>
      <c r="BH120" s="18"/>
      <c r="BJ120" s="23"/>
      <c r="BK120" s="23"/>
      <c r="BL120" s="23"/>
      <c r="BM120" s="23"/>
      <c r="BN120" s="23"/>
      <c r="BO120" s="23"/>
      <c r="BP120" s="23"/>
      <c r="BQ120" s="30"/>
      <c r="BR120" s="22"/>
      <c r="BS120" s="29"/>
      <c r="BT120" s="27"/>
      <c r="BU120" s="27"/>
      <c r="BV120" s="27"/>
      <c r="BW120" s="27"/>
      <c r="BX120" s="27"/>
      <c r="BY120" s="27"/>
      <c r="CA120" s="2"/>
      <c r="CB120" s="8"/>
      <c r="CC120" s="8"/>
      <c r="CD120" s="8"/>
      <c r="CF120" s="37"/>
      <c r="CG120" s="28"/>
      <c r="CH120" s="56"/>
      <c r="CI120" s="28"/>
      <c r="CJ120" s="18"/>
      <c r="CL120" s="23"/>
      <c r="CM120" s="23"/>
      <c r="CN120" s="23"/>
      <c r="CO120" s="23"/>
      <c r="CP120" s="23"/>
      <c r="CQ120" s="23"/>
      <c r="CR120" s="23"/>
      <c r="CS120" s="30"/>
      <c r="CT120" s="22"/>
      <c r="CU120" s="29"/>
      <c r="CV120" s="27"/>
      <c r="CW120" s="27"/>
      <c r="CX120" s="27"/>
      <c r="CY120" s="27"/>
      <c r="CZ120" s="27"/>
      <c r="DA120" s="27"/>
    </row>
    <row r="121" spans="2:105">
      <c r="B121" s="61">
        <v>111</v>
      </c>
      <c r="C121" s="46">
        <v>43993</v>
      </c>
      <c r="D121" s="47"/>
      <c r="E121" s="58"/>
      <c r="G121" s="60">
        <v>56</v>
      </c>
      <c r="H121" s="111">
        <f t="shared" ca="1" si="14"/>
        <v>1767.7745389663835</v>
      </c>
      <c r="I121" s="112">
        <f t="shared" ca="1" si="15"/>
        <v>-1.3407289235378766E-2</v>
      </c>
      <c r="J121" s="99">
        <f t="shared" ca="1" si="4"/>
        <v>-15.746565284754769</v>
      </c>
      <c r="K121" s="100">
        <f t="shared" ca="1" si="16"/>
        <v>-0.8618736529723221</v>
      </c>
      <c r="L121" s="52"/>
      <c r="M121" s="46">
        <v>43993</v>
      </c>
      <c r="N121" s="59"/>
      <c r="O121" s="58" t="str">
        <f t="shared" si="17"/>
        <v/>
      </c>
      <c r="P121" s="81">
        <f t="shared" si="6"/>
        <v>2274.286728776045</v>
      </c>
      <c r="Q121" s="81">
        <f t="shared" si="7"/>
        <v>2521.9880867677903</v>
      </c>
      <c r="R121" s="81">
        <f t="shared" si="8"/>
        <v>2563.5666558806083</v>
      </c>
      <c r="S121" s="81">
        <f t="shared" si="9"/>
        <v>2017.6499459539441</v>
      </c>
      <c r="T121" s="81">
        <f t="shared" si="10"/>
        <v>2889.6418010932498</v>
      </c>
      <c r="U121" s="81">
        <f t="shared" si="11"/>
        <v>1789.972765043043</v>
      </c>
      <c r="V121" s="81">
        <f t="shared" si="12"/>
        <v>3257.1923649697846</v>
      </c>
      <c r="W121" s="81">
        <f t="shared" si="13"/>
        <v>1587.987304745762</v>
      </c>
      <c r="X121" s="57">
        <v>56</v>
      </c>
      <c r="Y121" s="57"/>
      <c r="Z121" s="23"/>
      <c r="AB121" s="3"/>
      <c r="AC121" s="28"/>
      <c r="AD121" s="56"/>
      <c r="AE121" s="28"/>
      <c r="AF121" s="18"/>
      <c r="AH121" s="23"/>
      <c r="AI121" s="23"/>
      <c r="AJ121" s="23"/>
      <c r="AK121" s="23"/>
      <c r="AL121" s="23"/>
      <c r="AM121" s="23"/>
      <c r="AN121" s="23"/>
      <c r="AO121" s="30"/>
      <c r="AP121" s="22"/>
      <c r="AQ121" s="29"/>
      <c r="AR121" s="27"/>
      <c r="AS121" s="27"/>
      <c r="AT121" s="27"/>
      <c r="AU121" s="27"/>
      <c r="AV121" s="27"/>
      <c r="AW121" s="27"/>
      <c r="AY121" s="2"/>
      <c r="AZ121" s="8"/>
      <c r="BA121" s="8"/>
      <c r="BB121" s="8"/>
      <c r="BD121" s="37"/>
      <c r="BE121" s="28"/>
      <c r="BF121" s="56"/>
      <c r="BG121" s="28"/>
      <c r="BH121" s="18"/>
      <c r="BJ121" s="23"/>
      <c r="BK121" s="23"/>
      <c r="BL121" s="23"/>
      <c r="BM121" s="23"/>
      <c r="BN121" s="23"/>
      <c r="BO121" s="23"/>
      <c r="BP121" s="23"/>
      <c r="BQ121" s="30"/>
      <c r="BR121" s="22"/>
      <c r="BS121" s="29"/>
      <c r="BT121" s="27"/>
      <c r="BU121" s="27"/>
      <c r="BV121" s="27"/>
      <c r="BW121" s="27"/>
      <c r="BX121" s="27"/>
      <c r="BY121" s="27"/>
      <c r="CA121" s="2"/>
      <c r="CB121" s="8"/>
      <c r="CC121" s="8"/>
      <c r="CD121" s="8"/>
      <c r="CF121" s="37"/>
      <c r="CG121" s="28"/>
      <c r="CH121" s="56"/>
      <c r="CI121" s="28"/>
      <c r="CJ121" s="18"/>
      <c r="CL121" s="23"/>
      <c r="CM121" s="23"/>
      <c r="CN121" s="23"/>
      <c r="CO121" s="23"/>
      <c r="CP121" s="23"/>
      <c r="CQ121" s="23"/>
      <c r="CR121" s="23"/>
      <c r="CS121" s="30"/>
      <c r="CT121" s="22"/>
      <c r="CU121" s="29"/>
      <c r="CV121" s="27"/>
      <c r="CW121" s="27"/>
      <c r="CX121" s="27"/>
      <c r="CY121" s="27"/>
      <c r="CZ121" s="27"/>
      <c r="DA121" s="27"/>
    </row>
    <row r="122" spans="2:105">
      <c r="B122" s="61">
        <v>112</v>
      </c>
      <c r="C122" s="46">
        <v>43994</v>
      </c>
      <c r="D122" s="47"/>
      <c r="E122" s="58"/>
      <c r="G122" s="57">
        <v>57</v>
      </c>
      <c r="H122" s="111">
        <f t="shared" ca="1" si="14"/>
        <v>1770.3839936206225</v>
      </c>
      <c r="I122" s="112">
        <f t="shared" ca="1" si="15"/>
        <v>1.4761241304927734E-3</v>
      </c>
      <c r="J122" s="99">
        <f t="shared" ca="1" si="4"/>
        <v>-15.672625551616463</v>
      </c>
      <c r="K122" s="100">
        <f t="shared" ca="1" si="16"/>
        <v>7.3939733138307484E-2</v>
      </c>
      <c r="L122" s="52"/>
      <c r="M122" s="46">
        <v>43994</v>
      </c>
      <c r="N122" s="59"/>
      <c r="O122" s="58" t="str">
        <f t="shared" si="17"/>
        <v/>
      </c>
      <c r="P122" s="81">
        <f t="shared" si="6"/>
        <v>2274.9509174676768</v>
      </c>
      <c r="Q122" s="81">
        <f t="shared" si="7"/>
        <v>2524.6737043956987</v>
      </c>
      <c r="R122" s="81">
        <f t="shared" si="8"/>
        <v>2567.0460177534251</v>
      </c>
      <c r="S122" s="81">
        <f t="shared" si="9"/>
        <v>2016.0922870468555</v>
      </c>
      <c r="T122" s="81">
        <f t="shared" si="10"/>
        <v>2896.6450250271596</v>
      </c>
      <c r="U122" s="81">
        <f t="shared" si="11"/>
        <v>1786.6882659667629</v>
      </c>
      <c r="V122" s="81">
        <f t="shared" si="12"/>
        <v>3268.5632992109995</v>
      </c>
      <c r="W122" s="81">
        <f t="shared" si="13"/>
        <v>1583.3873182557973</v>
      </c>
      <c r="X122" s="57">
        <v>57</v>
      </c>
      <c r="Y122" s="57"/>
      <c r="Z122" s="23"/>
      <c r="AB122" s="3"/>
      <c r="AC122" s="28"/>
      <c r="AD122" s="56"/>
      <c r="AE122" s="28"/>
      <c r="AF122" s="18"/>
      <c r="AH122" s="23"/>
      <c r="AI122" s="23"/>
      <c r="AJ122" s="23"/>
      <c r="AK122" s="23"/>
      <c r="AL122" s="23"/>
      <c r="AM122" s="23"/>
      <c r="AN122" s="23"/>
      <c r="AO122" s="30"/>
      <c r="AP122" s="22"/>
      <c r="AQ122" s="29"/>
      <c r="AR122" s="27"/>
      <c r="AS122" s="27"/>
      <c r="AT122" s="27"/>
      <c r="AU122" s="27"/>
      <c r="AV122" s="27"/>
      <c r="AW122" s="27"/>
      <c r="AY122" s="2"/>
      <c r="AZ122" s="8"/>
      <c r="BA122" s="8"/>
      <c r="BB122" s="8"/>
      <c r="BD122" s="37"/>
      <c r="BE122" s="28"/>
      <c r="BF122" s="56"/>
      <c r="BG122" s="28"/>
      <c r="BH122" s="18"/>
      <c r="BJ122" s="23"/>
      <c r="BK122" s="23"/>
      <c r="BL122" s="23"/>
      <c r="BM122" s="23"/>
      <c r="BN122" s="23"/>
      <c r="BO122" s="23"/>
      <c r="BP122" s="23"/>
      <c r="BQ122" s="30"/>
      <c r="BR122" s="22"/>
      <c r="BS122" s="29"/>
      <c r="BT122" s="27"/>
      <c r="BU122" s="27"/>
      <c r="BV122" s="27"/>
      <c r="BW122" s="27"/>
      <c r="BX122" s="27"/>
      <c r="BY122" s="27"/>
      <c r="CA122" s="2"/>
      <c r="CB122" s="8"/>
      <c r="CC122" s="8"/>
      <c r="CD122" s="8"/>
      <c r="CF122" s="37"/>
      <c r="CG122" s="28"/>
      <c r="CH122" s="56"/>
      <c r="CI122" s="28"/>
      <c r="CJ122" s="18"/>
      <c r="CL122" s="23"/>
      <c r="CM122" s="23"/>
      <c r="CN122" s="23"/>
      <c r="CO122" s="23"/>
      <c r="CP122" s="23"/>
      <c r="CQ122" s="23"/>
      <c r="CR122" s="23"/>
      <c r="CS122" s="30"/>
      <c r="CT122" s="22"/>
      <c r="CU122" s="29"/>
      <c r="CV122" s="27"/>
      <c r="CW122" s="27"/>
      <c r="CX122" s="27"/>
      <c r="CY122" s="27"/>
      <c r="CZ122" s="27"/>
      <c r="DA122" s="27"/>
    </row>
    <row r="123" spans="2:105">
      <c r="B123" s="61">
        <v>113</v>
      </c>
      <c r="C123" s="46">
        <v>43997</v>
      </c>
      <c r="D123" s="47"/>
      <c r="E123" s="58"/>
      <c r="G123" s="60">
        <v>58</v>
      </c>
      <c r="H123" s="111">
        <f t="shared" ca="1" si="14"/>
        <v>1765.4679957596795</v>
      </c>
      <c r="I123" s="112">
        <f t="shared" ca="1" si="15"/>
        <v>-2.7767975075787057E-3</v>
      </c>
      <c r="J123" s="99">
        <f t="shared" ca="1" si="4"/>
        <v>-15.864666799216675</v>
      </c>
      <c r="K123" s="100">
        <f t="shared" ca="1" si="16"/>
        <v>-0.19204124760021166</v>
      </c>
      <c r="L123" s="52"/>
      <c r="M123" s="46">
        <v>43997</v>
      </c>
      <c r="N123" s="59"/>
      <c r="O123" s="58" t="str">
        <f t="shared" si="17"/>
        <v/>
      </c>
      <c r="P123" s="81">
        <f t="shared" si="6"/>
        <v>2275.6153001307257</v>
      </c>
      <c r="Q123" s="81">
        <f t="shared" si="7"/>
        <v>2527.3386879963032</v>
      </c>
      <c r="R123" s="81">
        <f t="shared" si="8"/>
        <v>2570.5062067653093</v>
      </c>
      <c r="S123" s="81">
        <f t="shared" si="9"/>
        <v>2014.5545576042452</v>
      </c>
      <c r="T123" s="81">
        <f t="shared" si="10"/>
        <v>2903.6112380855411</v>
      </c>
      <c r="U123" s="81">
        <f t="shared" si="11"/>
        <v>1783.4429507179416</v>
      </c>
      <c r="V123" s="81">
        <f t="shared" si="12"/>
        <v>3279.8824604069155</v>
      </c>
      <c r="W123" s="81">
        <f t="shared" si="13"/>
        <v>1578.8446862655551</v>
      </c>
      <c r="X123" s="57">
        <v>58</v>
      </c>
      <c r="Y123" s="57"/>
      <c r="Z123" s="23"/>
      <c r="AB123" s="3"/>
      <c r="AC123" s="28"/>
      <c r="AD123" s="56"/>
      <c r="AE123" s="28"/>
      <c r="AF123" s="18"/>
      <c r="AH123" s="23"/>
      <c r="AI123" s="23"/>
      <c r="AJ123" s="23"/>
      <c r="AK123" s="23"/>
      <c r="AL123" s="23"/>
      <c r="AM123" s="23"/>
      <c r="AN123" s="23"/>
      <c r="AO123" s="30"/>
      <c r="AP123" s="22"/>
      <c r="AQ123" s="29"/>
      <c r="AR123" s="27"/>
      <c r="AS123" s="27"/>
      <c r="AT123" s="27"/>
      <c r="AU123" s="27"/>
      <c r="AV123" s="27"/>
      <c r="AW123" s="27"/>
      <c r="AY123" s="2"/>
      <c r="AZ123" s="8"/>
      <c r="BA123" s="8"/>
      <c r="BB123" s="8"/>
      <c r="BD123" s="37"/>
      <c r="BE123" s="28"/>
      <c r="BF123" s="56"/>
      <c r="BG123" s="28"/>
      <c r="BH123" s="18"/>
      <c r="BJ123" s="23"/>
      <c r="BK123" s="23"/>
      <c r="BL123" s="23"/>
      <c r="BM123" s="23"/>
      <c r="BN123" s="23"/>
      <c r="BO123" s="23"/>
      <c r="BP123" s="23"/>
      <c r="BQ123" s="30"/>
      <c r="BR123" s="22"/>
      <c r="BS123" s="29"/>
      <c r="BT123" s="27"/>
      <c r="BU123" s="27"/>
      <c r="BV123" s="27"/>
      <c r="BW123" s="27"/>
      <c r="BX123" s="27"/>
      <c r="BY123" s="27"/>
      <c r="CA123" s="2"/>
      <c r="CB123" s="8"/>
      <c r="CC123" s="8"/>
      <c r="CD123" s="8"/>
      <c r="CF123" s="37"/>
      <c r="CG123" s="28"/>
      <c r="CH123" s="56"/>
      <c r="CI123" s="28"/>
      <c r="CJ123" s="18"/>
      <c r="CL123" s="23"/>
      <c r="CM123" s="23"/>
      <c r="CN123" s="23"/>
      <c r="CO123" s="23"/>
      <c r="CP123" s="23"/>
      <c r="CQ123" s="23"/>
      <c r="CR123" s="23"/>
      <c r="CS123" s="30"/>
      <c r="CT123" s="22"/>
      <c r="CU123" s="29"/>
      <c r="CV123" s="27"/>
      <c r="CW123" s="27"/>
      <c r="CX123" s="27"/>
      <c r="CY123" s="27"/>
      <c r="CZ123" s="27"/>
      <c r="DA123" s="27"/>
    </row>
    <row r="124" spans="2:105">
      <c r="B124" s="61">
        <v>114</v>
      </c>
      <c r="C124" s="46">
        <v>43998</v>
      </c>
      <c r="D124" s="47"/>
      <c r="E124" s="58"/>
      <c r="G124" s="57">
        <v>59</v>
      </c>
      <c r="H124" s="111">
        <f t="shared" ca="1" si="14"/>
        <v>1758.2774464299318</v>
      </c>
      <c r="I124" s="112">
        <f t="shared" ca="1" si="15"/>
        <v>-4.0728856864117747E-3</v>
      </c>
      <c r="J124" s="99">
        <f t="shared" ca="1" si="4"/>
        <v>-16.137991953917947</v>
      </c>
      <c r="K124" s="100">
        <f t="shared" ca="1" si="16"/>
        <v>-0.27332515470127305</v>
      </c>
      <c r="L124" s="52"/>
      <c r="M124" s="46">
        <v>43998</v>
      </c>
      <c r="N124" s="59"/>
      <c r="O124" s="58" t="str">
        <f t="shared" si="17"/>
        <v/>
      </c>
      <c r="P124" s="81">
        <f t="shared" si="6"/>
        <v>2276.279876821839</v>
      </c>
      <c r="Q124" s="81">
        <f t="shared" si="7"/>
        <v>2529.9835718959566</v>
      </c>
      <c r="R124" s="81">
        <f t="shared" si="8"/>
        <v>2573.9477489034607</v>
      </c>
      <c r="S124" s="81">
        <f t="shared" si="9"/>
        <v>2013.0362319248395</v>
      </c>
      <c r="T124" s="81">
        <f t="shared" si="10"/>
        <v>2910.5414854940263</v>
      </c>
      <c r="U124" s="81">
        <f t="shared" si="11"/>
        <v>1780.2357751807006</v>
      </c>
      <c r="V124" s="81">
        <f t="shared" si="12"/>
        <v>3291.1514005638419</v>
      </c>
      <c r="W124" s="81">
        <f t="shared" si="13"/>
        <v>1574.3578605154287</v>
      </c>
      <c r="X124" s="57">
        <v>59</v>
      </c>
      <c r="Y124" s="57"/>
      <c r="Z124" s="23"/>
      <c r="AB124" s="3"/>
      <c r="AC124" s="28"/>
      <c r="AD124" s="56"/>
      <c r="AE124" s="28"/>
      <c r="AF124" s="18"/>
      <c r="AH124" s="23"/>
      <c r="AI124" s="23"/>
      <c r="AJ124" s="23"/>
      <c r="AK124" s="23"/>
      <c r="AL124" s="23"/>
      <c r="AM124" s="23"/>
      <c r="AN124" s="23"/>
      <c r="AO124" s="30"/>
      <c r="AP124" s="22"/>
      <c r="AQ124" s="29"/>
      <c r="AR124" s="27"/>
      <c r="AS124" s="27"/>
      <c r="AT124" s="27"/>
      <c r="AU124" s="27"/>
      <c r="AV124" s="27"/>
      <c r="AW124" s="27"/>
      <c r="AY124" s="2"/>
      <c r="AZ124" s="8"/>
      <c r="BA124" s="8"/>
      <c r="BB124" s="8"/>
      <c r="BD124" s="37"/>
      <c r="BE124" s="28"/>
      <c r="BF124" s="56"/>
      <c r="BG124" s="28"/>
      <c r="BH124" s="18"/>
      <c r="BJ124" s="23"/>
      <c r="BK124" s="23"/>
      <c r="BL124" s="23"/>
      <c r="BM124" s="23"/>
      <c r="BN124" s="23"/>
      <c r="BO124" s="23"/>
      <c r="BP124" s="23"/>
      <c r="BQ124" s="30"/>
      <c r="BR124" s="22"/>
      <c r="BS124" s="29"/>
      <c r="BT124" s="27"/>
      <c r="BU124" s="27"/>
      <c r="BV124" s="27"/>
      <c r="BW124" s="27"/>
      <c r="BX124" s="27"/>
      <c r="BY124" s="27"/>
      <c r="CA124" s="2"/>
      <c r="CB124" s="8"/>
      <c r="CC124" s="8"/>
      <c r="CD124" s="8"/>
      <c r="CF124" s="37"/>
      <c r="CG124" s="28"/>
      <c r="CH124" s="56"/>
      <c r="CI124" s="28"/>
      <c r="CJ124" s="18"/>
      <c r="CL124" s="23"/>
      <c r="CM124" s="23"/>
      <c r="CN124" s="23"/>
      <c r="CO124" s="23"/>
      <c r="CP124" s="23"/>
      <c r="CQ124" s="23"/>
      <c r="CR124" s="23"/>
      <c r="CS124" s="30"/>
      <c r="CT124" s="22"/>
      <c r="CU124" s="29"/>
      <c r="CV124" s="27"/>
      <c r="CW124" s="27"/>
      <c r="CX124" s="27"/>
      <c r="CY124" s="27"/>
      <c r="CZ124" s="27"/>
      <c r="DA124" s="27"/>
    </row>
    <row r="125" spans="2:105">
      <c r="B125" s="61">
        <v>115</v>
      </c>
      <c r="C125" s="46">
        <v>43999</v>
      </c>
      <c r="D125" s="47"/>
      <c r="E125" s="58"/>
      <c r="G125" s="60">
        <v>60</v>
      </c>
      <c r="H125" s="111">
        <f t="shared" ca="1" si="14"/>
        <v>1777.4308787580028</v>
      </c>
      <c r="I125" s="112">
        <f t="shared" ca="1" si="15"/>
        <v>1.0893293528254456E-2</v>
      </c>
      <c r="J125" s="99">
        <f t="shared" ca="1" si="4"/>
        <v>-15.479092641639147</v>
      </c>
      <c r="K125" s="100">
        <f t="shared" ca="1" si="16"/>
        <v>0.65889931227880028</v>
      </c>
      <c r="L125" s="52"/>
      <c r="M125" s="46">
        <v>43999</v>
      </c>
      <c r="N125" s="59"/>
      <c r="O125" s="58" t="str">
        <f t="shared" si="17"/>
        <v/>
      </c>
      <c r="P125" s="81">
        <f t="shared" si="6"/>
        <v>2276.9446475976806</v>
      </c>
      <c r="Q125" s="81">
        <f t="shared" si="7"/>
        <v>2532.6088678510073</v>
      </c>
      <c r="R125" s="81">
        <f t="shared" si="8"/>
        <v>2577.3711478107502</v>
      </c>
      <c r="S125" s="81">
        <f t="shared" si="9"/>
        <v>2011.536806651802</v>
      </c>
      <c r="T125" s="81">
        <f t="shared" si="10"/>
        <v>2917.4367679846414</v>
      </c>
      <c r="U125" s="81">
        <f t="shared" si="11"/>
        <v>1777.0657397332902</v>
      </c>
      <c r="V125" s="81">
        <f t="shared" si="12"/>
        <v>3302.3716054315209</v>
      </c>
      <c r="W125" s="81">
        <f t="shared" si="13"/>
        <v>1569.9253590046148</v>
      </c>
      <c r="X125" s="57">
        <v>60</v>
      </c>
      <c r="Y125" s="57"/>
      <c r="Z125" s="23"/>
      <c r="AB125" s="3"/>
      <c r="AC125" s="28"/>
      <c r="AD125" s="56"/>
      <c r="AE125" s="28"/>
      <c r="AF125" s="18"/>
      <c r="AH125" s="23"/>
      <c r="AI125" s="23"/>
      <c r="AJ125" s="23"/>
      <c r="AK125" s="23"/>
      <c r="AL125" s="23"/>
      <c r="AM125" s="23"/>
      <c r="AN125" s="23"/>
      <c r="AO125" s="30"/>
      <c r="AP125" s="22"/>
      <c r="AQ125" s="29"/>
      <c r="AR125" s="27"/>
      <c r="AS125" s="27"/>
      <c r="AT125" s="27"/>
      <c r="AU125" s="27"/>
      <c r="AV125" s="27"/>
      <c r="AW125" s="27"/>
      <c r="AY125" s="2"/>
      <c r="AZ125" s="8"/>
      <c r="BA125" s="8"/>
      <c r="BB125" s="8"/>
      <c r="BD125" s="37"/>
      <c r="BE125" s="28"/>
      <c r="BF125" s="56"/>
      <c r="BG125" s="28"/>
      <c r="BH125" s="18"/>
      <c r="BJ125" s="23"/>
      <c r="BK125" s="23"/>
      <c r="BL125" s="23"/>
      <c r="BM125" s="23"/>
      <c r="BN125" s="23"/>
      <c r="BO125" s="23"/>
      <c r="BP125" s="23"/>
      <c r="BQ125" s="30"/>
      <c r="BR125" s="22"/>
      <c r="BS125" s="29"/>
      <c r="BT125" s="27"/>
      <c r="BU125" s="27"/>
      <c r="BV125" s="27"/>
      <c r="BW125" s="27"/>
      <c r="BX125" s="27"/>
      <c r="BY125" s="27"/>
      <c r="CA125" s="2"/>
      <c r="CB125" s="8"/>
      <c r="CC125" s="8"/>
      <c r="CD125" s="8"/>
      <c r="CF125" s="37"/>
      <c r="CG125" s="28"/>
      <c r="CH125" s="56"/>
      <c r="CI125" s="28"/>
      <c r="CJ125" s="18"/>
      <c r="CL125" s="23"/>
      <c r="CM125" s="23"/>
      <c r="CN125" s="23"/>
      <c r="CO125" s="23"/>
      <c r="CP125" s="23"/>
      <c r="CQ125" s="23"/>
      <c r="CR125" s="23"/>
      <c r="CS125" s="30"/>
      <c r="CT125" s="22"/>
      <c r="CU125" s="29"/>
      <c r="CV125" s="27"/>
      <c r="CW125" s="27"/>
      <c r="CX125" s="27"/>
      <c r="CY125" s="27"/>
      <c r="CZ125" s="27"/>
      <c r="DA125" s="27"/>
    </row>
    <row r="126" spans="2:105">
      <c r="B126" s="61">
        <v>116</v>
      </c>
      <c r="C126" s="46">
        <v>44000</v>
      </c>
      <c r="D126" s="47"/>
      <c r="E126" s="58"/>
      <c r="G126" s="57">
        <v>61</v>
      </c>
      <c r="H126" s="111">
        <f t="shared" ca="1" si="14"/>
        <v>1783.6998219207819</v>
      </c>
      <c r="I126" s="112">
        <f t="shared" ca="1" si="15"/>
        <v>3.5269687489392606E-3</v>
      </c>
      <c r="J126" s="99">
        <f t="shared" ca="1" si="4"/>
        <v>-15.277294917847223</v>
      </c>
      <c r="K126" s="100">
        <f t="shared" ca="1" si="16"/>
        <v>0.20179772379192329</v>
      </c>
      <c r="L126" s="52"/>
      <c r="M126" s="46">
        <v>44000</v>
      </c>
      <c r="N126" s="59"/>
      <c r="O126" s="58" t="str">
        <f t="shared" si="17"/>
        <v/>
      </c>
      <c r="P126" s="81">
        <f t="shared" si="6"/>
        <v>2277.6096125149325</v>
      </c>
      <c r="Q126" s="81">
        <f t="shared" si="7"/>
        <v>2535.2150663596744</v>
      </c>
      <c r="R126" s="81">
        <f t="shared" si="8"/>
        <v>2580.7768860880828</v>
      </c>
      <c r="S126" s="81">
        <f t="shared" si="9"/>
        <v>2010.0557994703647</v>
      </c>
      <c r="T126" s="81">
        <f t="shared" si="10"/>
        <v>2924.298044392292</v>
      </c>
      <c r="U126" s="81">
        <f t="shared" si="11"/>
        <v>1773.9318866516062</v>
      </c>
      <c r="V126" s="81">
        <f t="shared" si="12"/>
        <v>3313.5444983773441</v>
      </c>
      <c r="W126" s="81">
        <f t="shared" si="13"/>
        <v>1565.5457621168998</v>
      </c>
      <c r="X126" s="57">
        <v>61</v>
      </c>
      <c r="Y126" s="57"/>
      <c r="Z126" s="23"/>
      <c r="AB126" s="3"/>
      <c r="AC126" s="28"/>
      <c r="AD126" s="56"/>
      <c r="AE126" s="28"/>
      <c r="AF126" s="18"/>
      <c r="AH126" s="23"/>
      <c r="AI126" s="23"/>
      <c r="AJ126" s="23"/>
      <c r="AK126" s="23"/>
      <c r="AL126" s="23"/>
      <c r="AM126" s="23"/>
      <c r="AN126" s="23"/>
      <c r="AO126" s="30"/>
      <c r="AP126" s="22"/>
      <c r="AQ126" s="29"/>
      <c r="AR126" s="27"/>
      <c r="AS126" s="27"/>
      <c r="AT126" s="27"/>
      <c r="AU126" s="27"/>
      <c r="AV126" s="27"/>
      <c r="AW126" s="27"/>
      <c r="AY126" s="2"/>
      <c r="AZ126" s="8"/>
      <c r="BA126" s="8"/>
      <c r="BB126" s="8"/>
      <c r="BD126" s="37"/>
      <c r="BE126" s="28"/>
      <c r="BF126" s="56"/>
      <c r="BG126" s="28"/>
      <c r="BH126" s="18"/>
      <c r="BJ126" s="23"/>
      <c r="BK126" s="23"/>
      <c r="BL126" s="23"/>
      <c r="BM126" s="23"/>
      <c r="BN126" s="23"/>
      <c r="BO126" s="23"/>
      <c r="BP126" s="23"/>
      <c r="BQ126" s="30"/>
      <c r="BR126" s="22"/>
      <c r="BS126" s="29"/>
      <c r="BT126" s="27"/>
      <c r="BU126" s="27"/>
      <c r="BV126" s="27"/>
      <c r="BW126" s="27"/>
      <c r="BX126" s="27"/>
      <c r="BY126" s="27"/>
      <c r="CA126" s="2"/>
      <c r="CB126" s="8"/>
      <c r="CC126" s="8"/>
      <c r="CD126" s="8"/>
      <c r="CF126" s="37"/>
      <c r="CG126" s="28"/>
      <c r="CH126" s="56"/>
      <c r="CI126" s="28"/>
      <c r="CJ126" s="18"/>
      <c r="CL126" s="23"/>
      <c r="CM126" s="23"/>
      <c r="CN126" s="23"/>
      <c r="CO126" s="23"/>
      <c r="CP126" s="23"/>
      <c r="CQ126" s="23"/>
      <c r="CR126" s="23"/>
      <c r="CS126" s="30"/>
      <c r="CT126" s="22"/>
      <c r="CU126" s="29"/>
      <c r="CV126" s="27"/>
      <c r="CW126" s="27"/>
      <c r="CX126" s="27"/>
      <c r="CY126" s="27"/>
      <c r="CZ126" s="27"/>
      <c r="DA126" s="27"/>
    </row>
    <row r="127" spans="2:105">
      <c r="B127" s="61">
        <v>117</v>
      </c>
      <c r="C127" s="46">
        <v>44001</v>
      </c>
      <c r="D127" s="47"/>
      <c r="E127" s="58"/>
      <c r="G127" s="60">
        <v>62</v>
      </c>
      <c r="H127" s="111">
        <f t="shared" ca="1" si="14"/>
        <v>1722.0250389529465</v>
      </c>
      <c r="I127" s="112">
        <f t="shared" ca="1" si="15"/>
        <v>-3.4576884636015028E-2</v>
      </c>
      <c r="J127" s="99">
        <f t="shared" ca="1" si="4"/>
        <v>-17.494845681736646</v>
      </c>
      <c r="K127" s="100">
        <f t="shared" ca="1" si="16"/>
        <v>-2.2175507638894212</v>
      </c>
      <c r="L127" s="52"/>
      <c r="M127" s="46">
        <v>44001</v>
      </c>
      <c r="N127" s="59"/>
      <c r="O127" s="58" t="str">
        <f t="shared" si="17"/>
        <v/>
      </c>
      <c r="P127" s="81">
        <f t="shared" si="6"/>
        <v>2278.2747716302915</v>
      </c>
      <c r="Q127" s="81">
        <f t="shared" si="7"/>
        <v>2537.8026378774962</v>
      </c>
      <c r="R127" s="81">
        <f t="shared" si="8"/>
        <v>2584.1654265008956</v>
      </c>
      <c r="S127" s="81">
        <f t="shared" si="9"/>
        <v>2008.592747901334</v>
      </c>
      <c r="T127" s="81">
        <f t="shared" si="10"/>
        <v>2931.1262340599792</v>
      </c>
      <c r="U127" s="81">
        <f t="shared" si="11"/>
        <v>1770.8332977039718</v>
      </c>
      <c r="V127" s="81">
        <f t="shared" si="12"/>
        <v>3324.6714439748575</v>
      </c>
      <c r="W127" s="81">
        <f t="shared" si="13"/>
        <v>1561.2177090321559</v>
      </c>
      <c r="X127" s="57">
        <v>62</v>
      </c>
      <c r="Y127" s="57"/>
      <c r="Z127" s="23"/>
      <c r="AB127" s="3"/>
      <c r="AC127" s="28"/>
      <c r="AD127" s="56"/>
      <c r="AE127" s="28"/>
      <c r="AF127" s="18"/>
      <c r="AH127" s="23"/>
      <c r="AI127" s="23"/>
      <c r="AJ127" s="23"/>
      <c r="AK127" s="23"/>
      <c r="AL127" s="23"/>
      <c r="AM127" s="23"/>
      <c r="AN127" s="23"/>
      <c r="AO127" s="30"/>
      <c r="AP127" s="22"/>
      <c r="AQ127" s="29"/>
      <c r="AR127" s="27"/>
      <c r="AS127" s="27"/>
      <c r="AT127" s="27"/>
      <c r="AU127" s="27"/>
      <c r="AV127" s="27"/>
      <c r="AW127" s="27"/>
      <c r="AY127" s="2"/>
      <c r="AZ127" s="8"/>
      <c r="BA127" s="8"/>
      <c r="BB127" s="8"/>
      <c r="BD127" s="37"/>
      <c r="BE127" s="28"/>
      <c r="BF127" s="56"/>
      <c r="BG127" s="28"/>
      <c r="BH127" s="18"/>
      <c r="BJ127" s="23"/>
      <c r="BK127" s="23"/>
      <c r="BL127" s="23"/>
      <c r="BM127" s="23"/>
      <c r="BN127" s="23"/>
      <c r="BO127" s="23"/>
      <c r="BP127" s="23"/>
      <c r="BQ127" s="30"/>
      <c r="BR127" s="22"/>
      <c r="BS127" s="29"/>
      <c r="BT127" s="27"/>
      <c r="BU127" s="27"/>
      <c r="BV127" s="27"/>
      <c r="BW127" s="27"/>
      <c r="BX127" s="27"/>
      <c r="BY127" s="27"/>
      <c r="CA127" s="2"/>
      <c r="CB127" s="8"/>
      <c r="CC127" s="8"/>
      <c r="CD127" s="8"/>
      <c r="CF127" s="37"/>
      <c r="CG127" s="28"/>
      <c r="CH127" s="56"/>
      <c r="CI127" s="28"/>
      <c r="CJ127" s="18"/>
      <c r="CL127" s="23"/>
      <c r="CM127" s="23"/>
      <c r="CN127" s="23"/>
      <c r="CO127" s="23"/>
      <c r="CP127" s="23"/>
      <c r="CQ127" s="23"/>
      <c r="CR127" s="23"/>
      <c r="CS127" s="30"/>
      <c r="CT127" s="22"/>
      <c r="CU127" s="29"/>
      <c r="CV127" s="27"/>
      <c r="CW127" s="27"/>
      <c r="CX127" s="27"/>
      <c r="CY127" s="27"/>
      <c r="CZ127" s="27"/>
      <c r="DA127" s="27"/>
    </row>
    <row r="128" spans="2:105">
      <c r="B128" s="61">
        <v>118</v>
      </c>
      <c r="C128" s="46">
        <v>44004</v>
      </c>
      <c r="D128" s="47"/>
      <c r="E128" s="58"/>
      <c r="G128" s="57">
        <v>63</v>
      </c>
      <c r="H128" s="111">
        <f t="shared" ca="1" si="14"/>
        <v>1855.9748032420557</v>
      </c>
      <c r="I128" s="112">
        <f t="shared" ca="1" si="15"/>
        <v>7.778618850429464E-2</v>
      </c>
      <c r="J128" s="99">
        <f t="shared" ca="1" si="4"/>
        <v>-12.831276187390401</v>
      </c>
      <c r="K128" s="100">
        <f t="shared" ca="1" si="16"/>
        <v>4.6635694943462438</v>
      </c>
      <c r="L128" s="52"/>
      <c r="M128" s="46">
        <v>44004</v>
      </c>
      <c r="N128" s="59"/>
      <c r="O128" s="58" t="str">
        <f t="shared" si="17"/>
        <v/>
      </c>
      <c r="P128" s="81">
        <f t="shared" si="6"/>
        <v>2278.9401250004717</v>
      </c>
      <c r="Q128" s="81">
        <f t="shared" si="7"/>
        <v>2540.372033944881</v>
      </c>
      <c r="R128" s="81">
        <f t="shared" si="8"/>
        <v>2587.537213098261</v>
      </c>
      <c r="S128" s="81">
        <f t="shared" si="9"/>
        <v>2007.1472081819841</v>
      </c>
      <c r="T128" s="81">
        <f t="shared" si="10"/>
        <v>2937.9222190696787</v>
      </c>
      <c r="U128" s="81">
        <f t="shared" si="11"/>
        <v>1767.7690919202619</v>
      </c>
      <c r="V128" s="81">
        <f t="shared" si="12"/>
        <v>3335.7537513318571</v>
      </c>
      <c r="W128" s="81">
        <f t="shared" si="13"/>
        <v>1556.9398943982437</v>
      </c>
      <c r="X128" s="57">
        <v>63</v>
      </c>
      <c r="Y128" s="57"/>
      <c r="Z128" s="23"/>
      <c r="AB128" s="3"/>
      <c r="AC128" s="28"/>
      <c r="AD128" s="56"/>
      <c r="AE128" s="28"/>
      <c r="AF128" s="18"/>
      <c r="AH128" s="23"/>
      <c r="AI128" s="23"/>
      <c r="AJ128" s="23"/>
      <c r="AK128" s="23"/>
      <c r="AL128" s="23"/>
      <c r="AM128" s="23"/>
      <c r="AN128" s="23"/>
      <c r="AO128" s="30"/>
      <c r="AP128" s="22"/>
      <c r="AQ128" s="29"/>
      <c r="AR128" s="27"/>
      <c r="AS128" s="27"/>
      <c r="AT128" s="27"/>
      <c r="AU128" s="27"/>
      <c r="AV128" s="27"/>
      <c r="AW128" s="27"/>
      <c r="AY128" s="2"/>
      <c r="AZ128" s="8"/>
      <c r="BA128" s="8"/>
      <c r="BB128" s="8"/>
      <c r="BD128" s="37"/>
      <c r="BE128" s="28"/>
      <c r="BF128" s="56"/>
      <c r="BG128" s="28"/>
      <c r="BH128" s="18"/>
      <c r="BJ128" s="23"/>
      <c r="BK128" s="23"/>
      <c r="BL128" s="23"/>
      <c r="BM128" s="23"/>
      <c r="BN128" s="23"/>
      <c r="BO128" s="23"/>
      <c r="BP128" s="23"/>
      <c r="BQ128" s="30"/>
      <c r="BR128" s="22"/>
      <c r="BS128" s="29"/>
      <c r="BT128" s="27"/>
      <c r="BU128" s="27"/>
      <c r="BV128" s="27"/>
      <c r="BW128" s="27"/>
      <c r="BX128" s="27"/>
      <c r="BY128" s="27"/>
      <c r="CA128" s="2"/>
      <c r="CB128" s="8"/>
      <c r="CC128" s="8"/>
      <c r="CD128" s="8"/>
      <c r="CF128" s="37"/>
      <c r="CG128" s="28"/>
      <c r="CH128" s="56"/>
      <c r="CI128" s="28"/>
      <c r="CJ128" s="18"/>
      <c r="CL128" s="23"/>
      <c r="CM128" s="23"/>
      <c r="CN128" s="23"/>
      <c r="CO128" s="23"/>
      <c r="CP128" s="23"/>
      <c r="CQ128" s="23"/>
      <c r="CR128" s="23"/>
      <c r="CS128" s="30"/>
      <c r="CT128" s="22"/>
      <c r="CU128" s="29"/>
      <c r="CV128" s="27"/>
      <c r="CW128" s="27"/>
      <c r="CX128" s="27"/>
      <c r="CY128" s="27"/>
      <c r="CZ128" s="27"/>
      <c r="DA128" s="27"/>
    </row>
    <row r="129" spans="2:105">
      <c r="B129" s="61">
        <v>119</v>
      </c>
      <c r="C129" s="46">
        <v>44005</v>
      </c>
      <c r="D129" s="47"/>
      <c r="E129" s="58"/>
      <c r="G129" s="60">
        <v>64</v>
      </c>
      <c r="H129" s="111">
        <f t="shared" ca="1" si="14"/>
        <v>1881.0761729714372</v>
      </c>
      <c r="I129" s="112">
        <f t="shared" ref="I129:I192" ca="1" si="18">(H129-H128)/H128</f>
        <v>1.352462850548075E-2</v>
      </c>
      <c r="J129" s="99">
        <f t="shared" ref="J129:J192" ca="1" si="19">+J128+K129</f>
        <v>-12.009901995885386</v>
      </c>
      <c r="K129" s="100">
        <f t="shared" ca="1" si="16"/>
        <v>0.82137419150501478</v>
      </c>
      <c r="L129" s="52"/>
      <c r="M129" s="46">
        <v>44005</v>
      </c>
      <c r="N129" s="59"/>
      <c r="O129" s="58" t="str">
        <f t="shared" ref="O129:O160" si="20">IF(N129="","",(N129-N128)/N128)</f>
        <v/>
      </c>
      <c r="P129" s="81">
        <f t="shared" ref="P129:P192" si="21">$I$6*EXP($I$4*X129)</f>
        <v>2279.6056726822044</v>
      </c>
      <c r="Q129" s="81">
        <f t="shared" ref="Q129:Q192" si="22">$I$6*EXP($I$3*SQRT(X129))</f>
        <v>2542.9236882344026</v>
      </c>
      <c r="R129" s="81">
        <f t="shared" ref="R129:R192" si="23">$I$6*EXP($I$4*X129+$I$3*SQRT(X129))</f>
        <v>2590.8926722522119</v>
      </c>
      <c r="S129" s="81">
        <f t="shared" ref="S129:S192" si="24">$I$6*EXP($I$4*X129-$I$3*SQRT(X129))</f>
        <v>2005.7187542267366</v>
      </c>
      <c r="T129" s="81">
        <f t="shared" ref="T129:T192" si="25">$I$6*EXP($I$4*X129+2*$I$3*SQRT(X129))</f>
        <v>2944.6868463140613</v>
      </c>
      <c r="U129" s="81">
        <f t="shared" ref="U129:U192" si="26">$I$6*EXP($I$4*X129-2*$I$3*SQRT(X129))</f>
        <v>1764.7384235201796</v>
      </c>
      <c r="V129" s="81">
        <f t="shared" ref="V129:V192" si="27">$I$6*EXP($I$4*X129+3*$I$3*SQRT(X129))</f>
        <v>3346.7926771807834</v>
      </c>
      <c r="W129" s="81">
        <f t="shared" ref="W129:W192" si="28">$I$6*EXP($I$4*X129-3*$I$3*SQRT(X129))</f>
        <v>1552.7110652406216</v>
      </c>
      <c r="X129" s="57">
        <v>64</v>
      </c>
      <c r="Y129" s="57"/>
      <c r="Z129" s="23"/>
      <c r="AB129" s="3"/>
      <c r="AC129" s="28"/>
      <c r="AD129" s="56"/>
      <c r="AE129" s="28"/>
      <c r="AF129" s="18"/>
      <c r="AH129" s="23"/>
      <c r="AI129" s="23"/>
      <c r="AJ129" s="23"/>
      <c r="AK129" s="23"/>
      <c r="AL129" s="23"/>
      <c r="AM129" s="23"/>
      <c r="AN129" s="23"/>
      <c r="AO129" s="30"/>
      <c r="AP129" s="22"/>
      <c r="AQ129" s="29"/>
      <c r="AR129" s="27"/>
      <c r="AS129" s="27"/>
      <c r="AT129" s="27"/>
      <c r="AU129" s="27"/>
      <c r="AV129" s="27"/>
      <c r="AW129" s="27"/>
      <c r="AY129" s="2"/>
      <c r="AZ129" s="8"/>
      <c r="BA129" s="8"/>
      <c r="BB129" s="8"/>
      <c r="BD129" s="37"/>
      <c r="BE129" s="28"/>
      <c r="BF129" s="56"/>
      <c r="BG129" s="28"/>
      <c r="BH129" s="18"/>
      <c r="BJ129" s="23"/>
      <c r="BK129" s="23"/>
      <c r="BL129" s="23"/>
      <c r="BM129" s="23"/>
      <c r="BN129" s="23"/>
      <c r="BO129" s="23"/>
      <c r="BP129" s="23"/>
      <c r="BQ129" s="30"/>
      <c r="BR129" s="22"/>
      <c r="BS129" s="29"/>
      <c r="BT129" s="27"/>
      <c r="BU129" s="27"/>
      <c r="BV129" s="27"/>
      <c r="BW129" s="27"/>
      <c r="BX129" s="27"/>
      <c r="BY129" s="27"/>
      <c r="CA129" s="2"/>
      <c r="CB129" s="8"/>
      <c r="CC129" s="8"/>
      <c r="CD129" s="8"/>
      <c r="CF129" s="37"/>
      <c r="CG129" s="28"/>
      <c r="CH129" s="56"/>
      <c r="CI129" s="28"/>
      <c r="CJ129" s="18"/>
      <c r="CL129" s="23"/>
      <c r="CM129" s="23"/>
      <c r="CN129" s="23"/>
      <c r="CO129" s="23"/>
      <c r="CP129" s="23"/>
      <c r="CQ129" s="23"/>
      <c r="CR129" s="23"/>
      <c r="CS129" s="30"/>
      <c r="CT129" s="22"/>
      <c r="CU129" s="29"/>
      <c r="CV129" s="27"/>
      <c r="CW129" s="27"/>
      <c r="CX129" s="27"/>
      <c r="CY129" s="27"/>
      <c r="CZ129" s="27"/>
      <c r="DA129" s="27"/>
    </row>
    <row r="130" spans="2:105">
      <c r="B130" s="61">
        <v>120</v>
      </c>
      <c r="C130" s="46">
        <v>44006</v>
      </c>
      <c r="D130" s="47"/>
      <c r="E130" s="58"/>
      <c r="G130" s="57">
        <v>65</v>
      </c>
      <c r="H130" s="111">
        <f t="shared" ref="H130:H193" ca="1" si="29">$I$6*EXP(($I$2-($I$3^2)/2)*G130+$I$3*J130)</f>
        <v>1869.7257978665498</v>
      </c>
      <c r="I130" s="112">
        <f t="shared" ca="1" si="18"/>
        <v>-6.0339795208600566E-3</v>
      </c>
      <c r="J130" s="99">
        <f t="shared" ca="1" si="19"/>
        <v>-12.406418092041804</v>
      </c>
      <c r="K130" s="100">
        <f t="shared" ref="K130:K193" ca="1" si="30">NORMINV(RAND(),0,$I$5)</f>
        <v>-0.3965160961564187</v>
      </c>
      <c r="L130" s="52"/>
      <c r="M130" s="46">
        <v>44006</v>
      </c>
      <c r="N130" s="59"/>
      <c r="O130" s="58" t="str">
        <f t="shared" si="20"/>
        <v/>
      </c>
      <c r="P130" s="81">
        <f t="shared" si="21"/>
        <v>2280.2714147322367</v>
      </c>
      <c r="Q130" s="81">
        <f t="shared" si="22"/>
        <v>2545.4580175247156</v>
      </c>
      <c r="R130" s="81">
        <f t="shared" si="23"/>
        <v>2594.2322136241164</v>
      </c>
      <c r="S130" s="81">
        <f t="shared" si="24"/>
        <v>2004.3069766607805</v>
      </c>
      <c r="T130" s="81">
        <f t="shared" si="25"/>
        <v>2951.4209294227212</v>
      </c>
      <c r="U130" s="81">
        <f t="shared" si="26"/>
        <v>1761.7404799870317</v>
      </c>
      <c r="V130" s="81">
        <f t="shared" si="27"/>
        <v>3357.7894287518161</v>
      </c>
      <c r="W130" s="81">
        <f t="shared" si="28"/>
        <v>1548.5300180892543</v>
      </c>
      <c r="X130" s="57">
        <v>65</v>
      </c>
      <c r="Y130" s="57"/>
      <c r="Z130" s="23"/>
      <c r="AB130" s="3"/>
      <c r="AC130" s="28"/>
      <c r="AD130" s="56"/>
      <c r="AE130" s="28"/>
      <c r="AF130" s="18"/>
      <c r="AH130" s="23"/>
      <c r="AI130" s="23"/>
      <c r="AJ130" s="23"/>
      <c r="AK130" s="23"/>
      <c r="AL130" s="23"/>
      <c r="AM130" s="23"/>
      <c r="AN130" s="23"/>
      <c r="AO130" s="30"/>
      <c r="AP130" s="22"/>
      <c r="AQ130" s="29"/>
      <c r="AR130" s="27"/>
      <c r="AS130" s="27"/>
      <c r="AT130" s="27"/>
      <c r="AU130" s="27"/>
      <c r="AV130" s="27"/>
      <c r="AW130" s="27"/>
      <c r="AY130" s="2"/>
      <c r="AZ130" s="8"/>
      <c r="BA130" s="8"/>
      <c r="BB130" s="8"/>
      <c r="BD130" s="37"/>
      <c r="BE130" s="28"/>
      <c r="BF130" s="56"/>
      <c r="BG130" s="28"/>
      <c r="BH130" s="18"/>
      <c r="BJ130" s="23"/>
      <c r="BK130" s="23"/>
      <c r="BL130" s="23"/>
      <c r="BM130" s="23"/>
      <c r="BN130" s="23"/>
      <c r="BO130" s="23"/>
      <c r="BP130" s="23"/>
      <c r="BQ130" s="30"/>
      <c r="BR130" s="22"/>
      <c r="BS130" s="29"/>
      <c r="BT130" s="27"/>
      <c r="BU130" s="27"/>
      <c r="BV130" s="27"/>
      <c r="BW130" s="27"/>
      <c r="BX130" s="27"/>
      <c r="BY130" s="27"/>
      <c r="CA130" s="2"/>
      <c r="CB130" s="8"/>
      <c r="CC130" s="8"/>
      <c r="CD130" s="8"/>
      <c r="CF130" s="37"/>
      <c r="CG130" s="28"/>
      <c r="CH130" s="56"/>
      <c r="CI130" s="28"/>
      <c r="CJ130" s="18"/>
      <c r="CL130" s="23"/>
      <c r="CM130" s="23"/>
      <c r="CN130" s="23"/>
      <c r="CO130" s="23"/>
      <c r="CP130" s="23"/>
      <c r="CQ130" s="23"/>
      <c r="CR130" s="23"/>
      <c r="CS130" s="30"/>
      <c r="CT130" s="22"/>
      <c r="CU130" s="29"/>
      <c r="CV130" s="27"/>
      <c r="CW130" s="27"/>
      <c r="CX130" s="27"/>
      <c r="CY130" s="27"/>
      <c r="CZ130" s="27"/>
      <c r="DA130" s="27"/>
    </row>
    <row r="131" spans="2:105">
      <c r="B131" s="61">
        <v>121</v>
      </c>
      <c r="C131" s="46">
        <v>44007</v>
      </c>
      <c r="D131" s="47"/>
      <c r="E131" s="58"/>
      <c r="G131" s="60">
        <v>66</v>
      </c>
      <c r="H131" s="111">
        <f t="shared" ca="1" si="29"/>
        <v>1879.8091856584265</v>
      </c>
      <c r="I131" s="112">
        <f t="shared" ca="1" si="18"/>
        <v>5.3929767687766576E-3</v>
      </c>
      <c r="J131" s="99">
        <f t="shared" ca="1" si="19"/>
        <v>-12.088512670637623</v>
      </c>
      <c r="K131" s="100">
        <f t="shared" ca="1" si="30"/>
        <v>0.31790542140418004</v>
      </c>
      <c r="L131" s="52"/>
      <c r="M131" s="46">
        <v>44007</v>
      </c>
      <c r="N131" s="59"/>
      <c r="O131" s="58" t="str">
        <f t="shared" si="20"/>
        <v/>
      </c>
      <c r="P131" s="81">
        <f t="shared" si="21"/>
        <v>2280.9373512073321</v>
      </c>
      <c r="Q131" s="81">
        <f t="shared" si="22"/>
        <v>2547.9754226072714</v>
      </c>
      <c r="R131" s="81">
        <f t="shared" si="23"/>
        <v>2597.5562310642763</v>
      </c>
      <c r="S131" s="81">
        <f t="shared" si="24"/>
        <v>2002.9114819204781</v>
      </c>
      <c r="T131" s="81">
        <f t="shared" si="25"/>
        <v>2958.1252505551756</v>
      </c>
      <c r="U131" s="81">
        <f t="shared" si="26"/>
        <v>1758.7744802747256</v>
      </c>
      <c r="V131" s="81">
        <f t="shared" si="27"/>
        <v>3368.7451664470204</v>
      </c>
      <c r="W131" s="81">
        <f t="shared" si="28"/>
        <v>1544.3955963044623</v>
      </c>
      <c r="X131" s="57">
        <v>66</v>
      </c>
      <c r="Y131" s="57"/>
      <c r="Z131" s="23"/>
      <c r="AB131" s="3"/>
      <c r="AC131" s="28"/>
      <c r="AD131" s="56"/>
      <c r="AE131" s="28"/>
      <c r="AF131" s="18"/>
      <c r="AH131" s="23"/>
      <c r="AI131" s="23"/>
      <c r="AJ131" s="23"/>
      <c r="AK131" s="23"/>
      <c r="AL131" s="23"/>
      <c r="AM131" s="23"/>
      <c r="AN131" s="23"/>
      <c r="AO131" s="30"/>
      <c r="AP131" s="22"/>
      <c r="AQ131" s="29"/>
      <c r="AR131" s="27"/>
      <c r="AS131" s="27"/>
      <c r="AT131" s="27"/>
      <c r="AU131" s="27"/>
      <c r="AV131" s="27"/>
      <c r="AW131" s="27"/>
      <c r="AY131" s="2"/>
      <c r="AZ131" s="8"/>
      <c r="BA131" s="8"/>
      <c r="BB131" s="8"/>
      <c r="BD131" s="37"/>
      <c r="BE131" s="28"/>
      <c r="BF131" s="56"/>
      <c r="BG131" s="28"/>
      <c r="BH131" s="18"/>
      <c r="BJ131" s="23"/>
      <c r="BK131" s="23"/>
      <c r="BL131" s="23"/>
      <c r="BM131" s="23"/>
      <c r="BN131" s="23"/>
      <c r="BO131" s="23"/>
      <c r="BP131" s="23"/>
      <c r="BQ131" s="30"/>
      <c r="BR131" s="22"/>
      <c r="BS131" s="29"/>
      <c r="BT131" s="27"/>
      <c r="BU131" s="27"/>
      <c r="BV131" s="27"/>
      <c r="BW131" s="27"/>
      <c r="BX131" s="27"/>
      <c r="BY131" s="27"/>
      <c r="CA131" s="2"/>
      <c r="CB131" s="8"/>
      <c r="CC131" s="8"/>
      <c r="CD131" s="8"/>
      <c r="CF131" s="37"/>
      <c r="CG131" s="28"/>
      <c r="CH131" s="56"/>
      <c r="CI131" s="28"/>
      <c r="CJ131" s="18"/>
      <c r="CL131" s="23"/>
      <c r="CM131" s="23"/>
      <c r="CN131" s="23"/>
      <c r="CO131" s="23"/>
      <c r="CP131" s="23"/>
      <c r="CQ131" s="23"/>
      <c r="CR131" s="23"/>
      <c r="CS131" s="30"/>
      <c r="CT131" s="22"/>
      <c r="CU131" s="29"/>
      <c r="CV131" s="27"/>
      <c r="CW131" s="27"/>
      <c r="CX131" s="27"/>
      <c r="CY131" s="27"/>
      <c r="CZ131" s="27"/>
      <c r="DA131" s="27"/>
    </row>
    <row r="132" spans="2:105">
      <c r="B132" s="61">
        <v>122</v>
      </c>
      <c r="C132" s="46">
        <v>44008</v>
      </c>
      <c r="D132" s="47"/>
      <c r="E132" s="58"/>
      <c r="G132" s="57">
        <v>67</v>
      </c>
      <c r="H132" s="111">
        <f t="shared" ca="1" si="29"/>
        <v>1885.1973245004679</v>
      </c>
      <c r="I132" s="112">
        <f t="shared" ca="1" si="18"/>
        <v>2.8663222220366527E-3</v>
      </c>
      <c r="J132" s="99">
        <f t="shared" ca="1" si="19"/>
        <v>-11.927873786051803</v>
      </c>
      <c r="K132" s="100">
        <f t="shared" ca="1" si="30"/>
        <v>0.16063888458582026</v>
      </c>
      <c r="L132" s="52"/>
      <c r="M132" s="46">
        <v>44008</v>
      </c>
      <c r="N132" s="59"/>
      <c r="O132" s="58" t="str">
        <f t="shared" si="20"/>
        <v/>
      </c>
      <c r="P132" s="81">
        <f t="shared" si="21"/>
        <v>2281.6034821642711</v>
      </c>
      <c r="Q132" s="81">
        <f t="shared" si="22"/>
        <v>2550.4762891314258</v>
      </c>
      <c r="R132" s="81">
        <f t="shared" si="23"/>
        <v>2600.8651034502864</v>
      </c>
      <c r="S132" s="81">
        <f t="shared" si="24"/>
        <v>2001.531891415003</v>
      </c>
      <c r="T132" s="81">
        <f t="shared" si="25"/>
        <v>2964.800562071739</v>
      </c>
      <c r="U132" s="81">
        <f t="shared" si="26"/>
        <v>1755.8396731368964</v>
      </c>
      <c r="V132" s="81">
        <f t="shared" si="27"/>
        <v>3379.6610063321241</v>
      </c>
      <c r="W132" s="81">
        <f t="shared" si="28"/>
        <v>1540.3066875851503</v>
      </c>
      <c r="X132" s="57">
        <v>67</v>
      </c>
      <c r="Y132" s="57"/>
      <c r="Z132" s="23"/>
      <c r="AB132" s="3"/>
      <c r="AC132" s="28"/>
      <c r="AD132" s="56"/>
      <c r="AE132" s="28"/>
      <c r="AF132" s="18"/>
      <c r="AH132" s="23"/>
      <c r="AI132" s="23"/>
      <c r="AJ132" s="23"/>
      <c r="AK132" s="23"/>
      <c r="AL132" s="23"/>
      <c r="AM132" s="23"/>
      <c r="AN132" s="23"/>
      <c r="AO132" s="30"/>
      <c r="AP132" s="22"/>
      <c r="AQ132" s="29"/>
      <c r="AR132" s="27"/>
      <c r="AS132" s="27"/>
      <c r="AT132" s="27"/>
      <c r="AU132" s="27"/>
      <c r="AV132" s="27"/>
      <c r="AW132" s="27"/>
      <c r="AY132" s="2"/>
      <c r="AZ132" s="8"/>
      <c r="BA132" s="8"/>
      <c r="BB132" s="8"/>
      <c r="BD132" s="37"/>
      <c r="BE132" s="28"/>
      <c r="BF132" s="56"/>
      <c r="BG132" s="28"/>
      <c r="BH132" s="18"/>
      <c r="BJ132" s="23"/>
      <c r="BK132" s="23"/>
      <c r="BL132" s="23"/>
      <c r="BM132" s="23"/>
      <c r="BN132" s="23"/>
      <c r="BO132" s="23"/>
      <c r="BP132" s="23"/>
      <c r="BQ132" s="30"/>
      <c r="BR132" s="22"/>
      <c r="BS132" s="29"/>
      <c r="BT132" s="27"/>
      <c r="BU132" s="27"/>
      <c r="BV132" s="27"/>
      <c r="BW132" s="27"/>
      <c r="BX132" s="27"/>
      <c r="BY132" s="27"/>
      <c r="CA132" s="2"/>
      <c r="CB132" s="8"/>
      <c r="CC132" s="8"/>
      <c r="CD132" s="8"/>
      <c r="CF132" s="37"/>
      <c r="CG132" s="28"/>
      <c r="CH132" s="56"/>
      <c r="CI132" s="28"/>
      <c r="CJ132" s="18"/>
      <c r="CL132" s="23"/>
      <c r="CM132" s="23"/>
      <c r="CN132" s="23"/>
      <c r="CO132" s="23"/>
      <c r="CP132" s="23"/>
      <c r="CQ132" s="23"/>
      <c r="CR132" s="23"/>
      <c r="CS132" s="30"/>
      <c r="CT132" s="22"/>
      <c r="CU132" s="29"/>
      <c r="CV132" s="27"/>
      <c r="CW132" s="27"/>
      <c r="CX132" s="27"/>
      <c r="CY132" s="27"/>
      <c r="CZ132" s="27"/>
      <c r="DA132" s="27"/>
    </row>
    <row r="133" spans="2:105">
      <c r="B133" s="61">
        <v>123</v>
      </c>
      <c r="C133" s="46">
        <v>44011</v>
      </c>
      <c r="D133" s="47"/>
      <c r="E133" s="58"/>
      <c r="G133" s="60">
        <v>68</v>
      </c>
      <c r="H133" s="111">
        <f t="shared" ca="1" si="29"/>
        <v>1825.8074500209436</v>
      </c>
      <c r="I133" s="112">
        <f t="shared" ca="1" si="18"/>
        <v>-3.1503266903511608E-2</v>
      </c>
      <c r="J133" s="99">
        <f t="shared" ca="1" si="19"/>
        <v>-13.946759367224553</v>
      </c>
      <c r="K133" s="100">
        <f t="shared" ca="1" si="30"/>
        <v>-2.0188855811727495</v>
      </c>
      <c r="L133" s="52"/>
      <c r="M133" s="46">
        <v>44011</v>
      </c>
      <c r="N133" s="59"/>
      <c r="O133" s="58" t="str">
        <f t="shared" si="20"/>
        <v/>
      </c>
      <c r="P133" s="81">
        <f t="shared" si="21"/>
        <v>2282.2698076598513</v>
      </c>
      <c r="Q133" s="81">
        <f t="shared" si="22"/>
        <v>2552.9609883929729</v>
      </c>
      <c r="R133" s="81">
        <f t="shared" si="23"/>
        <v>2604.1591954691758</v>
      </c>
      <c r="S133" s="81">
        <f t="shared" si="24"/>
        <v>2000.1678407442</v>
      </c>
      <c r="T133" s="81">
        <f t="shared" si="25"/>
        <v>2971.4475880922655</v>
      </c>
      <c r="U133" s="81">
        <f t="shared" si="26"/>
        <v>1752.9353355681665</v>
      </c>
      <c r="V133" s="81">
        <f t="shared" si="27"/>
        <v>3390.538022460868</v>
      </c>
      <c r="W133" s="81">
        <f t="shared" si="28"/>
        <v>1536.2622216444563</v>
      </c>
      <c r="X133" s="57">
        <v>68</v>
      </c>
      <c r="Y133" s="57"/>
      <c r="Z133" s="23"/>
      <c r="AB133" s="3"/>
      <c r="AC133" s="28"/>
      <c r="AD133" s="56"/>
      <c r="AE133" s="28"/>
      <c r="AF133" s="18"/>
      <c r="AH133" s="23"/>
      <c r="AI133" s="23"/>
      <c r="AJ133" s="23"/>
      <c r="AK133" s="23"/>
      <c r="AL133" s="23"/>
      <c r="AM133" s="23"/>
      <c r="AN133" s="23"/>
      <c r="AO133" s="30"/>
      <c r="AP133" s="22"/>
      <c r="AQ133" s="29"/>
      <c r="AR133" s="27"/>
      <c r="AS133" s="27"/>
      <c r="AT133" s="27"/>
      <c r="AU133" s="27"/>
      <c r="AV133" s="27"/>
      <c r="AW133" s="27"/>
      <c r="AY133" s="2"/>
      <c r="AZ133" s="8"/>
      <c r="BA133" s="8"/>
      <c r="BB133" s="8"/>
      <c r="BD133" s="37"/>
      <c r="BE133" s="28"/>
      <c r="BF133" s="56"/>
      <c r="BG133" s="28"/>
      <c r="BH133" s="18"/>
      <c r="BJ133" s="23"/>
      <c r="BK133" s="23"/>
      <c r="BL133" s="23"/>
      <c r="BM133" s="23"/>
      <c r="BN133" s="23"/>
      <c r="BO133" s="23"/>
      <c r="BP133" s="23"/>
      <c r="BQ133" s="30"/>
      <c r="BR133" s="22"/>
      <c r="BS133" s="29"/>
      <c r="BT133" s="27"/>
      <c r="BU133" s="27"/>
      <c r="BV133" s="27"/>
      <c r="BW133" s="27"/>
      <c r="BX133" s="27"/>
      <c r="BY133" s="27"/>
      <c r="CA133" s="2"/>
      <c r="CB133" s="8"/>
      <c r="CC133" s="8"/>
      <c r="CD133" s="8"/>
      <c r="CF133" s="37"/>
      <c r="CG133" s="28"/>
      <c r="CH133" s="56"/>
      <c r="CI133" s="28"/>
      <c r="CJ133" s="18"/>
      <c r="CL133" s="23"/>
      <c r="CM133" s="23"/>
      <c r="CN133" s="23"/>
      <c r="CO133" s="23"/>
      <c r="CP133" s="23"/>
      <c r="CQ133" s="23"/>
      <c r="CR133" s="23"/>
      <c r="CS133" s="30"/>
      <c r="CT133" s="22"/>
      <c r="CU133" s="29"/>
      <c r="CV133" s="27"/>
      <c r="CW133" s="27"/>
      <c r="CX133" s="27"/>
      <c r="CY133" s="27"/>
      <c r="CZ133" s="27"/>
      <c r="DA133" s="27"/>
    </row>
    <row r="134" spans="2:105">
      <c r="B134" s="61">
        <v>124</v>
      </c>
      <c r="C134" s="46">
        <v>44012</v>
      </c>
      <c r="D134" s="47"/>
      <c r="E134" s="58"/>
      <c r="G134" s="57">
        <v>69</v>
      </c>
      <c r="H134" s="111">
        <f t="shared" ca="1" si="29"/>
        <v>1802.9701409947129</v>
      </c>
      <c r="I134" s="112">
        <f t="shared" ca="1" si="18"/>
        <v>-1.2508059941352949E-2</v>
      </c>
      <c r="J134" s="99">
        <f t="shared" ca="1" si="19"/>
        <v>-14.751693380105555</v>
      </c>
      <c r="K134" s="100">
        <f t="shared" ca="1" si="30"/>
        <v>-0.80493401288100264</v>
      </c>
      <c r="L134" s="52"/>
      <c r="M134" s="46">
        <v>44012</v>
      </c>
      <c r="N134" s="59"/>
      <c r="O134" s="58" t="str">
        <f t="shared" si="20"/>
        <v/>
      </c>
      <c r="P134" s="81">
        <f t="shared" si="21"/>
        <v>2282.9363277508855</v>
      </c>
      <c r="Q134" s="81">
        <f t="shared" si="22"/>
        <v>2555.4298780706604</v>
      </c>
      <c r="R134" s="81">
        <f t="shared" si="23"/>
        <v>2607.4388583478708</v>
      </c>
      <c r="S134" s="81">
        <f t="shared" si="24"/>
        <v>1998.8189789681226</v>
      </c>
      <c r="T134" s="81">
        <f t="shared" si="25"/>
        <v>2978.0670259518197</v>
      </c>
      <c r="U134" s="81">
        <f t="shared" si="26"/>
        <v>1750.0607713484742</v>
      </c>
      <c r="V134" s="81">
        <f t="shared" si="27"/>
        <v>3401.3772490454598</v>
      </c>
      <c r="W134" s="81">
        <f t="shared" si="28"/>
        <v>1532.2611680393002</v>
      </c>
      <c r="X134" s="57">
        <v>69</v>
      </c>
      <c r="Y134" s="57"/>
      <c r="Z134" s="23"/>
      <c r="AB134" s="3"/>
      <c r="AC134" s="28"/>
      <c r="AD134" s="56"/>
      <c r="AE134" s="28"/>
      <c r="AF134" s="18"/>
      <c r="AH134" s="23"/>
      <c r="AI134" s="23"/>
      <c r="AJ134" s="23"/>
      <c r="AK134" s="23"/>
      <c r="AL134" s="23"/>
      <c r="AM134" s="23"/>
      <c r="AN134" s="23"/>
      <c r="AO134" s="30"/>
      <c r="AP134" s="22"/>
      <c r="AQ134" s="29"/>
      <c r="AR134" s="27"/>
      <c r="AS134" s="27"/>
      <c r="AT134" s="27"/>
      <c r="AU134" s="27"/>
      <c r="AV134" s="27"/>
      <c r="AW134" s="27"/>
      <c r="AY134" s="2"/>
      <c r="AZ134" s="8"/>
      <c r="BA134" s="8"/>
      <c r="BB134" s="8"/>
      <c r="BD134" s="37"/>
      <c r="BE134" s="28"/>
      <c r="BF134" s="56"/>
      <c r="BG134" s="28"/>
      <c r="BH134" s="18"/>
      <c r="BJ134" s="23"/>
      <c r="BK134" s="23"/>
      <c r="BL134" s="23"/>
      <c r="BM134" s="23"/>
      <c r="BN134" s="23"/>
      <c r="BO134" s="23"/>
      <c r="BP134" s="23"/>
      <c r="BQ134" s="30"/>
      <c r="BR134" s="22"/>
      <c r="BS134" s="29"/>
      <c r="BT134" s="27"/>
      <c r="BU134" s="27"/>
      <c r="BV134" s="27"/>
      <c r="BW134" s="27"/>
      <c r="BX134" s="27"/>
      <c r="BY134" s="27"/>
      <c r="CA134" s="2"/>
      <c r="CB134" s="8"/>
      <c r="CC134" s="8"/>
      <c r="CD134" s="8"/>
      <c r="CF134" s="37"/>
      <c r="CG134" s="28"/>
      <c r="CH134" s="56"/>
      <c r="CI134" s="28"/>
      <c r="CJ134" s="18"/>
      <c r="CL134" s="23"/>
      <c r="CM134" s="23"/>
      <c r="CN134" s="23"/>
      <c r="CO134" s="23"/>
      <c r="CP134" s="23"/>
      <c r="CQ134" s="23"/>
      <c r="CR134" s="23"/>
      <c r="CS134" s="30"/>
      <c r="CT134" s="22"/>
      <c r="CU134" s="29"/>
      <c r="CV134" s="27"/>
      <c r="CW134" s="27"/>
      <c r="CX134" s="27"/>
      <c r="CY134" s="27"/>
      <c r="CZ134" s="27"/>
      <c r="DA134" s="27"/>
    </row>
    <row r="135" spans="2:105">
      <c r="B135" s="61">
        <v>125</v>
      </c>
      <c r="C135" s="83">
        <v>44013</v>
      </c>
      <c r="D135" s="110"/>
      <c r="E135" s="58"/>
      <c r="G135" s="60">
        <v>70</v>
      </c>
      <c r="H135" s="111">
        <f t="shared" ca="1" si="29"/>
        <v>1795.2755435139882</v>
      </c>
      <c r="I135" s="112">
        <f t="shared" ca="1" si="18"/>
        <v>-4.2677342823212554E-3</v>
      </c>
      <c r="J135" s="99">
        <f t="shared" ca="1" si="19"/>
        <v>-15.037247570961606</v>
      </c>
      <c r="K135" s="100">
        <f t="shared" ca="1" si="30"/>
        <v>-0.28555419085604983</v>
      </c>
      <c r="L135" s="52"/>
      <c r="M135" s="46">
        <v>44013</v>
      </c>
      <c r="N135" s="59"/>
      <c r="O135" s="58" t="str">
        <f t="shared" si="20"/>
        <v/>
      </c>
      <c r="P135" s="81">
        <f t="shared" si="21"/>
        <v>2283.6030424942037</v>
      </c>
      <c r="Q135" s="81">
        <f t="shared" si="22"/>
        <v>2557.8833029148336</v>
      </c>
      <c r="R135" s="81">
        <f t="shared" si="23"/>
        <v>2610.7044305360851</v>
      </c>
      <c r="S135" s="81">
        <f t="shared" si="24"/>
        <v>1997.4849679241411</v>
      </c>
      <c r="T135" s="81">
        <f t="shared" si="25"/>
        <v>2984.659547561469</v>
      </c>
      <c r="U135" s="81">
        <f t="shared" si="26"/>
        <v>1747.2153096822799</v>
      </c>
      <c r="V135" s="81">
        <f t="shared" si="27"/>
        <v>3412.179682485395</v>
      </c>
      <c r="W135" s="81">
        <f t="shared" si="28"/>
        <v>1528.3025341415637</v>
      </c>
      <c r="X135" s="57">
        <v>70</v>
      </c>
      <c r="Y135" s="57"/>
      <c r="Z135" s="23"/>
      <c r="AB135" s="3"/>
      <c r="AC135" s="28"/>
      <c r="AD135" s="56"/>
      <c r="AE135" s="28"/>
      <c r="AF135" s="18"/>
      <c r="AH135" s="23"/>
      <c r="AI135" s="23"/>
      <c r="AJ135" s="23"/>
      <c r="AK135" s="23"/>
      <c r="AL135" s="23"/>
      <c r="AM135" s="23"/>
      <c r="AN135" s="23"/>
      <c r="AO135" s="30"/>
      <c r="AP135" s="22"/>
      <c r="AQ135" s="29"/>
      <c r="AR135" s="27"/>
      <c r="AS135" s="27"/>
      <c r="AT135" s="27"/>
      <c r="AU135" s="27"/>
      <c r="AV135" s="27"/>
      <c r="AW135" s="27"/>
      <c r="AY135" s="2"/>
      <c r="AZ135" s="8"/>
      <c r="BA135" s="8"/>
      <c r="BB135" s="8"/>
      <c r="BD135" s="37"/>
      <c r="BE135" s="28"/>
      <c r="BF135" s="56"/>
      <c r="BG135" s="28"/>
      <c r="BH135" s="18"/>
      <c r="BJ135" s="23"/>
      <c r="BK135" s="23"/>
      <c r="BL135" s="23"/>
      <c r="BM135" s="23"/>
      <c r="BN135" s="23"/>
      <c r="BO135" s="23"/>
      <c r="BP135" s="23"/>
      <c r="BQ135" s="30"/>
      <c r="BR135" s="22"/>
      <c r="BS135" s="29"/>
      <c r="BT135" s="27"/>
      <c r="BU135" s="27"/>
      <c r="BV135" s="27"/>
      <c r="BW135" s="27"/>
      <c r="BX135" s="27"/>
      <c r="BY135" s="27"/>
      <c r="CA135" s="2"/>
      <c r="CB135" s="8"/>
      <c r="CC135" s="8"/>
      <c r="CD135" s="8"/>
      <c r="CF135" s="37"/>
      <c r="CG135" s="28"/>
      <c r="CH135" s="56"/>
      <c r="CI135" s="28"/>
      <c r="CJ135" s="18"/>
      <c r="CL135" s="23"/>
      <c r="CM135" s="23"/>
      <c r="CN135" s="23"/>
      <c r="CO135" s="23"/>
      <c r="CP135" s="23"/>
      <c r="CQ135" s="23"/>
      <c r="CR135" s="23"/>
      <c r="CS135" s="30"/>
      <c r="CT135" s="22"/>
      <c r="CU135" s="29"/>
      <c r="CV135" s="27"/>
      <c r="CW135" s="27"/>
      <c r="CX135" s="27"/>
      <c r="CY135" s="27"/>
      <c r="CZ135" s="27"/>
      <c r="DA135" s="27"/>
    </row>
    <row r="136" spans="2:105">
      <c r="B136" s="61">
        <v>126</v>
      </c>
      <c r="C136" s="83">
        <v>44014</v>
      </c>
      <c r="D136" s="110"/>
      <c r="E136" s="58"/>
      <c r="G136" s="57">
        <v>71</v>
      </c>
      <c r="H136" s="111">
        <f t="shared" ca="1" si="29"/>
        <v>1791.9213028473944</v>
      </c>
      <c r="I136" s="112">
        <f t="shared" ca="1" si="18"/>
        <v>-1.8683709465725593E-3</v>
      </c>
      <c r="J136" s="99">
        <f t="shared" ca="1" si="19"/>
        <v>-15.172379979003054</v>
      </c>
      <c r="K136" s="100">
        <f t="shared" ca="1" si="30"/>
        <v>-0.13513240804144899</v>
      </c>
      <c r="L136" s="52"/>
      <c r="M136" s="46">
        <v>44014</v>
      </c>
      <c r="N136" s="59"/>
      <c r="O136" s="58" t="str">
        <f t="shared" si="20"/>
        <v/>
      </c>
      <c r="P136" s="81">
        <f t="shared" si="21"/>
        <v>2284.2699519466537</v>
      </c>
      <c r="Q136" s="81">
        <f t="shared" si="22"/>
        <v>2560.3215953919416</v>
      </c>
      <c r="R136" s="81">
        <f t="shared" si="23"/>
        <v>2613.9562383453695</v>
      </c>
      <c r="S136" s="81">
        <f t="shared" si="24"/>
        <v>1996.1654815878953</v>
      </c>
      <c r="T136" s="81">
        <f t="shared" si="25"/>
        <v>2991.2258006816551</v>
      </c>
      <c r="U136" s="81">
        <f t="shared" si="26"/>
        <v>1744.3983039251968</v>
      </c>
      <c r="V136" s="81">
        <f t="shared" si="27"/>
        <v>3422.9462832657514</v>
      </c>
      <c r="W136" s="81">
        <f t="shared" si="28"/>
        <v>1524.385363239795</v>
      </c>
      <c r="X136" s="57">
        <v>71</v>
      </c>
      <c r="Y136" s="57"/>
      <c r="Z136" s="23"/>
      <c r="AB136" s="3"/>
      <c r="AC136" s="28"/>
      <c r="AD136" s="56"/>
      <c r="AE136" s="28"/>
      <c r="AF136" s="18"/>
      <c r="AH136" s="23"/>
      <c r="AI136" s="23"/>
      <c r="AJ136" s="23"/>
      <c r="AK136" s="23"/>
      <c r="AL136" s="23"/>
      <c r="AM136" s="23"/>
      <c r="AN136" s="23"/>
      <c r="AO136" s="30"/>
      <c r="AP136" s="22"/>
      <c r="AQ136" s="29"/>
      <c r="AR136" s="27"/>
      <c r="AS136" s="27"/>
      <c r="AT136" s="27"/>
      <c r="AU136" s="27"/>
      <c r="AV136" s="27"/>
      <c r="AW136" s="27"/>
      <c r="AY136" s="2"/>
      <c r="AZ136" s="8"/>
      <c r="BA136" s="8"/>
      <c r="BB136" s="8"/>
      <c r="BD136" s="37"/>
      <c r="BE136" s="28"/>
      <c r="BF136" s="56"/>
      <c r="BG136" s="28"/>
      <c r="BH136" s="18"/>
      <c r="BJ136" s="23"/>
      <c r="BK136" s="23"/>
      <c r="BL136" s="23"/>
      <c r="BM136" s="23"/>
      <c r="BN136" s="23"/>
      <c r="BO136" s="23"/>
      <c r="BP136" s="23"/>
      <c r="BQ136" s="30"/>
      <c r="BR136" s="22"/>
      <c r="BS136" s="29"/>
      <c r="BT136" s="27"/>
      <c r="BU136" s="27"/>
      <c r="BV136" s="27"/>
      <c r="BW136" s="27"/>
      <c r="BX136" s="27"/>
      <c r="BY136" s="27"/>
      <c r="CA136" s="2"/>
      <c r="CB136" s="8"/>
      <c r="CC136" s="8"/>
      <c r="CD136" s="8"/>
      <c r="CF136" s="37"/>
      <c r="CG136" s="28"/>
      <c r="CH136" s="56"/>
      <c r="CI136" s="28"/>
      <c r="CJ136" s="18"/>
      <c r="CL136" s="23"/>
      <c r="CM136" s="23"/>
      <c r="CN136" s="23"/>
      <c r="CO136" s="23"/>
      <c r="CP136" s="23"/>
      <c r="CQ136" s="23"/>
      <c r="CR136" s="23"/>
      <c r="CS136" s="30"/>
      <c r="CT136" s="22"/>
      <c r="CU136" s="29"/>
      <c r="CV136" s="27"/>
      <c r="CW136" s="27"/>
      <c r="CX136" s="27"/>
      <c r="CY136" s="27"/>
      <c r="CZ136" s="27"/>
      <c r="DA136" s="27"/>
    </row>
    <row r="137" spans="2:105">
      <c r="B137" s="61">
        <v>127</v>
      </c>
      <c r="C137" s="83">
        <v>44018</v>
      </c>
      <c r="D137" s="110"/>
      <c r="E137" s="58"/>
      <c r="G137" s="60">
        <v>72</v>
      </c>
      <c r="H137" s="111">
        <f t="shared" ca="1" si="29"/>
        <v>1833.7535935687708</v>
      </c>
      <c r="I137" s="112">
        <f t="shared" ca="1" si="18"/>
        <v>2.3344937445022963E-2</v>
      </c>
      <c r="J137" s="99">
        <f t="shared" ca="1" si="19"/>
        <v>-13.748341704657557</v>
      </c>
      <c r="K137" s="100">
        <f t="shared" ca="1" si="30"/>
        <v>1.4240382743454971</v>
      </c>
      <c r="L137" s="52"/>
      <c r="M137" s="46">
        <v>44018</v>
      </c>
      <c r="N137" s="59"/>
      <c r="O137" s="58" t="str">
        <f t="shared" si="20"/>
        <v/>
      </c>
      <c r="P137" s="81">
        <f t="shared" si="21"/>
        <v>2284.9370561650981</v>
      </c>
      <c r="Q137" s="81">
        <f t="shared" si="22"/>
        <v>2562.7450762883259</v>
      </c>
      <c r="R137" s="81">
        <f t="shared" si="23"/>
        <v>2617.1945965477103</v>
      </c>
      <c r="S137" s="81">
        <f t="shared" si="24"/>
        <v>1994.8602054746941</v>
      </c>
      <c r="T137" s="81">
        <f t="shared" si="25"/>
        <v>2997.7664101148907</v>
      </c>
      <c r="U137" s="81">
        <f t="shared" si="26"/>
        <v>1741.6091303912933</v>
      </c>
      <c r="V137" s="81">
        <f t="shared" si="27"/>
        <v>3433.6779777350794</v>
      </c>
      <c r="W137" s="81">
        <f t="shared" si="28"/>
        <v>1520.5087327613219</v>
      </c>
      <c r="X137" s="57">
        <v>72</v>
      </c>
      <c r="Y137" s="57"/>
      <c r="Z137" s="23"/>
      <c r="AB137" s="3"/>
      <c r="AC137" s="28"/>
      <c r="AD137" s="56"/>
      <c r="AE137" s="28"/>
      <c r="AF137" s="18"/>
      <c r="AH137" s="23"/>
      <c r="AI137" s="23"/>
      <c r="AJ137" s="23"/>
      <c r="AK137" s="23"/>
      <c r="AL137" s="23"/>
      <c r="AM137" s="23"/>
      <c r="AN137" s="23"/>
      <c r="AO137" s="30"/>
      <c r="AP137" s="22"/>
      <c r="AQ137" s="29"/>
      <c r="AR137" s="27"/>
      <c r="AS137" s="27"/>
      <c r="AT137" s="27"/>
      <c r="AU137" s="27"/>
      <c r="AV137" s="27"/>
      <c r="AW137" s="27"/>
      <c r="AY137" s="2"/>
      <c r="AZ137" s="8"/>
      <c r="BA137" s="8"/>
      <c r="BB137" s="8"/>
      <c r="BD137" s="37"/>
      <c r="BE137" s="28"/>
      <c r="BF137" s="56"/>
      <c r="BG137" s="28"/>
      <c r="BH137" s="18"/>
      <c r="BJ137" s="23"/>
      <c r="BK137" s="23"/>
      <c r="BL137" s="23"/>
      <c r="BM137" s="23"/>
      <c r="BN137" s="23"/>
      <c r="BO137" s="23"/>
      <c r="BP137" s="23"/>
      <c r="BQ137" s="30"/>
      <c r="BR137" s="22"/>
      <c r="BS137" s="29"/>
      <c r="BT137" s="27"/>
      <c r="BU137" s="27"/>
      <c r="BV137" s="27"/>
      <c r="BW137" s="27"/>
      <c r="BX137" s="27"/>
      <c r="BY137" s="27"/>
      <c r="CA137" s="2"/>
      <c r="CB137" s="8"/>
      <c r="CC137" s="8"/>
      <c r="CD137" s="8"/>
      <c r="CF137" s="37"/>
      <c r="CG137" s="28"/>
      <c r="CH137" s="56"/>
      <c r="CI137" s="28"/>
      <c r="CJ137" s="18"/>
      <c r="CL137" s="23"/>
      <c r="CM137" s="23"/>
      <c r="CN137" s="23"/>
      <c r="CO137" s="23"/>
      <c r="CP137" s="23"/>
      <c r="CQ137" s="23"/>
      <c r="CR137" s="23"/>
      <c r="CS137" s="30"/>
      <c r="CT137" s="22"/>
      <c r="CU137" s="29"/>
      <c r="CV137" s="27"/>
      <c r="CW137" s="27"/>
      <c r="CX137" s="27"/>
      <c r="CY137" s="27"/>
      <c r="CZ137" s="27"/>
      <c r="DA137" s="27"/>
    </row>
    <row r="138" spans="2:105">
      <c r="B138" s="61">
        <v>128</v>
      </c>
      <c r="C138" s="83">
        <v>44019</v>
      </c>
      <c r="D138" s="110"/>
      <c r="E138" s="58"/>
      <c r="G138" s="57">
        <v>73</v>
      </c>
      <c r="H138" s="111">
        <f t="shared" ca="1" si="29"/>
        <v>1818.772238603111</v>
      </c>
      <c r="I138" s="112">
        <f t="shared" ca="1" si="18"/>
        <v>-8.1697753821459839E-3</v>
      </c>
      <c r="J138" s="99">
        <f t="shared" ca="1" si="19"/>
        <v>-14.279299884821027</v>
      </c>
      <c r="K138" s="100">
        <f t="shared" ca="1" si="30"/>
        <v>-0.53095818016347007</v>
      </c>
      <c r="L138" s="52"/>
      <c r="M138" s="46">
        <v>44019</v>
      </c>
      <c r="N138" s="59"/>
      <c r="O138" s="58" t="str">
        <f t="shared" si="20"/>
        <v/>
      </c>
      <c r="P138" s="81">
        <f t="shared" si="21"/>
        <v>2285.6043552064166</v>
      </c>
      <c r="Q138" s="81">
        <f t="shared" si="22"/>
        <v>2565.1540552763859</v>
      </c>
      <c r="R138" s="81">
        <f t="shared" si="23"/>
        <v>2620.4198089367605</v>
      </c>
      <c r="S138" s="81">
        <f t="shared" si="24"/>
        <v>1993.5688360782854</v>
      </c>
      <c r="T138" s="81">
        <f t="shared" si="25"/>
        <v>3004.281978823949</v>
      </c>
      <c r="U138" s="81">
        <f t="shared" si="26"/>
        <v>1738.847187234906</v>
      </c>
      <c r="V138" s="81">
        <f t="shared" si="27"/>
        <v>3444.375659772064</v>
      </c>
      <c r="W138" s="81">
        <f t="shared" si="28"/>
        <v>1516.6717526055927</v>
      </c>
      <c r="X138" s="57">
        <v>73</v>
      </c>
      <c r="Y138" s="57"/>
      <c r="Z138" s="23"/>
      <c r="AB138" s="3"/>
      <c r="AC138" s="28"/>
      <c r="AD138" s="56"/>
      <c r="AE138" s="28"/>
      <c r="AF138" s="18"/>
      <c r="AH138" s="23"/>
      <c r="AI138" s="23"/>
      <c r="AJ138" s="23"/>
      <c r="AK138" s="23"/>
      <c r="AL138" s="23"/>
      <c r="AM138" s="23"/>
      <c r="AN138" s="23"/>
      <c r="AO138" s="30"/>
      <c r="AP138" s="22"/>
      <c r="AQ138" s="29"/>
      <c r="AR138" s="27"/>
      <c r="AS138" s="27"/>
      <c r="AT138" s="27"/>
      <c r="AU138" s="27"/>
      <c r="AV138" s="27"/>
      <c r="AW138" s="27"/>
      <c r="AY138" s="2"/>
      <c r="AZ138" s="8"/>
      <c r="BA138" s="8"/>
      <c r="BB138" s="8"/>
      <c r="BD138" s="37"/>
      <c r="BE138" s="28"/>
      <c r="BF138" s="56"/>
      <c r="BG138" s="28"/>
      <c r="BH138" s="18"/>
      <c r="BJ138" s="23"/>
      <c r="BK138" s="23"/>
      <c r="BL138" s="23"/>
      <c r="BM138" s="23"/>
      <c r="BN138" s="23"/>
      <c r="BO138" s="23"/>
      <c r="BP138" s="23"/>
      <c r="BQ138" s="30"/>
      <c r="BR138" s="22"/>
      <c r="BS138" s="29"/>
      <c r="BT138" s="27"/>
      <c r="BU138" s="27"/>
      <c r="BV138" s="27"/>
      <c r="BW138" s="27"/>
      <c r="BX138" s="27"/>
      <c r="BY138" s="27"/>
      <c r="CA138" s="2"/>
      <c r="CB138" s="8"/>
      <c r="CC138" s="8"/>
      <c r="CD138" s="8"/>
      <c r="CF138" s="37"/>
      <c r="CG138" s="28"/>
      <c r="CH138" s="56"/>
      <c r="CI138" s="28"/>
      <c r="CJ138" s="18"/>
      <c r="CL138" s="23"/>
      <c r="CM138" s="23"/>
      <c r="CN138" s="23"/>
      <c r="CO138" s="23"/>
      <c r="CP138" s="23"/>
      <c r="CQ138" s="23"/>
      <c r="CR138" s="23"/>
      <c r="CS138" s="30"/>
      <c r="CT138" s="22"/>
      <c r="CU138" s="29"/>
      <c r="CV138" s="27"/>
      <c r="CW138" s="27"/>
      <c r="CX138" s="27"/>
      <c r="CY138" s="27"/>
      <c r="CZ138" s="27"/>
      <c r="DA138" s="27"/>
    </row>
    <row r="139" spans="2:105">
      <c r="B139" s="61">
        <v>129</v>
      </c>
      <c r="C139" s="83">
        <v>44020</v>
      </c>
      <c r="D139" s="110"/>
      <c r="E139" s="58"/>
      <c r="G139" s="60">
        <v>74</v>
      </c>
      <c r="H139" s="111">
        <f t="shared" ca="1" si="29"/>
        <v>1820.5755177064796</v>
      </c>
      <c r="I139" s="112">
        <f t="shared" ca="1" si="18"/>
        <v>9.9148154183043014E-4</v>
      </c>
      <c r="J139" s="99">
        <f t="shared" ca="1" si="19"/>
        <v>-14.235612988030253</v>
      </c>
      <c r="K139" s="100">
        <f t="shared" ca="1" si="30"/>
        <v>4.3686896790773699E-2</v>
      </c>
      <c r="L139" s="52"/>
      <c r="M139" s="46">
        <v>44020</v>
      </c>
      <c r="N139" s="59"/>
      <c r="O139" s="58" t="str">
        <f t="shared" si="20"/>
        <v/>
      </c>
      <c r="P139" s="81">
        <f t="shared" si="21"/>
        <v>2286.2718491275073</v>
      </c>
      <c r="Q139" s="81">
        <f t="shared" si="22"/>
        <v>2567.5488314459444</v>
      </c>
      <c r="R139" s="81">
        <f t="shared" si="23"/>
        <v>2623.6321688545136</v>
      </c>
      <c r="S139" s="81">
        <f t="shared" si="24"/>
        <v>1992.2910803441825</v>
      </c>
      <c r="T139" s="81">
        <f t="shared" si="25"/>
        <v>3010.7730889811364</v>
      </c>
      <c r="U139" s="81">
        <f t="shared" si="26"/>
        <v>1736.1118934013625</v>
      </c>
      <c r="V139" s="81">
        <f t="shared" si="27"/>
        <v>3455.04019234934</v>
      </c>
      <c r="W139" s="81">
        <f t="shared" si="28"/>
        <v>1512.8735635803575</v>
      </c>
      <c r="X139" s="57">
        <v>74</v>
      </c>
      <c r="Y139" s="57"/>
      <c r="Z139" s="23"/>
      <c r="AB139" s="3"/>
      <c r="AC139" s="28"/>
      <c r="AD139" s="56"/>
      <c r="AE139" s="28"/>
      <c r="AF139" s="18"/>
      <c r="AH139" s="23"/>
      <c r="AI139" s="23"/>
      <c r="AJ139" s="23"/>
      <c r="AK139" s="23"/>
      <c r="AL139" s="23"/>
      <c r="AM139" s="23"/>
      <c r="AN139" s="23"/>
      <c r="AO139" s="30"/>
      <c r="AP139" s="22"/>
      <c r="AQ139" s="29"/>
      <c r="AR139" s="27"/>
      <c r="AS139" s="27"/>
      <c r="AT139" s="27"/>
      <c r="AU139" s="27"/>
      <c r="AV139" s="27"/>
      <c r="AW139" s="27"/>
      <c r="AY139" s="2"/>
      <c r="AZ139" s="8"/>
      <c r="BA139" s="8"/>
      <c r="BB139" s="8"/>
      <c r="BD139" s="37"/>
      <c r="BE139" s="28"/>
      <c r="BF139" s="56"/>
      <c r="BG139" s="28"/>
      <c r="BH139" s="18"/>
      <c r="BJ139" s="23"/>
      <c r="BK139" s="23"/>
      <c r="BL139" s="23"/>
      <c r="BM139" s="23"/>
      <c r="BN139" s="23"/>
      <c r="BO139" s="23"/>
      <c r="BP139" s="23"/>
      <c r="BQ139" s="30"/>
      <c r="BR139" s="22"/>
      <c r="BS139" s="29"/>
      <c r="BT139" s="27"/>
      <c r="BU139" s="27"/>
      <c r="BV139" s="27"/>
      <c r="BW139" s="27"/>
      <c r="BX139" s="27"/>
      <c r="BY139" s="27"/>
      <c r="CA139" s="2"/>
      <c r="CB139" s="8"/>
      <c r="CC139" s="8"/>
      <c r="CD139" s="8"/>
      <c r="CF139" s="37"/>
      <c r="CG139" s="28"/>
      <c r="CH139" s="56"/>
      <c r="CI139" s="28"/>
      <c r="CJ139" s="18"/>
      <c r="CL139" s="23"/>
      <c r="CM139" s="23"/>
      <c r="CN139" s="23"/>
      <c r="CO139" s="23"/>
      <c r="CP139" s="23"/>
      <c r="CQ139" s="23"/>
      <c r="CR139" s="23"/>
      <c r="CS139" s="30"/>
      <c r="CT139" s="22"/>
      <c r="CU139" s="29"/>
      <c r="CV139" s="27"/>
      <c r="CW139" s="27"/>
      <c r="CX139" s="27"/>
      <c r="CY139" s="27"/>
      <c r="CZ139" s="27"/>
      <c r="DA139" s="27"/>
    </row>
    <row r="140" spans="2:105">
      <c r="B140" s="61">
        <v>130</v>
      </c>
      <c r="C140" s="83">
        <v>44021</v>
      </c>
      <c r="D140" s="110"/>
      <c r="E140" s="58"/>
      <c r="G140" s="57">
        <v>75</v>
      </c>
      <c r="H140" s="111">
        <f t="shared" ca="1" si="29"/>
        <v>1804.0224317051579</v>
      </c>
      <c r="I140" s="112">
        <f t="shared" ca="1" si="18"/>
        <v>-9.0922270679410361E-3</v>
      </c>
      <c r="J140" s="99">
        <f t="shared" ca="1" si="19"/>
        <v>-14.824726340075346</v>
      </c>
      <c r="K140" s="100">
        <f t="shared" ca="1" si="30"/>
        <v>-0.58911335204509274</v>
      </c>
      <c r="L140" s="52"/>
      <c r="M140" s="46">
        <v>44021</v>
      </c>
      <c r="N140" s="59"/>
      <c r="O140" s="58" t="str">
        <f t="shared" si="20"/>
        <v/>
      </c>
      <c r="P140" s="81">
        <f t="shared" si="21"/>
        <v>2286.9395379852813</v>
      </c>
      <c r="Q140" s="81">
        <f t="shared" si="22"/>
        <v>2569.9296938034054</v>
      </c>
      <c r="R140" s="81">
        <f t="shared" si="23"/>
        <v>2626.8319596859819</v>
      </c>
      <c r="S140" s="81">
        <f t="shared" si="24"/>
        <v>1991.0266551749851</v>
      </c>
      <c r="T140" s="81">
        <f t="shared" si="25"/>
        <v>3017.2403029537832</v>
      </c>
      <c r="U140" s="81">
        <f t="shared" si="26"/>
        <v>1733.4026876414966</v>
      </c>
      <c r="V140" s="81">
        <f t="shared" si="27"/>
        <v>3465.6724090021053</v>
      </c>
      <c r="W140" s="81">
        <f t="shared" si="28"/>
        <v>1509.1133359330599</v>
      </c>
      <c r="X140" s="57">
        <v>75</v>
      </c>
      <c r="Y140" s="57"/>
      <c r="Z140" s="23"/>
      <c r="AB140" s="3"/>
      <c r="AC140" s="28"/>
      <c r="AD140" s="56"/>
      <c r="AE140" s="28"/>
      <c r="AF140" s="18"/>
      <c r="AH140" s="23"/>
      <c r="AI140" s="23"/>
      <c r="AJ140" s="23"/>
      <c r="AK140" s="23"/>
      <c r="AL140" s="23"/>
      <c r="AM140" s="23"/>
      <c r="AN140" s="23"/>
      <c r="AO140" s="30"/>
      <c r="AP140" s="22"/>
      <c r="AQ140" s="29"/>
      <c r="AR140" s="27"/>
      <c r="AS140" s="27"/>
      <c r="AT140" s="27"/>
      <c r="AU140" s="27"/>
      <c r="AV140" s="27"/>
      <c r="AW140" s="27"/>
      <c r="AY140" s="2"/>
      <c r="AZ140" s="8"/>
      <c r="BA140" s="8"/>
      <c r="BB140" s="8"/>
      <c r="BD140" s="37"/>
      <c r="BE140" s="28"/>
      <c r="BF140" s="56"/>
      <c r="BG140" s="28"/>
      <c r="BH140" s="18"/>
      <c r="BJ140" s="23"/>
      <c r="BK140" s="23"/>
      <c r="BL140" s="23"/>
      <c r="BM140" s="23"/>
      <c r="BN140" s="23"/>
      <c r="BO140" s="23"/>
      <c r="BP140" s="23"/>
      <c r="BQ140" s="30"/>
      <c r="BR140" s="22"/>
      <c r="BS140" s="29"/>
      <c r="BT140" s="27"/>
      <c r="BU140" s="27"/>
      <c r="BV140" s="27"/>
      <c r="BW140" s="27"/>
      <c r="BX140" s="27"/>
      <c r="BY140" s="27"/>
      <c r="CA140" s="2"/>
      <c r="CB140" s="8"/>
      <c r="CC140" s="8"/>
      <c r="CD140" s="8"/>
      <c r="CF140" s="37"/>
      <c r="CG140" s="28"/>
      <c r="CH140" s="56"/>
      <c r="CI140" s="28"/>
      <c r="CJ140" s="18"/>
      <c r="CL140" s="23"/>
      <c r="CM140" s="23"/>
      <c r="CN140" s="23"/>
      <c r="CO140" s="23"/>
      <c r="CP140" s="23"/>
      <c r="CQ140" s="23"/>
      <c r="CR140" s="23"/>
      <c r="CS140" s="30"/>
      <c r="CT140" s="22"/>
      <c r="CU140" s="29"/>
      <c r="CV140" s="27"/>
      <c r="CW140" s="27"/>
      <c r="CX140" s="27"/>
      <c r="CY140" s="27"/>
      <c r="CZ140" s="27"/>
      <c r="DA140" s="27"/>
    </row>
    <row r="141" spans="2:105">
      <c r="B141" s="61">
        <v>131</v>
      </c>
      <c r="C141" s="83">
        <v>44022</v>
      </c>
      <c r="D141" s="110"/>
      <c r="E141" s="58"/>
      <c r="G141" s="60">
        <v>76</v>
      </c>
      <c r="H141" s="111">
        <f t="shared" ca="1" si="29"/>
        <v>1857.9563023790986</v>
      </c>
      <c r="I141" s="112">
        <f t="shared" ca="1" si="18"/>
        <v>2.9896452353401434E-2</v>
      </c>
      <c r="J141" s="99">
        <f t="shared" ca="1" si="19"/>
        <v>-13.001834746814851</v>
      </c>
      <c r="K141" s="100">
        <f t="shared" ca="1" si="30"/>
        <v>1.8228915932604948</v>
      </c>
      <c r="L141" s="52"/>
      <c r="M141" s="46">
        <v>44022</v>
      </c>
      <c r="N141" s="59"/>
      <c r="O141" s="58" t="str">
        <f t="shared" si="20"/>
        <v/>
      </c>
      <c r="P141" s="81">
        <f t="shared" si="21"/>
        <v>2287.6074218366698</v>
      </c>
      <c r="Q141" s="81">
        <f t="shared" si="22"/>
        <v>2572.2969217410396</v>
      </c>
      <c r="R141" s="81">
        <f t="shared" si="23"/>
        <v>2630.0194553242254</v>
      </c>
      <c r="S141" s="81">
        <f t="shared" si="24"/>
        <v>1989.7752869653505</v>
      </c>
      <c r="T141" s="81">
        <f t="shared" si="25"/>
        <v>3023.6841642306026</v>
      </c>
      <c r="U141" s="81">
        <f t="shared" si="26"/>
        <v>1730.7190275852854</v>
      </c>
      <c r="V141" s="81">
        <f t="shared" si="27"/>
        <v>3476.2731152085044</v>
      </c>
      <c r="W141" s="81">
        <f t="shared" si="28"/>
        <v>1505.390267970454</v>
      </c>
      <c r="X141" s="57">
        <v>76</v>
      </c>
      <c r="Y141" s="57"/>
      <c r="Z141" s="23"/>
      <c r="AB141" s="3"/>
      <c r="AC141" s="28"/>
      <c r="AD141" s="56"/>
      <c r="AE141" s="28"/>
      <c r="AF141" s="18"/>
      <c r="AH141" s="23"/>
      <c r="AI141" s="23"/>
      <c r="AJ141" s="23"/>
      <c r="AK141" s="23"/>
      <c r="AL141" s="23"/>
      <c r="AM141" s="23"/>
      <c r="AN141" s="23"/>
      <c r="AO141" s="30"/>
      <c r="AP141" s="22"/>
      <c r="AQ141" s="29"/>
      <c r="AR141" s="27"/>
      <c r="AS141" s="27"/>
      <c r="AT141" s="27"/>
      <c r="AU141" s="27"/>
      <c r="AV141" s="27"/>
      <c r="AW141" s="27"/>
      <c r="AY141" s="2"/>
      <c r="AZ141" s="8"/>
      <c r="BA141" s="8"/>
      <c r="BB141" s="8"/>
      <c r="BD141" s="37"/>
      <c r="BE141" s="28"/>
      <c r="BF141" s="56"/>
      <c r="BG141" s="28"/>
      <c r="BH141" s="18"/>
      <c r="BJ141" s="23"/>
      <c r="BK141" s="23"/>
      <c r="BL141" s="23"/>
      <c r="BM141" s="23"/>
      <c r="BN141" s="23"/>
      <c r="BO141" s="23"/>
      <c r="BP141" s="23"/>
      <c r="BQ141" s="30"/>
      <c r="BR141" s="22"/>
      <c r="BS141" s="29"/>
      <c r="BT141" s="27"/>
      <c r="BU141" s="27"/>
      <c r="BV141" s="27"/>
      <c r="BW141" s="27"/>
      <c r="BX141" s="27"/>
      <c r="BY141" s="27"/>
      <c r="CA141" s="2"/>
      <c r="CB141" s="8"/>
      <c r="CC141" s="8"/>
      <c r="CD141" s="8"/>
      <c r="CF141" s="37"/>
      <c r="CG141" s="28"/>
      <c r="CH141" s="56"/>
      <c r="CI141" s="28"/>
      <c r="CJ141" s="18"/>
      <c r="CL141" s="23"/>
      <c r="CM141" s="23"/>
      <c r="CN141" s="23"/>
      <c r="CO141" s="23"/>
      <c r="CP141" s="23"/>
      <c r="CQ141" s="23"/>
      <c r="CR141" s="23"/>
      <c r="CS141" s="30"/>
      <c r="CT141" s="22"/>
      <c r="CU141" s="29"/>
      <c r="CV141" s="27"/>
      <c r="CW141" s="27"/>
      <c r="CX141" s="27"/>
      <c r="CY141" s="27"/>
      <c r="CZ141" s="27"/>
      <c r="DA141" s="27"/>
    </row>
    <row r="142" spans="2:105">
      <c r="B142" s="61">
        <v>132</v>
      </c>
      <c r="C142" s="83">
        <v>44025</v>
      </c>
      <c r="D142" s="110"/>
      <c r="E142" s="58"/>
      <c r="G142" s="57">
        <v>77</v>
      </c>
      <c r="H142" s="111">
        <f t="shared" ca="1" si="29"/>
        <v>1848.7681595167294</v>
      </c>
      <c r="I142" s="112">
        <f t="shared" ca="1" si="18"/>
        <v>-4.9452954574894245E-3</v>
      </c>
      <c r="J142" s="99">
        <f t="shared" ca="1" si="19"/>
        <v>-13.329932490261665</v>
      </c>
      <c r="K142" s="100">
        <f t="shared" ca="1" si="30"/>
        <v>-0.32809774344681508</v>
      </c>
      <c r="L142" s="52"/>
      <c r="M142" s="46">
        <v>44025</v>
      </c>
      <c r="N142" s="59"/>
      <c r="O142" s="58" t="str">
        <f t="shared" si="20"/>
        <v/>
      </c>
      <c r="P142" s="81">
        <f t="shared" si="21"/>
        <v>2288.2755007386186</v>
      </c>
      <c r="Q142" s="81">
        <f t="shared" si="22"/>
        <v>2574.6507854785687</v>
      </c>
      <c r="R142" s="81">
        <f t="shared" si="23"/>
        <v>2633.1949206078707</v>
      </c>
      <c r="S142" s="81">
        <f t="shared" si="24"/>
        <v>1988.536711164475</v>
      </c>
      <c r="T142" s="81">
        <f t="shared" si="25"/>
        <v>3030.1051982932117</v>
      </c>
      <c r="U142" s="81">
        <f t="shared" si="26"/>
        <v>1728.0603888703304</v>
      </c>
      <c r="V142" s="81">
        <f t="shared" si="27"/>
        <v>3486.8430896881691</v>
      </c>
      <c r="W142" s="81">
        <f t="shared" si="28"/>
        <v>1501.7035847600625</v>
      </c>
      <c r="X142" s="57">
        <v>77</v>
      </c>
      <c r="Y142" s="57"/>
      <c r="Z142" s="23"/>
      <c r="AB142" s="3"/>
      <c r="AC142" s="28"/>
      <c r="AD142" s="56"/>
      <c r="AE142" s="28"/>
      <c r="AF142" s="18"/>
      <c r="AH142" s="23"/>
      <c r="AI142" s="23"/>
      <c r="AJ142" s="23"/>
      <c r="AK142" s="23"/>
      <c r="AL142" s="23"/>
      <c r="AM142" s="23"/>
      <c r="AN142" s="23"/>
      <c r="AO142" s="30"/>
      <c r="AP142" s="22"/>
      <c r="AQ142" s="29"/>
      <c r="AR142" s="27"/>
      <c r="AS142" s="27"/>
      <c r="AT142" s="27"/>
      <c r="AU142" s="27"/>
      <c r="AV142" s="27"/>
      <c r="AW142" s="27"/>
      <c r="AY142" s="2"/>
      <c r="AZ142" s="8"/>
      <c r="BA142" s="8"/>
      <c r="BB142" s="8"/>
      <c r="BD142" s="37"/>
      <c r="BE142" s="28"/>
      <c r="BF142" s="56"/>
      <c r="BG142" s="28"/>
      <c r="BH142" s="18"/>
      <c r="BJ142" s="23"/>
      <c r="BK142" s="23"/>
      <c r="BL142" s="23"/>
      <c r="BM142" s="23"/>
      <c r="BN142" s="23"/>
      <c r="BO142" s="23"/>
      <c r="BP142" s="23"/>
      <c r="BQ142" s="30"/>
      <c r="BR142" s="22"/>
      <c r="BS142" s="29"/>
      <c r="BT142" s="27"/>
      <c r="BU142" s="27"/>
      <c r="BV142" s="27"/>
      <c r="BW142" s="27"/>
      <c r="BX142" s="27"/>
      <c r="BY142" s="27"/>
      <c r="CA142" s="2"/>
      <c r="CB142" s="8"/>
      <c r="CC142" s="8"/>
      <c r="CD142" s="8"/>
      <c r="CF142" s="37"/>
      <c r="CG142" s="28"/>
      <c r="CH142" s="56"/>
      <c r="CI142" s="28"/>
      <c r="CJ142" s="18"/>
      <c r="CL142" s="23"/>
      <c r="CM142" s="23"/>
      <c r="CN142" s="23"/>
      <c r="CO142" s="23"/>
      <c r="CP142" s="23"/>
      <c r="CQ142" s="23"/>
      <c r="CR142" s="23"/>
      <c r="CS142" s="30"/>
      <c r="CT142" s="22"/>
      <c r="CU142" s="29"/>
      <c r="CV142" s="27"/>
      <c r="CW142" s="27"/>
      <c r="CX142" s="27"/>
      <c r="CY142" s="27"/>
      <c r="CZ142" s="27"/>
      <c r="DA142" s="27"/>
    </row>
    <row r="143" spans="2:105">
      <c r="B143" s="61">
        <v>133</v>
      </c>
      <c r="C143" s="83">
        <v>44026</v>
      </c>
      <c r="D143" s="110"/>
      <c r="E143" s="58"/>
      <c r="G143" s="60">
        <v>78</v>
      </c>
      <c r="H143" s="111">
        <f t="shared" ca="1" si="29"/>
        <v>1794.1775653291315</v>
      </c>
      <c r="I143" s="112">
        <f t="shared" ca="1" si="18"/>
        <v>-2.9528090856923837E-2</v>
      </c>
      <c r="J143" s="99">
        <f t="shared" ca="1" si="19"/>
        <v>-15.221483835157297</v>
      </c>
      <c r="K143" s="100">
        <f t="shared" ca="1" si="30"/>
        <v>-1.8915513448956314</v>
      </c>
      <c r="L143" s="52"/>
      <c r="M143" s="46">
        <v>44026</v>
      </c>
      <c r="N143" s="59"/>
      <c r="O143" s="58" t="str">
        <f t="shared" si="20"/>
        <v/>
      </c>
      <c r="P143" s="81">
        <f t="shared" si="21"/>
        <v>2288.9437747480915</v>
      </c>
      <c r="Q143" s="81">
        <f t="shared" si="22"/>
        <v>2576.9915464790138</v>
      </c>
      <c r="R143" s="81">
        <f t="shared" si="23"/>
        <v>2636.358611733081</v>
      </c>
      <c r="S143" s="81">
        <f t="shared" si="24"/>
        <v>1987.3106718641252</v>
      </c>
      <c r="T143" s="81">
        <f t="shared" si="25"/>
        <v>3036.5039134367116</v>
      </c>
      <c r="U143" s="81">
        <f t="shared" si="26"/>
        <v>1725.4262643212767</v>
      </c>
      <c r="V143" s="81">
        <f t="shared" si="27"/>
        <v>3497.3830856247646</v>
      </c>
      <c r="W143" s="81">
        <f t="shared" si="28"/>
        <v>1498.0525369076381</v>
      </c>
      <c r="X143" s="57">
        <v>78</v>
      </c>
      <c r="Y143" s="57"/>
      <c r="Z143" s="23"/>
      <c r="AB143" s="3"/>
      <c r="AC143" s="28"/>
      <c r="AD143" s="56"/>
      <c r="AE143" s="28"/>
      <c r="AF143" s="18"/>
      <c r="AH143" s="23"/>
      <c r="AI143" s="23"/>
      <c r="AJ143" s="23"/>
      <c r="AK143" s="23"/>
      <c r="AL143" s="23"/>
      <c r="AM143" s="23"/>
      <c r="AN143" s="23"/>
      <c r="AO143" s="30"/>
      <c r="AP143" s="22"/>
      <c r="AQ143" s="29"/>
      <c r="AR143" s="27"/>
      <c r="AS143" s="27"/>
      <c r="AT143" s="27"/>
      <c r="AU143" s="27"/>
      <c r="AV143" s="27"/>
      <c r="AW143" s="27"/>
      <c r="AY143" s="2"/>
      <c r="AZ143" s="8"/>
      <c r="BA143" s="8"/>
      <c r="BB143" s="8"/>
      <c r="BD143" s="37"/>
      <c r="BE143" s="28"/>
      <c r="BF143" s="56"/>
      <c r="BG143" s="28"/>
      <c r="BH143" s="18"/>
      <c r="BJ143" s="23"/>
      <c r="BK143" s="23"/>
      <c r="BL143" s="23"/>
      <c r="BM143" s="23"/>
      <c r="BN143" s="23"/>
      <c r="BO143" s="23"/>
      <c r="BP143" s="23"/>
      <c r="BQ143" s="30"/>
      <c r="BR143" s="22"/>
      <c r="BS143" s="29"/>
      <c r="BT143" s="27"/>
      <c r="BU143" s="27"/>
      <c r="BV143" s="27"/>
      <c r="BW143" s="27"/>
      <c r="BX143" s="27"/>
      <c r="BY143" s="27"/>
      <c r="CA143" s="2"/>
      <c r="CB143" s="8"/>
      <c r="CC143" s="8"/>
      <c r="CD143" s="8"/>
      <c r="CF143" s="37"/>
      <c r="CG143" s="28"/>
      <c r="CH143" s="56"/>
      <c r="CI143" s="28"/>
      <c r="CJ143" s="18"/>
      <c r="CL143" s="23"/>
      <c r="CM143" s="23"/>
      <c r="CN143" s="23"/>
      <c r="CO143" s="23"/>
      <c r="CP143" s="23"/>
      <c r="CQ143" s="23"/>
      <c r="CR143" s="23"/>
      <c r="CS143" s="30"/>
      <c r="CT143" s="22"/>
      <c r="CU143" s="29"/>
      <c r="CV143" s="27"/>
      <c r="CW143" s="27"/>
      <c r="CX143" s="27"/>
      <c r="CY143" s="27"/>
      <c r="CZ143" s="27"/>
      <c r="DA143" s="27"/>
    </row>
    <row r="144" spans="2:105">
      <c r="B144" s="61">
        <v>134</v>
      </c>
      <c r="C144" s="83">
        <v>44027</v>
      </c>
      <c r="D144" s="110"/>
      <c r="E144" s="58"/>
      <c r="G144" s="57">
        <v>79</v>
      </c>
      <c r="H144" s="111">
        <f t="shared" ca="1" si="29"/>
        <v>1736.1336070280881</v>
      </c>
      <c r="I144" s="112">
        <f t="shared" ca="1" si="18"/>
        <v>-3.2351289762334964E-2</v>
      </c>
      <c r="J144" s="99">
        <f t="shared" ca="1" si="19"/>
        <v>-17.295118848763629</v>
      </c>
      <c r="K144" s="100">
        <f t="shared" ca="1" si="30"/>
        <v>-2.0736350136063333</v>
      </c>
      <c r="L144" s="52"/>
      <c r="M144" s="46">
        <v>44027</v>
      </c>
      <c r="N144" s="59"/>
      <c r="O144" s="58" t="str">
        <f t="shared" si="20"/>
        <v/>
      </c>
      <c r="P144" s="81">
        <f t="shared" si="21"/>
        <v>2289.6122439220676</v>
      </c>
      <c r="Q144" s="81">
        <f t="shared" si="22"/>
        <v>2579.3194578406196</v>
      </c>
      <c r="R144" s="81">
        <f t="shared" si="23"/>
        <v>2639.5107766417773</v>
      </c>
      <c r="S144" s="81">
        <f t="shared" si="24"/>
        <v>1986.0969214104146</v>
      </c>
      <c r="T144" s="81">
        <f t="shared" si="25"/>
        <v>3042.8808015429258</v>
      </c>
      <c r="U144" s="81">
        <f t="shared" si="26"/>
        <v>1722.8161631765754</v>
      </c>
      <c r="V144" s="81">
        <f t="shared" si="27"/>
        <v>3507.8938318178825</v>
      </c>
      <c r="W144" s="81">
        <f t="shared" si="28"/>
        <v>1494.4363994052624</v>
      </c>
      <c r="X144" s="57">
        <v>79</v>
      </c>
      <c r="Y144" s="57"/>
      <c r="Z144" s="23"/>
      <c r="AB144" s="3"/>
      <c r="AC144" s="28"/>
      <c r="AD144" s="56"/>
      <c r="AE144" s="28"/>
      <c r="AF144" s="18"/>
      <c r="AH144" s="23"/>
      <c r="AI144" s="23"/>
      <c r="AJ144" s="23"/>
      <c r="AK144" s="23"/>
      <c r="AL144" s="23"/>
      <c r="AM144" s="23"/>
      <c r="AN144" s="23"/>
      <c r="AO144" s="30"/>
      <c r="AP144" s="22"/>
      <c r="AQ144" s="29"/>
      <c r="AR144" s="27"/>
      <c r="AS144" s="27"/>
      <c r="AT144" s="27"/>
      <c r="AU144" s="27"/>
      <c r="AV144" s="27"/>
      <c r="AW144" s="27"/>
      <c r="AY144" s="2"/>
      <c r="AZ144" s="8"/>
      <c r="BA144" s="8"/>
      <c r="BB144" s="8"/>
      <c r="BD144" s="37"/>
      <c r="BE144" s="28"/>
      <c r="BF144" s="56"/>
      <c r="BG144" s="28"/>
      <c r="BH144" s="18"/>
      <c r="BJ144" s="23"/>
      <c r="BK144" s="23"/>
      <c r="BL144" s="23"/>
      <c r="BM144" s="23"/>
      <c r="BN144" s="23"/>
      <c r="BO144" s="23"/>
      <c r="BP144" s="23"/>
      <c r="BQ144" s="30"/>
      <c r="BR144" s="22"/>
      <c r="BS144" s="29"/>
      <c r="BT144" s="27"/>
      <c r="BU144" s="27"/>
      <c r="BV144" s="27"/>
      <c r="BW144" s="27"/>
      <c r="BX144" s="27"/>
      <c r="BY144" s="27"/>
      <c r="CA144" s="2"/>
      <c r="CB144" s="8"/>
      <c r="CC144" s="8"/>
      <c r="CD144" s="8"/>
      <c r="CF144" s="37"/>
      <c r="CG144" s="28"/>
      <c r="CH144" s="56"/>
      <c r="CI144" s="28"/>
      <c r="CJ144" s="18"/>
      <c r="CL144" s="23"/>
      <c r="CM144" s="23"/>
      <c r="CN144" s="23"/>
      <c r="CO144" s="23"/>
      <c r="CP144" s="23"/>
      <c r="CQ144" s="23"/>
      <c r="CR144" s="23"/>
      <c r="CS144" s="30"/>
      <c r="CT144" s="22"/>
      <c r="CU144" s="29"/>
      <c r="CV144" s="27"/>
      <c r="CW144" s="27"/>
      <c r="CX144" s="27"/>
      <c r="CY144" s="27"/>
      <c r="CZ144" s="27"/>
      <c r="DA144" s="27"/>
    </row>
    <row r="145" spans="2:105">
      <c r="B145" s="61">
        <v>135</v>
      </c>
      <c r="C145" s="83">
        <v>44028</v>
      </c>
      <c r="D145" s="110"/>
      <c r="E145" s="58"/>
      <c r="G145" s="60">
        <v>80</v>
      </c>
      <c r="H145" s="111">
        <f t="shared" ca="1" si="29"/>
        <v>1698.2556106615039</v>
      </c>
      <c r="I145" s="112">
        <f t="shared" ca="1" si="18"/>
        <v>-2.1817443204399344E-2</v>
      </c>
      <c r="J145" s="99">
        <f t="shared" ca="1" si="19"/>
        <v>-18.692054034799753</v>
      </c>
      <c r="K145" s="100">
        <f t="shared" ca="1" si="30"/>
        <v>-1.3969351860361252</v>
      </c>
      <c r="L145" s="52"/>
      <c r="M145" s="46">
        <v>44028</v>
      </c>
      <c r="N145" s="59"/>
      <c r="O145" s="58" t="str">
        <f t="shared" si="20"/>
        <v/>
      </c>
      <c r="P145" s="81">
        <f t="shared" si="21"/>
        <v>2290.2809083175434</v>
      </c>
      <c r="Q145" s="81">
        <f t="shared" si="22"/>
        <v>2581.6347646665172</v>
      </c>
      <c r="R145" s="81">
        <f t="shared" si="23"/>
        <v>2642.6516553877618</v>
      </c>
      <c r="S145" s="81">
        <f t="shared" si="24"/>
        <v>1984.8952200376807</v>
      </c>
      <c r="T145" s="81">
        <f t="shared" si="25"/>
        <v>3049.2363388095846</v>
      </c>
      <c r="U145" s="81">
        <f t="shared" si="26"/>
        <v>1720.2296103593003</v>
      </c>
      <c r="V145" s="81">
        <f t="shared" si="27"/>
        <v>3518.3760337692297</v>
      </c>
      <c r="W145" s="81">
        <f t="shared" si="28"/>
        <v>1490.8544705451677</v>
      </c>
      <c r="X145" s="57">
        <v>80</v>
      </c>
      <c r="Y145" s="57"/>
      <c r="Z145" s="23"/>
      <c r="AB145" s="3"/>
      <c r="AC145" s="28"/>
      <c r="AD145" s="56"/>
      <c r="AE145" s="28"/>
      <c r="AF145" s="18"/>
      <c r="AH145" s="23"/>
      <c r="AI145" s="23"/>
      <c r="AJ145" s="23"/>
      <c r="AK145" s="23"/>
      <c r="AL145" s="23"/>
      <c r="AM145" s="23"/>
      <c r="AN145" s="23"/>
      <c r="AO145" s="30"/>
      <c r="AP145" s="22"/>
      <c r="AQ145" s="29"/>
      <c r="AR145" s="27"/>
      <c r="AS145" s="27"/>
      <c r="AT145" s="27"/>
      <c r="AU145" s="27"/>
      <c r="AV145" s="27"/>
      <c r="AW145" s="27"/>
      <c r="AY145" s="2"/>
      <c r="AZ145" s="8"/>
      <c r="BA145" s="8"/>
      <c r="BB145" s="8"/>
      <c r="BD145" s="37"/>
      <c r="BE145" s="28"/>
      <c r="BF145" s="56"/>
      <c r="BG145" s="28"/>
      <c r="BH145" s="18"/>
      <c r="BJ145" s="23"/>
      <c r="BK145" s="23"/>
      <c r="BL145" s="23"/>
      <c r="BM145" s="23"/>
      <c r="BN145" s="23"/>
      <c r="BO145" s="23"/>
      <c r="BP145" s="23"/>
      <c r="BQ145" s="30"/>
      <c r="BR145" s="22"/>
      <c r="BS145" s="29"/>
      <c r="BT145" s="27"/>
      <c r="BU145" s="27"/>
      <c r="BV145" s="27"/>
      <c r="BW145" s="27"/>
      <c r="BX145" s="27"/>
      <c r="BY145" s="27"/>
      <c r="CA145" s="2"/>
      <c r="CB145" s="8"/>
      <c r="CC145" s="8"/>
      <c r="CD145" s="8"/>
      <c r="CF145" s="37"/>
      <c r="CG145" s="28"/>
      <c r="CH145" s="56"/>
      <c r="CI145" s="28"/>
      <c r="CJ145" s="18"/>
      <c r="CL145" s="23"/>
      <c r="CM145" s="23"/>
      <c r="CN145" s="23"/>
      <c r="CO145" s="23"/>
      <c r="CP145" s="23"/>
      <c r="CQ145" s="23"/>
      <c r="CR145" s="23"/>
      <c r="CS145" s="30"/>
      <c r="CT145" s="22"/>
      <c r="CU145" s="29"/>
      <c r="CV145" s="27"/>
      <c r="CW145" s="27"/>
      <c r="CX145" s="27"/>
      <c r="CY145" s="27"/>
      <c r="CZ145" s="27"/>
      <c r="DA145" s="27"/>
    </row>
    <row r="146" spans="2:105">
      <c r="B146" s="61">
        <v>136</v>
      </c>
      <c r="C146" s="83">
        <v>44029</v>
      </c>
      <c r="D146" s="110"/>
      <c r="E146" s="58"/>
      <c r="G146" s="57">
        <v>81</v>
      </c>
      <c r="H146" s="111">
        <f t="shared" ca="1" si="29"/>
        <v>1625.7848342994671</v>
      </c>
      <c r="I146" s="112">
        <f t="shared" ca="1" si="18"/>
        <v>-4.2673656372498585E-2</v>
      </c>
      <c r="J146" s="99">
        <f t="shared" ca="1" si="19"/>
        <v>-21.43598770564606</v>
      </c>
      <c r="K146" s="100">
        <f t="shared" ca="1" si="30"/>
        <v>-2.7439336708463071</v>
      </c>
      <c r="L146" s="52"/>
      <c r="M146" s="46">
        <v>44029</v>
      </c>
      <c r="N146" s="59"/>
      <c r="O146" s="58" t="str">
        <f t="shared" si="20"/>
        <v/>
      </c>
      <c r="P146" s="81">
        <f t="shared" si="21"/>
        <v>2290.9497679915321</v>
      </c>
      <c r="Q146" s="81">
        <f t="shared" si="22"/>
        <v>2583.9377044136422</v>
      </c>
      <c r="R146" s="81">
        <f t="shared" si="23"/>
        <v>2645.7814804822583</v>
      </c>
      <c r="S146" s="81">
        <f t="shared" si="24"/>
        <v>1983.7053355229459</v>
      </c>
      <c r="T146" s="81">
        <f t="shared" si="25"/>
        <v>3055.5709864384794</v>
      </c>
      <c r="U146" s="81">
        <f t="shared" si="26"/>
        <v>1717.6661457889934</v>
      </c>
      <c r="V146" s="81">
        <f t="shared" si="27"/>
        <v>3528.8303747075943</v>
      </c>
      <c r="W146" s="81">
        <f t="shared" si="28"/>
        <v>1487.3060708947658</v>
      </c>
      <c r="X146" s="57">
        <v>81</v>
      </c>
      <c r="Y146" s="57"/>
      <c r="Z146" s="23"/>
      <c r="AB146" s="3"/>
      <c r="AC146" s="28"/>
      <c r="AD146" s="56"/>
      <c r="AE146" s="28"/>
      <c r="AF146" s="18"/>
      <c r="AH146" s="23"/>
      <c r="AI146" s="23"/>
      <c r="AJ146" s="23"/>
      <c r="AK146" s="23"/>
      <c r="AL146" s="23"/>
      <c r="AM146" s="23"/>
      <c r="AN146" s="23"/>
      <c r="AO146" s="30"/>
      <c r="AP146" s="22"/>
      <c r="AQ146" s="29"/>
      <c r="AR146" s="27"/>
      <c r="AS146" s="27"/>
      <c r="AT146" s="27"/>
      <c r="AU146" s="27"/>
      <c r="AV146" s="27"/>
      <c r="AW146" s="27"/>
      <c r="AY146" s="2"/>
      <c r="AZ146" s="8"/>
      <c r="BA146" s="8"/>
      <c r="BB146" s="8"/>
      <c r="BD146" s="37"/>
      <c r="BE146" s="28"/>
      <c r="BF146" s="56"/>
      <c r="BG146" s="28"/>
      <c r="BH146" s="18"/>
      <c r="BJ146" s="23"/>
      <c r="BK146" s="23"/>
      <c r="BL146" s="23"/>
      <c r="BM146" s="23"/>
      <c r="BN146" s="23"/>
      <c r="BO146" s="23"/>
      <c r="BP146" s="23"/>
      <c r="BQ146" s="30"/>
      <c r="BR146" s="22"/>
      <c r="BS146" s="29"/>
      <c r="BT146" s="27"/>
      <c r="BU146" s="27"/>
      <c r="BV146" s="27"/>
      <c r="BW146" s="27"/>
      <c r="BX146" s="27"/>
      <c r="BY146" s="27"/>
      <c r="CA146" s="2"/>
      <c r="CB146" s="8"/>
      <c r="CC146" s="8"/>
      <c r="CD146" s="8"/>
      <c r="CF146" s="37"/>
      <c r="CG146" s="28"/>
      <c r="CH146" s="56"/>
      <c r="CI146" s="28"/>
      <c r="CJ146" s="18"/>
      <c r="CL146" s="23"/>
      <c r="CM146" s="23"/>
      <c r="CN146" s="23"/>
      <c r="CO146" s="23"/>
      <c r="CP146" s="23"/>
      <c r="CQ146" s="23"/>
      <c r="CR146" s="23"/>
      <c r="CS146" s="30"/>
      <c r="CT146" s="22"/>
      <c r="CU146" s="29"/>
      <c r="CV146" s="27"/>
      <c r="CW146" s="27"/>
      <c r="CX146" s="27"/>
      <c r="CY146" s="27"/>
      <c r="CZ146" s="27"/>
      <c r="DA146" s="27"/>
    </row>
    <row r="147" spans="2:105">
      <c r="B147" s="61">
        <v>137</v>
      </c>
      <c r="C147" s="83">
        <v>44032</v>
      </c>
      <c r="D147" s="110"/>
      <c r="E147" s="58"/>
      <c r="G147" s="60">
        <v>82</v>
      </c>
      <c r="H147" s="111">
        <f t="shared" ca="1" si="29"/>
        <v>1591.5830697742128</v>
      </c>
      <c r="I147" s="112">
        <f t="shared" ca="1" si="18"/>
        <v>-2.1037079325439405E-2</v>
      </c>
      <c r="J147" s="99">
        <f t="shared" ca="1" si="19"/>
        <v>-22.783082197077597</v>
      </c>
      <c r="K147" s="100">
        <f t="shared" ca="1" si="30"/>
        <v>-1.3470944914315384</v>
      </c>
      <c r="L147" s="52"/>
      <c r="M147" s="46">
        <v>44032</v>
      </c>
      <c r="N147" s="59"/>
      <c r="O147" s="58" t="str">
        <f t="shared" si="20"/>
        <v/>
      </c>
      <c r="P147" s="81">
        <f t="shared" si="21"/>
        <v>2291.618823001063</v>
      </c>
      <c r="Q147" s="81">
        <f t="shared" si="22"/>
        <v>2586.2285072223299</v>
      </c>
      <c r="R147" s="81">
        <f t="shared" si="23"/>
        <v>2648.9004772202702</v>
      </c>
      <c r="S147" s="81">
        <f t="shared" si="24"/>
        <v>1982.5270428595597</v>
      </c>
      <c r="T147" s="81">
        <f t="shared" si="25"/>
        <v>3061.8851912853743</v>
      </c>
      <c r="U147" s="81">
        <f t="shared" si="26"/>
        <v>1715.1253237317501</v>
      </c>
      <c r="V147" s="81">
        <f t="shared" si="27"/>
        <v>3539.2575165567764</v>
      </c>
      <c r="W147" s="81">
        <f t="shared" si="28"/>
        <v>1483.7905423287202</v>
      </c>
      <c r="X147" s="57">
        <v>82</v>
      </c>
      <c r="Y147" s="57"/>
      <c r="Z147" s="23"/>
      <c r="AB147" s="3"/>
      <c r="AC147" s="28"/>
      <c r="AD147" s="56"/>
      <c r="AE147" s="28"/>
      <c r="AF147" s="18"/>
      <c r="AH147" s="23"/>
      <c r="AI147" s="23"/>
      <c r="AJ147" s="23"/>
      <c r="AK147" s="23"/>
      <c r="AL147" s="23"/>
      <c r="AM147" s="23"/>
      <c r="AN147" s="23"/>
      <c r="AO147" s="30"/>
      <c r="AP147" s="22"/>
      <c r="AQ147" s="29"/>
      <c r="AR147" s="27"/>
      <c r="AS147" s="27"/>
      <c r="AT147" s="27"/>
      <c r="AU147" s="27"/>
      <c r="AV147" s="27"/>
      <c r="AW147" s="27"/>
      <c r="AY147" s="2"/>
      <c r="AZ147" s="8"/>
      <c r="BA147" s="8"/>
      <c r="BB147" s="8"/>
      <c r="BD147" s="37"/>
      <c r="BE147" s="28"/>
      <c r="BF147" s="56"/>
      <c r="BG147" s="28"/>
      <c r="BH147" s="18"/>
      <c r="BJ147" s="23"/>
      <c r="BK147" s="23"/>
      <c r="BL147" s="23"/>
      <c r="BM147" s="23"/>
      <c r="BN147" s="23"/>
      <c r="BO147" s="23"/>
      <c r="BP147" s="23"/>
      <c r="BQ147" s="30"/>
      <c r="BR147" s="22"/>
      <c r="BS147" s="29"/>
      <c r="BT147" s="27"/>
      <c r="BU147" s="27"/>
      <c r="BV147" s="27"/>
      <c r="BW147" s="27"/>
      <c r="BX147" s="27"/>
      <c r="BY147" s="27"/>
      <c r="CA147" s="2"/>
      <c r="CB147" s="8"/>
      <c r="CC147" s="8"/>
      <c r="CD147" s="8"/>
      <c r="CF147" s="37"/>
      <c r="CG147" s="28"/>
      <c r="CH147" s="56"/>
      <c r="CI147" s="28"/>
      <c r="CJ147" s="18"/>
      <c r="CL147" s="23"/>
      <c r="CM147" s="23"/>
      <c r="CN147" s="23"/>
      <c r="CO147" s="23"/>
      <c r="CP147" s="23"/>
      <c r="CQ147" s="23"/>
      <c r="CR147" s="23"/>
      <c r="CS147" s="30"/>
      <c r="CT147" s="22"/>
      <c r="CU147" s="29"/>
      <c r="CV147" s="27"/>
      <c r="CW147" s="27"/>
      <c r="CX147" s="27"/>
      <c r="CY147" s="27"/>
      <c r="CZ147" s="27"/>
      <c r="DA147" s="27"/>
    </row>
    <row r="148" spans="2:105">
      <c r="B148" s="61">
        <v>138</v>
      </c>
      <c r="C148" s="83">
        <v>44033</v>
      </c>
      <c r="D148" s="110"/>
      <c r="E148" s="58"/>
      <c r="G148" s="57">
        <v>83</v>
      </c>
      <c r="H148" s="111">
        <f t="shared" ca="1" si="29"/>
        <v>1586.3514960130892</v>
      </c>
      <c r="I148" s="112">
        <f t="shared" ca="1" si="18"/>
        <v>-3.287025264641572E-3</v>
      </c>
      <c r="J148" s="99">
        <f t="shared" ca="1" si="19"/>
        <v>-23.007109659559354</v>
      </c>
      <c r="K148" s="100">
        <f t="shared" ca="1" si="30"/>
        <v>-0.22402746248175706</v>
      </c>
      <c r="L148" s="52"/>
      <c r="M148" s="46">
        <v>44033</v>
      </c>
      <c r="N148" s="59"/>
      <c r="O148" s="58" t="str">
        <f t="shared" si="20"/>
        <v/>
      </c>
      <c r="P148" s="81">
        <f t="shared" si="21"/>
        <v>2292.2880734031828</v>
      </c>
      <c r="Q148" s="81">
        <f t="shared" si="22"/>
        <v>2588.5073962278648</v>
      </c>
      <c r="R148" s="81">
        <f t="shared" si="23"/>
        <v>2652.0088639890328</v>
      </c>
      <c r="S148" s="81">
        <f t="shared" si="24"/>
        <v>1981.3601239487436</v>
      </c>
      <c r="T148" s="81">
        <f t="shared" si="25"/>
        <v>3068.1793864742417</v>
      </c>
      <c r="U148" s="81">
        <f t="shared" si="26"/>
        <v>1712.6067121859892</v>
      </c>
      <c r="V148" s="81">
        <f t="shared" si="27"/>
        <v>3549.6581008502935</v>
      </c>
      <c r="W148" s="81">
        <f t="shared" si="28"/>
        <v>1480.307247114245</v>
      </c>
      <c r="X148" s="57">
        <v>83</v>
      </c>
      <c r="Y148" s="57"/>
      <c r="Z148" s="23"/>
      <c r="AB148" s="3"/>
      <c r="AC148" s="28"/>
      <c r="AD148" s="56"/>
      <c r="AE148" s="28"/>
      <c r="AF148" s="18"/>
      <c r="AH148" s="23"/>
      <c r="AI148" s="23"/>
      <c r="AJ148" s="23"/>
      <c r="AK148" s="23"/>
      <c r="AL148" s="23"/>
      <c r="AM148" s="23"/>
      <c r="AN148" s="23"/>
      <c r="AO148" s="30"/>
      <c r="AP148" s="22"/>
      <c r="AQ148" s="29"/>
      <c r="AR148" s="27"/>
      <c r="AS148" s="27"/>
      <c r="AT148" s="27"/>
      <c r="AU148" s="27"/>
      <c r="AV148" s="27"/>
      <c r="AW148" s="27"/>
      <c r="AY148" s="2"/>
      <c r="AZ148" s="8"/>
      <c r="BA148" s="8"/>
      <c r="BB148" s="8"/>
      <c r="BD148" s="37"/>
      <c r="BE148" s="28"/>
      <c r="BF148" s="56"/>
      <c r="BG148" s="28"/>
      <c r="BH148" s="18"/>
      <c r="BJ148" s="23"/>
      <c r="BK148" s="23"/>
      <c r="BL148" s="23"/>
      <c r="BM148" s="23"/>
      <c r="BN148" s="23"/>
      <c r="BO148" s="23"/>
      <c r="BP148" s="23"/>
      <c r="BQ148" s="30"/>
      <c r="BR148" s="22"/>
      <c r="BS148" s="29"/>
      <c r="BT148" s="27"/>
      <c r="BU148" s="27"/>
      <c r="BV148" s="27"/>
      <c r="BW148" s="27"/>
      <c r="BX148" s="27"/>
      <c r="BY148" s="27"/>
      <c r="CA148" s="2"/>
      <c r="CB148" s="8"/>
      <c r="CC148" s="8"/>
      <c r="CD148" s="8"/>
      <c r="CF148" s="37"/>
      <c r="CG148" s="28"/>
      <c r="CH148" s="56"/>
      <c r="CI148" s="28"/>
      <c r="CJ148" s="18"/>
      <c r="CL148" s="23"/>
      <c r="CM148" s="23"/>
      <c r="CN148" s="23"/>
      <c r="CO148" s="23"/>
      <c r="CP148" s="23"/>
      <c r="CQ148" s="23"/>
      <c r="CR148" s="23"/>
      <c r="CS148" s="30"/>
      <c r="CT148" s="22"/>
      <c r="CU148" s="29"/>
      <c r="CV148" s="27"/>
      <c r="CW148" s="27"/>
      <c r="CX148" s="27"/>
      <c r="CY148" s="27"/>
      <c r="CZ148" s="27"/>
      <c r="DA148" s="27"/>
    </row>
    <row r="149" spans="2:105">
      <c r="B149" s="61">
        <v>139</v>
      </c>
      <c r="C149" s="83">
        <v>44034</v>
      </c>
      <c r="D149" s="110"/>
      <c r="E149" s="58"/>
      <c r="G149" s="60">
        <v>84</v>
      </c>
      <c r="H149" s="111">
        <f t="shared" ca="1" si="29"/>
        <v>1590.067332775219</v>
      </c>
      <c r="I149" s="112">
        <f t="shared" ca="1" si="18"/>
        <v>2.3423792088125917E-3</v>
      </c>
      <c r="J149" s="99">
        <f t="shared" ca="1" si="19"/>
        <v>-22.879132152363695</v>
      </c>
      <c r="K149" s="100">
        <f t="shared" ca="1" si="30"/>
        <v>0.12797750719566095</v>
      </c>
      <c r="L149" s="52"/>
      <c r="M149" s="46">
        <v>44034</v>
      </c>
      <c r="N149" s="59"/>
      <c r="O149" s="58" t="str">
        <f t="shared" si="20"/>
        <v/>
      </c>
      <c r="P149" s="81">
        <f t="shared" si="21"/>
        <v>2292.9575192549546</v>
      </c>
      <c r="Q149" s="81">
        <f t="shared" si="22"/>
        <v>2590.7745878551805</v>
      </c>
      <c r="R149" s="81">
        <f t="shared" si="23"/>
        <v>2655.106852559753</v>
      </c>
      <c r="S149" s="81">
        <f t="shared" si="24"/>
        <v>1980.2043673078547</v>
      </c>
      <c r="T149" s="81">
        <f t="shared" si="25"/>
        <v>3074.453991978171</v>
      </c>
      <c r="U149" s="81">
        <f t="shared" si="26"/>
        <v>1710.1098923015418</v>
      </c>
      <c r="V149" s="81">
        <f t="shared" si="27"/>
        <v>3560.0327495963884</v>
      </c>
      <c r="W149" s="81">
        <f t="shared" si="28"/>
        <v>1476.8555670460928</v>
      </c>
      <c r="X149" s="57">
        <v>84</v>
      </c>
      <c r="Y149" s="57"/>
      <c r="Z149" s="23"/>
      <c r="AB149" s="3"/>
      <c r="AC149" s="28"/>
      <c r="AD149" s="56"/>
      <c r="AE149" s="28"/>
      <c r="AF149" s="18"/>
      <c r="AH149" s="23"/>
      <c r="AI149" s="23"/>
      <c r="AJ149" s="23"/>
      <c r="AK149" s="23"/>
      <c r="AL149" s="23"/>
      <c r="AM149" s="23"/>
      <c r="AN149" s="23"/>
      <c r="AO149" s="30"/>
      <c r="AP149" s="22"/>
      <c r="AQ149" s="29"/>
      <c r="AR149" s="27"/>
      <c r="AS149" s="27"/>
      <c r="AT149" s="27"/>
      <c r="AU149" s="27"/>
      <c r="AV149" s="27"/>
      <c r="AW149" s="27"/>
      <c r="AY149" s="2"/>
      <c r="AZ149" s="8"/>
      <c r="BA149" s="8"/>
      <c r="BB149" s="8"/>
      <c r="BD149" s="37"/>
      <c r="BE149" s="28"/>
      <c r="BF149" s="56"/>
      <c r="BG149" s="28"/>
      <c r="BH149" s="18"/>
      <c r="BJ149" s="23"/>
      <c r="BK149" s="23"/>
      <c r="BL149" s="23"/>
      <c r="BM149" s="23"/>
      <c r="BN149" s="23"/>
      <c r="BO149" s="23"/>
      <c r="BP149" s="23"/>
      <c r="BQ149" s="30"/>
      <c r="BR149" s="22"/>
      <c r="BS149" s="29"/>
      <c r="BT149" s="27"/>
      <c r="BU149" s="27"/>
      <c r="BV149" s="27"/>
      <c r="BW149" s="27"/>
      <c r="BX149" s="27"/>
      <c r="BY149" s="27"/>
      <c r="CA149" s="2"/>
      <c r="CB149" s="8"/>
      <c r="CC149" s="8"/>
      <c r="CD149" s="8"/>
      <c r="CF149" s="37"/>
      <c r="CG149" s="28"/>
      <c r="CH149" s="56"/>
      <c r="CI149" s="28"/>
      <c r="CJ149" s="18"/>
      <c r="CL149" s="23"/>
      <c r="CM149" s="23"/>
      <c r="CN149" s="23"/>
      <c r="CO149" s="23"/>
      <c r="CP149" s="23"/>
      <c r="CQ149" s="23"/>
      <c r="CR149" s="23"/>
      <c r="CS149" s="30"/>
      <c r="CT149" s="22"/>
      <c r="CU149" s="29"/>
      <c r="CV149" s="27"/>
      <c r="CW149" s="27"/>
      <c r="CX149" s="27"/>
      <c r="CY149" s="27"/>
      <c r="CZ149" s="27"/>
      <c r="DA149" s="27"/>
    </row>
    <row r="150" spans="2:105">
      <c r="B150" s="61">
        <v>140</v>
      </c>
      <c r="C150" s="83">
        <v>44035</v>
      </c>
      <c r="D150" s="110"/>
      <c r="E150" s="58"/>
      <c r="G150" s="57">
        <v>85</v>
      </c>
      <c r="H150" s="111">
        <f t="shared" ca="1" si="29"/>
        <v>1663.2192671853695</v>
      </c>
      <c r="I150" s="112">
        <f t="shared" ca="1" si="18"/>
        <v>4.600555769073942E-2</v>
      </c>
      <c r="J150" s="99">
        <f t="shared" ca="1" si="19"/>
        <v>-20.086214720583619</v>
      </c>
      <c r="K150" s="100">
        <f t="shared" ca="1" si="30"/>
        <v>2.792917431780074</v>
      </c>
      <c r="L150" s="52"/>
      <c r="M150" s="46">
        <v>44035</v>
      </c>
      <c r="N150" s="59"/>
      <c r="O150" s="58" t="str">
        <f t="shared" si="20"/>
        <v/>
      </c>
      <c r="P150" s="81">
        <f t="shared" si="21"/>
        <v>2293.6271606134574</v>
      </c>
      <c r="Q150" s="81">
        <f t="shared" si="22"/>
        <v>2593.0302920978179</v>
      </c>
      <c r="R150" s="81">
        <f t="shared" si="23"/>
        <v>2658.1946483637266</v>
      </c>
      <c r="S150" s="81">
        <f t="shared" si="24"/>
        <v>1979.059567794267</v>
      </c>
      <c r="T150" s="81">
        <f t="shared" si="25"/>
        <v>3080.7094151691467</v>
      </c>
      <c r="U150" s="81">
        <f t="shared" si="26"/>
        <v>1707.6344578298726</v>
      </c>
      <c r="V150" s="81">
        <f t="shared" si="27"/>
        <v>3570.382066096608</v>
      </c>
      <c r="W150" s="81">
        <f t="shared" si="28"/>
        <v>1473.4349026279824</v>
      </c>
      <c r="X150" s="57">
        <v>85</v>
      </c>
      <c r="Y150" s="57"/>
      <c r="Z150" s="23"/>
      <c r="AB150" s="3"/>
      <c r="AC150" s="28"/>
      <c r="AD150" s="56"/>
      <c r="AE150" s="28"/>
      <c r="AF150" s="18"/>
      <c r="AH150" s="23"/>
      <c r="AI150" s="23"/>
      <c r="AJ150" s="23"/>
      <c r="AK150" s="23"/>
      <c r="AL150" s="23"/>
      <c r="AM150" s="23"/>
      <c r="AN150" s="23"/>
      <c r="AO150" s="30"/>
      <c r="AP150" s="22"/>
      <c r="AQ150" s="29"/>
      <c r="AR150" s="27"/>
      <c r="AS150" s="27"/>
      <c r="AT150" s="27"/>
      <c r="AU150" s="27"/>
      <c r="AV150" s="27"/>
      <c r="AW150" s="27"/>
      <c r="AY150" s="2"/>
      <c r="AZ150" s="8"/>
      <c r="BA150" s="8"/>
      <c r="BB150" s="8"/>
      <c r="BD150" s="37"/>
      <c r="BE150" s="28"/>
      <c r="BF150" s="56"/>
      <c r="BG150" s="28"/>
      <c r="BH150" s="18"/>
      <c r="BJ150" s="23"/>
      <c r="BK150" s="23"/>
      <c r="BL150" s="23"/>
      <c r="BM150" s="23"/>
      <c r="BN150" s="23"/>
      <c r="BO150" s="23"/>
      <c r="BP150" s="23"/>
      <c r="BQ150" s="30"/>
      <c r="BR150" s="22"/>
      <c r="BS150" s="29"/>
      <c r="BT150" s="27"/>
      <c r="BU150" s="27"/>
      <c r="BV150" s="27"/>
      <c r="BW150" s="27"/>
      <c r="BX150" s="27"/>
      <c r="BY150" s="27"/>
      <c r="CA150" s="2"/>
      <c r="CB150" s="8"/>
      <c r="CC150" s="8"/>
      <c r="CD150" s="8"/>
      <c r="CF150" s="37"/>
      <c r="CG150" s="28"/>
      <c r="CH150" s="56"/>
      <c r="CI150" s="28"/>
      <c r="CJ150" s="18"/>
      <c r="CL150" s="23"/>
      <c r="CM150" s="23"/>
      <c r="CN150" s="23"/>
      <c r="CO150" s="23"/>
      <c r="CP150" s="23"/>
      <c r="CQ150" s="23"/>
      <c r="CR150" s="23"/>
      <c r="CS150" s="30"/>
      <c r="CT150" s="22"/>
      <c r="CU150" s="29"/>
      <c r="CV150" s="27"/>
      <c r="CW150" s="27"/>
      <c r="CX150" s="27"/>
      <c r="CY150" s="27"/>
      <c r="CZ150" s="27"/>
      <c r="DA150" s="27"/>
    </row>
    <row r="151" spans="2:105">
      <c r="B151" s="61">
        <v>141</v>
      </c>
      <c r="C151" s="83">
        <v>44036</v>
      </c>
      <c r="D151" s="110"/>
      <c r="E151" s="58"/>
      <c r="G151" s="60">
        <v>86</v>
      </c>
      <c r="H151" s="111">
        <f t="shared" ca="1" si="29"/>
        <v>1721.3940590824786</v>
      </c>
      <c r="I151" s="112">
        <f t="shared" ca="1" si="18"/>
        <v>3.4977223415381106E-2</v>
      </c>
      <c r="J151" s="99">
        <f t="shared" ca="1" si="19"/>
        <v>-17.95575096350623</v>
      </c>
      <c r="K151" s="100">
        <f t="shared" ca="1" si="30"/>
        <v>2.1304637570773912</v>
      </c>
      <c r="L151" s="52"/>
      <c r="M151" s="46">
        <v>44036</v>
      </c>
      <c r="N151" s="59"/>
      <c r="O151" s="58" t="str">
        <f t="shared" si="20"/>
        <v/>
      </c>
      <c r="P151" s="81">
        <f t="shared" si="21"/>
        <v>2294.2969975357873</v>
      </c>
      <c r="Q151" s="81">
        <f t="shared" si="22"/>
        <v>2595.2747127821476</v>
      </c>
      <c r="R151" s="81">
        <f t="shared" si="23"/>
        <v>2661.2724507538373</v>
      </c>
      <c r="S151" s="81">
        <f t="shared" si="24"/>
        <v>1977.9255263438722</v>
      </c>
      <c r="T151" s="81">
        <f t="shared" si="25"/>
        <v>3086.9460513386994</v>
      </c>
      <c r="U151" s="81">
        <f t="shared" si="26"/>
        <v>1705.1800146034318</v>
      </c>
      <c r="V151" s="81">
        <f t="shared" si="27"/>
        <v>3580.7066357209392</v>
      </c>
      <c r="W151" s="81">
        <f t="shared" si="28"/>
        <v>1470.0446722974607</v>
      </c>
      <c r="X151" s="57">
        <v>86</v>
      </c>
      <c r="Y151" s="57"/>
      <c r="Z151" s="23"/>
      <c r="AB151" s="3"/>
      <c r="AC151" s="28"/>
      <c r="AD151" s="56"/>
      <c r="AE151" s="28"/>
      <c r="AF151" s="18"/>
      <c r="AH151" s="23"/>
      <c r="AI151" s="23"/>
      <c r="AJ151" s="23"/>
      <c r="AK151" s="23"/>
      <c r="AL151" s="23"/>
      <c r="AM151" s="23"/>
      <c r="AN151" s="23"/>
      <c r="AO151" s="30"/>
      <c r="AP151" s="22"/>
      <c r="AQ151" s="29"/>
      <c r="AR151" s="27"/>
      <c r="AS151" s="27"/>
      <c r="AT151" s="27"/>
      <c r="AU151" s="27"/>
      <c r="AV151" s="27"/>
      <c r="AW151" s="27"/>
      <c r="AY151" s="2"/>
      <c r="AZ151" s="8"/>
      <c r="BA151" s="8"/>
      <c r="BB151" s="8"/>
      <c r="BD151" s="37"/>
      <c r="BE151" s="28"/>
      <c r="BF151" s="56"/>
      <c r="BG151" s="28"/>
      <c r="BH151" s="18"/>
      <c r="BJ151" s="23"/>
      <c r="BK151" s="23"/>
      <c r="BL151" s="23"/>
      <c r="BM151" s="23"/>
      <c r="BN151" s="23"/>
      <c r="BO151" s="23"/>
      <c r="BP151" s="23"/>
      <c r="BQ151" s="30"/>
      <c r="BR151" s="22"/>
      <c r="BS151" s="29"/>
      <c r="BT151" s="27"/>
      <c r="BU151" s="27"/>
      <c r="BV151" s="27"/>
      <c r="BW151" s="27"/>
      <c r="BX151" s="27"/>
      <c r="BY151" s="27"/>
      <c r="CA151" s="2"/>
      <c r="CB151" s="8"/>
      <c r="CC151" s="8"/>
      <c r="CD151" s="8"/>
      <c r="CF151" s="37"/>
      <c r="CG151" s="28"/>
      <c r="CH151" s="56"/>
      <c r="CI151" s="28"/>
      <c r="CJ151" s="18"/>
      <c r="CL151" s="23"/>
      <c r="CM151" s="23"/>
      <c r="CN151" s="23"/>
      <c r="CO151" s="23"/>
      <c r="CP151" s="23"/>
      <c r="CQ151" s="23"/>
      <c r="CR151" s="23"/>
      <c r="CS151" s="30"/>
      <c r="CT151" s="22"/>
      <c r="CU151" s="29"/>
      <c r="CV151" s="27"/>
      <c r="CW151" s="27"/>
      <c r="CX151" s="27"/>
      <c r="CY151" s="27"/>
      <c r="CZ151" s="27"/>
      <c r="DA151" s="27"/>
    </row>
    <row r="152" spans="2:105">
      <c r="B152" s="61">
        <v>142</v>
      </c>
      <c r="C152" s="83">
        <v>44039</v>
      </c>
      <c r="D152" s="110"/>
      <c r="E152" s="58"/>
      <c r="G152" s="57">
        <v>87</v>
      </c>
      <c r="H152" s="111">
        <f t="shared" ca="1" si="29"/>
        <v>1723.4647695295139</v>
      </c>
      <c r="I152" s="112">
        <f t="shared" ca="1" si="18"/>
        <v>1.2029264514477086E-3</v>
      </c>
      <c r="J152" s="99">
        <f t="shared" ca="1" si="19"/>
        <v>-17.89886324381089</v>
      </c>
      <c r="K152" s="100">
        <f t="shared" ca="1" si="30"/>
        <v>5.6887719695339123E-2</v>
      </c>
      <c r="L152" s="52"/>
      <c r="M152" s="46">
        <v>44039</v>
      </c>
      <c r="N152" s="59"/>
      <c r="O152" s="58" t="str">
        <f t="shared" si="20"/>
        <v/>
      </c>
      <c r="P152" s="81">
        <f t="shared" si="21"/>
        <v>2294.9670300790585</v>
      </c>
      <c r="Q152" s="81">
        <f t="shared" si="22"/>
        <v>2597.5080478178038</v>
      </c>
      <c r="R152" s="81">
        <f t="shared" si="23"/>
        <v>2664.3404532523814</v>
      </c>
      <c r="S152" s="81">
        <f t="shared" si="24"/>
        <v>1976.8020497232551</v>
      </c>
      <c r="T152" s="81">
        <f t="shared" si="25"/>
        <v>3093.1642841912917</v>
      </c>
      <c r="U152" s="81">
        <f t="shared" si="26"/>
        <v>1702.7461800422668</v>
      </c>
      <c r="V152" s="81">
        <f t="shared" si="27"/>
        <v>3591.0070266422972</v>
      </c>
      <c r="W152" s="81">
        <f t="shared" si="28"/>
        <v>1466.6843116914154</v>
      </c>
      <c r="X152" s="57">
        <v>87</v>
      </c>
      <c r="Y152" s="57"/>
      <c r="Z152" s="23"/>
      <c r="AB152" s="3"/>
      <c r="AC152" s="28"/>
      <c r="AD152" s="56"/>
      <c r="AE152" s="28"/>
      <c r="AF152" s="18"/>
      <c r="AH152" s="23"/>
      <c r="AI152" s="23"/>
      <c r="AJ152" s="23"/>
      <c r="AK152" s="23"/>
      <c r="AL152" s="23"/>
      <c r="AM152" s="23"/>
      <c r="AN152" s="23"/>
      <c r="AO152" s="30"/>
      <c r="AP152" s="22"/>
      <c r="AQ152" s="29"/>
      <c r="AR152" s="27"/>
      <c r="AS152" s="27"/>
      <c r="AT152" s="27"/>
      <c r="AU152" s="27"/>
      <c r="AV152" s="27"/>
      <c r="AW152" s="27"/>
      <c r="AY152" s="2"/>
      <c r="AZ152" s="8"/>
      <c r="BA152" s="8"/>
      <c r="BB152" s="8"/>
      <c r="BD152" s="37"/>
      <c r="BE152" s="28"/>
      <c r="BF152" s="56"/>
      <c r="BG152" s="28"/>
      <c r="BH152" s="18"/>
      <c r="BJ152" s="23"/>
      <c r="BK152" s="23"/>
      <c r="BL152" s="23"/>
      <c r="BM152" s="23"/>
      <c r="BN152" s="23"/>
      <c r="BO152" s="23"/>
      <c r="BP152" s="23"/>
      <c r="BQ152" s="30"/>
      <c r="BR152" s="22"/>
      <c r="BS152" s="29"/>
      <c r="BT152" s="27"/>
      <c r="BU152" s="27"/>
      <c r="BV152" s="27"/>
      <c r="BW152" s="27"/>
      <c r="BX152" s="27"/>
      <c r="BY152" s="27"/>
      <c r="CA152" s="2"/>
      <c r="CB152" s="8"/>
      <c r="CC152" s="8"/>
      <c r="CD152" s="8"/>
      <c r="CF152" s="37"/>
      <c r="CG152" s="28"/>
      <c r="CH152" s="56"/>
      <c r="CI152" s="28"/>
      <c r="CJ152" s="18"/>
      <c r="CL152" s="23"/>
      <c r="CM152" s="23"/>
      <c r="CN152" s="23"/>
      <c r="CO152" s="23"/>
      <c r="CP152" s="23"/>
      <c r="CQ152" s="23"/>
      <c r="CR152" s="23"/>
      <c r="CS152" s="30"/>
      <c r="CT152" s="22"/>
      <c r="CU152" s="29"/>
      <c r="CV152" s="27"/>
      <c r="CW152" s="27"/>
      <c r="CX152" s="27"/>
      <c r="CY152" s="27"/>
      <c r="CZ152" s="27"/>
      <c r="DA152" s="27"/>
    </row>
    <row r="153" spans="2:105">
      <c r="B153" s="61">
        <v>143</v>
      </c>
      <c r="C153" s="83">
        <v>44040</v>
      </c>
      <c r="D153" s="110"/>
      <c r="E153" s="58"/>
      <c r="G153" s="60">
        <v>88</v>
      </c>
      <c r="H153" s="111">
        <f t="shared" ca="1" si="29"/>
        <v>1635.6521946331241</v>
      </c>
      <c r="I153" s="112">
        <f t="shared" ca="1" si="18"/>
        <v>-5.095118649878852E-2</v>
      </c>
      <c r="J153" s="99">
        <f t="shared" ca="1" si="19"/>
        <v>-21.185553551198716</v>
      </c>
      <c r="K153" s="100">
        <f t="shared" ca="1" si="30"/>
        <v>-3.2866903073878269</v>
      </c>
      <c r="L153" s="52"/>
      <c r="M153" s="46">
        <v>44040</v>
      </c>
      <c r="N153" s="59"/>
      <c r="O153" s="58" t="str">
        <f t="shared" si="20"/>
        <v/>
      </c>
      <c r="P153" s="81">
        <f t="shared" si="21"/>
        <v>2295.6372583003999</v>
      </c>
      <c r="Q153" s="81">
        <f t="shared" si="22"/>
        <v>2599.7304894351928</v>
      </c>
      <c r="R153" s="81">
        <f t="shared" si="23"/>
        <v>2667.3988437860744</v>
      </c>
      <c r="S153" s="81">
        <f t="shared" si="24"/>
        <v>1975.688950294689</v>
      </c>
      <c r="T153" s="81">
        <f t="shared" si="25"/>
        <v>3099.3644863121654</v>
      </c>
      <c r="U153" s="81">
        <f t="shared" si="26"/>
        <v>1700.3325826861756</v>
      </c>
      <c r="V153" s="81">
        <f t="shared" si="27"/>
        <v>3601.283790532932</v>
      </c>
      <c r="W153" s="81">
        <f t="shared" si="28"/>
        <v>1463.3532729496746</v>
      </c>
      <c r="X153" s="57">
        <v>88</v>
      </c>
      <c r="Y153" s="57"/>
      <c r="Z153" s="23"/>
      <c r="AB153" s="3"/>
      <c r="AC153" s="28"/>
      <c r="AD153" s="56"/>
      <c r="AE153" s="28"/>
      <c r="AF153" s="18"/>
      <c r="AH153" s="23"/>
      <c r="AI153" s="23"/>
      <c r="AJ153" s="23"/>
      <c r="AK153" s="23"/>
      <c r="AL153" s="23"/>
      <c r="AM153" s="23"/>
      <c r="AN153" s="23"/>
      <c r="AO153" s="30"/>
      <c r="AP153" s="22"/>
      <c r="AQ153" s="29"/>
      <c r="AR153" s="27"/>
      <c r="AS153" s="27"/>
      <c r="AT153" s="27"/>
      <c r="AU153" s="27"/>
      <c r="AV153" s="27"/>
      <c r="AW153" s="27"/>
      <c r="AY153" s="2"/>
      <c r="AZ153" s="8"/>
      <c r="BA153" s="8"/>
      <c r="BB153" s="8"/>
      <c r="BD153" s="37"/>
      <c r="BE153" s="28"/>
      <c r="BF153" s="56"/>
      <c r="BG153" s="28"/>
      <c r="BH153" s="18"/>
      <c r="BJ153" s="23"/>
      <c r="BK153" s="23"/>
      <c r="BL153" s="23"/>
      <c r="BM153" s="23"/>
      <c r="BN153" s="23"/>
      <c r="BO153" s="23"/>
      <c r="BP153" s="23"/>
      <c r="BQ153" s="30"/>
      <c r="BR153" s="22"/>
      <c r="BS153" s="29"/>
      <c r="BT153" s="27"/>
      <c r="BU153" s="27"/>
      <c r="BV153" s="27"/>
      <c r="BW153" s="27"/>
      <c r="BX153" s="27"/>
      <c r="BY153" s="27"/>
      <c r="CA153" s="2"/>
      <c r="CB153" s="8"/>
      <c r="CC153" s="8"/>
      <c r="CD153" s="8"/>
      <c r="CF153" s="37"/>
      <c r="CG153" s="28"/>
      <c r="CH153" s="56"/>
      <c r="CI153" s="28"/>
      <c r="CJ153" s="18"/>
      <c r="CL153" s="23"/>
      <c r="CM153" s="23"/>
      <c r="CN153" s="23"/>
      <c r="CO153" s="23"/>
      <c r="CP153" s="23"/>
      <c r="CQ153" s="23"/>
      <c r="CR153" s="23"/>
      <c r="CS153" s="30"/>
      <c r="CT153" s="22"/>
      <c r="CU153" s="29"/>
      <c r="CV153" s="27"/>
      <c r="CW153" s="27"/>
      <c r="CX153" s="27"/>
      <c r="CY153" s="27"/>
      <c r="CZ153" s="27"/>
      <c r="DA153" s="27"/>
    </row>
    <row r="154" spans="2:105">
      <c r="B154" s="61">
        <v>144</v>
      </c>
      <c r="C154" s="83">
        <v>44041</v>
      </c>
      <c r="D154" s="110"/>
      <c r="E154" s="58"/>
      <c r="G154" s="57">
        <v>89</v>
      </c>
      <c r="H154" s="111">
        <f t="shared" ca="1" si="29"/>
        <v>1663.7994252979418</v>
      </c>
      <c r="I154" s="112">
        <f t="shared" ca="1" si="18"/>
        <v>1.7208567174105804E-2</v>
      </c>
      <c r="J154" s="99">
        <f t="shared" ca="1" si="19"/>
        <v>-20.137417498653242</v>
      </c>
      <c r="K154" s="100">
        <f t="shared" ca="1" si="30"/>
        <v>1.0481360525454726</v>
      </c>
      <c r="L154" s="52"/>
      <c r="M154" s="46">
        <v>44041</v>
      </c>
      <c r="N154" s="59"/>
      <c r="O154" s="58" t="str">
        <f t="shared" si="20"/>
        <v/>
      </c>
      <c r="P154" s="81">
        <f t="shared" si="21"/>
        <v>2296.3076822569574</v>
      </c>
      <c r="Q154" s="81">
        <f t="shared" si="22"/>
        <v>2601.942224410891</v>
      </c>
      <c r="R154" s="81">
        <f t="shared" si="23"/>
        <v>2670.4478049090399</v>
      </c>
      <c r="S154" s="81">
        <f t="shared" si="24"/>
        <v>1974.5860457931435</v>
      </c>
      <c r="T154" s="81">
        <f t="shared" si="25"/>
        <v>3105.5470196112483</v>
      </c>
      <c r="U154" s="81">
        <f t="shared" si="26"/>
        <v>1697.9388617508025</v>
      </c>
      <c r="V154" s="81">
        <f t="shared" si="27"/>
        <v>3611.5374632251292</v>
      </c>
      <c r="W154" s="81">
        <f t="shared" si="28"/>
        <v>1460.0510240543003</v>
      </c>
      <c r="X154" s="57">
        <v>89</v>
      </c>
      <c r="Y154" s="57"/>
      <c r="Z154" s="23"/>
      <c r="AB154" s="3"/>
      <c r="AC154" s="28"/>
      <c r="AD154" s="56"/>
      <c r="AE154" s="28"/>
      <c r="AF154" s="18"/>
      <c r="AH154" s="23"/>
      <c r="AI154" s="23"/>
      <c r="AJ154" s="23"/>
      <c r="AK154" s="23"/>
      <c r="AL154" s="23"/>
      <c r="AM154" s="23"/>
      <c r="AN154" s="23"/>
      <c r="AO154" s="30"/>
      <c r="AP154" s="22"/>
      <c r="AQ154" s="29"/>
      <c r="AR154" s="27"/>
      <c r="AS154" s="27"/>
      <c r="AT154" s="27"/>
      <c r="AU154" s="27"/>
      <c r="AV154" s="27"/>
      <c r="AW154" s="27"/>
      <c r="AY154" s="2"/>
      <c r="AZ154" s="8"/>
      <c r="BA154" s="8"/>
      <c r="BB154" s="8"/>
      <c r="BD154" s="37"/>
      <c r="BE154" s="28"/>
      <c r="BF154" s="56"/>
      <c r="BG154" s="28"/>
      <c r="BH154" s="18"/>
      <c r="BJ154" s="23"/>
      <c r="BK154" s="23"/>
      <c r="BL154" s="23"/>
      <c r="BM154" s="23"/>
      <c r="BN154" s="23"/>
      <c r="BO154" s="23"/>
      <c r="BP154" s="23"/>
      <c r="BQ154" s="30"/>
      <c r="BR154" s="22"/>
      <c r="BS154" s="29"/>
      <c r="BT154" s="27"/>
      <c r="BU154" s="27"/>
      <c r="BV154" s="27"/>
      <c r="BW154" s="27"/>
      <c r="BX154" s="27"/>
      <c r="BY154" s="27"/>
      <c r="CA154" s="2"/>
      <c r="CB154" s="8"/>
      <c r="CC154" s="8"/>
      <c r="CD154" s="8"/>
      <c r="CF154" s="37"/>
      <c r="CG154" s="28"/>
      <c r="CH154" s="56"/>
      <c r="CI154" s="28"/>
      <c r="CJ154" s="18"/>
      <c r="CL154" s="23"/>
      <c r="CM154" s="23"/>
      <c r="CN154" s="23"/>
      <c r="CO154" s="23"/>
      <c r="CP154" s="23"/>
      <c r="CQ154" s="23"/>
      <c r="CR154" s="23"/>
      <c r="CS154" s="30"/>
      <c r="CT154" s="22"/>
      <c r="CU154" s="29"/>
      <c r="CV154" s="27"/>
      <c r="CW154" s="27"/>
      <c r="CX154" s="27"/>
      <c r="CY154" s="27"/>
      <c r="CZ154" s="27"/>
      <c r="DA154" s="27"/>
    </row>
    <row r="155" spans="2:105">
      <c r="B155" s="61">
        <v>145</v>
      </c>
      <c r="C155" s="83">
        <v>44042</v>
      </c>
      <c r="D155" s="110"/>
      <c r="E155" s="58"/>
      <c r="G155" s="60">
        <v>90</v>
      </c>
      <c r="H155" s="111">
        <f t="shared" ca="1" si="29"/>
        <v>1632.5176290366646</v>
      </c>
      <c r="I155" s="112">
        <f t="shared" ca="1" si="18"/>
        <v>-1.8801422686917563E-2</v>
      </c>
      <c r="J155" s="99">
        <f t="shared" ca="1" si="19"/>
        <v>-21.341943532700395</v>
      </c>
      <c r="K155" s="100">
        <f t="shared" ca="1" si="30"/>
        <v>-1.2045260340471518</v>
      </c>
      <c r="L155" s="52"/>
      <c r="M155" s="46">
        <v>44042</v>
      </c>
      <c r="N155" s="59"/>
      <c r="O155" s="58" t="str">
        <f t="shared" si="20"/>
        <v/>
      </c>
      <c r="P155" s="81">
        <f t="shared" si="21"/>
        <v>2296.9783020058949</v>
      </c>
      <c r="Q155" s="81">
        <f t="shared" si="22"/>
        <v>2604.1434342816656</v>
      </c>
      <c r="R155" s="81">
        <f t="shared" si="23"/>
        <v>2673.4875140145259</v>
      </c>
      <c r="S155" s="81">
        <f t="shared" si="24"/>
        <v>1973.4931591145698</v>
      </c>
      <c r="T155" s="81">
        <f t="shared" si="25"/>
        <v>3111.7122357445869</v>
      </c>
      <c r="U155" s="81">
        <f t="shared" si="26"/>
        <v>1695.5646667062028</v>
      </c>
      <c r="V155" s="81">
        <f t="shared" si="27"/>
        <v>3621.7685653384237</v>
      </c>
      <c r="W155" s="81">
        <f t="shared" si="28"/>
        <v>1456.777048202382</v>
      </c>
      <c r="X155" s="57">
        <v>90</v>
      </c>
      <c r="Y155" s="57"/>
      <c r="Z155" s="23"/>
      <c r="AB155" s="3"/>
      <c r="AC155" s="28"/>
      <c r="AD155" s="56"/>
      <c r="AE155" s="28"/>
      <c r="AF155" s="18"/>
      <c r="AH155" s="23"/>
      <c r="AI155" s="23"/>
      <c r="AJ155" s="23"/>
      <c r="AK155" s="23"/>
      <c r="AL155" s="23"/>
      <c r="AM155" s="23"/>
      <c r="AN155" s="23"/>
      <c r="AO155" s="30"/>
      <c r="AP155" s="22"/>
      <c r="AQ155" s="29"/>
      <c r="AR155" s="27"/>
      <c r="AS155" s="27"/>
      <c r="AT155" s="27"/>
      <c r="AU155" s="27"/>
      <c r="AV155" s="27"/>
      <c r="AW155" s="27"/>
      <c r="AY155" s="2"/>
      <c r="AZ155" s="8"/>
      <c r="BA155" s="8"/>
      <c r="BB155" s="8"/>
      <c r="BD155" s="37"/>
      <c r="BE155" s="28"/>
      <c r="BF155" s="56"/>
      <c r="BG155" s="28"/>
      <c r="BH155" s="18"/>
      <c r="BJ155" s="23"/>
      <c r="BK155" s="23"/>
      <c r="BL155" s="23"/>
      <c r="BM155" s="23"/>
      <c r="BN155" s="23"/>
      <c r="BO155" s="23"/>
      <c r="BP155" s="23"/>
      <c r="BQ155" s="30"/>
      <c r="BR155" s="22"/>
      <c r="BS155" s="29"/>
      <c r="BT155" s="27"/>
      <c r="BU155" s="27"/>
      <c r="BV155" s="27"/>
      <c r="BW155" s="27"/>
      <c r="BX155" s="27"/>
      <c r="BY155" s="27"/>
      <c r="CA155" s="2"/>
      <c r="CB155" s="8"/>
      <c r="CC155" s="8"/>
      <c r="CD155" s="8"/>
      <c r="CF155" s="37"/>
      <c r="CG155" s="28"/>
      <c r="CH155" s="56"/>
      <c r="CI155" s="28"/>
      <c r="CJ155" s="18"/>
      <c r="CL155" s="23"/>
      <c r="CM155" s="23"/>
      <c r="CN155" s="23"/>
      <c r="CO155" s="23"/>
      <c r="CP155" s="23"/>
      <c r="CQ155" s="23"/>
      <c r="CR155" s="23"/>
      <c r="CS155" s="30"/>
      <c r="CT155" s="22"/>
      <c r="CU155" s="29"/>
      <c r="CV155" s="27"/>
      <c r="CW155" s="27"/>
      <c r="CX155" s="27"/>
      <c r="CY155" s="27"/>
      <c r="CZ155" s="27"/>
      <c r="DA155" s="27"/>
    </row>
    <row r="156" spans="2:105">
      <c r="B156" s="61">
        <v>146</v>
      </c>
      <c r="C156" s="83">
        <v>44043</v>
      </c>
      <c r="D156" s="110"/>
      <c r="E156" s="58"/>
      <c r="G156" s="57">
        <v>91</v>
      </c>
      <c r="H156" s="111">
        <f t="shared" ca="1" si="29"/>
        <v>1577.258369345858</v>
      </c>
      <c r="I156" s="112">
        <f t="shared" ca="1" si="18"/>
        <v>-3.384910441880782E-2</v>
      </c>
      <c r="J156" s="99">
        <f t="shared" ca="1" si="19"/>
        <v>-23.51239668037611</v>
      </c>
      <c r="K156" s="100">
        <f t="shared" ca="1" si="30"/>
        <v>-2.1704531476757154</v>
      </c>
      <c r="L156" s="52"/>
      <c r="M156" s="46">
        <v>44043</v>
      </c>
      <c r="N156" s="59"/>
      <c r="O156" s="58" t="str">
        <f t="shared" si="20"/>
        <v/>
      </c>
      <c r="P156" s="81">
        <f t="shared" si="21"/>
        <v>2297.6491176043914</v>
      </c>
      <c r="Q156" s="81">
        <f t="shared" si="22"/>
        <v>2606.334295547827</v>
      </c>
      <c r="R156" s="81">
        <f t="shared" si="23"/>
        <v>2676.5181435360369</v>
      </c>
      <c r="S156" s="81">
        <f t="shared" si="24"/>
        <v>1972.4101181147701</v>
      </c>
      <c r="T156" s="81">
        <f t="shared" si="25"/>
        <v>3117.8604765146938</v>
      </c>
      <c r="U156" s="81">
        <f t="shared" si="26"/>
        <v>1693.2096568764982</v>
      </c>
      <c r="V156" s="81">
        <f t="shared" si="27"/>
        <v>3631.9776028753631</v>
      </c>
      <c r="W156" s="81">
        <f t="shared" si="28"/>
        <v>1453.5308432102695</v>
      </c>
      <c r="X156" s="57">
        <v>91</v>
      </c>
      <c r="Y156" s="57"/>
      <c r="Z156" s="23"/>
      <c r="AB156" s="3"/>
      <c r="AC156" s="28"/>
      <c r="AD156" s="56"/>
      <c r="AE156" s="28"/>
      <c r="AF156" s="18"/>
      <c r="AH156" s="23"/>
      <c r="AI156" s="23"/>
      <c r="AJ156" s="23"/>
      <c r="AK156" s="23"/>
      <c r="AL156" s="23"/>
      <c r="AM156" s="23"/>
      <c r="AN156" s="23"/>
      <c r="AO156" s="30"/>
      <c r="AP156" s="22"/>
      <c r="AQ156" s="29"/>
      <c r="AR156" s="27"/>
      <c r="AS156" s="27"/>
      <c r="AT156" s="27"/>
      <c r="AU156" s="27"/>
      <c r="AV156" s="27"/>
      <c r="AW156" s="27"/>
      <c r="AY156" s="2"/>
      <c r="AZ156" s="8"/>
      <c r="BA156" s="8"/>
      <c r="BB156" s="8"/>
      <c r="BD156" s="37"/>
      <c r="BE156" s="28"/>
      <c r="BF156" s="56"/>
      <c r="BG156" s="28"/>
      <c r="BH156" s="18"/>
      <c r="BJ156" s="23"/>
      <c r="BK156" s="23"/>
      <c r="BL156" s="23"/>
      <c r="BM156" s="23"/>
      <c r="BN156" s="23"/>
      <c r="BO156" s="23"/>
      <c r="BP156" s="23"/>
      <c r="BQ156" s="30"/>
      <c r="BR156" s="22"/>
      <c r="BS156" s="29"/>
      <c r="BT156" s="27"/>
      <c r="BU156" s="27"/>
      <c r="BV156" s="27"/>
      <c r="BW156" s="27"/>
      <c r="BX156" s="27"/>
      <c r="BY156" s="27"/>
      <c r="CA156" s="2"/>
      <c r="CB156" s="8"/>
      <c r="CC156" s="8"/>
      <c r="CD156" s="8"/>
      <c r="CF156" s="37"/>
      <c r="CG156" s="28"/>
      <c r="CH156" s="56"/>
      <c r="CI156" s="28"/>
      <c r="CJ156" s="18"/>
      <c r="CL156" s="23"/>
      <c r="CM156" s="23"/>
      <c r="CN156" s="23"/>
      <c r="CO156" s="23"/>
      <c r="CP156" s="23"/>
      <c r="CQ156" s="23"/>
      <c r="CR156" s="23"/>
      <c r="CS156" s="30"/>
      <c r="CT156" s="22"/>
      <c r="CU156" s="29"/>
      <c r="CV156" s="27"/>
      <c r="CW156" s="27"/>
      <c r="CX156" s="27"/>
      <c r="CY156" s="27"/>
      <c r="CZ156" s="27"/>
      <c r="DA156" s="27"/>
    </row>
    <row r="157" spans="2:105">
      <c r="B157" s="61">
        <v>147</v>
      </c>
      <c r="C157" s="83">
        <v>44046</v>
      </c>
      <c r="D157" s="110"/>
      <c r="E157" s="58"/>
      <c r="G157" s="60">
        <v>92</v>
      </c>
      <c r="H157" s="111">
        <f t="shared" ca="1" si="29"/>
        <v>1557.5091315034299</v>
      </c>
      <c r="I157" s="112">
        <f t="shared" ca="1" si="18"/>
        <v>-1.252124460155426E-2</v>
      </c>
      <c r="J157" s="99">
        <f t="shared" ca="1" si="19"/>
        <v>-24.318165177803646</v>
      </c>
      <c r="K157" s="100">
        <f t="shared" ca="1" si="30"/>
        <v>-0.80576849742753565</v>
      </c>
      <c r="L157" s="52"/>
      <c r="M157" s="46">
        <v>44046</v>
      </c>
      <c r="N157" s="59"/>
      <c r="O157" s="58" t="str">
        <f t="shared" si="20"/>
        <v/>
      </c>
      <c r="P157" s="81">
        <f t="shared" si="21"/>
        <v>2298.3201291096439</v>
      </c>
      <c r="Q157" s="81">
        <f t="shared" si="22"/>
        <v>2608.5149798665448</v>
      </c>
      <c r="R157" s="81">
        <f t="shared" si="23"/>
        <v>2679.5398611385172</v>
      </c>
      <c r="S157" s="81">
        <f t="shared" si="24"/>
        <v>1971.3367554182123</v>
      </c>
      <c r="T157" s="81">
        <f t="shared" si="25"/>
        <v>3123.9920742510699</v>
      </c>
      <c r="U157" s="81">
        <f t="shared" si="26"/>
        <v>1690.8735010593512</v>
      </c>
      <c r="V157" s="81">
        <f t="shared" si="27"/>
        <v>3642.1650677877337</v>
      </c>
      <c r="W157" s="81">
        <f t="shared" si="28"/>
        <v>1450.3119209473521</v>
      </c>
      <c r="X157" s="57">
        <v>92</v>
      </c>
      <c r="Y157" s="57"/>
      <c r="Z157" s="23"/>
      <c r="AB157" s="3"/>
      <c r="AC157" s="28"/>
      <c r="AD157" s="56"/>
      <c r="AE157" s="28"/>
      <c r="AF157" s="18"/>
      <c r="AH157" s="23"/>
      <c r="AI157" s="23"/>
      <c r="AJ157" s="23"/>
      <c r="AK157" s="23"/>
      <c r="AL157" s="23"/>
      <c r="AM157" s="23"/>
      <c r="AN157" s="23"/>
      <c r="AO157" s="30"/>
      <c r="AP157" s="22"/>
      <c r="AQ157" s="29"/>
      <c r="AR157" s="27"/>
      <c r="AS157" s="27"/>
      <c r="AT157" s="27"/>
      <c r="AU157" s="27"/>
      <c r="AV157" s="27"/>
      <c r="AW157" s="27"/>
      <c r="AY157" s="2"/>
      <c r="AZ157" s="8"/>
      <c r="BA157" s="8"/>
      <c r="BB157" s="8"/>
      <c r="BD157" s="37"/>
      <c r="BE157" s="28"/>
      <c r="BF157" s="56"/>
      <c r="BG157" s="28"/>
      <c r="BH157" s="18"/>
      <c r="BJ157" s="23"/>
      <c r="BK157" s="23"/>
      <c r="BL157" s="23"/>
      <c r="BM157" s="23"/>
      <c r="BN157" s="23"/>
      <c r="BO157" s="23"/>
      <c r="BP157" s="23"/>
      <c r="BQ157" s="30"/>
      <c r="BR157" s="22"/>
      <c r="BS157" s="29"/>
      <c r="BT157" s="27"/>
      <c r="BU157" s="27"/>
      <c r="BV157" s="27"/>
      <c r="BW157" s="27"/>
      <c r="BX157" s="27"/>
      <c r="BY157" s="27"/>
      <c r="CA157" s="2"/>
      <c r="CB157" s="8"/>
      <c r="CC157" s="8"/>
      <c r="CD157" s="8"/>
      <c r="CF157" s="37"/>
      <c r="CG157" s="28"/>
      <c r="CH157" s="56"/>
      <c r="CI157" s="28"/>
      <c r="CJ157" s="18"/>
      <c r="CL157" s="23"/>
      <c r="CM157" s="23"/>
      <c r="CN157" s="23"/>
      <c r="CO157" s="23"/>
      <c r="CP157" s="23"/>
      <c r="CQ157" s="23"/>
      <c r="CR157" s="23"/>
      <c r="CS157" s="30"/>
      <c r="CT157" s="22"/>
      <c r="CU157" s="29"/>
      <c r="CV157" s="27"/>
      <c r="CW157" s="27"/>
      <c r="CX157" s="27"/>
      <c r="CY157" s="27"/>
      <c r="CZ157" s="27"/>
      <c r="DA157" s="27"/>
    </row>
    <row r="158" spans="2:105">
      <c r="B158" s="61">
        <v>148</v>
      </c>
      <c r="C158" s="83">
        <v>44047</v>
      </c>
      <c r="D158" s="110"/>
      <c r="E158" s="58"/>
      <c r="G158" s="57">
        <v>93</v>
      </c>
      <c r="H158" s="111">
        <f t="shared" ca="1" si="29"/>
        <v>1534.3232746315193</v>
      </c>
      <c r="I158" s="112">
        <f t="shared" ca="1" si="18"/>
        <v>-1.4886498193130827E-2</v>
      </c>
      <c r="J158" s="99">
        <f t="shared" ca="1" si="19"/>
        <v>-25.273816064538888</v>
      </c>
      <c r="K158" s="100">
        <f t="shared" ca="1" si="30"/>
        <v>-0.95565088673524357</v>
      </c>
      <c r="L158" s="52"/>
      <c r="M158" s="46">
        <v>44047</v>
      </c>
      <c r="N158" s="59"/>
      <c r="O158" s="58" t="str">
        <f t="shared" si="20"/>
        <v/>
      </c>
      <c r="P158" s="81">
        <f t="shared" si="21"/>
        <v>2298.9913365788657</v>
      </c>
      <c r="Q158" s="81">
        <f t="shared" si="22"/>
        <v>2610.6856542357282</v>
      </c>
      <c r="R158" s="81">
        <f t="shared" si="23"/>
        <v>2682.5528299001812</v>
      </c>
      <c r="S158" s="81">
        <f t="shared" si="24"/>
        <v>1970.2729082362</v>
      </c>
      <c r="T158" s="81">
        <f t="shared" si="25"/>
        <v>3130.1073521721005</v>
      </c>
      <c r="U158" s="81">
        <f t="shared" si="26"/>
        <v>1688.555877164074</v>
      </c>
      <c r="V158" s="81">
        <f t="shared" si="27"/>
        <v>3652.3314385150097</v>
      </c>
      <c r="W158" s="81">
        <f t="shared" si="28"/>
        <v>1447.1198067976104</v>
      </c>
      <c r="X158" s="57">
        <v>93</v>
      </c>
      <c r="Y158" s="57"/>
      <c r="Z158" s="23"/>
      <c r="AB158" s="3"/>
      <c r="AC158" s="28"/>
      <c r="AD158" s="56"/>
      <c r="AE158" s="28"/>
      <c r="AF158" s="18"/>
      <c r="AH158" s="23"/>
      <c r="AI158" s="23"/>
      <c r="AJ158" s="23"/>
      <c r="AK158" s="23"/>
      <c r="AL158" s="23"/>
      <c r="AM158" s="23"/>
      <c r="AN158" s="23"/>
      <c r="AO158" s="30"/>
      <c r="AP158" s="22"/>
      <c r="AQ158" s="29"/>
      <c r="AR158" s="27"/>
      <c r="AS158" s="27"/>
      <c r="AT158" s="27"/>
      <c r="AU158" s="27"/>
      <c r="AV158" s="27"/>
      <c r="AW158" s="27"/>
      <c r="AY158" s="2"/>
      <c r="AZ158" s="8"/>
      <c r="BA158" s="8"/>
      <c r="BB158" s="8"/>
      <c r="BD158" s="37"/>
      <c r="BE158" s="28"/>
      <c r="BF158" s="56"/>
      <c r="BG158" s="28"/>
      <c r="BH158" s="18"/>
      <c r="BJ158" s="23"/>
      <c r="BK158" s="23"/>
      <c r="BL158" s="23"/>
      <c r="BM158" s="23"/>
      <c r="BN158" s="23"/>
      <c r="BO158" s="23"/>
      <c r="BP158" s="23"/>
      <c r="BQ158" s="30"/>
      <c r="BR158" s="22"/>
      <c r="BS158" s="29"/>
      <c r="BT158" s="27"/>
      <c r="BU158" s="27"/>
      <c r="BV158" s="27"/>
      <c r="BW158" s="27"/>
      <c r="BX158" s="27"/>
      <c r="BY158" s="27"/>
      <c r="CA158" s="2"/>
      <c r="CB158" s="8"/>
      <c r="CC158" s="8"/>
      <c r="CD158" s="8"/>
      <c r="CF158" s="37"/>
      <c r="CG158" s="28"/>
      <c r="CH158" s="56"/>
      <c r="CI158" s="28"/>
      <c r="CJ158" s="18"/>
      <c r="CL158" s="23"/>
      <c r="CM158" s="23"/>
      <c r="CN158" s="23"/>
      <c r="CO158" s="23"/>
      <c r="CP158" s="23"/>
      <c r="CQ158" s="23"/>
      <c r="CR158" s="23"/>
      <c r="CS158" s="30"/>
      <c r="CT158" s="22"/>
      <c r="CU158" s="29"/>
      <c r="CV158" s="27"/>
      <c r="CW158" s="27"/>
      <c r="CX158" s="27"/>
      <c r="CY158" s="27"/>
      <c r="CZ158" s="27"/>
      <c r="DA158" s="27"/>
    </row>
    <row r="159" spans="2:105">
      <c r="B159" s="61">
        <v>149</v>
      </c>
      <c r="C159" s="83">
        <v>44048</v>
      </c>
      <c r="D159" s="110"/>
      <c r="E159" s="58"/>
      <c r="G159" s="60">
        <v>94</v>
      </c>
      <c r="H159" s="111">
        <f t="shared" ca="1" si="29"/>
        <v>1564.6218169962901</v>
      </c>
      <c r="I159" s="112">
        <f t="shared" ca="1" si="18"/>
        <v>1.9747169886376949E-2</v>
      </c>
      <c r="J159" s="99">
        <f t="shared" ca="1" si="19"/>
        <v>-24.069895820147657</v>
      </c>
      <c r="K159" s="100">
        <f t="shared" ca="1" si="30"/>
        <v>1.2039202443912318</v>
      </c>
      <c r="L159" s="52"/>
      <c r="M159" s="46">
        <v>44048</v>
      </c>
      <c r="N159" s="59"/>
      <c r="O159" s="58" t="str">
        <f t="shared" si="20"/>
        <v/>
      </c>
      <c r="P159" s="81">
        <f t="shared" si="21"/>
        <v>2299.6627400692855</v>
      </c>
      <c r="Q159" s="81">
        <f t="shared" si="22"/>
        <v>2612.8464811690301</v>
      </c>
      <c r="R159" s="81">
        <f t="shared" si="23"/>
        <v>2685.5572084855471</v>
      </c>
      <c r="S159" s="81">
        <f t="shared" si="24"/>
        <v>1969.2184181938405</v>
      </c>
      <c r="T159" s="81">
        <f t="shared" si="25"/>
        <v>3136.206624729411</v>
      </c>
      <c r="U159" s="81">
        <f t="shared" si="26"/>
        <v>1686.2564718672697</v>
      </c>
      <c r="V159" s="81">
        <f t="shared" si="27"/>
        <v>3662.4771804966667</v>
      </c>
      <c r="W159" s="81">
        <f t="shared" si="28"/>
        <v>1443.9540391472995</v>
      </c>
      <c r="X159" s="57">
        <v>94</v>
      </c>
      <c r="Y159" s="57"/>
      <c r="Z159" s="23"/>
      <c r="AB159" s="3"/>
      <c r="AC159" s="28"/>
      <c r="AD159" s="56"/>
      <c r="AE159" s="28"/>
      <c r="AF159" s="18"/>
      <c r="AH159" s="23"/>
      <c r="AI159" s="23"/>
      <c r="AJ159" s="23"/>
      <c r="AK159" s="23"/>
      <c r="AL159" s="23"/>
      <c r="AM159" s="23"/>
      <c r="AN159" s="23"/>
      <c r="AO159" s="30"/>
      <c r="AP159" s="22"/>
      <c r="AQ159" s="29"/>
      <c r="AR159" s="27"/>
      <c r="AS159" s="27"/>
      <c r="AT159" s="27"/>
      <c r="AU159" s="27"/>
      <c r="AV159" s="27"/>
      <c r="AW159" s="27"/>
      <c r="AY159" s="2"/>
      <c r="AZ159" s="8"/>
      <c r="BA159" s="8"/>
      <c r="BB159" s="8"/>
      <c r="BD159" s="37"/>
      <c r="BE159" s="28"/>
      <c r="BF159" s="56"/>
      <c r="BG159" s="28"/>
      <c r="BH159" s="18"/>
      <c r="BJ159" s="23"/>
      <c r="BK159" s="23"/>
      <c r="BL159" s="23"/>
      <c r="BM159" s="23"/>
      <c r="BN159" s="23"/>
      <c r="BO159" s="23"/>
      <c r="BP159" s="23"/>
      <c r="BQ159" s="30"/>
      <c r="BR159" s="22"/>
      <c r="BS159" s="29"/>
      <c r="BT159" s="27"/>
      <c r="BU159" s="27"/>
      <c r="BV159" s="27"/>
      <c r="BW159" s="27"/>
      <c r="BX159" s="27"/>
      <c r="BY159" s="27"/>
      <c r="CA159" s="2"/>
      <c r="CB159" s="8"/>
      <c r="CC159" s="8"/>
      <c r="CD159" s="8"/>
      <c r="CF159" s="37"/>
      <c r="CG159" s="28"/>
      <c r="CH159" s="56"/>
      <c r="CI159" s="28"/>
      <c r="CJ159" s="18"/>
      <c r="CL159" s="23"/>
      <c r="CM159" s="23"/>
      <c r="CN159" s="23"/>
      <c r="CO159" s="23"/>
      <c r="CP159" s="23"/>
      <c r="CQ159" s="23"/>
      <c r="CR159" s="23"/>
      <c r="CS159" s="30"/>
      <c r="CT159" s="22"/>
      <c r="CU159" s="29"/>
      <c r="CV159" s="27"/>
      <c r="CW159" s="27"/>
      <c r="CX159" s="27"/>
      <c r="CY159" s="27"/>
      <c r="CZ159" s="27"/>
      <c r="DA159" s="27"/>
    </row>
    <row r="160" spans="2:105">
      <c r="B160" s="61">
        <v>150</v>
      </c>
      <c r="C160" s="83">
        <v>44049</v>
      </c>
      <c r="D160" s="110"/>
      <c r="E160" s="58"/>
      <c r="G160" s="57">
        <v>95</v>
      </c>
      <c r="H160" s="111">
        <f t="shared" ca="1" si="29"/>
        <v>1535.9539849224204</v>
      </c>
      <c r="I160" s="112">
        <f t="shared" ca="1" si="18"/>
        <v>-1.8322531210069198E-2</v>
      </c>
      <c r="J160" s="99">
        <f t="shared" ca="1" si="19"/>
        <v>-25.24392505542211</v>
      </c>
      <c r="K160" s="100">
        <f t="shared" ca="1" si="30"/>
        <v>-1.174029235274455</v>
      </c>
      <c r="L160" s="52"/>
      <c r="M160" s="46">
        <v>44049</v>
      </c>
      <c r="N160" s="59"/>
      <c r="O160" s="58" t="str">
        <f t="shared" si="20"/>
        <v/>
      </c>
      <c r="P160" s="81">
        <f t="shared" si="21"/>
        <v>2300.3343396381511</v>
      </c>
      <c r="Q160" s="81">
        <f t="shared" si="22"/>
        <v>2614.997618862496</v>
      </c>
      <c r="R160" s="81">
        <f t="shared" si="23"/>
        <v>2688.5531513101801</v>
      </c>
      <c r="S160" s="81">
        <f t="shared" si="24"/>
        <v>1968.1731311652989</v>
      </c>
      <c r="T160" s="81">
        <f t="shared" si="25"/>
        <v>3142.2901979357207</v>
      </c>
      <c r="U160" s="81">
        <f t="shared" si="26"/>
        <v>1683.9749802849792</v>
      </c>
      <c r="V160" s="81">
        <f t="shared" si="27"/>
        <v>3672.6027466599048</v>
      </c>
      <c r="W160" s="81">
        <f t="shared" si="28"/>
        <v>1440.8141688972337</v>
      </c>
      <c r="X160" s="57">
        <v>95</v>
      </c>
      <c r="Y160" s="57"/>
      <c r="Z160" s="23"/>
      <c r="AB160" s="3"/>
      <c r="AC160" s="28"/>
      <c r="AD160" s="56"/>
      <c r="AE160" s="28"/>
      <c r="AF160" s="18"/>
      <c r="AH160" s="23"/>
      <c r="AI160" s="23"/>
      <c r="AJ160" s="23"/>
      <c r="AK160" s="23"/>
      <c r="AL160" s="23"/>
      <c r="AM160" s="23"/>
      <c r="AN160" s="23"/>
      <c r="AO160" s="30"/>
      <c r="AP160" s="22"/>
      <c r="AQ160" s="29"/>
      <c r="AR160" s="27"/>
      <c r="AS160" s="27"/>
      <c r="AT160" s="27"/>
      <c r="AU160" s="27"/>
      <c r="AV160" s="27"/>
      <c r="AW160" s="27"/>
      <c r="AY160" s="2"/>
      <c r="AZ160" s="8"/>
      <c r="BA160" s="8"/>
      <c r="BB160" s="8"/>
      <c r="BD160" s="37"/>
      <c r="BE160" s="28"/>
      <c r="BF160" s="56"/>
      <c r="BG160" s="28"/>
      <c r="BH160" s="18"/>
      <c r="BJ160" s="23"/>
      <c r="BK160" s="23"/>
      <c r="BL160" s="23"/>
      <c r="BM160" s="23"/>
      <c r="BN160" s="23"/>
      <c r="BO160" s="23"/>
      <c r="BP160" s="23"/>
      <c r="BQ160" s="30"/>
      <c r="BR160" s="22"/>
      <c r="BS160" s="29"/>
      <c r="BT160" s="27"/>
      <c r="BU160" s="27"/>
      <c r="BV160" s="27"/>
      <c r="BW160" s="27"/>
      <c r="BX160" s="27"/>
      <c r="BY160" s="27"/>
      <c r="CA160" s="2"/>
      <c r="CB160" s="8"/>
      <c r="CC160" s="8"/>
      <c r="CD160" s="8"/>
      <c r="CF160" s="37"/>
      <c r="CG160" s="28"/>
      <c r="CH160" s="56"/>
      <c r="CI160" s="28"/>
      <c r="CJ160" s="18"/>
      <c r="CL160" s="23"/>
      <c r="CM160" s="23"/>
      <c r="CN160" s="23"/>
      <c r="CO160" s="23"/>
      <c r="CP160" s="23"/>
      <c r="CQ160" s="23"/>
      <c r="CR160" s="23"/>
      <c r="CS160" s="30"/>
      <c r="CT160" s="22"/>
      <c r="CU160" s="29"/>
      <c r="CV160" s="27"/>
      <c r="CW160" s="27"/>
      <c r="CX160" s="27"/>
      <c r="CY160" s="27"/>
      <c r="CZ160" s="27"/>
      <c r="DA160" s="27"/>
    </row>
    <row r="161" spans="2:105">
      <c r="B161" s="61">
        <v>151</v>
      </c>
      <c r="C161" s="83">
        <v>44050</v>
      </c>
      <c r="D161" s="110"/>
      <c r="E161" s="58"/>
      <c r="G161" s="60">
        <v>96</v>
      </c>
      <c r="H161" s="111">
        <f t="shared" ca="1" si="29"/>
        <v>1536.0107341803741</v>
      </c>
      <c r="I161" s="112">
        <f t="shared" ca="1" si="18"/>
        <v>3.6947238335765508E-5</v>
      </c>
      <c r="J161" s="99">
        <f t="shared" ca="1" si="19"/>
        <v>-25.259865895684403</v>
      </c>
      <c r="K161" s="100">
        <f t="shared" ca="1" si="30"/>
        <v>-1.5940840262291752E-2</v>
      </c>
      <c r="L161" s="52"/>
      <c r="M161" s="46">
        <v>44050</v>
      </c>
      <c r="N161" s="59"/>
      <c r="O161" s="58" t="str">
        <f t="shared" ref="O161:O192" si="31">IF(N161="","",(N161-N160)/N160)</f>
        <v/>
      </c>
      <c r="P161" s="81">
        <f t="shared" si="21"/>
        <v>2301.006135342725</v>
      </c>
      <c r="Q161" s="81">
        <f t="shared" si="22"/>
        <v>2617.1392213533295</v>
      </c>
      <c r="R161" s="81">
        <f t="shared" si="23"/>
        <v>2691.5408086976367</v>
      </c>
      <c r="S161" s="81">
        <f t="shared" si="24"/>
        <v>1967.1368971168561</v>
      </c>
      <c r="T161" s="81">
        <f t="shared" si="25"/>
        <v>3148.3583696771448</v>
      </c>
      <c r="U161" s="81">
        <f t="shared" si="26"/>
        <v>1681.7111056603801</v>
      </c>
      <c r="V161" s="81">
        <f t="shared" si="27"/>
        <v>3682.7085778841865</v>
      </c>
      <c r="W161" s="81">
        <f t="shared" si="28"/>
        <v>1437.6997589982443</v>
      </c>
      <c r="X161" s="57">
        <v>96</v>
      </c>
      <c r="Y161" s="57"/>
      <c r="Z161" s="23"/>
      <c r="AB161" s="3"/>
      <c r="AC161" s="28"/>
      <c r="AD161" s="56"/>
      <c r="AE161" s="28"/>
      <c r="AF161" s="18"/>
      <c r="AH161" s="23"/>
      <c r="AI161" s="23"/>
      <c r="AJ161" s="23"/>
      <c r="AK161" s="23"/>
      <c r="AL161" s="23"/>
      <c r="AM161" s="23"/>
      <c r="AN161" s="23"/>
      <c r="AO161" s="30"/>
      <c r="AP161" s="22"/>
      <c r="AQ161" s="29"/>
      <c r="AR161" s="27"/>
      <c r="AS161" s="27"/>
      <c r="AT161" s="27"/>
      <c r="AU161" s="27"/>
      <c r="AV161" s="27"/>
      <c r="AW161" s="27"/>
      <c r="AY161" s="2"/>
      <c r="AZ161" s="8"/>
      <c r="BA161" s="8"/>
      <c r="BB161" s="8"/>
      <c r="BD161" s="37"/>
      <c r="BE161" s="28"/>
      <c r="BF161" s="56"/>
      <c r="BG161" s="28"/>
      <c r="BH161" s="18"/>
      <c r="BJ161" s="23"/>
      <c r="BK161" s="23"/>
      <c r="BL161" s="23"/>
      <c r="BM161" s="23"/>
      <c r="BN161" s="23"/>
      <c r="BO161" s="23"/>
      <c r="BP161" s="23"/>
      <c r="BQ161" s="30"/>
      <c r="BR161" s="22"/>
      <c r="BS161" s="29"/>
      <c r="BT161" s="27"/>
      <c r="BU161" s="27"/>
      <c r="BV161" s="27"/>
      <c r="BW161" s="27"/>
      <c r="BX161" s="27"/>
      <c r="BY161" s="27"/>
      <c r="CA161" s="2"/>
      <c r="CB161" s="8"/>
      <c r="CC161" s="8"/>
      <c r="CD161" s="8"/>
      <c r="CF161" s="37"/>
      <c r="CG161" s="28"/>
      <c r="CH161" s="56"/>
      <c r="CI161" s="28"/>
      <c r="CJ161" s="18"/>
      <c r="CL161" s="23"/>
      <c r="CM161" s="23"/>
      <c r="CN161" s="23"/>
      <c r="CO161" s="23"/>
      <c r="CP161" s="23"/>
      <c r="CQ161" s="23"/>
      <c r="CR161" s="23"/>
      <c r="CS161" s="30"/>
      <c r="CT161" s="22"/>
      <c r="CU161" s="29"/>
      <c r="CV161" s="27"/>
      <c r="CW161" s="27"/>
      <c r="CX161" s="27"/>
      <c r="CY161" s="27"/>
      <c r="CZ161" s="27"/>
      <c r="DA161" s="27"/>
    </row>
    <row r="162" spans="2:105">
      <c r="B162" s="61">
        <v>152</v>
      </c>
      <c r="C162" s="83">
        <v>44053</v>
      </c>
      <c r="D162" s="110"/>
      <c r="E162" s="58"/>
      <c r="G162" s="57">
        <v>97</v>
      </c>
      <c r="H162" s="111">
        <f t="shared" ca="1" si="29"/>
        <v>1514.9471547909861</v>
      </c>
      <c r="I162" s="112">
        <f t="shared" ca="1" si="18"/>
        <v>-1.3713171998519702E-2</v>
      </c>
      <c r="J162" s="99">
        <f t="shared" ca="1" si="19"/>
        <v>-26.14112002523812</v>
      </c>
      <c r="K162" s="100">
        <f t="shared" ca="1" si="30"/>
        <v>-0.88125412955371596</v>
      </c>
      <c r="L162" s="52"/>
      <c r="M162" s="46">
        <v>44053</v>
      </c>
      <c r="N162" s="59"/>
      <c r="O162" s="58" t="str">
        <f t="shared" si="31"/>
        <v/>
      </c>
      <c r="P162" s="81">
        <f t="shared" si="21"/>
        <v>2301.6781272402877</v>
      </c>
      <c r="Q162" s="81">
        <f t="shared" si="22"/>
        <v>2619.2714386712341</v>
      </c>
      <c r="R162" s="81">
        <f t="shared" si="23"/>
        <v>2694.5203270290422</v>
      </c>
      <c r="S162" s="81">
        <f t="shared" si="24"/>
        <v>1966.1095699573305</v>
      </c>
      <c r="T162" s="81">
        <f t="shared" si="25"/>
        <v>3154.4114300108363</v>
      </c>
      <c r="U162" s="81">
        <f t="shared" si="26"/>
        <v>1679.4645590661448</v>
      </c>
      <c r="V162" s="81">
        <f t="shared" si="27"/>
        <v>3692.7951034439384</v>
      </c>
      <c r="W162" s="81">
        <f t="shared" si="28"/>
        <v>1434.6103840084836</v>
      </c>
      <c r="X162" s="57">
        <v>97</v>
      </c>
      <c r="Y162" s="57"/>
      <c r="Z162" s="23"/>
      <c r="AB162" s="3"/>
      <c r="AC162" s="28"/>
      <c r="AD162" s="56"/>
      <c r="AE162" s="28"/>
      <c r="AF162" s="18"/>
      <c r="AH162" s="23"/>
      <c r="AI162" s="23"/>
      <c r="AJ162" s="23"/>
      <c r="AK162" s="23"/>
      <c r="AL162" s="23"/>
      <c r="AM162" s="23"/>
      <c r="AN162" s="23"/>
      <c r="AO162" s="30"/>
      <c r="AP162" s="22"/>
      <c r="AQ162" s="29"/>
      <c r="AR162" s="27"/>
      <c r="AS162" s="27"/>
      <c r="AT162" s="27"/>
      <c r="AU162" s="27"/>
      <c r="AV162" s="27"/>
      <c r="AW162" s="27"/>
      <c r="AY162" s="2"/>
      <c r="AZ162" s="8"/>
      <c r="BA162" s="8"/>
      <c r="BB162" s="8"/>
      <c r="BD162" s="37"/>
      <c r="BE162" s="28"/>
      <c r="BF162" s="56"/>
      <c r="BG162" s="28"/>
      <c r="BH162" s="18"/>
      <c r="BJ162" s="23"/>
      <c r="BK162" s="23"/>
      <c r="BL162" s="23"/>
      <c r="BM162" s="23"/>
      <c r="BN162" s="23"/>
      <c r="BO162" s="23"/>
      <c r="BP162" s="23"/>
      <c r="BQ162" s="30"/>
      <c r="BR162" s="22"/>
      <c r="BS162" s="29"/>
      <c r="BT162" s="27"/>
      <c r="BU162" s="27"/>
      <c r="BV162" s="27"/>
      <c r="BW162" s="27"/>
      <c r="BX162" s="27"/>
      <c r="BY162" s="27"/>
      <c r="CA162" s="2"/>
      <c r="CB162" s="8"/>
      <c r="CC162" s="8"/>
      <c r="CD162" s="8"/>
      <c r="CF162" s="37"/>
      <c r="CG162" s="28"/>
      <c r="CH162" s="56"/>
      <c r="CI162" s="28"/>
      <c r="CJ162" s="18"/>
      <c r="CL162" s="23"/>
      <c r="CM162" s="23"/>
      <c r="CN162" s="23"/>
      <c r="CO162" s="23"/>
      <c r="CP162" s="23"/>
      <c r="CQ162" s="23"/>
      <c r="CR162" s="23"/>
      <c r="CS162" s="30"/>
      <c r="CT162" s="22"/>
      <c r="CU162" s="29"/>
      <c r="CV162" s="27"/>
      <c r="CW162" s="27"/>
      <c r="CX162" s="27"/>
      <c r="CY162" s="27"/>
      <c r="CZ162" s="27"/>
      <c r="DA162" s="27"/>
    </row>
    <row r="163" spans="2:105">
      <c r="B163" s="61">
        <v>153</v>
      </c>
      <c r="C163" s="83">
        <v>44054</v>
      </c>
      <c r="D163" s="110"/>
      <c r="E163" s="58"/>
      <c r="G163" s="60">
        <v>98</v>
      </c>
      <c r="H163" s="111">
        <f t="shared" ca="1" si="29"/>
        <v>1524.8386583535487</v>
      </c>
      <c r="I163" s="112">
        <f t="shared" ca="1" si="18"/>
        <v>6.5292730055176457E-3</v>
      </c>
      <c r="J163" s="99">
        <f t="shared" ca="1" si="19"/>
        <v>-25.752616923078243</v>
      </c>
      <c r="K163" s="100">
        <f t="shared" ca="1" si="30"/>
        <v>0.38850310215987816</v>
      </c>
      <c r="L163" s="52"/>
      <c r="M163" s="46">
        <v>44054</v>
      </c>
      <c r="N163" s="59"/>
      <c r="O163" s="58" t="str">
        <f t="shared" si="31"/>
        <v/>
      </c>
      <c r="P163" s="81">
        <f t="shared" si="21"/>
        <v>2302.3503153881352</v>
      </c>
      <c r="Q163" s="81">
        <f t="shared" si="22"/>
        <v>2621.3944169827537</v>
      </c>
      <c r="R163" s="81">
        <f t="shared" si="23"/>
        <v>2697.4918488857325</v>
      </c>
      <c r="S163" s="81">
        <f t="shared" si="24"/>
        <v>1965.0910073954371</v>
      </c>
      <c r="T163" s="81">
        <f t="shared" si="25"/>
        <v>3160.4496614487994</v>
      </c>
      <c r="U163" s="81">
        <f t="shared" si="26"/>
        <v>1677.2350591206275</v>
      </c>
      <c r="V163" s="81">
        <f t="shared" si="27"/>
        <v>3702.8627414306411</v>
      </c>
      <c r="W163" s="81">
        <f t="shared" si="28"/>
        <v>1431.5456296713328</v>
      </c>
      <c r="X163" s="57">
        <v>98</v>
      </c>
      <c r="Y163" s="57"/>
      <c r="Z163" s="23"/>
      <c r="AB163" s="3"/>
      <c r="AC163" s="28"/>
      <c r="AD163" s="56"/>
      <c r="AE163" s="28"/>
      <c r="AF163" s="18"/>
      <c r="AH163" s="23"/>
      <c r="AI163" s="23"/>
      <c r="AJ163" s="23"/>
      <c r="AK163" s="23"/>
      <c r="AL163" s="23"/>
      <c r="AM163" s="23"/>
      <c r="AN163" s="23"/>
      <c r="AO163" s="30"/>
      <c r="AP163" s="22"/>
      <c r="AQ163" s="29"/>
      <c r="AR163" s="27"/>
      <c r="AS163" s="27"/>
      <c r="AT163" s="27"/>
      <c r="AU163" s="27"/>
      <c r="AV163" s="27"/>
      <c r="AW163" s="27"/>
      <c r="AY163" s="2"/>
      <c r="AZ163" s="8"/>
      <c r="BA163" s="8"/>
      <c r="BB163" s="8"/>
      <c r="BD163" s="37"/>
      <c r="BE163" s="28"/>
      <c r="BF163" s="56"/>
      <c r="BG163" s="28"/>
      <c r="BH163" s="18"/>
      <c r="BJ163" s="23"/>
      <c r="BK163" s="23"/>
      <c r="BL163" s="23"/>
      <c r="BM163" s="23"/>
      <c r="BN163" s="23"/>
      <c r="BO163" s="23"/>
      <c r="BP163" s="23"/>
      <c r="BQ163" s="30"/>
      <c r="BR163" s="22"/>
      <c r="BS163" s="29"/>
      <c r="BT163" s="27"/>
      <c r="BU163" s="27"/>
      <c r="BV163" s="27"/>
      <c r="BW163" s="27"/>
      <c r="BX163" s="27"/>
      <c r="BY163" s="27"/>
      <c r="CA163" s="2"/>
      <c r="CB163" s="8"/>
      <c r="CC163" s="8"/>
      <c r="CD163" s="8"/>
      <c r="CF163" s="37"/>
      <c r="CG163" s="28"/>
      <c r="CH163" s="56"/>
      <c r="CI163" s="28"/>
      <c r="CJ163" s="18"/>
      <c r="CL163" s="23"/>
      <c r="CM163" s="23"/>
      <c r="CN163" s="23"/>
      <c r="CO163" s="23"/>
      <c r="CP163" s="23"/>
      <c r="CQ163" s="23"/>
      <c r="CR163" s="23"/>
      <c r="CS163" s="30"/>
      <c r="CT163" s="22"/>
      <c r="CU163" s="29"/>
      <c r="CV163" s="27"/>
      <c r="CW163" s="27"/>
      <c r="CX163" s="27"/>
      <c r="CY163" s="27"/>
      <c r="CZ163" s="27"/>
      <c r="DA163" s="27"/>
    </row>
    <row r="164" spans="2:105">
      <c r="B164" s="61">
        <v>154</v>
      </c>
      <c r="C164" s="83">
        <v>44055</v>
      </c>
      <c r="D164" s="110"/>
      <c r="E164" s="58"/>
      <c r="G164" s="57">
        <v>99</v>
      </c>
      <c r="H164" s="111">
        <f t="shared" ca="1" si="29"/>
        <v>1534.6969262963876</v>
      </c>
      <c r="I164" s="112">
        <f t="shared" ca="1" si="18"/>
        <v>6.4651219909937236E-3</v>
      </c>
      <c r="J164" s="99">
        <f t="shared" ca="1" si="19"/>
        <v>-25.368097377374429</v>
      </c>
      <c r="K164" s="100">
        <f t="shared" ca="1" si="30"/>
        <v>0.3845195457038123</v>
      </c>
      <c r="L164" s="52"/>
      <c r="M164" s="46">
        <v>44055</v>
      </c>
      <c r="N164" s="59"/>
      <c r="O164" s="58" t="str">
        <f t="shared" si="31"/>
        <v/>
      </c>
      <c r="P164" s="81">
        <f t="shared" si="21"/>
        <v>2303.0226998435814</v>
      </c>
      <c r="Q164" s="81">
        <f t="shared" si="22"/>
        <v>2623.5082987289879</v>
      </c>
      <c r="R164" s="81">
        <f t="shared" si="23"/>
        <v>2700.4555131853376</v>
      </c>
      <c r="S164" s="81">
        <f t="shared" si="24"/>
        <v>1964.0810708037018</v>
      </c>
      <c r="T164" s="81">
        <f t="shared" si="25"/>
        <v>3166.4733392286503</v>
      </c>
      <c r="U164" s="81">
        <f t="shared" si="26"/>
        <v>1675.022331717104</v>
      </c>
      <c r="V164" s="81">
        <f t="shared" si="27"/>
        <v>3712.9118991554728</v>
      </c>
      <c r="W164" s="81">
        <f t="shared" si="28"/>
        <v>1428.5050925127605</v>
      </c>
      <c r="X164" s="57">
        <v>99</v>
      </c>
      <c r="Y164" s="57"/>
      <c r="Z164" s="23"/>
      <c r="AB164" s="3"/>
      <c r="AC164" s="28"/>
      <c r="AD164" s="56"/>
      <c r="AE164" s="28"/>
      <c r="AF164" s="18"/>
      <c r="AH164" s="23"/>
      <c r="AI164" s="23"/>
      <c r="AJ164" s="23"/>
      <c r="AK164" s="23"/>
      <c r="AL164" s="23"/>
      <c r="AM164" s="23"/>
      <c r="AN164" s="23"/>
      <c r="AO164" s="30"/>
      <c r="AP164" s="22"/>
      <c r="AQ164" s="29"/>
      <c r="AR164" s="27"/>
      <c r="AS164" s="27"/>
      <c r="AT164" s="27"/>
      <c r="AU164" s="27"/>
      <c r="AV164" s="27"/>
      <c r="AW164" s="27"/>
      <c r="AY164" s="2"/>
      <c r="AZ164" s="8"/>
      <c r="BA164" s="8"/>
      <c r="BB164" s="8"/>
      <c r="BD164" s="37"/>
      <c r="BE164" s="28"/>
      <c r="BF164" s="56"/>
      <c r="BG164" s="28"/>
      <c r="BH164" s="18"/>
      <c r="BJ164" s="23"/>
      <c r="BK164" s="23"/>
      <c r="BL164" s="23"/>
      <c r="BM164" s="23"/>
      <c r="BN164" s="23"/>
      <c r="BO164" s="23"/>
      <c r="BP164" s="23"/>
      <c r="BQ164" s="30"/>
      <c r="BR164" s="22"/>
      <c r="BS164" s="29"/>
      <c r="BT164" s="27"/>
      <c r="BU164" s="27"/>
      <c r="BV164" s="27"/>
      <c r="BW164" s="27"/>
      <c r="BX164" s="27"/>
      <c r="BY164" s="27"/>
      <c r="CA164" s="2"/>
      <c r="CB164" s="8"/>
      <c r="CC164" s="8"/>
      <c r="CD164" s="8"/>
      <c r="CF164" s="37"/>
      <c r="CG164" s="28"/>
      <c r="CH164" s="56"/>
      <c r="CI164" s="28"/>
      <c r="CJ164" s="18"/>
      <c r="CL164" s="23"/>
      <c r="CM164" s="23"/>
      <c r="CN164" s="23"/>
      <c r="CO164" s="23"/>
      <c r="CP164" s="23"/>
      <c r="CQ164" s="23"/>
      <c r="CR164" s="23"/>
      <c r="CS164" s="30"/>
      <c r="CT164" s="22"/>
      <c r="CU164" s="29"/>
      <c r="CV164" s="27"/>
      <c r="CW164" s="27"/>
      <c r="CX164" s="27"/>
      <c r="CY164" s="27"/>
      <c r="CZ164" s="27"/>
      <c r="DA164" s="27"/>
    </row>
    <row r="165" spans="2:105">
      <c r="B165" s="61">
        <v>155</v>
      </c>
      <c r="C165" s="83">
        <v>44056</v>
      </c>
      <c r="D165" s="110"/>
      <c r="E165" s="58"/>
      <c r="G165" s="60">
        <v>100</v>
      </c>
      <c r="H165" s="111">
        <f t="shared" ca="1" si="29"/>
        <v>1491.8621283551379</v>
      </c>
      <c r="I165" s="112">
        <f t="shared" ca="1" si="18"/>
        <v>-2.791091661636471E-2</v>
      </c>
      <c r="J165" s="99">
        <f t="shared" ca="1" si="19"/>
        <v>-27.155586699225815</v>
      </c>
      <c r="K165" s="100">
        <f t="shared" ca="1" si="30"/>
        <v>-1.7874893218513863</v>
      </c>
      <c r="L165" s="52"/>
      <c r="M165" s="46">
        <v>44056</v>
      </c>
      <c r="N165" s="59"/>
      <c r="O165" s="58" t="str">
        <f t="shared" si="31"/>
        <v/>
      </c>
      <c r="P165" s="81">
        <f t="shared" si="21"/>
        <v>2303.6952806639565</v>
      </c>
      <c r="Q165" s="81">
        <f t="shared" si="22"/>
        <v>2625.6132227570765</v>
      </c>
      <c r="R165" s="81">
        <f t="shared" si="23"/>
        <v>2703.4114553116824</v>
      </c>
      <c r="S165" s="81">
        <f t="shared" si="24"/>
        <v>1963.0796250885635</v>
      </c>
      <c r="T165" s="81">
        <f t="shared" si="25"/>
        <v>3172.4827315720495</v>
      </c>
      <c r="U165" s="81">
        <f t="shared" si="26"/>
        <v>1672.8261097653381</v>
      </c>
      <c r="V165" s="81">
        <f t="shared" si="27"/>
        <v>3722.942973533593</v>
      </c>
      <c r="W165" s="81">
        <f t="shared" si="28"/>
        <v>1425.4883794570426</v>
      </c>
      <c r="X165" s="57">
        <v>100</v>
      </c>
      <c r="Y165" s="57"/>
      <c r="Z165" s="23"/>
      <c r="AB165" s="3"/>
      <c r="AC165" s="28"/>
      <c r="AD165" s="56"/>
      <c r="AE165" s="28"/>
      <c r="AF165" s="18"/>
      <c r="AH165" s="23"/>
      <c r="AI165" s="23"/>
      <c r="AJ165" s="23"/>
      <c r="AK165" s="23"/>
      <c r="AL165" s="23"/>
      <c r="AM165" s="23"/>
      <c r="AN165" s="23"/>
      <c r="AO165" s="30"/>
      <c r="AP165" s="22"/>
      <c r="AQ165" s="29"/>
      <c r="AR165" s="27"/>
      <c r="AS165" s="27"/>
      <c r="AT165" s="27"/>
      <c r="AU165" s="27"/>
      <c r="AV165" s="27"/>
      <c r="AW165" s="27"/>
      <c r="AY165" s="2"/>
      <c r="AZ165" s="8"/>
      <c r="BA165" s="8"/>
      <c r="BB165" s="8"/>
      <c r="BD165" s="37"/>
      <c r="BE165" s="28"/>
      <c r="BF165" s="56"/>
      <c r="BG165" s="28"/>
      <c r="BH165" s="18"/>
      <c r="BJ165" s="23"/>
      <c r="BK165" s="23"/>
      <c r="BL165" s="23"/>
      <c r="BM165" s="23"/>
      <c r="BN165" s="23"/>
      <c r="BO165" s="23"/>
      <c r="BP165" s="23"/>
      <c r="BQ165" s="30"/>
      <c r="BR165" s="22"/>
      <c r="BS165" s="29"/>
      <c r="BT165" s="27"/>
      <c r="BU165" s="27"/>
      <c r="BV165" s="27"/>
      <c r="BW165" s="27"/>
      <c r="BX165" s="27"/>
      <c r="BY165" s="27"/>
      <c r="CA165" s="2"/>
      <c r="CB165" s="8"/>
      <c r="CC165" s="8"/>
      <c r="CD165" s="8"/>
      <c r="CF165" s="37"/>
      <c r="CG165" s="28"/>
      <c r="CH165" s="56"/>
      <c r="CI165" s="28"/>
      <c r="CJ165" s="18"/>
      <c r="CL165" s="23"/>
      <c r="CM165" s="23"/>
      <c r="CN165" s="23"/>
      <c r="CO165" s="23"/>
      <c r="CP165" s="23"/>
      <c r="CQ165" s="23"/>
      <c r="CR165" s="23"/>
      <c r="CS165" s="30"/>
      <c r="CT165" s="22"/>
      <c r="CU165" s="29"/>
      <c r="CV165" s="27"/>
      <c r="CW165" s="27"/>
      <c r="CX165" s="27"/>
      <c r="CY165" s="27"/>
      <c r="CZ165" s="27"/>
      <c r="DA165" s="27"/>
    </row>
    <row r="166" spans="2:105">
      <c r="B166" s="61">
        <v>156</v>
      </c>
      <c r="C166" s="83">
        <v>44057</v>
      </c>
      <c r="D166" s="110"/>
      <c r="E166" s="58"/>
      <c r="G166" s="57">
        <v>101</v>
      </c>
      <c r="H166" s="111">
        <f t="shared" ca="1" si="29"/>
        <v>1526.9814857370388</v>
      </c>
      <c r="I166" s="112">
        <f t="shared" ca="1" si="18"/>
        <v>2.3540618609725034E-2</v>
      </c>
      <c r="J166" s="99">
        <f t="shared" ca="1" si="19"/>
        <v>-25.719598491680621</v>
      </c>
      <c r="K166" s="100">
        <f t="shared" ca="1" si="30"/>
        <v>1.4359882075451942</v>
      </c>
      <c r="L166" s="52"/>
      <c r="M166" s="46">
        <v>44057</v>
      </c>
      <c r="N166" s="59"/>
      <c r="O166" s="58" t="str">
        <f t="shared" si="31"/>
        <v/>
      </c>
      <c r="P166" s="81">
        <f t="shared" si="21"/>
        <v>2304.3680579066076</v>
      </c>
      <c r="Q166" s="81">
        <f t="shared" si="22"/>
        <v>2627.7093244457606</v>
      </c>
      <c r="R166" s="81">
        <f t="shared" si="23"/>
        <v>2706.3598072388313</v>
      </c>
      <c r="S166" s="81">
        <f t="shared" si="24"/>
        <v>1962.0865385663269</v>
      </c>
      <c r="T166" s="81">
        <f t="shared" si="25"/>
        <v>3178.4780999314867</v>
      </c>
      <c r="U166" s="81">
        <f t="shared" si="26"/>
        <v>1670.6461329447989</v>
      </c>
      <c r="V166" s="81">
        <f t="shared" si="27"/>
        <v>3732.9563514510642</v>
      </c>
      <c r="W166" s="81">
        <f t="shared" si="28"/>
        <v>1422.4951074598389</v>
      </c>
      <c r="X166" s="57">
        <v>101</v>
      </c>
      <c r="Y166" s="57"/>
      <c r="Z166" s="23"/>
      <c r="AB166" s="3"/>
      <c r="AC166" s="28"/>
      <c r="AD166" s="56"/>
      <c r="AE166" s="28"/>
      <c r="AF166" s="18"/>
      <c r="AH166" s="23"/>
      <c r="AI166" s="23"/>
      <c r="AJ166" s="23"/>
      <c r="AK166" s="23"/>
      <c r="AL166" s="23"/>
      <c r="AM166" s="23"/>
      <c r="AN166" s="23"/>
      <c r="AO166" s="30"/>
      <c r="AP166" s="22"/>
      <c r="AQ166" s="29"/>
      <c r="AR166" s="27"/>
      <c r="AS166" s="27"/>
      <c r="AT166" s="27"/>
      <c r="AU166" s="27"/>
      <c r="AV166" s="27"/>
      <c r="AW166" s="27"/>
      <c r="AY166" s="2"/>
      <c r="AZ166" s="8"/>
      <c r="BA166" s="8"/>
      <c r="BB166" s="8"/>
      <c r="BD166" s="37"/>
      <c r="BE166" s="28"/>
      <c r="BF166" s="56"/>
      <c r="BG166" s="28"/>
      <c r="BH166" s="18"/>
      <c r="BJ166" s="23"/>
      <c r="BK166" s="23"/>
      <c r="BL166" s="23"/>
      <c r="BM166" s="23"/>
      <c r="BN166" s="23"/>
      <c r="BO166" s="23"/>
      <c r="BP166" s="23"/>
      <c r="BQ166" s="30"/>
      <c r="BR166" s="22"/>
      <c r="BS166" s="29"/>
      <c r="BT166" s="27"/>
      <c r="BU166" s="27"/>
      <c r="BV166" s="27"/>
      <c r="BW166" s="27"/>
      <c r="BX166" s="27"/>
      <c r="BY166" s="27"/>
      <c r="CA166" s="2"/>
      <c r="CB166" s="8"/>
      <c r="CC166" s="8"/>
      <c r="CD166" s="8"/>
      <c r="CF166" s="37"/>
      <c r="CG166" s="28"/>
      <c r="CH166" s="56"/>
      <c r="CI166" s="28"/>
      <c r="CJ166" s="18"/>
      <c r="CL166" s="23"/>
      <c r="CM166" s="23"/>
      <c r="CN166" s="23"/>
      <c r="CO166" s="23"/>
      <c r="CP166" s="23"/>
      <c r="CQ166" s="23"/>
      <c r="CR166" s="23"/>
      <c r="CS166" s="30"/>
      <c r="CT166" s="22"/>
      <c r="CU166" s="29"/>
      <c r="CV166" s="27"/>
      <c r="CW166" s="27"/>
      <c r="CX166" s="27"/>
      <c r="CY166" s="27"/>
      <c r="CZ166" s="27"/>
      <c r="DA166" s="27"/>
    </row>
    <row r="167" spans="2:105">
      <c r="B167" s="61">
        <v>157</v>
      </c>
      <c r="C167" s="83">
        <v>44060</v>
      </c>
      <c r="D167" s="110"/>
      <c r="E167" s="58"/>
      <c r="G167" s="60">
        <v>102</v>
      </c>
      <c r="H167" s="111">
        <f t="shared" ca="1" si="29"/>
        <v>1587.2514758379295</v>
      </c>
      <c r="I167" s="112">
        <f t="shared" ca="1" si="18"/>
        <v>3.9470020209053006E-2</v>
      </c>
      <c r="J167" s="99">
        <f t="shared" ca="1" si="19"/>
        <v>-23.318411784661794</v>
      </c>
      <c r="K167" s="100">
        <f t="shared" ca="1" si="30"/>
        <v>2.4011867070188262</v>
      </c>
      <c r="L167" s="52"/>
      <c r="M167" s="46">
        <v>44060</v>
      </c>
      <c r="N167" s="59"/>
      <c r="O167" s="58" t="str">
        <f t="shared" si="31"/>
        <v/>
      </c>
      <c r="P167" s="81">
        <f t="shared" si="21"/>
        <v>2305.0410316288981</v>
      </c>
      <c r="Q167" s="81">
        <f t="shared" si="22"/>
        <v>2629.7967358253777</v>
      </c>
      <c r="R167" s="81">
        <f t="shared" si="23"/>
        <v>2709.3006976496099</v>
      </c>
      <c r="S167" s="81">
        <f t="shared" si="24"/>
        <v>1961.1016828446425</v>
      </c>
      <c r="T167" s="81">
        <f t="shared" si="25"/>
        <v>3184.4596992260495</v>
      </c>
      <c r="U167" s="81">
        <f t="shared" si="26"/>
        <v>1668.4821474688897</v>
      </c>
      <c r="V167" s="81">
        <f t="shared" si="27"/>
        <v>3742.9524101153702</v>
      </c>
      <c r="W167" s="81">
        <f t="shared" si="28"/>
        <v>1419.5249031576768</v>
      </c>
      <c r="X167" s="57">
        <v>102</v>
      </c>
      <c r="Y167" s="57"/>
      <c r="Z167" s="23"/>
      <c r="AB167" s="3"/>
      <c r="AC167" s="28"/>
      <c r="AD167" s="56"/>
      <c r="AE167" s="28"/>
      <c r="AF167" s="18"/>
      <c r="AH167" s="23"/>
      <c r="AI167" s="23"/>
      <c r="AJ167" s="23"/>
      <c r="AK167" s="23"/>
      <c r="AL167" s="23"/>
      <c r="AM167" s="23"/>
      <c r="AN167" s="23"/>
      <c r="AO167" s="30"/>
      <c r="AP167" s="22"/>
      <c r="AQ167" s="29"/>
      <c r="AR167" s="27"/>
      <c r="AS167" s="27"/>
      <c r="AT167" s="27"/>
      <c r="AU167" s="27"/>
      <c r="AV167" s="27"/>
      <c r="AW167" s="27"/>
      <c r="AY167" s="2"/>
      <c r="AZ167" s="8"/>
      <c r="BA167" s="8"/>
      <c r="BB167" s="8"/>
      <c r="BD167" s="37"/>
      <c r="BE167" s="28"/>
      <c r="BF167" s="56"/>
      <c r="BG167" s="28"/>
      <c r="BH167" s="18"/>
      <c r="BJ167" s="23"/>
      <c r="BK167" s="23"/>
      <c r="BL167" s="23"/>
      <c r="BM167" s="23"/>
      <c r="BN167" s="23"/>
      <c r="BO167" s="23"/>
      <c r="BP167" s="23"/>
      <c r="BQ167" s="30"/>
      <c r="BR167" s="22"/>
      <c r="BS167" s="29"/>
      <c r="BT167" s="27"/>
      <c r="BU167" s="27"/>
      <c r="BV167" s="27"/>
      <c r="BW167" s="27"/>
      <c r="BX167" s="27"/>
      <c r="BY167" s="27"/>
      <c r="CA167" s="2"/>
      <c r="CB167" s="8"/>
      <c r="CC167" s="8"/>
      <c r="CD167" s="8"/>
      <c r="CF167" s="37"/>
      <c r="CG167" s="28"/>
      <c r="CH167" s="56"/>
      <c r="CI167" s="28"/>
      <c r="CJ167" s="18"/>
      <c r="CL167" s="23"/>
      <c r="CM167" s="23"/>
      <c r="CN167" s="23"/>
      <c r="CO167" s="23"/>
      <c r="CP167" s="23"/>
      <c r="CQ167" s="23"/>
      <c r="CR167" s="23"/>
      <c r="CS167" s="30"/>
      <c r="CT167" s="22"/>
      <c r="CU167" s="29"/>
      <c r="CV167" s="27"/>
      <c r="CW167" s="27"/>
      <c r="CX167" s="27"/>
      <c r="CY167" s="27"/>
      <c r="CZ167" s="27"/>
      <c r="DA167" s="27"/>
    </row>
    <row r="168" spans="2:105">
      <c r="B168" s="61">
        <v>158</v>
      </c>
      <c r="C168" s="83">
        <v>44061</v>
      </c>
      <c r="D168" s="110"/>
      <c r="E168" s="58"/>
      <c r="G168" s="57">
        <v>103</v>
      </c>
      <c r="H168" s="111">
        <f t="shared" ca="1" si="29"/>
        <v>1606.0205772905172</v>
      </c>
      <c r="I168" s="112">
        <f t="shared" ca="1" si="18"/>
        <v>1.1824907230077817E-2</v>
      </c>
      <c r="J168" s="99">
        <f t="shared" ca="1" si="19"/>
        <v>-22.60194057684237</v>
      </c>
      <c r="K168" s="100">
        <f t="shared" ca="1" si="30"/>
        <v>0.71647120781942453</v>
      </c>
      <c r="L168" s="52"/>
      <c r="M168" s="46">
        <v>44061</v>
      </c>
      <c r="N168" s="59"/>
      <c r="O168" s="58" t="str">
        <f t="shared" si="31"/>
        <v/>
      </c>
      <c r="P168" s="81">
        <f t="shared" si="21"/>
        <v>2305.7142018882082</v>
      </c>
      <c r="Q168" s="81">
        <f t="shared" si="22"/>
        <v>2631.8755856925623</v>
      </c>
      <c r="R168" s="81">
        <f t="shared" si="23"/>
        <v>2712.2342520488901</v>
      </c>
      <c r="S168" s="81">
        <f t="shared" si="24"/>
        <v>1960.1249327092216</v>
      </c>
      <c r="T168" s="81">
        <f t="shared" si="25"/>
        <v>3190.4277780667749</v>
      </c>
      <c r="U168" s="81">
        <f t="shared" si="26"/>
        <v>1666.3339058596009</v>
      </c>
      <c r="V168" s="81">
        <f t="shared" si="27"/>
        <v>3752.9315173904151</v>
      </c>
      <c r="W168" s="81">
        <f t="shared" si="28"/>
        <v>1416.5774025329556</v>
      </c>
      <c r="X168" s="57">
        <v>103</v>
      </c>
      <c r="Y168" s="57"/>
      <c r="Z168" s="23"/>
      <c r="AB168" s="3"/>
      <c r="AC168" s="28"/>
      <c r="AD168" s="56"/>
      <c r="AE168" s="28"/>
      <c r="AF168" s="18"/>
      <c r="AH168" s="23"/>
      <c r="AI168" s="23"/>
      <c r="AJ168" s="23"/>
      <c r="AK168" s="23"/>
      <c r="AL168" s="23"/>
      <c r="AM168" s="23"/>
      <c r="AN168" s="23"/>
      <c r="AO168" s="30"/>
      <c r="AP168" s="22"/>
      <c r="AQ168" s="29"/>
      <c r="AR168" s="27"/>
      <c r="AS168" s="27"/>
      <c r="AT168" s="27"/>
      <c r="AU168" s="27"/>
      <c r="AV168" s="27"/>
      <c r="AW168" s="27"/>
      <c r="AY168" s="2"/>
      <c r="AZ168" s="8"/>
      <c r="BA168" s="8"/>
      <c r="BB168" s="8"/>
      <c r="BD168" s="37"/>
      <c r="BE168" s="28"/>
      <c r="BF168" s="56"/>
      <c r="BG168" s="28"/>
      <c r="BH168" s="18"/>
      <c r="BJ168" s="23"/>
      <c r="BK168" s="23"/>
      <c r="BL168" s="23"/>
      <c r="BM168" s="23"/>
      <c r="BN168" s="23"/>
      <c r="BO168" s="23"/>
      <c r="BP168" s="23"/>
      <c r="BQ168" s="30"/>
      <c r="BR168" s="22"/>
      <c r="BS168" s="29"/>
      <c r="BT168" s="27"/>
      <c r="BU168" s="27"/>
      <c r="BV168" s="27"/>
      <c r="BW168" s="27"/>
      <c r="BX168" s="27"/>
      <c r="BY168" s="27"/>
      <c r="CA168" s="2"/>
      <c r="CB168" s="8"/>
      <c r="CC168" s="8"/>
      <c r="CD168" s="8"/>
      <c r="CF168" s="37"/>
      <c r="CG168" s="28"/>
      <c r="CH168" s="56"/>
      <c r="CI168" s="28"/>
      <c r="CJ168" s="18"/>
      <c r="CL168" s="23"/>
      <c r="CM168" s="23"/>
      <c r="CN168" s="23"/>
      <c r="CO168" s="23"/>
      <c r="CP168" s="23"/>
      <c r="CQ168" s="23"/>
      <c r="CR168" s="23"/>
      <c r="CS168" s="30"/>
      <c r="CT168" s="22"/>
      <c r="CU168" s="29"/>
      <c r="CV168" s="27"/>
      <c r="CW168" s="27"/>
      <c r="CX168" s="27"/>
      <c r="CY168" s="27"/>
      <c r="CZ168" s="27"/>
      <c r="DA168" s="27"/>
    </row>
    <row r="169" spans="2:105">
      <c r="B169" s="61">
        <v>159</v>
      </c>
      <c r="C169" s="83">
        <v>44062</v>
      </c>
      <c r="D169" s="110"/>
      <c r="E169" s="58"/>
      <c r="G169" s="60">
        <v>104</v>
      </c>
      <c r="H169" s="111">
        <f t="shared" ca="1" si="29"/>
        <v>1641.0082601541324</v>
      </c>
      <c r="I169" s="112">
        <f t="shared" ca="1" si="18"/>
        <v>2.1785326637994987E-2</v>
      </c>
      <c r="J169" s="99">
        <f t="shared" ca="1" si="19"/>
        <v>-21.273226982833336</v>
      </c>
      <c r="K169" s="100">
        <f t="shared" ca="1" si="30"/>
        <v>1.3287135940090342</v>
      </c>
      <c r="L169" s="52"/>
      <c r="M169" s="46">
        <v>44062</v>
      </c>
      <c r="N169" s="59"/>
      <c r="O169" s="58" t="str">
        <f t="shared" si="31"/>
        <v/>
      </c>
      <c r="P169" s="81">
        <f t="shared" si="21"/>
        <v>2306.3875687419354</v>
      </c>
      <c r="Q169" s="81">
        <f t="shared" si="22"/>
        <v>2633.9459997199492</v>
      </c>
      <c r="R169" s="81">
        <f t="shared" si="23"/>
        <v>2715.1605928719232</v>
      </c>
      <c r="S169" s="81">
        <f t="shared" si="24"/>
        <v>1959.1561660155032</v>
      </c>
      <c r="T169" s="81">
        <f t="shared" si="25"/>
        <v>3196.3825789721318</v>
      </c>
      <c r="U169" s="81">
        <f t="shared" si="26"/>
        <v>1664.2011667320244</v>
      </c>
      <c r="V169" s="81">
        <f t="shared" si="27"/>
        <v>3762.8940321168229</v>
      </c>
      <c r="W169" s="81">
        <f t="shared" si="28"/>
        <v>1413.6522505936437</v>
      </c>
      <c r="X169" s="57">
        <v>104</v>
      </c>
      <c r="Y169" s="57"/>
      <c r="Z169" s="23"/>
      <c r="AB169" s="3"/>
      <c r="AC169" s="28"/>
      <c r="AD169" s="56"/>
      <c r="AE169" s="28"/>
      <c r="AF169" s="18"/>
      <c r="AH169" s="23"/>
      <c r="AI169" s="23"/>
      <c r="AJ169" s="23"/>
      <c r="AK169" s="23"/>
      <c r="AL169" s="23"/>
      <c r="AM169" s="23"/>
      <c r="AN169" s="23"/>
      <c r="AO169" s="30"/>
      <c r="AP169" s="22"/>
      <c r="AQ169" s="29"/>
      <c r="AR169" s="27"/>
      <c r="AS169" s="27"/>
      <c r="AT169" s="27"/>
      <c r="AU169" s="27"/>
      <c r="AV169" s="27"/>
      <c r="AW169" s="27"/>
      <c r="AY169" s="2"/>
      <c r="AZ169" s="8"/>
      <c r="BA169" s="8"/>
      <c r="BB169" s="8"/>
      <c r="BD169" s="37"/>
      <c r="BE169" s="28"/>
      <c r="BF169" s="56"/>
      <c r="BG169" s="28"/>
      <c r="BH169" s="18"/>
      <c r="BJ169" s="23"/>
      <c r="BK169" s="23"/>
      <c r="BL169" s="23"/>
      <c r="BM169" s="23"/>
      <c r="BN169" s="23"/>
      <c r="BO169" s="23"/>
      <c r="BP169" s="23"/>
      <c r="BQ169" s="30"/>
      <c r="BR169" s="22"/>
      <c r="BS169" s="29"/>
      <c r="BT169" s="27"/>
      <c r="BU169" s="27"/>
      <c r="BV169" s="27"/>
      <c r="BW169" s="27"/>
      <c r="BX169" s="27"/>
      <c r="BY169" s="27"/>
      <c r="CA169" s="2"/>
      <c r="CB169" s="8"/>
      <c r="CC169" s="8"/>
      <c r="CD169" s="8"/>
      <c r="CF169" s="37"/>
      <c r="CG169" s="28"/>
      <c r="CH169" s="56"/>
      <c r="CI169" s="28"/>
      <c r="CJ169" s="18"/>
      <c r="CL169" s="23"/>
      <c r="CM169" s="23"/>
      <c r="CN169" s="23"/>
      <c r="CO169" s="23"/>
      <c r="CP169" s="23"/>
      <c r="CQ169" s="23"/>
      <c r="CR169" s="23"/>
      <c r="CS169" s="30"/>
      <c r="CT169" s="22"/>
      <c r="CU169" s="29"/>
      <c r="CV169" s="27"/>
      <c r="CW169" s="27"/>
      <c r="CX169" s="27"/>
      <c r="CY169" s="27"/>
      <c r="CZ169" s="27"/>
      <c r="DA169" s="27"/>
    </row>
    <row r="170" spans="2:105">
      <c r="B170" s="61">
        <v>160</v>
      </c>
      <c r="C170" s="83">
        <v>44063</v>
      </c>
      <c r="D170" s="110"/>
      <c r="E170" s="58"/>
      <c r="G170" s="57">
        <v>105</v>
      </c>
      <c r="H170" s="111">
        <f t="shared" ca="1" si="29"/>
        <v>1654.5180132931293</v>
      </c>
      <c r="I170" s="112">
        <f t="shared" ca="1" si="18"/>
        <v>8.2325930143264947E-3</v>
      </c>
      <c r="J170" s="99">
        <f t="shared" ca="1" si="19"/>
        <v>-20.77904635350858</v>
      </c>
      <c r="K170" s="100">
        <f t="shared" ca="1" si="30"/>
        <v>0.49418062932475754</v>
      </c>
      <c r="L170" s="52"/>
      <c r="M170" s="46">
        <v>44063</v>
      </c>
      <c r="N170" s="59"/>
      <c r="O170" s="58" t="str">
        <f t="shared" si="31"/>
        <v/>
      </c>
      <c r="P170" s="81">
        <f t="shared" si="21"/>
        <v>2307.0611322474942</v>
      </c>
      <c r="Q170" s="81">
        <f t="shared" si="22"/>
        <v>2636.0081005611382</v>
      </c>
      <c r="R170" s="81">
        <f t="shared" si="23"/>
        <v>2718.0798395879801</v>
      </c>
      <c r="S170" s="81">
        <f t="shared" si="24"/>
        <v>1958.1952635850118</v>
      </c>
      <c r="T170" s="81">
        <f t="shared" si="25"/>
        <v>3202.3243385741644</v>
      </c>
      <c r="U170" s="81">
        <f t="shared" si="26"/>
        <v>1662.0836945882095</v>
      </c>
      <c r="V170" s="81">
        <f t="shared" si="27"/>
        <v>3772.840304418336</v>
      </c>
      <c r="W170" s="81">
        <f t="shared" si="28"/>
        <v>1410.749101066888</v>
      </c>
      <c r="X170" s="57">
        <v>105</v>
      </c>
      <c r="Y170" s="57"/>
      <c r="Z170" s="23"/>
      <c r="AB170" s="3"/>
      <c r="AC170" s="28"/>
      <c r="AD170" s="56"/>
      <c r="AE170" s="28"/>
      <c r="AF170" s="18"/>
      <c r="AH170" s="23"/>
      <c r="AI170" s="23"/>
      <c r="AJ170" s="23"/>
      <c r="AK170" s="23"/>
      <c r="AL170" s="23"/>
      <c r="AM170" s="23"/>
      <c r="AN170" s="23"/>
      <c r="AO170" s="30"/>
      <c r="AP170" s="22"/>
      <c r="AQ170" s="29"/>
      <c r="AR170" s="27"/>
      <c r="AS170" s="27"/>
      <c r="AT170" s="27"/>
      <c r="AU170" s="27"/>
      <c r="AV170" s="27"/>
      <c r="AW170" s="27"/>
      <c r="AY170" s="2"/>
      <c r="AZ170" s="8"/>
      <c r="BA170" s="8"/>
      <c r="BB170" s="8"/>
      <c r="BD170" s="37"/>
      <c r="BE170" s="28"/>
      <c r="BF170" s="56"/>
      <c r="BG170" s="28"/>
      <c r="BH170" s="18"/>
      <c r="BJ170" s="23"/>
      <c r="BK170" s="23"/>
      <c r="BL170" s="23"/>
      <c r="BM170" s="23"/>
      <c r="BN170" s="23"/>
      <c r="BO170" s="23"/>
      <c r="BP170" s="23"/>
      <c r="BQ170" s="30"/>
      <c r="BR170" s="22"/>
      <c r="BS170" s="29"/>
      <c r="BT170" s="27"/>
      <c r="BU170" s="27"/>
      <c r="BV170" s="27"/>
      <c r="BW170" s="27"/>
      <c r="BX170" s="27"/>
      <c r="BY170" s="27"/>
      <c r="CA170" s="2"/>
      <c r="CB170" s="8"/>
      <c r="CC170" s="8"/>
      <c r="CD170" s="8"/>
      <c r="CF170" s="37"/>
      <c r="CG170" s="28"/>
      <c r="CH170" s="56"/>
      <c r="CI170" s="28"/>
      <c r="CJ170" s="18"/>
      <c r="CL170" s="23"/>
      <c r="CM170" s="23"/>
      <c r="CN170" s="23"/>
      <c r="CO170" s="23"/>
      <c r="CP170" s="23"/>
      <c r="CQ170" s="23"/>
      <c r="CR170" s="23"/>
      <c r="CS170" s="30"/>
      <c r="CT170" s="22"/>
      <c r="CU170" s="29"/>
      <c r="CV170" s="27"/>
      <c r="CW170" s="27"/>
      <c r="CX170" s="27"/>
      <c r="CY170" s="27"/>
      <c r="CZ170" s="27"/>
      <c r="DA170" s="27"/>
    </row>
    <row r="171" spans="2:105">
      <c r="B171" s="61">
        <v>161</v>
      </c>
      <c r="C171" s="83">
        <v>44064</v>
      </c>
      <c r="D171" s="110"/>
      <c r="E171" s="58"/>
      <c r="G171" s="60">
        <v>106</v>
      </c>
      <c r="H171" s="111">
        <f t="shared" ca="1" si="29"/>
        <v>1620.7474640010869</v>
      </c>
      <c r="I171" s="112">
        <f t="shared" ca="1" si="18"/>
        <v>-2.0411110075994901E-2</v>
      </c>
      <c r="J171" s="99">
        <f t="shared" ca="1" si="19"/>
        <v>-22.086189816623481</v>
      </c>
      <c r="K171" s="100">
        <f t="shared" ca="1" si="30"/>
        <v>-1.3071434631149006</v>
      </c>
      <c r="L171" s="52"/>
      <c r="M171" s="46">
        <v>44064</v>
      </c>
      <c r="N171" s="59"/>
      <c r="O171" s="58" t="str">
        <f t="shared" si="31"/>
        <v/>
      </c>
      <c r="P171" s="81">
        <f t="shared" si="21"/>
        <v>2307.7348924623143</v>
      </c>
      <c r="Q171" s="81">
        <f t="shared" si="22"/>
        <v>2638.0620079511718</v>
      </c>
      <c r="R171" s="81">
        <f t="shared" si="23"/>
        <v>2720.9921087995504</v>
      </c>
      <c r="S171" s="81">
        <f t="shared" si="24"/>
        <v>1957.2421091061603</v>
      </c>
      <c r="T171" s="81">
        <f t="shared" si="25"/>
        <v>3208.2532878157836</v>
      </c>
      <c r="U171" s="81">
        <f t="shared" si="26"/>
        <v>1659.9812596198753</v>
      </c>
      <c r="V171" s="81">
        <f t="shared" si="27"/>
        <v>3782.7706759950179</v>
      </c>
      <c r="W171" s="81">
        <f t="shared" si="28"/>
        <v>1407.8676161058052</v>
      </c>
      <c r="X171" s="57">
        <v>106</v>
      </c>
      <c r="Y171" s="57"/>
      <c r="Z171" s="23"/>
      <c r="AB171" s="3"/>
      <c r="AC171" s="28"/>
      <c r="AD171" s="56"/>
      <c r="AE171" s="28"/>
      <c r="AF171" s="18"/>
      <c r="AH171" s="23"/>
      <c r="AI171" s="23"/>
      <c r="AJ171" s="23"/>
      <c r="AK171" s="23"/>
      <c r="AL171" s="23"/>
      <c r="AM171" s="23"/>
      <c r="AN171" s="23"/>
      <c r="AO171" s="30"/>
      <c r="AP171" s="22"/>
      <c r="AQ171" s="29"/>
      <c r="AR171" s="27"/>
      <c r="AS171" s="27"/>
      <c r="AT171" s="27"/>
      <c r="AU171" s="27"/>
      <c r="AV171" s="27"/>
      <c r="AW171" s="27"/>
      <c r="AY171" s="2"/>
      <c r="AZ171" s="8"/>
      <c r="BA171" s="8"/>
      <c r="BB171" s="8"/>
      <c r="BD171" s="37"/>
      <c r="BE171" s="28"/>
      <c r="BF171" s="56"/>
      <c r="BG171" s="28"/>
      <c r="BH171" s="18"/>
      <c r="BJ171" s="23"/>
      <c r="BK171" s="23"/>
      <c r="BL171" s="23"/>
      <c r="BM171" s="23"/>
      <c r="BN171" s="23"/>
      <c r="BO171" s="23"/>
      <c r="BP171" s="23"/>
      <c r="BQ171" s="30"/>
      <c r="BR171" s="22"/>
      <c r="BS171" s="29"/>
      <c r="BT171" s="27"/>
      <c r="BU171" s="27"/>
      <c r="BV171" s="27"/>
      <c r="BW171" s="27"/>
      <c r="BX171" s="27"/>
      <c r="BY171" s="27"/>
      <c r="CA171" s="2"/>
      <c r="CB171" s="8"/>
      <c r="CC171" s="8"/>
      <c r="CD171" s="8"/>
      <c r="CF171" s="37"/>
      <c r="CG171" s="28"/>
      <c r="CH171" s="56"/>
      <c r="CI171" s="28"/>
      <c r="CJ171" s="18"/>
      <c r="CL171" s="23"/>
      <c r="CM171" s="23"/>
      <c r="CN171" s="23"/>
      <c r="CO171" s="23"/>
      <c r="CP171" s="23"/>
      <c r="CQ171" s="23"/>
      <c r="CR171" s="23"/>
      <c r="CS171" s="30"/>
      <c r="CT171" s="22"/>
      <c r="CU171" s="29"/>
      <c r="CV171" s="27"/>
      <c r="CW171" s="27"/>
      <c r="CX171" s="27"/>
      <c r="CY171" s="27"/>
      <c r="CZ171" s="27"/>
      <c r="DA171" s="27"/>
    </row>
    <row r="172" spans="2:105">
      <c r="B172" s="61">
        <v>162</v>
      </c>
      <c r="C172" s="83">
        <v>44067</v>
      </c>
      <c r="D172" s="110"/>
      <c r="E172" s="58"/>
      <c r="G172" s="57">
        <v>107</v>
      </c>
      <c r="H172" s="111">
        <f t="shared" ca="1" si="29"/>
        <v>1650.6000617694299</v>
      </c>
      <c r="I172" s="112">
        <f t="shared" ca="1" si="18"/>
        <v>1.8419030991198876E-2</v>
      </c>
      <c r="J172" s="99">
        <f t="shared" ca="1" si="19"/>
        <v>-20.963723864489815</v>
      </c>
      <c r="K172" s="100">
        <f t="shared" ca="1" si="30"/>
        <v>1.1224659521336648</v>
      </c>
      <c r="L172" s="52"/>
      <c r="M172" s="46">
        <v>44067</v>
      </c>
      <c r="N172" s="59"/>
      <c r="O172" s="58" t="str">
        <f t="shared" si="31"/>
        <v/>
      </c>
      <c r="P172" s="81">
        <f t="shared" si="21"/>
        <v>2308.4088494438442</v>
      </c>
      <c r="Q172" s="81">
        <f t="shared" si="22"/>
        <v>2640.1078388027481</v>
      </c>
      <c r="R172" s="81">
        <f t="shared" si="23"/>
        <v>2723.8975143373232</v>
      </c>
      <c r="S172" s="81">
        <f t="shared" si="24"/>
        <v>1956.2965890392707</v>
      </c>
      <c r="T172" s="81">
        <f t="shared" si="25"/>
        <v>3214.1696521396657</v>
      </c>
      <c r="U172" s="81">
        <f t="shared" si="26"/>
        <v>1657.8936375195115</v>
      </c>
      <c r="V172" s="81">
        <f t="shared" si="27"/>
        <v>3792.6854804039658</v>
      </c>
      <c r="W172" s="81">
        <f t="shared" si="28"/>
        <v>1405.007466008776</v>
      </c>
      <c r="X172" s="57">
        <v>107</v>
      </c>
      <c r="Y172" s="57"/>
      <c r="Z172" s="23"/>
      <c r="AB172" s="3"/>
      <c r="AC172" s="28"/>
      <c r="AD172" s="56"/>
      <c r="AE172" s="28"/>
      <c r="AF172" s="18"/>
      <c r="AH172" s="23"/>
      <c r="AI172" s="23"/>
      <c r="AJ172" s="23"/>
      <c r="AK172" s="23"/>
      <c r="AL172" s="23"/>
      <c r="AM172" s="23"/>
      <c r="AN172" s="23"/>
      <c r="AO172" s="30"/>
      <c r="AP172" s="22"/>
      <c r="AQ172" s="29"/>
      <c r="AR172" s="27"/>
      <c r="AS172" s="27"/>
      <c r="AT172" s="27"/>
      <c r="AU172" s="27"/>
      <c r="AV172" s="27"/>
      <c r="AW172" s="27"/>
      <c r="AY172" s="2"/>
      <c r="AZ172" s="8"/>
      <c r="BA172" s="8"/>
      <c r="BB172" s="8"/>
      <c r="BD172" s="37"/>
      <c r="BE172" s="28"/>
      <c r="BF172" s="56"/>
      <c r="BG172" s="28"/>
      <c r="BH172" s="18"/>
      <c r="BJ172" s="23"/>
      <c r="BK172" s="23"/>
      <c r="BL172" s="23"/>
      <c r="BM172" s="23"/>
      <c r="BN172" s="23"/>
      <c r="BO172" s="23"/>
      <c r="BP172" s="23"/>
      <c r="BQ172" s="30"/>
      <c r="BR172" s="22"/>
      <c r="BS172" s="29"/>
      <c r="BT172" s="27"/>
      <c r="BU172" s="27"/>
      <c r="BV172" s="27"/>
      <c r="BW172" s="27"/>
      <c r="BX172" s="27"/>
      <c r="BY172" s="27"/>
      <c r="CA172" s="2"/>
      <c r="CB172" s="8"/>
      <c r="CC172" s="8"/>
      <c r="CD172" s="8"/>
      <c r="CF172" s="37"/>
      <c r="CG172" s="28"/>
      <c r="CH172" s="56"/>
      <c r="CI172" s="28"/>
      <c r="CJ172" s="18"/>
      <c r="CL172" s="23"/>
      <c r="CM172" s="23"/>
      <c r="CN172" s="23"/>
      <c r="CO172" s="23"/>
      <c r="CP172" s="23"/>
      <c r="CQ172" s="23"/>
      <c r="CR172" s="23"/>
      <c r="CS172" s="30"/>
      <c r="CT172" s="22"/>
      <c r="CU172" s="29"/>
      <c r="CV172" s="27"/>
      <c r="CW172" s="27"/>
      <c r="CX172" s="27"/>
      <c r="CY172" s="27"/>
      <c r="CZ172" s="27"/>
      <c r="DA172" s="27"/>
    </row>
    <row r="173" spans="2:105">
      <c r="B173" s="61">
        <v>163</v>
      </c>
      <c r="C173" s="83">
        <v>44068</v>
      </c>
      <c r="D173" s="110"/>
      <c r="E173" s="58"/>
      <c r="G173" s="60">
        <v>108</v>
      </c>
      <c r="H173" s="111">
        <f t="shared" ca="1" si="29"/>
        <v>1703.8670437042349</v>
      </c>
      <c r="I173" s="112">
        <f t="shared" ca="1" si="18"/>
        <v>3.2271283134270121E-2</v>
      </c>
      <c r="J173" s="99">
        <f t="shared" ca="1" si="19"/>
        <v>-18.99687987893267</v>
      </c>
      <c r="K173" s="100">
        <f t="shared" ca="1" si="30"/>
        <v>1.9668439855571458</v>
      </c>
      <c r="L173" s="52"/>
      <c r="M173" s="46">
        <v>44068</v>
      </c>
      <c r="N173" s="59"/>
      <c r="O173" s="58" t="str">
        <f t="shared" si="31"/>
        <v/>
      </c>
      <c r="P173" s="81">
        <f t="shared" si="21"/>
        <v>2309.0830032495478</v>
      </c>
      <c r="Q173" s="81">
        <f t="shared" si="22"/>
        <v>2642.1457072984063</v>
      </c>
      <c r="R173" s="81">
        <f t="shared" si="23"/>
        <v>2726.7961673511682</v>
      </c>
      <c r="S173" s="81">
        <f t="shared" si="24"/>
        <v>1955.3585925255888</v>
      </c>
      <c r="T173" s="81">
        <f t="shared" si="25"/>
        <v>3220.0736516691854</v>
      </c>
      <c r="U173" s="81">
        <f t="shared" si="26"/>
        <v>1655.8206092994419</v>
      </c>
      <c r="V173" s="81">
        <f t="shared" si="27"/>
        <v>3802.5850433281676</v>
      </c>
      <c r="W173" s="81">
        <f t="shared" si="28"/>
        <v>1402.1683289505863</v>
      </c>
      <c r="X173" s="57">
        <v>108</v>
      </c>
      <c r="Y173" s="57"/>
      <c r="Z173" s="23"/>
      <c r="AB173" s="3"/>
      <c r="AC173" s="28"/>
      <c r="AD173" s="56"/>
      <c r="AE173" s="28"/>
      <c r="AF173" s="18"/>
      <c r="AH173" s="23"/>
      <c r="AI173" s="23"/>
      <c r="AJ173" s="23"/>
      <c r="AK173" s="23"/>
      <c r="AL173" s="23"/>
      <c r="AM173" s="23"/>
      <c r="AN173" s="23"/>
      <c r="AO173" s="30"/>
      <c r="AP173" s="22"/>
      <c r="AQ173" s="29"/>
      <c r="AR173" s="27"/>
      <c r="AS173" s="27"/>
      <c r="AT173" s="27"/>
      <c r="AU173" s="27"/>
      <c r="AV173" s="27"/>
      <c r="AW173" s="27"/>
      <c r="AY173" s="2"/>
      <c r="AZ173" s="8"/>
      <c r="BA173" s="8"/>
      <c r="BB173" s="8"/>
      <c r="BD173" s="37"/>
      <c r="BE173" s="28"/>
      <c r="BF173" s="56"/>
      <c r="BG173" s="28"/>
      <c r="BH173" s="18"/>
      <c r="BJ173" s="23"/>
      <c r="BK173" s="23"/>
      <c r="BL173" s="23"/>
      <c r="BM173" s="23"/>
      <c r="BN173" s="23"/>
      <c r="BO173" s="23"/>
      <c r="BP173" s="23"/>
      <c r="BQ173" s="30"/>
      <c r="BR173" s="22"/>
      <c r="BS173" s="29"/>
      <c r="BT173" s="27"/>
      <c r="BU173" s="27"/>
      <c r="BV173" s="27"/>
      <c r="BW173" s="27"/>
      <c r="BX173" s="27"/>
      <c r="BY173" s="27"/>
      <c r="CA173" s="2"/>
      <c r="CB173" s="8"/>
      <c r="CC173" s="8"/>
      <c r="CD173" s="8"/>
      <c r="CF173" s="37"/>
      <c r="CG173" s="28"/>
      <c r="CH173" s="56"/>
      <c r="CI173" s="28"/>
      <c r="CJ173" s="18"/>
      <c r="CL173" s="23"/>
      <c r="CM173" s="23"/>
      <c r="CN173" s="23"/>
      <c r="CO173" s="23"/>
      <c r="CP173" s="23"/>
      <c r="CQ173" s="23"/>
      <c r="CR173" s="23"/>
      <c r="CS173" s="30"/>
      <c r="CT173" s="22"/>
      <c r="CU173" s="29"/>
      <c r="CV173" s="27"/>
      <c r="CW173" s="27"/>
      <c r="CX173" s="27"/>
      <c r="CY173" s="27"/>
      <c r="CZ173" s="27"/>
      <c r="DA173" s="27"/>
    </row>
    <row r="174" spans="2:105">
      <c r="B174" s="61">
        <v>164</v>
      </c>
      <c r="C174" s="83">
        <v>44069</v>
      </c>
      <c r="D174" s="110"/>
      <c r="E174" s="58"/>
      <c r="G174" s="57">
        <v>109</v>
      </c>
      <c r="H174" s="111">
        <f t="shared" ca="1" si="29"/>
        <v>1704.4894079007954</v>
      </c>
      <c r="I174" s="112">
        <f t="shared" ca="1" si="18"/>
        <v>3.6526570477440608E-4</v>
      </c>
      <c r="J174" s="99">
        <f t="shared" ca="1" si="19"/>
        <v>-18.992304940714117</v>
      </c>
      <c r="K174" s="100">
        <f t="shared" ca="1" si="30"/>
        <v>4.5749382185531328E-3</v>
      </c>
      <c r="L174" s="52"/>
      <c r="M174" s="46">
        <v>44069</v>
      </c>
      <c r="N174" s="59"/>
      <c r="O174" s="58" t="str">
        <f t="shared" si="31"/>
        <v/>
      </c>
      <c r="P174" s="81">
        <f t="shared" si="21"/>
        <v>2309.757353936905</v>
      </c>
      <c r="Q174" s="81">
        <f t="shared" si="22"/>
        <v>2644.1757249788652</v>
      </c>
      <c r="R174" s="81">
        <f t="shared" si="23"/>
        <v>2729.6881763973279</v>
      </c>
      <c r="S174" s="81">
        <f t="shared" si="24"/>
        <v>1954.4280113000955</v>
      </c>
      <c r="T174" s="81">
        <f t="shared" si="25"/>
        <v>3225.965501381801</v>
      </c>
      <c r="U174" s="81">
        <f t="shared" si="26"/>
        <v>1653.7619611184448</v>
      </c>
      <c r="V174" s="81">
        <f t="shared" si="27"/>
        <v>3812.4696828341075</v>
      </c>
      <c r="W174" s="81">
        <f t="shared" si="28"/>
        <v>1399.3498907248243</v>
      </c>
      <c r="X174" s="57">
        <v>109</v>
      </c>
      <c r="Y174" s="57"/>
      <c r="Z174" s="23"/>
      <c r="AB174" s="3"/>
      <c r="AC174" s="28"/>
      <c r="AD174" s="56"/>
      <c r="AE174" s="28"/>
      <c r="AF174" s="18"/>
      <c r="AH174" s="23"/>
      <c r="AI174" s="23"/>
      <c r="AJ174" s="23"/>
      <c r="AK174" s="23"/>
      <c r="AL174" s="23"/>
      <c r="AM174" s="23"/>
      <c r="AN174" s="23"/>
      <c r="AO174" s="30"/>
      <c r="AP174" s="22"/>
      <c r="AQ174" s="29"/>
      <c r="AR174" s="27"/>
      <c r="AS174" s="27"/>
      <c r="AT174" s="27"/>
      <c r="AU174" s="27"/>
      <c r="AV174" s="27"/>
      <c r="AW174" s="27"/>
      <c r="AY174" s="2"/>
      <c r="AZ174" s="8"/>
      <c r="BA174" s="8"/>
      <c r="BB174" s="8"/>
      <c r="BD174" s="37"/>
      <c r="BE174" s="28"/>
      <c r="BF174" s="56"/>
      <c r="BG174" s="28"/>
      <c r="BH174" s="18"/>
      <c r="BJ174" s="23"/>
      <c r="BK174" s="23"/>
      <c r="BL174" s="23"/>
      <c r="BM174" s="23"/>
      <c r="BN174" s="23"/>
      <c r="BO174" s="23"/>
      <c r="BP174" s="23"/>
      <c r="BQ174" s="30"/>
      <c r="BR174" s="22"/>
      <c r="BS174" s="29"/>
      <c r="BT174" s="27"/>
      <c r="BU174" s="27"/>
      <c r="BV174" s="27"/>
      <c r="BW174" s="27"/>
      <c r="BX174" s="27"/>
      <c r="BY174" s="27"/>
      <c r="CA174" s="2"/>
      <c r="CB174" s="8"/>
      <c r="CC174" s="8"/>
      <c r="CD174" s="8"/>
      <c r="CF174" s="37"/>
      <c r="CG174" s="28"/>
      <c r="CH174" s="56"/>
      <c r="CI174" s="28"/>
      <c r="CJ174" s="18"/>
      <c r="CL174" s="23"/>
      <c r="CM174" s="23"/>
      <c r="CN174" s="23"/>
      <c r="CO174" s="23"/>
      <c r="CP174" s="23"/>
      <c r="CQ174" s="23"/>
      <c r="CR174" s="23"/>
      <c r="CS174" s="30"/>
      <c r="CT174" s="22"/>
      <c r="CU174" s="29"/>
      <c r="CV174" s="27"/>
      <c r="CW174" s="27"/>
      <c r="CX174" s="27"/>
      <c r="CY174" s="27"/>
      <c r="CZ174" s="27"/>
      <c r="DA174" s="27"/>
    </row>
    <row r="175" spans="2:105">
      <c r="B175" s="61">
        <v>165</v>
      </c>
      <c r="C175" s="83">
        <v>44070</v>
      </c>
      <c r="D175" s="110"/>
      <c r="E175" s="58"/>
      <c r="G175" s="60">
        <v>110</v>
      </c>
      <c r="H175" s="111">
        <f t="shared" ca="1" si="29"/>
        <v>1675.9604100279853</v>
      </c>
      <c r="I175" s="112">
        <f t="shared" ca="1" si="18"/>
        <v>-1.6737562428120741E-2</v>
      </c>
      <c r="J175" s="99">
        <f t="shared" ca="1" si="19"/>
        <v>-20.065506084467373</v>
      </c>
      <c r="K175" s="100">
        <f t="shared" ca="1" si="30"/>
        <v>-1.0732011437532563</v>
      </c>
      <c r="L175" s="52"/>
      <c r="M175" s="46">
        <v>44070</v>
      </c>
      <c r="N175" s="59"/>
      <c r="O175" s="58" t="str">
        <f t="shared" si="31"/>
        <v/>
      </c>
      <c r="P175" s="81">
        <f t="shared" si="21"/>
        <v>2310.4319015634151</v>
      </c>
      <c r="Q175" s="81">
        <f t="shared" si="22"/>
        <v>2646.1980008277314</v>
      </c>
      <c r="R175" s="81">
        <f t="shared" si="23"/>
        <v>2732.5736475220006</v>
      </c>
      <c r="S175" s="81">
        <f t="shared" si="24"/>
        <v>1953.5047396079235</v>
      </c>
      <c r="T175" s="81">
        <f t="shared" si="25"/>
        <v>3231.845411275257</v>
      </c>
      <c r="U175" s="81">
        <f t="shared" si="26"/>
        <v>1651.7174841155461</v>
      </c>
      <c r="V175" s="81">
        <f t="shared" si="27"/>
        <v>3822.3397096186923</v>
      </c>
      <c r="W175" s="81">
        <f t="shared" si="28"/>
        <v>1396.5518444969546</v>
      </c>
      <c r="X175" s="57">
        <v>110</v>
      </c>
      <c r="Y175" s="57"/>
      <c r="Z175" s="23"/>
      <c r="AB175" s="3"/>
      <c r="AC175" s="28"/>
      <c r="AD175" s="56"/>
      <c r="AE175" s="28"/>
      <c r="AF175" s="18"/>
      <c r="AH175" s="23"/>
      <c r="AI175" s="23"/>
      <c r="AJ175" s="23"/>
      <c r="AK175" s="23"/>
      <c r="AL175" s="23"/>
      <c r="AM175" s="23"/>
      <c r="AN175" s="23"/>
      <c r="AO175" s="30"/>
      <c r="AP175" s="22"/>
      <c r="AQ175" s="29"/>
      <c r="AR175" s="27"/>
      <c r="AS175" s="27"/>
      <c r="AT175" s="27"/>
      <c r="AU175" s="27"/>
      <c r="AV175" s="27"/>
      <c r="AW175" s="27"/>
      <c r="AY175" s="2"/>
      <c r="AZ175" s="8"/>
      <c r="BA175" s="8"/>
      <c r="BB175" s="8"/>
      <c r="BD175" s="37"/>
      <c r="BE175" s="28"/>
      <c r="BF175" s="56"/>
      <c r="BG175" s="28"/>
      <c r="BH175" s="18"/>
      <c r="BJ175" s="23"/>
      <c r="BK175" s="23"/>
      <c r="BL175" s="23"/>
      <c r="BM175" s="23"/>
      <c r="BN175" s="23"/>
      <c r="BO175" s="23"/>
      <c r="BP175" s="23"/>
      <c r="BQ175" s="30"/>
      <c r="BR175" s="22"/>
      <c r="BS175" s="29"/>
      <c r="BT175" s="27"/>
      <c r="BU175" s="27"/>
      <c r="BV175" s="27"/>
      <c r="BW175" s="27"/>
      <c r="BX175" s="27"/>
      <c r="BY175" s="27"/>
      <c r="CA175" s="2"/>
      <c r="CB175" s="8"/>
      <c r="CC175" s="8"/>
      <c r="CD175" s="8"/>
      <c r="CF175" s="37"/>
      <c r="CG175" s="28"/>
      <c r="CH175" s="56"/>
      <c r="CI175" s="28"/>
      <c r="CJ175" s="18"/>
      <c r="CL175" s="23"/>
      <c r="CM175" s="23"/>
      <c r="CN175" s="23"/>
      <c r="CO175" s="23"/>
      <c r="CP175" s="23"/>
      <c r="CQ175" s="23"/>
      <c r="CR175" s="23"/>
      <c r="CS175" s="30"/>
      <c r="CT175" s="22"/>
      <c r="CU175" s="29"/>
      <c r="CV175" s="27"/>
      <c r="CW175" s="27"/>
      <c r="CX175" s="27"/>
      <c r="CY175" s="27"/>
      <c r="CZ175" s="27"/>
      <c r="DA175" s="27"/>
    </row>
    <row r="176" spans="2:105">
      <c r="B176" s="61">
        <v>166</v>
      </c>
      <c r="C176" s="83">
        <v>44071</v>
      </c>
      <c r="D176" s="110"/>
      <c r="E176" s="58"/>
      <c r="G176" s="57">
        <v>111</v>
      </c>
      <c r="H176" s="111">
        <f t="shared" ca="1" si="29"/>
        <v>1608.680360461336</v>
      </c>
      <c r="I176" s="112">
        <f t="shared" ca="1" si="18"/>
        <v>-4.0144175938813385E-2</v>
      </c>
      <c r="J176" s="99">
        <f t="shared" ca="1" si="19"/>
        <v>-22.644517901247934</v>
      </c>
      <c r="K176" s="100">
        <f t="shared" ca="1" si="30"/>
        <v>-2.57901181678056</v>
      </c>
      <c r="L176" s="52"/>
      <c r="M176" s="46">
        <v>44071</v>
      </c>
      <c r="N176" s="59"/>
      <c r="O176" s="58" t="str">
        <f t="shared" si="31"/>
        <v/>
      </c>
      <c r="P176" s="81">
        <f t="shared" si="21"/>
        <v>2311.1066461865926</v>
      </c>
      <c r="Q176" s="81">
        <f t="shared" si="22"/>
        <v>2648.2126413527435</v>
      </c>
      <c r="R176" s="81">
        <f t="shared" si="23"/>
        <v>2735.4526843415019</v>
      </c>
      <c r="S176" s="81">
        <f t="shared" si="24"/>
        <v>1952.5886741241939</v>
      </c>
      <c r="T176" s="81">
        <f t="shared" si="25"/>
        <v>3237.7135865269784</v>
      </c>
      <c r="U176" s="81">
        <f t="shared" si="26"/>
        <v>1649.6869742506281</v>
      </c>
      <c r="V176" s="81">
        <f t="shared" si="27"/>
        <v>3832.1954272460321</v>
      </c>
      <c r="W176" s="81">
        <f t="shared" si="28"/>
        <v>1393.7738905675405</v>
      </c>
      <c r="X176" s="57">
        <v>111</v>
      </c>
      <c r="Y176" s="57"/>
      <c r="Z176" s="23"/>
      <c r="AB176" s="3"/>
      <c r="AC176" s="28"/>
      <c r="AD176" s="56"/>
      <c r="AE176" s="28"/>
      <c r="AF176" s="18"/>
      <c r="AH176" s="23"/>
      <c r="AI176" s="23"/>
      <c r="AJ176" s="23"/>
      <c r="AK176" s="23"/>
      <c r="AL176" s="23"/>
      <c r="AM176" s="23"/>
      <c r="AN176" s="23"/>
      <c r="AO176" s="30"/>
      <c r="AP176" s="22"/>
      <c r="AQ176" s="29"/>
      <c r="AR176" s="27"/>
      <c r="AS176" s="27"/>
      <c r="AT176" s="27"/>
      <c r="AU176" s="27"/>
      <c r="AV176" s="27"/>
      <c r="AW176" s="27"/>
      <c r="AY176" s="2"/>
      <c r="AZ176" s="8"/>
      <c r="BA176" s="8"/>
      <c r="BB176" s="8"/>
      <c r="BD176" s="37"/>
      <c r="BE176" s="28"/>
      <c r="BF176" s="56"/>
      <c r="BG176" s="28"/>
      <c r="BH176" s="18"/>
      <c r="BJ176" s="23"/>
      <c r="BK176" s="23"/>
      <c r="BL176" s="23"/>
      <c r="BM176" s="23"/>
      <c r="BN176" s="23"/>
      <c r="BO176" s="23"/>
      <c r="BP176" s="23"/>
      <c r="BQ176" s="30"/>
      <c r="BR176" s="22"/>
      <c r="BS176" s="29"/>
      <c r="BT176" s="27"/>
      <c r="BU176" s="27"/>
      <c r="BV176" s="27"/>
      <c r="BW176" s="27"/>
      <c r="BX176" s="27"/>
      <c r="BY176" s="27"/>
      <c r="CA176" s="2"/>
      <c r="CB176" s="8"/>
      <c r="CC176" s="8"/>
      <c r="CD176" s="8"/>
      <c r="CF176" s="37"/>
      <c r="CG176" s="28"/>
      <c r="CH176" s="56"/>
      <c r="CI176" s="28"/>
      <c r="CJ176" s="18"/>
      <c r="CL176" s="23"/>
      <c r="CM176" s="23"/>
      <c r="CN176" s="23"/>
      <c r="CO176" s="23"/>
      <c r="CP176" s="23"/>
      <c r="CQ176" s="23"/>
      <c r="CR176" s="23"/>
      <c r="CS176" s="30"/>
      <c r="CT176" s="22"/>
      <c r="CU176" s="29"/>
      <c r="CV176" s="27"/>
      <c r="CW176" s="27"/>
      <c r="CX176" s="27"/>
      <c r="CY176" s="27"/>
      <c r="CZ176" s="27"/>
      <c r="DA176" s="27"/>
    </row>
    <row r="177" spans="2:105">
      <c r="B177" s="61">
        <v>167</v>
      </c>
      <c r="C177" s="83">
        <v>44074</v>
      </c>
      <c r="D177" s="110"/>
      <c r="E177" s="58"/>
      <c r="G177" s="60">
        <v>112</v>
      </c>
      <c r="H177" s="111">
        <f t="shared" ca="1" si="29"/>
        <v>1602.5257483889729</v>
      </c>
      <c r="I177" s="112">
        <f t="shared" ca="1" si="18"/>
        <v>-3.8258763043505202E-3</v>
      </c>
      <c r="J177" s="99">
        <f t="shared" ca="1" si="19"/>
        <v>-22.90234375685397</v>
      </c>
      <c r="K177" s="100">
        <f t="shared" ca="1" si="30"/>
        <v>-0.25782585560603621</v>
      </c>
      <c r="L177" s="52"/>
      <c r="M177" s="46">
        <v>44074</v>
      </c>
      <c r="N177" s="59"/>
      <c r="O177" s="58" t="str">
        <f t="shared" si="31"/>
        <v/>
      </c>
      <c r="P177" s="81">
        <f t="shared" si="21"/>
        <v>2311.7815878639685</v>
      </c>
      <c r="Q177" s="81">
        <f t="shared" si="22"/>
        <v>2650.2197506637285</v>
      </c>
      <c r="R177" s="81">
        <f t="shared" si="23"/>
        <v>2738.3253881191758</v>
      </c>
      <c r="S177" s="81">
        <f t="shared" si="24"/>
        <v>1951.6797138771067</v>
      </c>
      <c r="T177" s="81">
        <f t="shared" si="25"/>
        <v>3243.5702276469829</v>
      </c>
      <c r="U177" s="81">
        <f t="shared" si="26"/>
        <v>1647.6702321515163</v>
      </c>
      <c r="V177" s="81">
        <f t="shared" si="27"/>
        <v>3842.0371323745776</v>
      </c>
      <c r="W177" s="81">
        <f t="shared" si="28"/>
        <v>1391.0157361451047</v>
      </c>
      <c r="X177" s="57">
        <v>112</v>
      </c>
      <c r="Y177" s="57"/>
      <c r="Z177" s="23"/>
      <c r="AB177" s="3"/>
      <c r="AC177" s="28"/>
      <c r="AD177" s="56"/>
      <c r="AE177" s="28"/>
      <c r="AF177" s="18"/>
      <c r="AH177" s="23"/>
      <c r="AI177" s="23"/>
      <c r="AJ177" s="23"/>
      <c r="AK177" s="23"/>
      <c r="AL177" s="23"/>
      <c r="AM177" s="23"/>
      <c r="AN177" s="23"/>
      <c r="AO177" s="30"/>
      <c r="AP177" s="22"/>
      <c r="AQ177" s="29"/>
      <c r="AR177" s="27"/>
      <c r="AS177" s="27"/>
      <c r="AT177" s="27"/>
      <c r="AU177" s="27"/>
      <c r="AV177" s="27"/>
      <c r="AW177" s="27"/>
      <c r="AY177" s="2"/>
      <c r="AZ177" s="8"/>
      <c r="BA177" s="8"/>
      <c r="BB177" s="8"/>
      <c r="BD177" s="37"/>
      <c r="BE177" s="28"/>
      <c r="BF177" s="56"/>
      <c r="BG177" s="28"/>
      <c r="BH177" s="18"/>
      <c r="BJ177" s="23"/>
      <c r="BK177" s="23"/>
      <c r="BL177" s="23"/>
      <c r="BM177" s="23"/>
      <c r="BN177" s="23"/>
      <c r="BO177" s="23"/>
      <c r="BP177" s="23"/>
      <c r="BQ177" s="30"/>
      <c r="BR177" s="22"/>
      <c r="BS177" s="29"/>
      <c r="BT177" s="27"/>
      <c r="BU177" s="27"/>
      <c r="BV177" s="27"/>
      <c r="BW177" s="27"/>
      <c r="BX177" s="27"/>
      <c r="BY177" s="27"/>
      <c r="CA177" s="2"/>
      <c r="CB177" s="8"/>
      <c r="CC177" s="8"/>
      <c r="CD177" s="8"/>
      <c r="CF177" s="37"/>
      <c r="CG177" s="28"/>
      <c r="CH177" s="56"/>
      <c r="CI177" s="28"/>
      <c r="CJ177" s="18"/>
      <c r="CL177" s="23"/>
      <c r="CM177" s="23"/>
      <c r="CN177" s="23"/>
      <c r="CO177" s="23"/>
      <c r="CP177" s="23"/>
      <c r="CQ177" s="23"/>
      <c r="CR177" s="23"/>
      <c r="CS177" s="30"/>
      <c r="CT177" s="22"/>
      <c r="CU177" s="29"/>
      <c r="CV177" s="27"/>
      <c r="CW177" s="27"/>
      <c r="CX177" s="27"/>
      <c r="CY177" s="27"/>
      <c r="CZ177" s="27"/>
      <c r="DA177" s="27"/>
    </row>
    <row r="178" spans="2:105">
      <c r="B178" s="61">
        <v>168</v>
      </c>
      <c r="C178" s="83">
        <v>44075</v>
      </c>
      <c r="D178" s="110"/>
      <c r="E178" s="58"/>
      <c r="G178" s="57">
        <v>113</v>
      </c>
      <c r="H178" s="111">
        <f t="shared" ca="1" si="29"/>
        <v>1586.1718782188284</v>
      </c>
      <c r="I178" s="112">
        <f t="shared" ca="1" si="18"/>
        <v>-1.0205059223906495E-2</v>
      </c>
      <c r="J178" s="99">
        <f t="shared" ca="1" si="19"/>
        <v>-23.56168674667839</v>
      </c>
      <c r="K178" s="100">
        <f t="shared" ca="1" si="30"/>
        <v>-0.65934298982441986</v>
      </c>
      <c r="L178" s="52"/>
      <c r="M178" s="46">
        <v>44075</v>
      </c>
      <c r="N178" s="59"/>
      <c r="O178" s="58" t="str">
        <f t="shared" si="31"/>
        <v/>
      </c>
      <c r="P178" s="81">
        <f t="shared" si="21"/>
        <v>2312.4567266530903</v>
      </c>
      <c r="Q178" s="81">
        <f t="shared" si="22"/>
        <v>2652.2194305474345</v>
      </c>
      <c r="R178" s="81">
        <f t="shared" si="23"/>
        <v>2741.1918578392083</v>
      </c>
      <c r="S178" s="81">
        <f t="shared" si="24"/>
        <v>1950.7777601741282</v>
      </c>
      <c r="T178" s="81">
        <f t="shared" si="25"/>
        <v>3249.4155306246389</v>
      </c>
      <c r="U178" s="81">
        <f t="shared" si="26"/>
        <v>1645.6670629672221</v>
      </c>
      <c r="V178" s="81">
        <f t="shared" si="27"/>
        <v>3851.8651149750913</v>
      </c>
      <c r="W178" s="81">
        <f t="shared" si="28"/>
        <v>1388.277095128163</v>
      </c>
      <c r="X178" s="57">
        <v>113</v>
      </c>
      <c r="Y178" s="57"/>
      <c r="Z178" s="23"/>
      <c r="AB178" s="3"/>
      <c r="AC178" s="28"/>
      <c r="AD178" s="56"/>
      <c r="AE178" s="28"/>
      <c r="AF178" s="18"/>
      <c r="AH178" s="23"/>
      <c r="AI178" s="23"/>
      <c r="AJ178" s="23"/>
      <c r="AK178" s="23"/>
      <c r="AL178" s="23"/>
      <c r="AM178" s="23"/>
      <c r="AN178" s="23"/>
      <c r="AO178" s="30"/>
      <c r="AP178" s="22"/>
      <c r="AQ178" s="29"/>
      <c r="AR178" s="27"/>
      <c r="AS178" s="27"/>
      <c r="AT178" s="27"/>
      <c r="AU178" s="27"/>
      <c r="AV178" s="27"/>
      <c r="AW178" s="27"/>
      <c r="AY178" s="2"/>
      <c r="AZ178" s="8"/>
      <c r="BA178" s="8"/>
      <c r="BB178" s="8"/>
      <c r="BD178" s="37"/>
      <c r="BE178" s="28"/>
      <c r="BF178" s="56"/>
      <c r="BG178" s="28"/>
      <c r="BH178" s="18"/>
      <c r="BJ178" s="23"/>
      <c r="BK178" s="23"/>
      <c r="BL178" s="23"/>
      <c r="BM178" s="23"/>
      <c r="BN178" s="23"/>
      <c r="BO178" s="23"/>
      <c r="BP178" s="23"/>
      <c r="BQ178" s="30"/>
      <c r="BR178" s="22"/>
      <c r="BS178" s="29"/>
      <c r="BT178" s="27"/>
      <c r="BU178" s="27"/>
      <c r="BV178" s="27"/>
      <c r="BW178" s="27"/>
      <c r="BX178" s="27"/>
      <c r="BY178" s="27"/>
      <c r="CA178" s="2"/>
      <c r="CB178" s="8"/>
      <c r="CC178" s="8"/>
      <c r="CD178" s="8"/>
      <c r="CF178" s="37"/>
      <c r="CG178" s="28"/>
      <c r="CH178" s="56"/>
      <c r="CI178" s="28"/>
      <c r="CJ178" s="18"/>
      <c r="CL178" s="23"/>
      <c r="CM178" s="23"/>
      <c r="CN178" s="23"/>
      <c r="CO178" s="23"/>
      <c r="CP178" s="23"/>
      <c r="CQ178" s="23"/>
      <c r="CR178" s="23"/>
      <c r="CS178" s="30"/>
      <c r="CT178" s="22"/>
      <c r="CU178" s="29"/>
      <c r="CV178" s="27"/>
      <c r="CW178" s="27"/>
      <c r="CX178" s="27"/>
      <c r="CY178" s="27"/>
      <c r="CZ178" s="27"/>
      <c r="DA178" s="27"/>
    </row>
    <row r="179" spans="2:105">
      <c r="B179" s="61">
        <v>169</v>
      </c>
      <c r="C179" s="83">
        <v>44076</v>
      </c>
      <c r="D179" s="110"/>
      <c r="E179" s="58"/>
      <c r="G179" s="60">
        <v>114</v>
      </c>
      <c r="H179" s="111">
        <f t="shared" ca="1" si="29"/>
        <v>1588.7499640646365</v>
      </c>
      <c r="I179" s="112">
        <f t="shared" ca="1" si="18"/>
        <v>1.6253508722542398E-3</v>
      </c>
      <c r="J179" s="99">
        <f t="shared" ca="1" si="19"/>
        <v>-23.478434782987886</v>
      </c>
      <c r="K179" s="100">
        <f t="shared" ca="1" si="30"/>
        <v>8.3251963690503805E-2</v>
      </c>
      <c r="L179" s="52"/>
      <c r="M179" s="46">
        <v>44076</v>
      </c>
      <c r="N179" s="59"/>
      <c r="O179" s="58" t="str">
        <f t="shared" si="31"/>
        <v/>
      </c>
      <c r="P179" s="81">
        <f t="shared" si="21"/>
        <v>2313.1320626115248</v>
      </c>
      <c r="Q179" s="81">
        <f t="shared" si="22"/>
        <v>2654.2117805393837</v>
      </c>
      <c r="R179" s="81">
        <f t="shared" si="23"/>
        <v>2744.0521902774976</v>
      </c>
      <c r="S179" s="81">
        <f t="shared" si="24"/>
        <v>1949.8827165311168</v>
      </c>
      <c r="T179" s="81">
        <f t="shared" si="25"/>
        <v>3255.2496870695595</v>
      </c>
      <c r="U179" s="81">
        <f t="shared" si="26"/>
        <v>1643.6772762270491</v>
      </c>
      <c r="V179" s="81">
        <f t="shared" si="27"/>
        <v>3861.6796585398974</v>
      </c>
      <c r="W179" s="81">
        <f t="shared" si="28"/>
        <v>1385.5576878959719</v>
      </c>
      <c r="X179" s="57">
        <v>114</v>
      </c>
      <c r="Y179" s="57"/>
      <c r="Z179" s="23"/>
      <c r="AB179" s="3"/>
      <c r="AC179" s="28"/>
      <c r="AD179" s="56"/>
      <c r="AE179" s="28"/>
      <c r="AF179" s="18"/>
      <c r="AH179" s="23"/>
      <c r="AI179" s="23"/>
      <c r="AJ179" s="23"/>
      <c r="AK179" s="23"/>
      <c r="AL179" s="23"/>
      <c r="AM179" s="23"/>
      <c r="AN179" s="23"/>
      <c r="AO179" s="30"/>
      <c r="AP179" s="22"/>
      <c r="AQ179" s="29"/>
      <c r="AR179" s="27"/>
      <c r="AS179" s="27"/>
      <c r="AT179" s="27"/>
      <c r="AU179" s="27"/>
      <c r="AV179" s="27"/>
      <c r="AW179" s="27"/>
      <c r="AY179" s="2"/>
      <c r="AZ179" s="8"/>
      <c r="BA179" s="8"/>
      <c r="BB179" s="8"/>
      <c r="BD179" s="37"/>
      <c r="BE179" s="28"/>
      <c r="BF179" s="56"/>
      <c r="BG179" s="28"/>
      <c r="BH179" s="18"/>
      <c r="BJ179" s="23"/>
      <c r="BK179" s="23"/>
      <c r="BL179" s="23"/>
      <c r="BM179" s="23"/>
      <c r="BN179" s="23"/>
      <c r="BO179" s="23"/>
      <c r="BP179" s="23"/>
      <c r="BQ179" s="30"/>
      <c r="BR179" s="22"/>
      <c r="BS179" s="29"/>
      <c r="BT179" s="27"/>
      <c r="BU179" s="27"/>
      <c r="BV179" s="27"/>
      <c r="BW179" s="27"/>
      <c r="BX179" s="27"/>
      <c r="BY179" s="27"/>
      <c r="CA179" s="2"/>
      <c r="CB179" s="8"/>
      <c r="CC179" s="8"/>
      <c r="CD179" s="8"/>
      <c r="CF179" s="37"/>
      <c r="CG179" s="28"/>
      <c r="CH179" s="56"/>
      <c r="CI179" s="28"/>
      <c r="CJ179" s="18"/>
      <c r="CL179" s="23"/>
      <c r="CM179" s="23"/>
      <c r="CN179" s="23"/>
      <c r="CO179" s="23"/>
      <c r="CP179" s="23"/>
      <c r="CQ179" s="23"/>
      <c r="CR179" s="23"/>
      <c r="CS179" s="30"/>
      <c r="CT179" s="22"/>
      <c r="CU179" s="29"/>
      <c r="CV179" s="27"/>
      <c r="CW179" s="27"/>
      <c r="CX179" s="27"/>
      <c r="CY179" s="27"/>
      <c r="CZ179" s="27"/>
      <c r="DA179" s="27"/>
    </row>
    <row r="180" spans="2:105">
      <c r="B180" s="61">
        <v>170</v>
      </c>
      <c r="C180" s="83">
        <v>44077</v>
      </c>
      <c r="D180" s="110"/>
      <c r="E180" s="58"/>
      <c r="G180" s="57">
        <v>115</v>
      </c>
      <c r="H180" s="111">
        <f t="shared" ca="1" si="29"/>
        <v>1585.1267687268091</v>
      </c>
      <c r="I180" s="112">
        <f t="shared" ca="1" si="18"/>
        <v>-2.2805321288932394E-3</v>
      </c>
      <c r="J180" s="99">
        <f t="shared" ca="1" si="19"/>
        <v>-23.639380814401267</v>
      </c>
      <c r="K180" s="100">
        <f t="shared" ca="1" si="30"/>
        <v>-0.16094603141338248</v>
      </c>
      <c r="L180" s="52"/>
      <c r="M180" s="46">
        <v>44077</v>
      </c>
      <c r="N180" s="59"/>
      <c r="O180" s="58" t="str">
        <f t="shared" si="31"/>
        <v/>
      </c>
      <c r="P180" s="81">
        <f t="shared" si="21"/>
        <v>2313.8075957968522</v>
      </c>
      <c r="Q180" s="81">
        <f t="shared" si="22"/>
        <v>2656.1968979928997</v>
      </c>
      <c r="R180" s="81">
        <f t="shared" si="23"/>
        <v>2746.9064800697274</v>
      </c>
      <c r="S180" s="81">
        <f t="shared" si="24"/>
        <v>1948.994488604254</v>
      </c>
      <c r="T180" s="81">
        <f t="shared" si="25"/>
        <v>3261.0728843469228</v>
      </c>
      <c r="U180" s="81">
        <f t="shared" si="26"/>
        <v>1641.7006857052713</v>
      </c>
      <c r="V180" s="81">
        <f t="shared" si="27"/>
        <v>3871.4810402838361</v>
      </c>
      <c r="W180" s="81">
        <f t="shared" si="28"/>
        <v>1382.8572411075804</v>
      </c>
      <c r="X180" s="57">
        <v>115</v>
      </c>
      <c r="Y180" s="57"/>
      <c r="Z180" s="23"/>
      <c r="AB180" s="3"/>
      <c r="AC180" s="28"/>
      <c r="AD180" s="56"/>
      <c r="AE180" s="28"/>
      <c r="AF180" s="18"/>
      <c r="AH180" s="23"/>
      <c r="AI180" s="23"/>
      <c r="AJ180" s="23"/>
      <c r="AK180" s="23"/>
      <c r="AL180" s="23"/>
      <c r="AM180" s="23"/>
      <c r="AN180" s="23"/>
      <c r="AO180" s="30"/>
      <c r="AP180" s="22"/>
      <c r="AQ180" s="29"/>
      <c r="AR180" s="27"/>
      <c r="AS180" s="27"/>
      <c r="AT180" s="27"/>
      <c r="AU180" s="27"/>
      <c r="AV180" s="27"/>
      <c r="AW180" s="27"/>
      <c r="AY180" s="2"/>
      <c r="AZ180" s="8"/>
      <c r="BA180" s="8"/>
      <c r="BB180" s="8"/>
      <c r="BD180" s="37"/>
      <c r="BE180" s="28"/>
      <c r="BF180" s="56"/>
      <c r="BG180" s="28"/>
      <c r="BH180" s="18"/>
      <c r="BJ180" s="23"/>
      <c r="BK180" s="23"/>
      <c r="BL180" s="23"/>
      <c r="BM180" s="23"/>
      <c r="BN180" s="23"/>
      <c r="BO180" s="23"/>
      <c r="BP180" s="23"/>
      <c r="BQ180" s="30"/>
      <c r="BR180" s="22"/>
      <c r="BS180" s="29"/>
      <c r="BT180" s="27"/>
      <c r="BU180" s="27"/>
      <c r="BV180" s="27"/>
      <c r="BW180" s="27"/>
      <c r="BX180" s="27"/>
      <c r="BY180" s="27"/>
      <c r="CA180" s="2"/>
      <c r="CB180" s="8"/>
      <c r="CC180" s="8"/>
      <c r="CD180" s="8"/>
      <c r="CF180" s="37"/>
      <c r="CG180" s="28"/>
      <c r="CH180" s="56"/>
      <c r="CI180" s="28"/>
      <c r="CJ180" s="18"/>
      <c r="CL180" s="23"/>
      <c r="CM180" s="23"/>
      <c r="CN180" s="23"/>
      <c r="CO180" s="23"/>
      <c r="CP180" s="23"/>
      <c r="CQ180" s="23"/>
      <c r="CR180" s="23"/>
      <c r="CS180" s="30"/>
      <c r="CT180" s="22"/>
      <c r="CU180" s="29"/>
      <c r="CV180" s="27"/>
      <c r="CW180" s="27"/>
      <c r="CX180" s="27"/>
      <c r="CY180" s="27"/>
      <c r="CZ180" s="27"/>
      <c r="DA180" s="27"/>
    </row>
    <row r="181" spans="2:105">
      <c r="B181" s="61">
        <v>171</v>
      </c>
      <c r="C181" s="83">
        <v>44078</v>
      </c>
      <c r="D181" s="110"/>
      <c r="E181" s="58"/>
      <c r="G181" s="60">
        <v>116</v>
      </c>
      <c r="H181" s="111">
        <f t="shared" ca="1" si="29"/>
        <v>1665.2693785350491</v>
      </c>
      <c r="I181" s="112">
        <f t="shared" ca="1" si="18"/>
        <v>5.0559117030501838E-2</v>
      </c>
      <c r="J181" s="99">
        <f t="shared" ca="1" si="19"/>
        <v>-20.57497363592255</v>
      </c>
      <c r="K181" s="100">
        <f t="shared" ca="1" si="30"/>
        <v>3.0644071784787172</v>
      </c>
      <c r="L181" s="52"/>
      <c r="M181" s="46">
        <v>44078</v>
      </c>
      <c r="N181" s="59"/>
      <c r="O181" s="58" t="str">
        <f t="shared" si="31"/>
        <v/>
      </c>
      <c r="P181" s="81">
        <f t="shared" si="21"/>
        <v>2314.4833262666725</v>
      </c>
      <c r="Q181" s="81">
        <f t="shared" si="22"/>
        <v>2658.1748781454321</v>
      </c>
      <c r="R181" s="81">
        <f t="shared" si="23"/>
        <v>2749.7548197767705</v>
      </c>
      <c r="S181" s="81">
        <f t="shared" si="24"/>
        <v>1948.1129841246416</v>
      </c>
      <c r="T181" s="81">
        <f t="shared" si="25"/>
        <v>3266.8853057074875</v>
      </c>
      <c r="U181" s="81">
        <f t="shared" si="26"/>
        <v>1639.7371092911224</v>
      </c>
      <c r="V181" s="81">
        <f t="shared" si="27"/>
        <v>3881.2695313373129</v>
      </c>
      <c r="W181" s="81">
        <f t="shared" si="28"/>
        <v>1380.1754875087775</v>
      </c>
      <c r="X181" s="57">
        <v>116</v>
      </c>
      <c r="Y181" s="57"/>
      <c r="Z181" s="23"/>
      <c r="AB181" s="3"/>
      <c r="AC181" s="28"/>
      <c r="AD181" s="56"/>
      <c r="AE181" s="28"/>
      <c r="AF181" s="18"/>
      <c r="AH181" s="23"/>
      <c r="AI181" s="23"/>
      <c r="AJ181" s="23"/>
      <c r="AK181" s="23"/>
      <c r="AL181" s="23"/>
      <c r="AM181" s="23"/>
      <c r="AN181" s="23"/>
      <c r="AO181" s="30"/>
      <c r="AP181" s="22"/>
      <c r="AQ181" s="29"/>
      <c r="AR181" s="27"/>
      <c r="AS181" s="27"/>
      <c r="AT181" s="27"/>
      <c r="AU181" s="27"/>
      <c r="AV181" s="27"/>
      <c r="AW181" s="27"/>
      <c r="AY181" s="2"/>
      <c r="AZ181" s="8"/>
      <c r="BA181" s="8"/>
      <c r="BB181" s="8"/>
      <c r="BD181" s="37"/>
      <c r="BE181" s="28"/>
      <c r="BF181" s="56"/>
      <c r="BG181" s="28"/>
      <c r="BH181" s="18"/>
      <c r="BJ181" s="23"/>
      <c r="BK181" s="23"/>
      <c r="BL181" s="23"/>
      <c r="BM181" s="23"/>
      <c r="BN181" s="23"/>
      <c r="BO181" s="23"/>
      <c r="BP181" s="23"/>
      <c r="BQ181" s="30"/>
      <c r="BR181" s="22"/>
      <c r="BS181" s="29"/>
      <c r="BT181" s="27"/>
      <c r="BU181" s="27"/>
      <c r="BV181" s="27"/>
      <c r="BW181" s="27"/>
      <c r="BX181" s="27"/>
      <c r="BY181" s="27"/>
      <c r="CA181" s="2"/>
      <c r="CB181" s="8"/>
      <c r="CC181" s="8"/>
      <c r="CD181" s="8"/>
      <c r="CF181" s="37"/>
      <c r="CG181" s="28"/>
      <c r="CH181" s="56"/>
      <c r="CI181" s="28"/>
      <c r="CJ181" s="18"/>
      <c r="CL181" s="23"/>
      <c r="CM181" s="23"/>
      <c r="CN181" s="23"/>
      <c r="CO181" s="23"/>
      <c r="CP181" s="23"/>
      <c r="CQ181" s="23"/>
      <c r="CR181" s="23"/>
      <c r="CS181" s="30"/>
      <c r="CT181" s="22"/>
      <c r="CU181" s="29"/>
      <c r="CV181" s="27"/>
      <c r="CW181" s="27"/>
      <c r="CX181" s="27"/>
      <c r="CY181" s="27"/>
      <c r="CZ181" s="27"/>
      <c r="DA181" s="27"/>
    </row>
    <row r="182" spans="2:105">
      <c r="B182" s="61">
        <v>172</v>
      </c>
      <c r="C182" s="83">
        <v>44082</v>
      </c>
      <c r="D182" s="110"/>
      <c r="E182" s="58"/>
      <c r="G182" s="57">
        <v>117</v>
      </c>
      <c r="H182" s="111">
        <f t="shared" ca="1" si="29"/>
        <v>1689.9072693632149</v>
      </c>
      <c r="I182" s="112">
        <f t="shared" ca="1" si="18"/>
        <v>1.4795138339624061E-2</v>
      </c>
      <c r="J182" s="99">
        <f t="shared" ca="1" si="19"/>
        <v>-19.675301262526034</v>
      </c>
      <c r="K182" s="100">
        <f t="shared" ca="1" si="30"/>
        <v>0.89967237339651795</v>
      </c>
      <c r="L182" s="52"/>
      <c r="M182" s="46">
        <v>44082</v>
      </c>
      <c r="N182" s="59"/>
      <c r="O182" s="58" t="str">
        <f t="shared" si="31"/>
        <v/>
      </c>
      <c r="P182" s="81">
        <f t="shared" si="21"/>
        <v>2315.1592540786005</v>
      </c>
      <c r="Q182" s="81">
        <f t="shared" si="22"/>
        <v>2660.1458141823177</v>
      </c>
      <c r="R182" s="81">
        <f t="shared" si="23"/>
        <v>2752.5972999475484</v>
      </c>
      <c r="S182" s="81">
        <f t="shared" si="24"/>
        <v>1947.2381128354359</v>
      </c>
      <c r="T182" s="81">
        <f t="shared" si="25"/>
        <v>3272.687130412542</v>
      </c>
      <c r="U182" s="81">
        <f t="shared" si="26"/>
        <v>1637.7863688638411</v>
      </c>
      <c r="V182" s="81">
        <f t="shared" si="27"/>
        <v>3891.0453969318241</v>
      </c>
      <c r="W182" s="81">
        <f t="shared" si="28"/>
        <v>1377.5121657465704</v>
      </c>
      <c r="X182" s="57">
        <v>117</v>
      </c>
      <c r="Y182" s="57"/>
      <c r="Z182" s="23"/>
      <c r="AB182" s="3"/>
      <c r="AC182" s="28"/>
      <c r="AD182" s="56"/>
      <c r="AE182" s="28"/>
      <c r="AF182" s="18"/>
      <c r="AH182" s="23"/>
      <c r="AI182" s="23"/>
      <c r="AJ182" s="23"/>
      <c r="AK182" s="23"/>
      <c r="AL182" s="23"/>
      <c r="AM182" s="23"/>
      <c r="AN182" s="23"/>
      <c r="AO182" s="30"/>
      <c r="AP182" s="22"/>
      <c r="AQ182" s="29"/>
      <c r="AR182" s="27"/>
      <c r="AS182" s="27"/>
      <c r="AT182" s="27"/>
      <c r="AU182" s="27"/>
      <c r="AV182" s="27"/>
      <c r="AW182" s="27"/>
      <c r="AY182" s="2"/>
      <c r="AZ182" s="8"/>
      <c r="BA182" s="8"/>
      <c r="BB182" s="8"/>
      <c r="BD182" s="37"/>
      <c r="BE182" s="28"/>
      <c r="BF182" s="56"/>
      <c r="BG182" s="28"/>
      <c r="BH182" s="18"/>
      <c r="BJ182" s="23"/>
      <c r="BK182" s="23"/>
      <c r="BL182" s="23"/>
      <c r="BM182" s="23"/>
      <c r="BN182" s="23"/>
      <c r="BO182" s="23"/>
      <c r="BP182" s="23"/>
      <c r="BQ182" s="30"/>
      <c r="BR182" s="22"/>
      <c r="BS182" s="29"/>
      <c r="BT182" s="27"/>
      <c r="BU182" s="27"/>
      <c r="BV182" s="27"/>
      <c r="BW182" s="27"/>
      <c r="BX182" s="27"/>
      <c r="BY182" s="27"/>
      <c r="CA182" s="2"/>
      <c r="CB182" s="8"/>
      <c r="CC182" s="8"/>
      <c r="CD182" s="8"/>
      <c r="CF182" s="37"/>
      <c r="CG182" s="28"/>
      <c r="CH182" s="56"/>
      <c r="CI182" s="28"/>
      <c r="CJ182" s="18"/>
      <c r="CL182" s="23"/>
      <c r="CM182" s="23"/>
      <c r="CN182" s="23"/>
      <c r="CO182" s="23"/>
      <c r="CP182" s="23"/>
      <c r="CQ182" s="23"/>
      <c r="CR182" s="23"/>
      <c r="CS182" s="30"/>
      <c r="CT182" s="22"/>
      <c r="CU182" s="29"/>
      <c r="CV182" s="27"/>
      <c r="CW182" s="27"/>
      <c r="CX182" s="27"/>
      <c r="CY182" s="27"/>
      <c r="CZ182" s="27"/>
      <c r="DA182" s="27"/>
    </row>
    <row r="183" spans="2:105">
      <c r="B183" s="61">
        <v>173</v>
      </c>
      <c r="C183" s="83">
        <v>44083</v>
      </c>
      <c r="D183" s="110"/>
      <c r="E183" s="58"/>
      <c r="G183" s="60">
        <v>118</v>
      </c>
      <c r="H183" s="111">
        <f t="shared" ca="1" si="29"/>
        <v>1683.4360248703872</v>
      </c>
      <c r="I183" s="112">
        <f t="shared" ca="1" si="18"/>
        <v>-3.8293488702881365E-3</v>
      </c>
      <c r="J183" s="99">
        <f t="shared" ca="1" si="19"/>
        <v>-19.933344987422412</v>
      </c>
      <c r="K183" s="100">
        <f t="shared" ca="1" si="30"/>
        <v>-0.25804372489637795</v>
      </c>
      <c r="L183" s="52"/>
      <c r="M183" s="46">
        <v>44083</v>
      </c>
      <c r="N183" s="59"/>
      <c r="O183" s="58" t="str">
        <f t="shared" si="31"/>
        <v/>
      </c>
      <c r="P183" s="81">
        <f t="shared" si="21"/>
        <v>2315.8353792902681</v>
      </c>
      <c r="Q183" s="81">
        <f t="shared" si="22"/>
        <v>2662.1097972980883</v>
      </c>
      <c r="R183" s="81">
        <f t="shared" si="23"/>
        <v>2755.4340091794747</v>
      </c>
      <c r="S183" s="81">
        <f t="shared" si="24"/>
        <v>1946.3697864314104</v>
      </c>
      <c r="T183" s="81">
        <f t="shared" si="25"/>
        <v>3278.4785338540405</v>
      </c>
      <c r="U183" s="81">
        <f t="shared" si="26"/>
        <v>1635.8482901725374</v>
      </c>
      <c r="V183" s="81">
        <f t="shared" si="27"/>
        <v>3900.8088965783118</v>
      </c>
      <c r="W183" s="81">
        <f t="shared" si="28"/>
        <v>1374.867020190829</v>
      </c>
      <c r="X183" s="57">
        <v>118</v>
      </c>
      <c r="Y183" s="57"/>
      <c r="Z183" s="23"/>
      <c r="AB183" s="3"/>
      <c r="AC183" s="28"/>
      <c r="AD183" s="56"/>
      <c r="AE183" s="28"/>
      <c r="AF183" s="18"/>
      <c r="AH183" s="23"/>
      <c r="AI183" s="23"/>
      <c r="AJ183" s="23"/>
      <c r="AK183" s="23"/>
      <c r="AL183" s="23"/>
      <c r="AM183" s="23"/>
      <c r="AN183" s="23"/>
      <c r="AO183" s="30"/>
      <c r="AP183" s="22"/>
      <c r="AQ183" s="29"/>
      <c r="AR183" s="27"/>
      <c r="AS183" s="27"/>
      <c r="AT183" s="27"/>
      <c r="AU183" s="27"/>
      <c r="AV183" s="27"/>
      <c r="AW183" s="27"/>
      <c r="AY183" s="2"/>
      <c r="AZ183" s="8"/>
      <c r="BA183" s="8"/>
      <c r="BB183" s="8"/>
      <c r="BD183" s="37"/>
      <c r="BE183" s="28"/>
      <c r="BF183" s="56"/>
      <c r="BG183" s="28"/>
      <c r="BH183" s="18"/>
      <c r="BJ183" s="23"/>
      <c r="BK183" s="23"/>
      <c r="BL183" s="23"/>
      <c r="BM183" s="23"/>
      <c r="BN183" s="23"/>
      <c r="BO183" s="23"/>
      <c r="BP183" s="23"/>
      <c r="BQ183" s="30"/>
      <c r="BR183" s="22"/>
      <c r="BS183" s="29"/>
      <c r="BT183" s="27"/>
      <c r="BU183" s="27"/>
      <c r="BV183" s="27"/>
      <c r="BW183" s="27"/>
      <c r="BX183" s="27"/>
      <c r="BY183" s="27"/>
      <c r="CA183" s="2"/>
      <c r="CB183" s="8"/>
      <c r="CC183" s="8"/>
      <c r="CD183" s="8"/>
      <c r="CF183" s="37"/>
      <c r="CG183" s="28"/>
      <c r="CH183" s="56"/>
      <c r="CI183" s="28"/>
      <c r="CJ183" s="18"/>
      <c r="CL183" s="23"/>
      <c r="CM183" s="23"/>
      <c r="CN183" s="23"/>
      <c r="CO183" s="23"/>
      <c r="CP183" s="23"/>
      <c r="CQ183" s="23"/>
      <c r="CR183" s="23"/>
      <c r="CS183" s="30"/>
      <c r="CT183" s="22"/>
      <c r="CU183" s="29"/>
      <c r="CV183" s="27"/>
      <c r="CW183" s="27"/>
      <c r="CX183" s="27"/>
      <c r="CY183" s="27"/>
      <c r="CZ183" s="27"/>
      <c r="DA183" s="27"/>
    </row>
    <row r="184" spans="2:105">
      <c r="B184" s="61">
        <v>174</v>
      </c>
      <c r="C184" s="83">
        <v>44084</v>
      </c>
      <c r="D184" s="110"/>
      <c r="E184" s="58"/>
      <c r="G184" s="57">
        <v>119</v>
      </c>
      <c r="H184" s="111">
        <f t="shared" ca="1" si="29"/>
        <v>1581.3262064108185</v>
      </c>
      <c r="I184" s="112">
        <f t="shared" ca="1" si="18"/>
        <v>-6.0655597807722131E-2</v>
      </c>
      <c r="J184" s="99">
        <f t="shared" ca="1" si="19"/>
        <v>-23.862413207543117</v>
      </c>
      <c r="K184" s="100">
        <f t="shared" ca="1" si="30"/>
        <v>-3.9290682201207034</v>
      </c>
      <c r="L184" s="52"/>
      <c r="M184" s="46">
        <v>44084</v>
      </c>
      <c r="N184" s="59"/>
      <c r="O184" s="58" t="str">
        <f t="shared" si="31"/>
        <v/>
      </c>
      <c r="P184" s="81">
        <f t="shared" si="21"/>
        <v>2316.5117019593249</v>
      </c>
      <c r="Q184" s="81">
        <f t="shared" si="22"/>
        <v>2664.0669167554506</v>
      </c>
      <c r="R184" s="81">
        <f t="shared" si="23"/>
        <v>2758.2650341765889</v>
      </c>
      <c r="S184" s="81">
        <f t="shared" si="24"/>
        <v>1945.5079185008199</v>
      </c>
      <c r="T184" s="81">
        <f t="shared" si="25"/>
        <v>3284.2596876701491</v>
      </c>
      <c r="U184" s="81">
        <f t="shared" si="26"/>
        <v>1633.92270272065</v>
      </c>
      <c r="V184" s="81">
        <f t="shared" si="27"/>
        <v>3910.5602842386847</v>
      </c>
      <c r="W184" s="81">
        <f t="shared" si="28"/>
        <v>1372.2398007627685</v>
      </c>
      <c r="X184" s="57">
        <v>119</v>
      </c>
      <c r="Y184" s="57"/>
      <c r="Z184" s="23"/>
      <c r="AB184" s="3"/>
      <c r="AC184" s="28"/>
      <c r="AD184" s="56"/>
      <c r="AE184" s="28"/>
      <c r="AF184" s="18"/>
      <c r="AH184" s="23"/>
      <c r="AI184" s="23"/>
      <c r="AJ184" s="23"/>
      <c r="AK184" s="23"/>
      <c r="AL184" s="23"/>
      <c r="AM184" s="23"/>
      <c r="AN184" s="23"/>
      <c r="AO184" s="30"/>
      <c r="AP184" s="22"/>
      <c r="AQ184" s="29"/>
      <c r="AR184" s="27"/>
      <c r="AS184" s="27"/>
      <c r="AT184" s="27"/>
      <c r="AU184" s="27"/>
      <c r="AV184" s="27"/>
      <c r="AW184" s="27"/>
      <c r="AY184" s="2"/>
      <c r="AZ184" s="8"/>
      <c r="BA184" s="8"/>
      <c r="BB184" s="8"/>
      <c r="BD184" s="37"/>
      <c r="BE184" s="28"/>
      <c r="BF184" s="56"/>
      <c r="BG184" s="28"/>
      <c r="BH184" s="18"/>
      <c r="BJ184" s="23"/>
      <c r="BK184" s="23"/>
      <c r="BL184" s="23"/>
      <c r="BM184" s="23"/>
      <c r="BN184" s="23"/>
      <c r="BO184" s="23"/>
      <c r="BP184" s="23"/>
      <c r="BQ184" s="30"/>
      <c r="BR184" s="22"/>
      <c r="BS184" s="29"/>
      <c r="BT184" s="27"/>
      <c r="BU184" s="27"/>
      <c r="BV184" s="27"/>
      <c r="BW184" s="27"/>
      <c r="BX184" s="27"/>
      <c r="BY184" s="27"/>
      <c r="CA184" s="2"/>
      <c r="CB184" s="8"/>
      <c r="CC184" s="8"/>
      <c r="CD184" s="8"/>
      <c r="CF184" s="37"/>
      <c r="CG184" s="28"/>
      <c r="CH184" s="56"/>
      <c r="CI184" s="28"/>
      <c r="CJ184" s="18"/>
      <c r="CL184" s="23"/>
      <c r="CM184" s="23"/>
      <c r="CN184" s="23"/>
      <c r="CO184" s="23"/>
      <c r="CP184" s="23"/>
      <c r="CQ184" s="23"/>
      <c r="CR184" s="23"/>
      <c r="CS184" s="30"/>
      <c r="CT184" s="22"/>
      <c r="CU184" s="29"/>
      <c r="CV184" s="27"/>
      <c r="CW184" s="27"/>
      <c r="CX184" s="27"/>
      <c r="CY184" s="27"/>
      <c r="CZ184" s="27"/>
      <c r="DA184" s="27"/>
    </row>
    <row r="185" spans="2:105">
      <c r="B185" s="61">
        <v>175</v>
      </c>
      <c r="C185" s="83">
        <v>44085</v>
      </c>
      <c r="D185" s="110"/>
      <c r="E185" s="58"/>
      <c r="G185" s="60">
        <v>120</v>
      </c>
      <c r="H185" s="111">
        <f t="shared" ca="1" si="29"/>
        <v>1574.0544450793659</v>
      </c>
      <c r="I185" s="112">
        <f t="shared" ca="1" si="18"/>
        <v>-4.5985207239166081E-3</v>
      </c>
      <c r="J185" s="99">
        <f t="shared" ca="1" si="19"/>
        <v>-24.168733610454865</v>
      </c>
      <c r="K185" s="100">
        <f t="shared" ca="1" si="30"/>
        <v>-0.30632040291174939</v>
      </c>
      <c r="L185" s="52"/>
      <c r="M185" s="46">
        <v>44085</v>
      </c>
      <c r="N185" s="59"/>
      <c r="O185" s="58" t="str">
        <f t="shared" si="31"/>
        <v/>
      </c>
      <c r="P185" s="81">
        <f t="shared" si="21"/>
        <v>2317.1882221434371</v>
      </c>
      <c r="Q185" s="81">
        <f t="shared" si="22"/>
        <v>2666.0172599420316</v>
      </c>
      <c r="R185" s="81">
        <f t="shared" si="23"/>
        <v>2761.0904598054863</v>
      </c>
      <c r="S185" s="81">
        <f t="shared" si="24"/>
        <v>1944.6524244694701</v>
      </c>
      <c r="T185" s="81">
        <f t="shared" si="25"/>
        <v>3290.0307598563991</v>
      </c>
      <c r="U185" s="81">
        <f t="shared" si="26"/>
        <v>1632.0094396547895</v>
      </c>
      <c r="V185" s="81">
        <f t="shared" si="27"/>
        <v>3920.2998084908186</v>
      </c>
      <c r="W185" s="81">
        <f t="shared" si="28"/>
        <v>1369.6302627699495</v>
      </c>
      <c r="X185" s="57">
        <v>120</v>
      </c>
      <c r="Y185" s="57"/>
      <c r="Z185" s="23"/>
      <c r="AB185" s="3"/>
      <c r="AC185" s="28"/>
      <c r="AD185" s="56"/>
      <c r="AE185" s="28"/>
      <c r="AF185" s="18"/>
      <c r="AH185" s="23"/>
      <c r="AI185" s="23"/>
      <c r="AJ185" s="23"/>
      <c r="AK185" s="23"/>
      <c r="AL185" s="23"/>
      <c r="AM185" s="23"/>
      <c r="AN185" s="23"/>
      <c r="AO185" s="30"/>
      <c r="AP185" s="22"/>
      <c r="AQ185" s="29"/>
      <c r="AR185" s="27"/>
      <c r="AS185" s="27"/>
      <c r="AT185" s="27"/>
      <c r="AU185" s="27"/>
      <c r="AV185" s="27"/>
      <c r="AW185" s="27"/>
      <c r="AY185" s="2"/>
      <c r="AZ185" s="8"/>
      <c r="BA185" s="8"/>
      <c r="BB185" s="8"/>
      <c r="BD185" s="37"/>
      <c r="BE185" s="28"/>
      <c r="BF185" s="56"/>
      <c r="BG185" s="28"/>
      <c r="BH185" s="18"/>
      <c r="BJ185" s="23"/>
      <c r="BK185" s="23"/>
      <c r="BL185" s="23"/>
      <c r="BM185" s="23"/>
      <c r="BN185" s="23"/>
      <c r="BO185" s="23"/>
      <c r="BP185" s="23"/>
      <c r="BQ185" s="30"/>
      <c r="BR185" s="22"/>
      <c r="BS185" s="29"/>
      <c r="BT185" s="27"/>
      <c r="BU185" s="27"/>
      <c r="BV185" s="27"/>
      <c r="BW185" s="27"/>
      <c r="BX185" s="27"/>
      <c r="BY185" s="27"/>
      <c r="CA185" s="2"/>
      <c r="CB185" s="8"/>
      <c r="CC185" s="8"/>
      <c r="CD185" s="8"/>
      <c r="CF185" s="37"/>
      <c r="CG185" s="28"/>
      <c r="CH185" s="56"/>
      <c r="CI185" s="28"/>
      <c r="CJ185" s="18"/>
      <c r="CL185" s="23"/>
      <c r="CM185" s="23"/>
      <c r="CN185" s="23"/>
      <c r="CO185" s="23"/>
      <c r="CP185" s="23"/>
      <c r="CQ185" s="23"/>
      <c r="CR185" s="23"/>
      <c r="CS185" s="30"/>
      <c r="CT185" s="22"/>
      <c r="CU185" s="29"/>
      <c r="CV185" s="27"/>
      <c r="CW185" s="27"/>
      <c r="CX185" s="27"/>
      <c r="CY185" s="27"/>
      <c r="CZ185" s="27"/>
      <c r="DA185" s="27"/>
    </row>
    <row r="186" spans="2:105">
      <c r="B186" s="61">
        <v>176</v>
      </c>
      <c r="C186" s="83">
        <v>44088</v>
      </c>
      <c r="D186" s="110"/>
      <c r="E186" s="58"/>
      <c r="G186" s="57">
        <v>121</v>
      </c>
      <c r="H186" s="111">
        <f t="shared" ca="1" si="29"/>
        <v>1639.4173240485882</v>
      </c>
      <c r="I186" s="112">
        <f t="shared" ca="1" si="18"/>
        <v>4.1525170348174698E-2</v>
      </c>
      <c r="J186" s="99">
        <f t="shared" ca="1" si="19"/>
        <v>-21.644099308711461</v>
      </c>
      <c r="K186" s="100">
        <f t="shared" ca="1" si="30"/>
        <v>2.5246343017434052</v>
      </c>
      <c r="L186" s="52"/>
      <c r="M186" s="46">
        <v>44088</v>
      </c>
      <c r="N186" s="59"/>
      <c r="O186" s="58" t="str">
        <f t="shared" si="31"/>
        <v/>
      </c>
      <c r="P186" s="81">
        <f t="shared" si="21"/>
        <v>2317.8649399002875</v>
      </c>
      <c r="Q186" s="81">
        <f t="shared" si="22"/>
        <v>2667.9609124250082</v>
      </c>
      <c r="R186" s="81">
        <f t="shared" si="23"/>
        <v>2763.9103691491491</v>
      </c>
      <c r="S186" s="81">
        <f t="shared" si="24"/>
        <v>1943.803221546887</v>
      </c>
      <c r="T186" s="81">
        <f t="shared" si="25"/>
        <v>3295.7919148726669</v>
      </c>
      <c r="U186" s="81">
        <f t="shared" si="26"/>
        <v>1630.1083376577583</v>
      </c>
      <c r="V186" s="81">
        <f t="shared" si="27"/>
        <v>3930.0277126873352</v>
      </c>
      <c r="W186" s="81">
        <f t="shared" si="28"/>
        <v>1367.0381667474992</v>
      </c>
      <c r="X186" s="57">
        <v>121</v>
      </c>
      <c r="Y186" s="57"/>
      <c r="Z186" s="23"/>
      <c r="AB186" s="3"/>
      <c r="AC186" s="28"/>
      <c r="AD186" s="56"/>
      <c r="AE186" s="28"/>
      <c r="AF186" s="18"/>
      <c r="AH186" s="23"/>
      <c r="AI186" s="23"/>
      <c r="AJ186" s="23"/>
      <c r="AK186" s="23"/>
      <c r="AL186" s="23"/>
      <c r="AM186" s="23"/>
      <c r="AN186" s="23"/>
      <c r="AO186" s="30"/>
      <c r="AP186" s="22"/>
      <c r="AQ186" s="29"/>
      <c r="AR186" s="27"/>
      <c r="AS186" s="27"/>
      <c r="AT186" s="27"/>
      <c r="AU186" s="27"/>
      <c r="AV186" s="27"/>
      <c r="AW186" s="27"/>
      <c r="AY186" s="2"/>
      <c r="AZ186" s="8"/>
      <c r="BA186" s="8"/>
      <c r="BB186" s="8"/>
      <c r="BD186" s="37"/>
      <c r="BE186" s="28"/>
      <c r="BF186" s="56"/>
      <c r="BG186" s="28"/>
      <c r="BH186" s="18"/>
      <c r="BJ186" s="23"/>
      <c r="BK186" s="23"/>
      <c r="BL186" s="23"/>
      <c r="BM186" s="23"/>
      <c r="BN186" s="23"/>
      <c r="BO186" s="23"/>
      <c r="BP186" s="23"/>
      <c r="BQ186" s="30"/>
      <c r="BR186" s="22"/>
      <c r="BS186" s="29"/>
      <c r="BT186" s="27"/>
      <c r="BU186" s="27"/>
      <c r="BV186" s="27"/>
      <c r="BW186" s="27"/>
      <c r="BX186" s="27"/>
      <c r="BY186" s="27"/>
      <c r="CA186" s="2"/>
      <c r="CB186" s="8"/>
      <c r="CC186" s="8"/>
      <c r="CD186" s="8"/>
      <c r="CF186" s="37"/>
      <c r="CG186" s="28"/>
      <c r="CH186" s="56"/>
      <c r="CI186" s="28"/>
      <c r="CJ186" s="18"/>
      <c r="CL186" s="23"/>
      <c r="CM186" s="23"/>
      <c r="CN186" s="23"/>
      <c r="CO186" s="23"/>
      <c r="CP186" s="23"/>
      <c r="CQ186" s="23"/>
      <c r="CR186" s="23"/>
      <c r="CS186" s="30"/>
      <c r="CT186" s="22"/>
      <c r="CU186" s="29"/>
      <c r="CV186" s="27"/>
      <c r="CW186" s="27"/>
      <c r="CX186" s="27"/>
      <c r="CY186" s="27"/>
      <c r="CZ186" s="27"/>
      <c r="DA186" s="27"/>
    </row>
    <row r="187" spans="2:105">
      <c r="B187" s="61">
        <v>177</v>
      </c>
      <c r="C187" s="83">
        <v>44089</v>
      </c>
      <c r="D187" s="110"/>
      <c r="E187" s="58"/>
      <c r="G187" s="60">
        <v>122</v>
      </c>
      <c r="H187" s="111">
        <f t="shared" ca="1" si="29"/>
        <v>1635.8450623554818</v>
      </c>
      <c r="I187" s="112">
        <f t="shared" ca="1" si="18"/>
        <v>-2.1789825206217665E-3</v>
      </c>
      <c r="J187" s="99">
        <f t="shared" ca="1" si="19"/>
        <v>-21.798684306040037</v>
      </c>
      <c r="K187" s="100">
        <f t="shared" ca="1" si="30"/>
        <v>-0.15458499732857744</v>
      </c>
      <c r="L187" s="52"/>
      <c r="M187" s="46">
        <v>44089</v>
      </c>
      <c r="N187" s="59"/>
      <c r="O187" s="58" t="str">
        <f t="shared" si="31"/>
        <v/>
      </c>
      <c r="P187" s="81">
        <f t="shared" si="21"/>
        <v>2318.5418552875749</v>
      </c>
      <c r="Q187" s="81">
        <f t="shared" si="22"/>
        <v>2669.8979580036971</v>
      </c>
      <c r="R187" s="81">
        <f t="shared" si="23"/>
        <v>2766.724843558773</v>
      </c>
      <c r="S187" s="81">
        <f t="shared" si="24"/>
        <v>1942.9602286744912</v>
      </c>
      <c r="T187" s="81">
        <f t="shared" si="25"/>
        <v>3301.5433137461641</v>
      </c>
      <c r="U187" s="81">
        <f t="shared" si="26"/>
        <v>1628.2192368455628</v>
      </c>
      <c r="V187" s="81">
        <f t="shared" si="27"/>
        <v>3939.7442351084483</v>
      </c>
      <c r="W187" s="81">
        <f t="shared" si="28"/>
        <v>1364.4632783052668</v>
      </c>
      <c r="X187" s="57">
        <v>122</v>
      </c>
      <c r="Y187" s="57"/>
      <c r="Z187" s="23"/>
      <c r="AB187" s="3"/>
      <c r="AC187" s="28"/>
      <c r="AD187" s="56"/>
      <c r="AE187" s="28"/>
      <c r="AF187" s="18"/>
      <c r="AH187" s="23"/>
      <c r="AI187" s="23"/>
      <c r="AJ187" s="23"/>
      <c r="AK187" s="23"/>
      <c r="AL187" s="23"/>
      <c r="AM187" s="23"/>
      <c r="AN187" s="23"/>
      <c r="AO187" s="30"/>
      <c r="AP187" s="22"/>
      <c r="AQ187" s="29"/>
      <c r="AR187" s="27"/>
      <c r="AS187" s="27"/>
      <c r="AT187" s="27"/>
      <c r="AU187" s="27"/>
      <c r="AV187" s="27"/>
      <c r="AW187" s="27"/>
      <c r="AY187" s="2"/>
      <c r="AZ187" s="8"/>
      <c r="BA187" s="8"/>
      <c r="BB187" s="8"/>
      <c r="BD187" s="37"/>
      <c r="BE187" s="28"/>
      <c r="BF187" s="56"/>
      <c r="BG187" s="28"/>
      <c r="BH187" s="18"/>
      <c r="BJ187" s="23"/>
      <c r="BK187" s="23"/>
      <c r="BL187" s="23"/>
      <c r="BM187" s="23"/>
      <c r="BN187" s="23"/>
      <c r="BO187" s="23"/>
      <c r="BP187" s="23"/>
      <c r="BQ187" s="30"/>
      <c r="BR187" s="22"/>
      <c r="BS187" s="29"/>
      <c r="BT187" s="27"/>
      <c r="BU187" s="27"/>
      <c r="BV187" s="27"/>
      <c r="BW187" s="27"/>
      <c r="BX187" s="27"/>
      <c r="BY187" s="27"/>
      <c r="CA187" s="2"/>
      <c r="CB187" s="8"/>
      <c r="CC187" s="8"/>
      <c r="CD187" s="8"/>
      <c r="CF187" s="37"/>
      <c r="CG187" s="28"/>
      <c r="CH187" s="56"/>
      <c r="CI187" s="28"/>
      <c r="CJ187" s="18"/>
      <c r="CL187" s="23"/>
      <c r="CM187" s="23"/>
      <c r="CN187" s="23"/>
      <c r="CO187" s="23"/>
      <c r="CP187" s="23"/>
      <c r="CQ187" s="23"/>
      <c r="CR187" s="23"/>
      <c r="CS187" s="30"/>
      <c r="CT187" s="22"/>
      <c r="CU187" s="29"/>
      <c r="CV187" s="27"/>
      <c r="CW187" s="27"/>
      <c r="CX187" s="27"/>
      <c r="CY187" s="27"/>
      <c r="CZ187" s="27"/>
      <c r="DA187" s="27"/>
    </row>
    <row r="188" spans="2:105">
      <c r="B188" s="61">
        <v>178</v>
      </c>
      <c r="C188" s="83">
        <v>44090</v>
      </c>
      <c r="D188" s="110"/>
      <c r="E188" s="58"/>
      <c r="G188" s="57">
        <v>123</v>
      </c>
      <c r="H188" s="111">
        <f t="shared" ca="1" si="29"/>
        <v>1632.0875583216327</v>
      </c>
      <c r="I188" s="112">
        <f t="shared" ca="1" si="18"/>
        <v>-2.2969803927754317E-3</v>
      </c>
      <c r="J188" s="99">
        <f t="shared" ca="1" si="19"/>
        <v>-21.96066071222279</v>
      </c>
      <c r="K188" s="100">
        <f t="shared" ca="1" si="30"/>
        <v>-0.16197640618275283</v>
      </c>
      <c r="L188" s="52"/>
      <c r="M188" s="46">
        <v>44090</v>
      </c>
      <c r="N188" s="59"/>
      <c r="O188" s="58" t="str">
        <f t="shared" si="31"/>
        <v/>
      </c>
      <c r="P188" s="81">
        <f t="shared" si="21"/>
        <v>2319.2189683630168</v>
      </c>
      <c r="Q188" s="81">
        <f t="shared" si="22"/>
        <v>2671.8284787602206</v>
      </c>
      <c r="R188" s="81">
        <f t="shared" si="23"/>
        <v>2769.5339627036769</v>
      </c>
      <c r="S188" s="81">
        <f t="shared" si="24"/>
        <v>1942.1233664756869</v>
      </c>
      <c r="T188" s="81">
        <f t="shared" si="25"/>
        <v>3307.2851141706137</v>
      </c>
      <c r="U188" s="81">
        <f t="shared" si="26"/>
        <v>1626.341980668238</v>
      </c>
      <c r="V188" s="81">
        <f t="shared" si="27"/>
        <v>3949.4496091091419</v>
      </c>
      <c r="W188" s="81">
        <f t="shared" si="28"/>
        <v>1361.9053679806489</v>
      </c>
      <c r="X188" s="57">
        <v>123</v>
      </c>
      <c r="Y188" s="57"/>
      <c r="Z188" s="23"/>
      <c r="AB188" s="3"/>
      <c r="AC188" s="28"/>
      <c r="AD188" s="56"/>
      <c r="AE188" s="28"/>
      <c r="AF188" s="18"/>
      <c r="AH188" s="23"/>
      <c r="AI188" s="23"/>
      <c r="AJ188" s="23"/>
      <c r="AK188" s="23"/>
      <c r="AL188" s="23"/>
      <c r="AM188" s="23"/>
      <c r="AN188" s="23"/>
      <c r="AO188" s="30"/>
      <c r="AP188" s="22"/>
      <c r="AQ188" s="29"/>
      <c r="AR188" s="27"/>
      <c r="AS188" s="27"/>
      <c r="AT188" s="27"/>
      <c r="AU188" s="27"/>
      <c r="AV188" s="27"/>
      <c r="AW188" s="27"/>
      <c r="AY188" s="2"/>
      <c r="AZ188" s="8"/>
      <c r="BA188" s="8"/>
      <c r="BB188" s="8"/>
      <c r="BD188" s="37"/>
      <c r="BE188" s="28"/>
      <c r="BF188" s="56"/>
      <c r="BG188" s="28"/>
      <c r="BH188" s="18"/>
      <c r="BJ188" s="23"/>
      <c r="BK188" s="23"/>
      <c r="BL188" s="23"/>
      <c r="BM188" s="23"/>
      <c r="BN188" s="23"/>
      <c r="BO188" s="23"/>
      <c r="BP188" s="23"/>
      <c r="BQ188" s="30"/>
      <c r="BR188" s="22"/>
      <c r="BS188" s="29"/>
      <c r="BT188" s="27"/>
      <c r="BU188" s="27"/>
      <c r="BV188" s="27"/>
      <c r="BW188" s="27"/>
      <c r="BX188" s="27"/>
      <c r="BY188" s="27"/>
      <c r="CA188" s="2"/>
      <c r="CB188" s="8"/>
      <c r="CC188" s="8"/>
      <c r="CD188" s="8"/>
      <c r="CF188" s="37"/>
      <c r="CG188" s="28"/>
      <c r="CH188" s="56"/>
      <c r="CI188" s="28"/>
      <c r="CJ188" s="18"/>
      <c r="CL188" s="23"/>
      <c r="CM188" s="23"/>
      <c r="CN188" s="23"/>
      <c r="CO188" s="23"/>
      <c r="CP188" s="23"/>
      <c r="CQ188" s="23"/>
      <c r="CR188" s="23"/>
      <c r="CS188" s="30"/>
      <c r="CT188" s="22"/>
      <c r="CU188" s="29"/>
      <c r="CV188" s="27"/>
      <c r="CW188" s="27"/>
      <c r="CX188" s="27"/>
      <c r="CY188" s="27"/>
      <c r="CZ188" s="27"/>
      <c r="DA188" s="27"/>
    </row>
    <row r="189" spans="2:105">
      <c r="B189" s="61">
        <v>179</v>
      </c>
      <c r="C189" s="83">
        <v>44091</v>
      </c>
      <c r="D189" s="110"/>
      <c r="E189" s="58"/>
      <c r="G189" s="60">
        <v>124</v>
      </c>
      <c r="H189" s="111">
        <f t="shared" ca="1" si="29"/>
        <v>1607.1154928516878</v>
      </c>
      <c r="I189" s="112">
        <f t="shared" ca="1" si="18"/>
        <v>-1.5300689808348955E-2</v>
      </c>
      <c r="J189" s="99">
        <f t="shared" ca="1" si="19"/>
        <v>-22.942595290662105</v>
      </c>
      <c r="K189" s="100">
        <f t="shared" ca="1" si="30"/>
        <v>-0.98193457843931531</v>
      </c>
      <c r="L189" s="52"/>
      <c r="M189" s="46">
        <v>44091</v>
      </c>
      <c r="N189" s="59"/>
      <c r="O189" s="58" t="str">
        <f t="shared" si="31"/>
        <v/>
      </c>
      <c r="P189" s="81">
        <f t="shared" si="21"/>
        <v>2319.896279184346</v>
      </c>
      <c r="Q189" s="81">
        <f t="shared" si="22"/>
        <v>2673.7525551083118</v>
      </c>
      <c r="R189" s="81">
        <f t="shared" si="23"/>
        <v>2772.3378046193843</v>
      </c>
      <c r="S189" s="81">
        <f t="shared" si="24"/>
        <v>1941.2925572077822</v>
      </c>
      <c r="T189" s="81">
        <f t="shared" si="25"/>
        <v>3313.0174706017906</v>
      </c>
      <c r="U189" s="81">
        <f t="shared" si="26"/>
        <v>1624.4764158143057</v>
      </c>
      <c r="V189" s="81">
        <f t="shared" si="27"/>
        <v>3959.1440632609338</v>
      </c>
      <c r="W189" s="81">
        <f t="shared" si="28"/>
        <v>1359.3642110968242</v>
      </c>
      <c r="X189" s="57">
        <v>124</v>
      </c>
      <c r="Y189" s="57"/>
      <c r="Z189" s="23"/>
      <c r="AB189" s="3"/>
      <c r="AC189" s="28"/>
      <c r="AD189" s="56"/>
      <c r="AE189" s="28"/>
      <c r="AF189" s="18"/>
      <c r="AH189" s="23"/>
      <c r="AI189" s="23"/>
      <c r="AJ189" s="23"/>
      <c r="AK189" s="23"/>
      <c r="AL189" s="23"/>
      <c r="AM189" s="23"/>
      <c r="AN189" s="23"/>
      <c r="AO189" s="30"/>
      <c r="AP189" s="22"/>
      <c r="AQ189" s="29"/>
      <c r="AR189" s="27"/>
      <c r="AS189" s="27"/>
      <c r="AT189" s="27"/>
      <c r="AU189" s="27"/>
      <c r="AV189" s="27"/>
      <c r="AW189" s="27"/>
      <c r="AY189" s="2"/>
      <c r="AZ189" s="8"/>
      <c r="BA189" s="8"/>
      <c r="BB189" s="8"/>
      <c r="BD189" s="37"/>
      <c r="BE189" s="28"/>
      <c r="BF189" s="56"/>
      <c r="BG189" s="28"/>
      <c r="BH189" s="18"/>
      <c r="BJ189" s="23"/>
      <c r="BK189" s="23"/>
      <c r="BL189" s="23"/>
      <c r="BM189" s="23"/>
      <c r="BN189" s="23"/>
      <c r="BO189" s="23"/>
      <c r="BP189" s="23"/>
      <c r="BQ189" s="30"/>
      <c r="BR189" s="22"/>
      <c r="BS189" s="29"/>
      <c r="BT189" s="27"/>
      <c r="BU189" s="27"/>
      <c r="BV189" s="27"/>
      <c r="BW189" s="27"/>
      <c r="BX189" s="27"/>
      <c r="BY189" s="27"/>
      <c r="CA189" s="2"/>
      <c r="CB189" s="8"/>
      <c r="CC189" s="8"/>
      <c r="CD189" s="8"/>
      <c r="CF189" s="37"/>
      <c r="CG189" s="28"/>
      <c r="CH189" s="56"/>
      <c r="CI189" s="28"/>
      <c r="CJ189" s="18"/>
      <c r="CL189" s="23"/>
      <c r="CM189" s="23"/>
      <c r="CN189" s="23"/>
      <c r="CO189" s="23"/>
      <c r="CP189" s="23"/>
      <c r="CQ189" s="23"/>
      <c r="CR189" s="23"/>
      <c r="CS189" s="30"/>
      <c r="CT189" s="22"/>
      <c r="CU189" s="29"/>
      <c r="CV189" s="27"/>
      <c r="CW189" s="27"/>
      <c r="CX189" s="27"/>
      <c r="CY189" s="27"/>
      <c r="CZ189" s="27"/>
      <c r="DA189" s="27"/>
    </row>
    <row r="190" spans="2:105">
      <c r="B190" s="61">
        <v>180</v>
      </c>
      <c r="C190" s="83">
        <v>44092</v>
      </c>
      <c r="D190" s="110"/>
      <c r="E190" s="58"/>
      <c r="G190" s="57">
        <v>125</v>
      </c>
      <c r="H190" s="111">
        <f t="shared" ca="1" si="29"/>
        <v>1565.5030687508083</v>
      </c>
      <c r="I190" s="112">
        <f t="shared" ca="1" si="18"/>
        <v>-2.5892615861130067E-2</v>
      </c>
      <c r="J190" s="99">
        <f t="shared" ca="1" si="19"/>
        <v>-24.600453463214272</v>
      </c>
      <c r="K190" s="100">
        <f t="shared" ca="1" si="30"/>
        <v>-1.6578581725521679</v>
      </c>
      <c r="L190" s="52"/>
      <c r="M190" s="46">
        <v>44092</v>
      </c>
      <c r="N190" s="59"/>
      <c r="O190" s="58" t="str">
        <f t="shared" si="31"/>
        <v/>
      </c>
      <c r="P190" s="81">
        <f t="shared" si="21"/>
        <v>2320.5737878093132</v>
      </c>
      <c r="Q190" s="81">
        <f t="shared" si="22"/>
        <v>2675.6702658403542</v>
      </c>
      <c r="R190" s="81">
        <f t="shared" si="23"/>
        <v>2775.1364457539571</v>
      </c>
      <c r="S190" s="81">
        <f t="shared" si="24"/>
        <v>1940.4677247156524</v>
      </c>
      <c r="T190" s="81">
        <f t="shared" si="25"/>
        <v>3318.7405343495789</v>
      </c>
      <c r="U190" s="81">
        <f t="shared" si="26"/>
        <v>1622.6223921187175</v>
      </c>
      <c r="V190" s="81">
        <f t="shared" si="27"/>
        <v>3968.8278214884672</v>
      </c>
      <c r="W190" s="81">
        <f t="shared" si="28"/>
        <v>1356.8395876261652</v>
      </c>
      <c r="X190" s="57">
        <v>125</v>
      </c>
      <c r="Y190" s="57"/>
      <c r="Z190" s="23"/>
      <c r="AB190" s="3"/>
      <c r="AC190" s="28"/>
      <c r="AD190" s="56"/>
      <c r="AE190" s="28"/>
      <c r="AF190" s="18"/>
      <c r="AH190" s="23"/>
      <c r="AI190" s="23"/>
      <c r="AJ190" s="23"/>
      <c r="AK190" s="23"/>
      <c r="AL190" s="23"/>
      <c r="AM190" s="23"/>
      <c r="AN190" s="23"/>
      <c r="AO190" s="30"/>
      <c r="AP190" s="22"/>
      <c r="AQ190" s="29"/>
      <c r="AR190" s="27"/>
      <c r="AS190" s="27"/>
      <c r="AT190" s="27"/>
      <c r="AU190" s="27"/>
      <c r="AV190" s="27"/>
      <c r="AW190" s="27"/>
      <c r="AY190" s="2"/>
      <c r="AZ190" s="8"/>
      <c r="BA190" s="8"/>
      <c r="BB190" s="8"/>
      <c r="BD190" s="37"/>
      <c r="BE190" s="28"/>
      <c r="BF190" s="56"/>
      <c r="BG190" s="28"/>
      <c r="BH190" s="18"/>
      <c r="BJ190" s="23"/>
      <c r="BK190" s="23"/>
      <c r="BL190" s="23"/>
      <c r="BM190" s="23"/>
      <c r="BN190" s="23"/>
      <c r="BO190" s="23"/>
      <c r="BP190" s="23"/>
      <c r="BQ190" s="30"/>
      <c r="BR190" s="22"/>
      <c r="BS190" s="29"/>
      <c r="BT190" s="27"/>
      <c r="BU190" s="27"/>
      <c r="BV190" s="27"/>
      <c r="BW190" s="27"/>
      <c r="BX190" s="27"/>
      <c r="BY190" s="27"/>
      <c r="CA190" s="2"/>
      <c r="CB190" s="8"/>
      <c r="CC190" s="8"/>
      <c r="CD190" s="8"/>
      <c r="CF190" s="37"/>
      <c r="CG190" s="28"/>
      <c r="CH190" s="56"/>
      <c r="CI190" s="28"/>
      <c r="CJ190" s="18"/>
      <c r="CL190" s="23"/>
      <c r="CM190" s="23"/>
      <c r="CN190" s="23"/>
      <c r="CO190" s="23"/>
      <c r="CP190" s="23"/>
      <c r="CQ190" s="23"/>
      <c r="CR190" s="23"/>
      <c r="CS190" s="30"/>
      <c r="CT190" s="22"/>
      <c r="CU190" s="29"/>
      <c r="CV190" s="27"/>
      <c r="CW190" s="27"/>
      <c r="CX190" s="27"/>
      <c r="CY190" s="27"/>
      <c r="CZ190" s="27"/>
      <c r="DA190" s="27"/>
    </row>
    <row r="191" spans="2:105">
      <c r="B191" s="61">
        <v>181</v>
      </c>
      <c r="C191" s="83">
        <v>44095</v>
      </c>
      <c r="D191" s="113"/>
      <c r="E191" s="58"/>
      <c r="G191" s="60">
        <v>126</v>
      </c>
      <c r="H191" s="111">
        <f t="shared" ca="1" si="29"/>
        <v>1645.8956459416311</v>
      </c>
      <c r="I191" s="112">
        <f t="shared" ca="1" si="18"/>
        <v>5.1352551646527224E-2</v>
      </c>
      <c r="J191" s="99">
        <f t="shared" ca="1" si="19"/>
        <v>-21.488860985185664</v>
      </c>
      <c r="K191" s="100">
        <f t="shared" ca="1" si="30"/>
        <v>3.1115924780286073</v>
      </c>
      <c r="L191" s="52"/>
      <c r="M191" s="46">
        <v>44095</v>
      </c>
      <c r="N191" s="59"/>
      <c r="O191" s="58" t="str">
        <f t="shared" si="31"/>
        <v/>
      </c>
      <c r="P191" s="81">
        <f t="shared" si="21"/>
        <v>2321.251494295685</v>
      </c>
      <c r="Q191" s="81">
        <f t="shared" si="22"/>
        <v>2677.5816881727337</v>
      </c>
      <c r="R191" s="81">
        <f t="shared" si="23"/>
        <v>2777.9299610126582</v>
      </c>
      <c r="S191" s="81">
        <f t="shared" si="24"/>
        <v>1939.6487943870802</v>
      </c>
      <c r="T191" s="81">
        <f t="shared" si="25"/>
        <v>3324.4544536667076</v>
      </c>
      <c r="U191" s="81">
        <f t="shared" si="26"/>
        <v>1620.7797624741183</v>
      </c>
      <c r="V191" s="81">
        <f t="shared" si="27"/>
        <v>3978.5011032011562</v>
      </c>
      <c r="W191" s="81">
        <f t="shared" si="28"/>
        <v>1354.3312820585938</v>
      </c>
      <c r="X191" s="57">
        <v>126</v>
      </c>
      <c r="Y191" s="57"/>
      <c r="Z191" s="23"/>
      <c r="AB191" s="3"/>
      <c r="AC191" s="28"/>
      <c r="AD191" s="56"/>
      <c r="AE191" s="28"/>
      <c r="AF191" s="18"/>
      <c r="AH191" s="23"/>
      <c r="AI191" s="23"/>
      <c r="AJ191" s="23"/>
      <c r="AK191" s="23"/>
      <c r="AL191" s="23"/>
      <c r="AM191" s="23"/>
      <c r="AN191" s="23"/>
      <c r="AO191" s="30"/>
      <c r="AP191" s="22"/>
      <c r="AQ191" s="29"/>
      <c r="AR191" s="27"/>
      <c r="AS191" s="27"/>
      <c r="AT191" s="27"/>
      <c r="AU191" s="27"/>
      <c r="AV191" s="27"/>
      <c r="AW191" s="27"/>
      <c r="AY191" s="2"/>
      <c r="AZ191" s="8"/>
      <c r="BA191" s="8"/>
      <c r="BB191" s="8"/>
      <c r="BD191" s="37"/>
      <c r="BE191" s="28"/>
      <c r="BF191" s="56"/>
      <c r="BG191" s="28"/>
      <c r="BH191" s="18"/>
      <c r="BJ191" s="23"/>
      <c r="BK191" s="23"/>
      <c r="BL191" s="23"/>
      <c r="BM191" s="23"/>
      <c r="BN191" s="23"/>
      <c r="BO191" s="23"/>
      <c r="BP191" s="23"/>
      <c r="BQ191" s="30"/>
      <c r="BR191" s="22"/>
      <c r="BS191" s="29"/>
      <c r="BT191" s="27"/>
      <c r="BU191" s="27"/>
      <c r="BV191" s="27"/>
      <c r="BW191" s="27"/>
      <c r="BX191" s="27"/>
      <c r="BY191" s="27"/>
      <c r="CA191" s="2"/>
      <c r="CB191" s="8"/>
      <c r="CC191" s="8"/>
      <c r="CD191" s="8"/>
      <c r="CF191" s="37"/>
      <c r="CG191" s="28"/>
      <c r="CH191" s="56"/>
      <c r="CI191" s="28"/>
      <c r="CJ191" s="18"/>
      <c r="CL191" s="23"/>
      <c r="CM191" s="23"/>
      <c r="CN191" s="23"/>
      <c r="CO191" s="23"/>
      <c r="CP191" s="23"/>
      <c r="CQ191" s="23"/>
      <c r="CR191" s="23"/>
      <c r="CS191" s="30"/>
      <c r="CT191" s="22"/>
      <c r="CU191" s="29"/>
      <c r="CV191" s="27"/>
      <c r="CW191" s="27"/>
      <c r="CX191" s="27"/>
      <c r="CY191" s="27"/>
      <c r="CZ191" s="27"/>
      <c r="DA191" s="27"/>
    </row>
    <row r="192" spans="2:105">
      <c r="B192" s="61">
        <v>182</v>
      </c>
      <c r="C192" s="83">
        <v>44096</v>
      </c>
      <c r="D192" s="113"/>
      <c r="E192" s="58"/>
      <c r="G192" s="57">
        <v>127</v>
      </c>
      <c r="H192" s="111">
        <f t="shared" ca="1" si="29"/>
        <v>1602.5673812500229</v>
      </c>
      <c r="I192" s="112">
        <f t="shared" ca="1" si="18"/>
        <v>-2.6325037555354678E-2</v>
      </c>
      <c r="J192" s="99">
        <f t="shared" ca="1" si="19"/>
        <v>-23.174470057503893</v>
      </c>
      <c r="K192" s="100">
        <f t="shared" ca="1" si="30"/>
        <v>-1.6856090723182287</v>
      </c>
      <c r="L192" s="52"/>
      <c r="M192" s="46">
        <v>44096</v>
      </c>
      <c r="N192" s="59"/>
      <c r="O192" s="58" t="str">
        <f t="shared" si="31"/>
        <v/>
      </c>
      <c r="P192" s="81">
        <f t="shared" si="21"/>
        <v>2321.9293987012461</v>
      </c>
      <c r="Q192" s="81">
        <f t="shared" si="22"/>
        <v>2679.4868977895671</v>
      </c>
      <c r="R192" s="81">
        <f t="shared" si="23"/>
        <v>2780.7184238010177</v>
      </c>
      <c r="S192" s="81">
        <f t="shared" si="24"/>
        <v>1938.8356931096901</v>
      </c>
      <c r="T192" s="81">
        <f t="shared" si="25"/>
        <v>3330.159373834309</v>
      </c>
      <c r="U192" s="81">
        <f t="shared" si="26"/>
        <v>1618.9483827452923</v>
      </c>
      <c r="V192" s="81">
        <f t="shared" si="27"/>
        <v>3988.1641234201034</v>
      </c>
      <c r="W192" s="81">
        <f t="shared" si="28"/>
        <v>1351.8390832746625</v>
      </c>
      <c r="X192" s="57">
        <v>127</v>
      </c>
      <c r="Y192" s="57"/>
      <c r="Z192" s="23"/>
      <c r="AB192" s="3"/>
      <c r="AC192" s="28"/>
      <c r="AD192" s="56"/>
      <c r="AE192" s="28"/>
      <c r="AF192" s="18"/>
      <c r="AH192" s="23"/>
      <c r="AI192" s="23"/>
      <c r="AJ192" s="23"/>
      <c r="AK192" s="23"/>
      <c r="AL192" s="23"/>
      <c r="AM192" s="23"/>
      <c r="AN192" s="23"/>
      <c r="AO192" s="30"/>
      <c r="AP192" s="22"/>
      <c r="AQ192" s="29"/>
      <c r="AR192" s="27"/>
      <c r="AS192" s="27"/>
      <c r="AT192" s="27"/>
      <c r="AU192" s="27"/>
      <c r="AV192" s="27"/>
      <c r="AW192" s="27"/>
      <c r="AY192" s="2"/>
      <c r="AZ192" s="8"/>
      <c r="BA192" s="8"/>
      <c r="BB192" s="8"/>
      <c r="BD192" s="37"/>
      <c r="BE192" s="28"/>
      <c r="BF192" s="56"/>
      <c r="BG192" s="28"/>
      <c r="BH192" s="18"/>
      <c r="BJ192" s="23"/>
      <c r="BK192" s="23"/>
      <c r="BL192" s="23"/>
      <c r="BM192" s="23"/>
      <c r="BN192" s="23"/>
      <c r="BO192" s="23"/>
      <c r="BP192" s="23"/>
      <c r="BQ192" s="30"/>
      <c r="BR192" s="22"/>
      <c r="BS192" s="29"/>
      <c r="BT192" s="27"/>
      <c r="BU192" s="27"/>
      <c r="BV192" s="27"/>
      <c r="BW192" s="27"/>
      <c r="BX192" s="27"/>
      <c r="BY192" s="27"/>
      <c r="CA192" s="2"/>
      <c r="CB192" s="8"/>
      <c r="CC192" s="8"/>
      <c r="CD192" s="8"/>
      <c r="CF192" s="37"/>
      <c r="CG192" s="28"/>
      <c r="CH192" s="56"/>
      <c r="CI192" s="28"/>
      <c r="CJ192" s="18"/>
      <c r="CL192" s="23"/>
      <c r="CM192" s="23"/>
      <c r="CN192" s="23"/>
      <c r="CO192" s="23"/>
      <c r="CP192" s="23"/>
      <c r="CQ192" s="23"/>
      <c r="CR192" s="23"/>
      <c r="CS192" s="30"/>
      <c r="CT192" s="22"/>
      <c r="CU192" s="29"/>
      <c r="CV192" s="27"/>
      <c r="CW192" s="27"/>
      <c r="CX192" s="27"/>
      <c r="CY192" s="27"/>
      <c r="CZ192" s="27"/>
      <c r="DA192" s="27"/>
    </row>
    <row r="193" spans="2:105">
      <c r="B193" s="61">
        <v>183</v>
      </c>
      <c r="C193" s="83">
        <v>44097</v>
      </c>
      <c r="D193" s="113"/>
      <c r="E193" s="58"/>
      <c r="G193" s="60">
        <v>128</v>
      </c>
      <c r="H193" s="111">
        <f t="shared" ca="1" si="29"/>
        <v>1618.95038623196</v>
      </c>
      <c r="I193" s="112">
        <f t="shared" ref="I193:I256" ca="1" si="32">(H193-H192)/H192</f>
        <v>1.0222974193545713E-2</v>
      </c>
      <c r="J193" s="99">
        <f t="shared" ref="J193:J256" ca="1" si="33">+J192+K193</f>
        <v>-22.557027993998449</v>
      </c>
      <c r="K193" s="100">
        <f t="shared" ca="1" si="30"/>
        <v>0.61744206350544384</v>
      </c>
      <c r="L193" s="52"/>
      <c r="M193" s="46">
        <v>44097</v>
      </c>
      <c r="N193" s="59"/>
      <c r="O193" s="58" t="str">
        <f t="shared" ref="O193:O224" si="34">IF(N193="","",(N193-N192)/N192)</f>
        <v/>
      </c>
      <c r="P193" s="81">
        <f t="shared" ref="P193:P256" si="35">$I$6*EXP($I$4*X193)</f>
        <v>2322.6075010837963</v>
      </c>
      <c r="Q193" s="81">
        <f t="shared" ref="Q193:Q256" si="36">$I$6*EXP($I$3*SQRT(X193))</f>
        <v>2681.3859688848879</v>
      </c>
      <c r="R193" s="81">
        <f t="shared" ref="R193:R256" si="37">$I$6*EXP($I$4*X193+$I$3*SQRT(X193))</f>
        <v>2783.5019060663649</v>
      </c>
      <c r="S193" s="81">
        <f t="shared" ref="S193:S256" si="38">$I$6*EXP($I$4*X193-$I$3*SQRT(X193))</f>
        <v>1938.028349229412</v>
      </c>
      <c r="T193" s="81">
        <f t="shared" ref="T193:T256" si="39">$I$6*EXP($I$4*X193+2*$I$3*SQRT(X193))</f>
        <v>3335.8554372444319</v>
      </c>
      <c r="U193" s="81">
        <f t="shared" ref="U193:U256" si="40">$I$6*EXP($I$4*X193-2*$I$3*SQRT(X193))</f>
        <v>1617.1281116866458</v>
      </c>
      <c r="V193" s="81">
        <f t="shared" ref="V193:V256" si="41">$I$6*EXP($I$4*X193+3*$I$3*SQRT(X193))</f>
        <v>3997.8170929005009</v>
      </c>
      <c r="W193" s="81">
        <f t="shared" ref="W193:W256" si="42">$I$6*EXP($I$4*X193-3*$I$3*SQRT(X193))</f>
        <v>1349.3627844231587</v>
      </c>
      <c r="X193" s="57">
        <v>128</v>
      </c>
      <c r="Y193" s="57"/>
      <c r="Z193" s="23"/>
      <c r="AB193" s="3"/>
      <c r="AC193" s="28"/>
      <c r="AD193" s="56"/>
      <c r="AE193" s="28"/>
      <c r="AF193" s="18"/>
      <c r="AH193" s="23"/>
      <c r="AI193" s="23"/>
      <c r="AJ193" s="23"/>
      <c r="AK193" s="23"/>
      <c r="AL193" s="23"/>
      <c r="AM193" s="23"/>
      <c r="AN193" s="23"/>
      <c r="AO193" s="30"/>
      <c r="AP193" s="22"/>
      <c r="AQ193" s="29"/>
      <c r="AR193" s="27"/>
      <c r="AS193" s="27"/>
      <c r="AT193" s="27"/>
      <c r="AU193" s="27"/>
      <c r="AV193" s="27"/>
      <c r="AW193" s="27"/>
      <c r="AY193" s="2"/>
      <c r="AZ193" s="8"/>
      <c r="BA193" s="8"/>
      <c r="BB193" s="8"/>
      <c r="BD193" s="37"/>
      <c r="BE193" s="28"/>
      <c r="BF193" s="56"/>
      <c r="BG193" s="28"/>
      <c r="BH193" s="18"/>
      <c r="BJ193" s="23"/>
      <c r="BK193" s="23"/>
      <c r="BL193" s="23"/>
      <c r="BM193" s="23"/>
      <c r="BN193" s="23"/>
      <c r="BO193" s="23"/>
      <c r="BP193" s="23"/>
      <c r="BQ193" s="30"/>
      <c r="BR193" s="22"/>
      <c r="BS193" s="29"/>
      <c r="BT193" s="27"/>
      <c r="BU193" s="27"/>
      <c r="BV193" s="27"/>
      <c r="BW193" s="27"/>
      <c r="BX193" s="27"/>
      <c r="BY193" s="27"/>
      <c r="CA193" s="2"/>
      <c r="CB193" s="8"/>
      <c r="CC193" s="8"/>
      <c r="CD193" s="8"/>
      <c r="CF193" s="37"/>
      <c r="CG193" s="28"/>
      <c r="CH193" s="56"/>
      <c r="CI193" s="28"/>
      <c r="CJ193" s="18"/>
      <c r="CL193" s="23"/>
      <c r="CM193" s="23"/>
      <c r="CN193" s="23"/>
      <c r="CO193" s="23"/>
      <c r="CP193" s="23"/>
      <c r="CQ193" s="23"/>
      <c r="CR193" s="23"/>
      <c r="CS193" s="30"/>
      <c r="CT193" s="22"/>
      <c r="CU193" s="29"/>
      <c r="CV193" s="27"/>
      <c r="CW193" s="27"/>
      <c r="CX193" s="27"/>
      <c r="CY193" s="27"/>
      <c r="CZ193" s="27"/>
      <c r="DA193" s="27"/>
    </row>
    <row r="194" spans="2:105">
      <c r="B194" s="61">
        <v>184</v>
      </c>
      <c r="C194" s="83">
        <v>44098</v>
      </c>
      <c r="D194" s="110"/>
      <c r="E194" s="58"/>
      <c r="G194" s="57">
        <v>129</v>
      </c>
      <c r="H194" s="111">
        <f t="shared" ref="H194:H257" ca="1" si="43">$I$6*EXP(($I$2-($I$3^2)/2)*G194+$I$3*J194)</f>
        <v>1585.5001640215726</v>
      </c>
      <c r="I194" s="112">
        <f t="shared" ca="1" si="32"/>
        <v>-2.0661672213588611E-2</v>
      </c>
      <c r="J194" s="99">
        <f t="shared" ca="1" si="33"/>
        <v>-23.880159936464114</v>
      </c>
      <c r="K194" s="100">
        <f t="shared" ref="K194:K257" ca="1" si="44">NORMINV(RAND(),0,$I$5)</f>
        <v>-1.3231319424656656</v>
      </c>
      <c r="L194" s="52"/>
      <c r="M194" s="46">
        <v>44098</v>
      </c>
      <c r="N194" s="59"/>
      <c r="O194" s="58" t="str">
        <f t="shared" si="34"/>
        <v/>
      </c>
      <c r="P194" s="81">
        <f t="shared" si="35"/>
        <v>2323.2858015011548</v>
      </c>
      <c r="Q194" s="81">
        <f t="shared" si="36"/>
        <v>2683.2789742033506</v>
      </c>
      <c r="R194" s="81">
        <f t="shared" si="37"/>
        <v>2786.2804783379038</v>
      </c>
      <c r="S194" s="81">
        <f t="shared" si="38"/>
        <v>1937.2266925104102</v>
      </c>
      <c r="T194" s="81">
        <f t="shared" si="39"/>
        <v>3341.5427834796424</v>
      </c>
      <c r="U194" s="81">
        <f t="shared" si="40"/>
        <v>1615.3188108626071</v>
      </c>
      <c r="V194" s="81">
        <f t="shared" si="41"/>
        <v>4007.4602182496928</v>
      </c>
      <c r="W194" s="81">
        <f t="shared" si="42"/>
        <v>1346.9021828030409</v>
      </c>
      <c r="X194" s="57">
        <v>129</v>
      </c>
      <c r="Y194" s="57"/>
      <c r="Z194" s="23"/>
      <c r="AB194" s="3"/>
      <c r="AC194" s="28"/>
      <c r="AD194" s="56"/>
      <c r="AE194" s="28"/>
      <c r="AF194" s="18"/>
      <c r="AH194" s="23"/>
      <c r="AI194" s="23"/>
      <c r="AJ194" s="23"/>
      <c r="AK194" s="23"/>
      <c r="AL194" s="23"/>
      <c r="AM194" s="23"/>
      <c r="AN194" s="23"/>
      <c r="AO194" s="30"/>
      <c r="AP194" s="22"/>
      <c r="AQ194" s="29"/>
      <c r="AR194" s="27"/>
      <c r="AS194" s="27"/>
      <c r="AT194" s="27"/>
      <c r="AU194" s="27"/>
      <c r="AV194" s="27"/>
      <c r="AW194" s="27"/>
      <c r="AY194" s="2"/>
      <c r="AZ194" s="8"/>
      <c r="BA194" s="8"/>
      <c r="BB194" s="8"/>
      <c r="BD194" s="37"/>
      <c r="BE194" s="28"/>
      <c r="BF194" s="56"/>
      <c r="BG194" s="28"/>
      <c r="BH194" s="18"/>
      <c r="BJ194" s="23"/>
      <c r="BK194" s="23"/>
      <c r="BL194" s="23"/>
      <c r="BM194" s="23"/>
      <c r="BN194" s="23"/>
      <c r="BO194" s="23"/>
      <c r="BP194" s="23"/>
      <c r="BQ194" s="30"/>
      <c r="BR194" s="22"/>
      <c r="BS194" s="29"/>
      <c r="BT194" s="27"/>
      <c r="BU194" s="27"/>
      <c r="BV194" s="27"/>
      <c r="BW194" s="27"/>
      <c r="BX194" s="27"/>
      <c r="BY194" s="27"/>
      <c r="CA194" s="2"/>
      <c r="CB194" s="8"/>
      <c r="CC194" s="8"/>
      <c r="CD194" s="8"/>
      <c r="CF194" s="37"/>
      <c r="CG194" s="28"/>
      <c r="CH194" s="56"/>
      <c r="CI194" s="28"/>
      <c r="CJ194" s="18"/>
      <c r="CL194" s="23"/>
      <c r="CM194" s="23"/>
      <c r="CN194" s="23"/>
      <c r="CO194" s="23"/>
      <c r="CP194" s="23"/>
      <c r="CQ194" s="23"/>
      <c r="CR194" s="23"/>
      <c r="CS194" s="30"/>
      <c r="CT194" s="22"/>
      <c r="CU194" s="29"/>
      <c r="CV194" s="27"/>
      <c r="CW194" s="27"/>
      <c r="CX194" s="27"/>
      <c r="CY194" s="27"/>
      <c r="CZ194" s="27"/>
      <c r="DA194" s="27"/>
    </row>
    <row r="195" spans="2:105">
      <c r="B195" s="61">
        <v>185</v>
      </c>
      <c r="C195" s="83">
        <v>44099</v>
      </c>
      <c r="D195" s="110"/>
      <c r="E195" s="58"/>
      <c r="G195" s="60">
        <v>130</v>
      </c>
      <c r="H195" s="111">
        <f t="shared" ca="1" si="43"/>
        <v>1624.8672309041697</v>
      </c>
      <c r="I195" s="112">
        <f t="shared" ca="1" si="32"/>
        <v>2.4829430974477949E-2</v>
      </c>
      <c r="J195" s="99">
        <f t="shared" ca="1" si="33"/>
        <v>-22.365523065370205</v>
      </c>
      <c r="K195" s="100">
        <f t="shared" ca="1" si="44"/>
        <v>1.5146368710939104</v>
      </c>
      <c r="L195" s="52"/>
      <c r="M195" s="46">
        <v>44099</v>
      </c>
      <c r="N195" s="59"/>
      <c r="O195" s="58" t="str">
        <f t="shared" si="34"/>
        <v/>
      </c>
      <c r="P195" s="81">
        <f t="shared" si="35"/>
        <v>2323.9643000111541</v>
      </c>
      <c r="Q195" s="81">
        <f t="shared" si="36"/>
        <v>2685.1659850795145</v>
      </c>
      <c r="R195" s="81">
        <f t="shared" si="37"/>
        <v>2789.0542097653865</v>
      </c>
      <c r="S195" s="81">
        <f t="shared" si="38"/>
        <v>1936.4306540964105</v>
      </c>
      <c r="T195" s="81">
        <f t="shared" si="39"/>
        <v>3347.2215493898461</v>
      </c>
      <c r="U195" s="81">
        <f t="shared" si="40"/>
        <v>1613.5203445708069</v>
      </c>
      <c r="V195" s="81">
        <f t="shared" si="41"/>
        <v>4017.0937020411038</v>
      </c>
      <c r="W195" s="81">
        <f t="shared" si="42"/>
        <v>1344.457079749511</v>
      </c>
      <c r="X195" s="57">
        <v>130</v>
      </c>
      <c r="Y195" s="57"/>
      <c r="Z195" s="23"/>
      <c r="AB195" s="3"/>
      <c r="AC195" s="28"/>
      <c r="AD195" s="56"/>
      <c r="AE195" s="28"/>
      <c r="AF195" s="18"/>
      <c r="AH195" s="23"/>
      <c r="AI195" s="23"/>
      <c r="AJ195" s="23"/>
      <c r="AK195" s="23"/>
      <c r="AL195" s="23"/>
      <c r="AM195" s="23"/>
      <c r="AN195" s="23"/>
      <c r="AO195" s="30"/>
      <c r="AP195" s="22"/>
      <c r="AQ195" s="29"/>
      <c r="AR195" s="27"/>
      <c r="AS195" s="27"/>
      <c r="AT195" s="27"/>
      <c r="AU195" s="27"/>
      <c r="AV195" s="27"/>
      <c r="AW195" s="27"/>
      <c r="AY195" s="2"/>
      <c r="AZ195" s="8"/>
      <c r="BA195" s="8"/>
      <c r="BB195" s="8"/>
      <c r="BD195" s="37"/>
      <c r="BE195" s="28"/>
      <c r="BF195" s="56"/>
      <c r="BG195" s="28"/>
      <c r="BH195" s="18"/>
      <c r="BJ195" s="23"/>
      <c r="BK195" s="23"/>
      <c r="BL195" s="23"/>
      <c r="BM195" s="23"/>
      <c r="BN195" s="23"/>
      <c r="BO195" s="23"/>
      <c r="BP195" s="23"/>
      <c r="BQ195" s="30"/>
      <c r="BR195" s="22"/>
      <c r="BS195" s="29"/>
      <c r="BT195" s="27"/>
      <c r="BU195" s="27"/>
      <c r="BV195" s="27"/>
      <c r="BW195" s="27"/>
      <c r="BX195" s="27"/>
      <c r="BY195" s="27"/>
      <c r="CA195" s="2"/>
      <c r="CB195" s="8"/>
      <c r="CC195" s="8"/>
      <c r="CD195" s="8"/>
      <c r="CF195" s="37"/>
      <c r="CG195" s="28"/>
      <c r="CH195" s="56"/>
      <c r="CI195" s="28"/>
      <c r="CJ195" s="18"/>
      <c r="CL195" s="23"/>
      <c r="CM195" s="23"/>
      <c r="CN195" s="23"/>
      <c r="CO195" s="23"/>
      <c r="CP195" s="23"/>
      <c r="CQ195" s="23"/>
      <c r="CR195" s="23"/>
      <c r="CS195" s="30"/>
      <c r="CT195" s="22"/>
      <c r="CU195" s="29"/>
      <c r="CV195" s="27"/>
      <c r="CW195" s="27"/>
      <c r="CX195" s="27"/>
      <c r="CY195" s="27"/>
      <c r="CZ195" s="27"/>
      <c r="DA195" s="27"/>
    </row>
    <row r="196" spans="2:105">
      <c r="B196" s="61">
        <v>186</v>
      </c>
      <c r="C196" s="83">
        <v>44102</v>
      </c>
      <c r="D196" s="110"/>
      <c r="E196" s="58"/>
      <c r="G196" s="57">
        <v>131</v>
      </c>
      <c r="H196" s="111">
        <f t="shared" ca="1" si="43"/>
        <v>1574.1569811909592</v>
      </c>
      <c r="I196" s="112">
        <f t="shared" ca="1" si="32"/>
        <v>-3.1208857406147816E-2</v>
      </c>
      <c r="J196" s="99">
        <f t="shared" ca="1" si="33"/>
        <v>-24.365412405501239</v>
      </c>
      <c r="K196" s="100">
        <f t="shared" ca="1" si="44"/>
        <v>-1.9998893401310327</v>
      </c>
      <c r="L196" s="52"/>
      <c r="M196" s="46">
        <v>44102</v>
      </c>
      <c r="N196" s="59"/>
      <c r="O196" s="58" t="str">
        <f t="shared" si="34"/>
        <v/>
      </c>
      <c r="P196" s="81">
        <f t="shared" si="35"/>
        <v>2324.6429966716478</v>
      </c>
      <c r="Q196" s="81">
        <f t="shared" si="36"/>
        <v>2687.0470714757739</v>
      </c>
      <c r="R196" s="81">
        <f t="shared" si="37"/>
        <v>2791.8231681564398</v>
      </c>
      <c r="S196" s="81">
        <f t="shared" si="38"/>
        <v>1935.6401664733687</v>
      </c>
      <c r="T196" s="81">
        <f t="shared" si="39"/>
        <v>3352.891869166433</v>
      </c>
      <c r="U196" s="81">
        <f t="shared" si="40"/>
        <v>1611.7325797679318</v>
      </c>
      <c r="V196" s="81">
        <f t="shared" si="41"/>
        <v>4026.7177429241965</v>
      </c>
      <c r="W196" s="81">
        <f t="shared" si="42"/>
        <v>1342.0272805240593</v>
      </c>
      <c r="X196" s="57">
        <v>131</v>
      </c>
      <c r="Y196" s="57"/>
      <c r="Z196" s="23"/>
      <c r="AB196" s="3"/>
      <c r="AC196" s="28"/>
      <c r="AD196" s="56"/>
      <c r="AE196" s="28"/>
      <c r="AF196" s="18"/>
      <c r="AH196" s="23"/>
      <c r="AI196" s="23"/>
      <c r="AJ196" s="23"/>
      <c r="AK196" s="23"/>
      <c r="AL196" s="23"/>
      <c r="AM196" s="23"/>
      <c r="AN196" s="23"/>
      <c r="AO196" s="30"/>
      <c r="AP196" s="22"/>
      <c r="AQ196" s="29"/>
      <c r="AR196" s="27"/>
      <c r="AS196" s="27"/>
      <c r="AT196" s="27"/>
      <c r="AU196" s="27"/>
      <c r="AV196" s="27"/>
      <c r="AW196" s="27"/>
      <c r="AY196" s="2"/>
      <c r="AZ196" s="8"/>
      <c r="BA196" s="8"/>
      <c r="BB196" s="8"/>
      <c r="BD196" s="37"/>
      <c r="BE196" s="28"/>
      <c r="BF196" s="56"/>
      <c r="BG196" s="28"/>
      <c r="BH196" s="18"/>
      <c r="BJ196" s="23"/>
      <c r="BK196" s="23"/>
      <c r="BL196" s="23"/>
      <c r="BM196" s="23"/>
      <c r="BN196" s="23"/>
      <c r="BO196" s="23"/>
      <c r="BP196" s="23"/>
      <c r="BQ196" s="30"/>
      <c r="BR196" s="22"/>
      <c r="BS196" s="29"/>
      <c r="BT196" s="27"/>
      <c r="BU196" s="27"/>
      <c r="BV196" s="27"/>
      <c r="BW196" s="27"/>
      <c r="BX196" s="27"/>
      <c r="BY196" s="27"/>
      <c r="CA196" s="2"/>
      <c r="CB196" s="8"/>
      <c r="CC196" s="8"/>
      <c r="CD196" s="8"/>
      <c r="CF196" s="37"/>
      <c r="CG196" s="28"/>
      <c r="CH196" s="56"/>
      <c r="CI196" s="28"/>
      <c r="CJ196" s="18"/>
      <c r="CL196" s="23"/>
      <c r="CM196" s="23"/>
      <c r="CN196" s="23"/>
      <c r="CO196" s="23"/>
      <c r="CP196" s="23"/>
      <c r="CQ196" s="23"/>
      <c r="CR196" s="23"/>
      <c r="CS196" s="30"/>
      <c r="CT196" s="22"/>
      <c r="CU196" s="29"/>
      <c r="CV196" s="27"/>
      <c r="CW196" s="27"/>
      <c r="CX196" s="27"/>
      <c r="CY196" s="27"/>
      <c r="CZ196" s="27"/>
      <c r="DA196" s="27"/>
    </row>
    <row r="197" spans="2:105">
      <c r="B197" s="61">
        <v>187</v>
      </c>
      <c r="C197" s="83">
        <v>44103</v>
      </c>
      <c r="D197" s="110"/>
      <c r="E197" s="58"/>
      <c r="G197" s="60">
        <v>132</v>
      </c>
      <c r="H197" s="111">
        <f t="shared" ca="1" si="43"/>
        <v>1561.2318361776636</v>
      </c>
      <c r="I197" s="112">
        <f t="shared" ca="1" si="32"/>
        <v>-8.2108361286285653E-3</v>
      </c>
      <c r="J197" s="99">
        <f t="shared" ca="1" si="33"/>
        <v>-24.898958074646146</v>
      </c>
      <c r="K197" s="100">
        <f t="shared" ca="1" si="44"/>
        <v>-0.5335456691449072</v>
      </c>
      <c r="L197" s="52"/>
      <c r="M197" s="46">
        <v>44103</v>
      </c>
      <c r="N197" s="59"/>
      <c r="O197" s="58" t="str">
        <f t="shared" si="34"/>
        <v/>
      </c>
      <c r="P197" s="81">
        <f t="shared" si="35"/>
        <v>2325.3218915405027</v>
      </c>
      <c r="Q197" s="81">
        <f t="shared" si="36"/>
        <v>2688.9223020189806</v>
      </c>
      <c r="R197" s="81">
        <f t="shared" si="37"/>
        <v>2794.5874200126127</v>
      </c>
      <c r="S197" s="81">
        <f t="shared" si="38"/>
        <v>1934.8551634334265</v>
      </c>
      <c r="T197" s="81">
        <f t="shared" si="39"/>
        <v>3358.553874413873</v>
      </c>
      <c r="U197" s="81">
        <f t="shared" si="40"/>
        <v>1609.9553859981299</v>
      </c>
      <c r="V197" s="81">
        <f t="shared" si="41"/>
        <v>4036.332535730633</v>
      </c>
      <c r="W197" s="81">
        <f t="shared" si="42"/>
        <v>1339.6125942083058</v>
      </c>
      <c r="X197" s="57">
        <v>132</v>
      </c>
      <c r="Y197" s="57"/>
      <c r="Z197" s="23"/>
      <c r="AB197" s="3"/>
      <c r="AC197" s="28"/>
      <c r="AD197" s="56"/>
      <c r="AE197" s="28"/>
      <c r="AF197" s="18"/>
      <c r="AH197" s="23"/>
      <c r="AI197" s="23"/>
      <c r="AJ197" s="23"/>
      <c r="AK197" s="23"/>
      <c r="AL197" s="23"/>
      <c r="AM197" s="23"/>
      <c r="AN197" s="23"/>
      <c r="AO197" s="30"/>
      <c r="AP197" s="22"/>
      <c r="AQ197" s="29"/>
      <c r="AR197" s="27"/>
      <c r="AS197" s="27"/>
      <c r="AT197" s="27"/>
      <c r="AU197" s="27"/>
      <c r="AV197" s="27"/>
      <c r="AW197" s="27"/>
      <c r="AY197" s="2"/>
      <c r="AZ197" s="8"/>
      <c r="BA197" s="8"/>
      <c r="BB197" s="8"/>
      <c r="BD197" s="37"/>
      <c r="BE197" s="28"/>
      <c r="BF197" s="56"/>
      <c r="BG197" s="28"/>
      <c r="BH197" s="18"/>
      <c r="BJ197" s="23"/>
      <c r="BK197" s="23"/>
      <c r="BL197" s="23"/>
      <c r="BM197" s="23"/>
      <c r="BN197" s="23"/>
      <c r="BO197" s="23"/>
      <c r="BP197" s="23"/>
      <c r="BQ197" s="30"/>
      <c r="BR197" s="22"/>
      <c r="BS197" s="29"/>
      <c r="BT197" s="27"/>
      <c r="BU197" s="27"/>
      <c r="BV197" s="27"/>
      <c r="BW197" s="27"/>
      <c r="BX197" s="27"/>
      <c r="BY197" s="27"/>
      <c r="CA197" s="2"/>
      <c r="CB197" s="8"/>
      <c r="CC197" s="8"/>
      <c r="CD197" s="8"/>
      <c r="CF197" s="37"/>
      <c r="CG197" s="28"/>
      <c r="CH197" s="56"/>
      <c r="CI197" s="28"/>
      <c r="CJ197" s="18"/>
      <c r="CL197" s="23"/>
      <c r="CM197" s="23"/>
      <c r="CN197" s="23"/>
      <c r="CO197" s="23"/>
      <c r="CP197" s="23"/>
      <c r="CQ197" s="23"/>
      <c r="CR197" s="23"/>
      <c r="CS197" s="30"/>
      <c r="CT197" s="22"/>
      <c r="CU197" s="29"/>
      <c r="CV197" s="27"/>
      <c r="CW197" s="27"/>
      <c r="CX197" s="27"/>
      <c r="CY197" s="27"/>
      <c r="CZ197" s="27"/>
      <c r="DA197" s="27"/>
    </row>
    <row r="198" spans="2:105">
      <c r="B198" s="61">
        <v>188</v>
      </c>
      <c r="C198" s="83">
        <v>44104</v>
      </c>
      <c r="D198" s="110"/>
      <c r="E198" s="58"/>
      <c r="G198" s="57">
        <v>133</v>
      </c>
      <c r="H198" s="111">
        <f t="shared" ca="1" si="43"/>
        <v>1525.2846297672195</v>
      </c>
      <c r="I198" s="112">
        <f t="shared" ca="1" si="32"/>
        <v>-2.3024899683350687E-2</v>
      </c>
      <c r="J198" s="99">
        <f t="shared" ca="1" si="33"/>
        <v>-26.373090144784328</v>
      </c>
      <c r="K198" s="100">
        <f t="shared" ca="1" si="44"/>
        <v>-1.4741320701381817</v>
      </c>
      <c r="L198" s="52"/>
      <c r="M198" s="46">
        <v>44104</v>
      </c>
      <c r="N198" s="59"/>
      <c r="O198" s="58" t="str">
        <f t="shared" si="34"/>
        <v/>
      </c>
      <c r="P198" s="81">
        <f t="shared" si="35"/>
        <v>2326.0009846756052</v>
      </c>
      <c r="Q198" s="81">
        <f t="shared" si="36"/>
        <v>2690.7917440358283</v>
      </c>
      <c r="R198" s="81">
        <f t="shared" si="37"/>
        <v>2797.3470305641931</v>
      </c>
      <c r="S198" s="81">
        <f t="shared" si="38"/>
        <v>1934.0755800400971</v>
      </c>
      <c r="T198" s="81">
        <f t="shared" si="39"/>
        <v>3364.2076942188569</v>
      </c>
      <c r="U198" s="81">
        <f t="shared" si="40"/>
        <v>1608.1886353238697</v>
      </c>
      <c r="V198" s="81">
        <f t="shared" si="41"/>
        <v>4045.9382715767892</v>
      </c>
      <c r="W198" s="81">
        <f t="shared" si="42"/>
        <v>1337.2128336014828</v>
      </c>
      <c r="X198" s="57">
        <v>133</v>
      </c>
      <c r="Y198" s="57"/>
      <c r="Z198" s="23"/>
      <c r="AB198" s="3"/>
      <c r="AC198" s="28"/>
      <c r="AD198" s="56"/>
      <c r="AE198" s="28"/>
      <c r="AF198" s="18"/>
      <c r="AH198" s="23"/>
      <c r="AI198" s="23"/>
      <c r="AJ198" s="23"/>
      <c r="AK198" s="23"/>
      <c r="AL198" s="23"/>
      <c r="AM198" s="23"/>
      <c r="AN198" s="23"/>
      <c r="AO198" s="30"/>
      <c r="AP198" s="22"/>
      <c r="AQ198" s="29"/>
      <c r="AR198" s="27"/>
      <c r="AS198" s="27"/>
      <c r="AT198" s="27"/>
      <c r="AU198" s="27"/>
      <c r="AV198" s="27"/>
      <c r="AW198" s="27"/>
      <c r="AY198" s="2"/>
      <c r="AZ198" s="8"/>
      <c r="BA198" s="8"/>
      <c r="BB198" s="8"/>
      <c r="BD198" s="37"/>
      <c r="BE198" s="28"/>
      <c r="BF198" s="56"/>
      <c r="BG198" s="28"/>
      <c r="BH198" s="18"/>
      <c r="BJ198" s="23"/>
      <c r="BK198" s="23"/>
      <c r="BL198" s="23"/>
      <c r="BM198" s="23"/>
      <c r="BN198" s="23"/>
      <c r="BO198" s="23"/>
      <c r="BP198" s="23"/>
      <c r="BQ198" s="30"/>
      <c r="BR198" s="22"/>
      <c r="BS198" s="29"/>
      <c r="BT198" s="27"/>
      <c r="BU198" s="27"/>
      <c r="BV198" s="27"/>
      <c r="BW198" s="27"/>
      <c r="BX198" s="27"/>
      <c r="BY198" s="27"/>
      <c r="CA198" s="2"/>
      <c r="CB198" s="8"/>
      <c r="CC198" s="8"/>
      <c r="CD198" s="8"/>
      <c r="CF198" s="37"/>
      <c r="CG198" s="28"/>
      <c r="CH198" s="56"/>
      <c r="CI198" s="28"/>
      <c r="CJ198" s="18"/>
      <c r="CL198" s="23"/>
      <c r="CM198" s="23"/>
      <c r="CN198" s="23"/>
      <c r="CO198" s="23"/>
      <c r="CP198" s="23"/>
      <c r="CQ198" s="23"/>
      <c r="CR198" s="23"/>
      <c r="CS198" s="30"/>
      <c r="CT198" s="22"/>
      <c r="CU198" s="29"/>
      <c r="CV198" s="27"/>
      <c r="CW198" s="27"/>
      <c r="CX198" s="27"/>
      <c r="CY198" s="27"/>
      <c r="CZ198" s="27"/>
      <c r="DA198" s="27"/>
    </row>
    <row r="199" spans="2:105">
      <c r="B199" s="61">
        <v>189</v>
      </c>
      <c r="C199" s="83">
        <v>44105</v>
      </c>
      <c r="D199" s="110"/>
      <c r="E199" s="58"/>
      <c r="G199" s="60">
        <v>134</v>
      </c>
      <c r="H199" s="111">
        <f t="shared" ca="1" si="43"/>
        <v>1512.9097022990234</v>
      </c>
      <c r="I199" s="112">
        <f t="shared" ca="1" si="32"/>
        <v>-8.1131922702746394E-3</v>
      </c>
      <c r="J199" s="99">
        <f t="shared" ca="1" si="33"/>
        <v>-26.900482852216303</v>
      </c>
      <c r="K199" s="100">
        <f t="shared" ca="1" si="44"/>
        <v>-0.52739270743197397</v>
      </c>
      <c r="L199" s="52"/>
      <c r="M199" s="46">
        <v>44105</v>
      </c>
      <c r="N199" s="59"/>
      <c r="O199" s="58" t="str">
        <f t="shared" si="34"/>
        <v/>
      </c>
      <c r="P199" s="81">
        <f t="shared" si="35"/>
        <v>2326.6802761348567</v>
      </c>
      <c r="Q199" s="81">
        <f t="shared" si="36"/>
        <v>2692.6554635870307</v>
      </c>
      <c r="R199" s="81">
        <f t="shared" si="37"/>
        <v>2800.1020638038372</v>
      </c>
      <c r="S199" s="81">
        <f t="shared" si="38"/>
        <v>1933.3013525946305</v>
      </c>
      <c r="T199" s="81">
        <f t="shared" si="39"/>
        <v>3369.8534552170922</v>
      </c>
      <c r="U199" s="81">
        <f t="shared" si="40"/>
        <v>1606.4322022591425</v>
      </c>
      <c r="V199" s="81">
        <f t="shared" si="41"/>
        <v>4055.5351379627864</v>
      </c>
      <c r="W199" s="81">
        <f t="shared" si="42"/>
        <v>1334.8278151214104</v>
      </c>
      <c r="X199" s="57">
        <v>134</v>
      </c>
      <c r="Y199" s="57"/>
      <c r="Z199" s="23"/>
      <c r="AB199" s="3"/>
      <c r="AC199" s="28"/>
      <c r="AD199" s="56"/>
      <c r="AE199" s="28"/>
      <c r="AF199" s="18"/>
      <c r="AH199" s="23"/>
      <c r="AI199" s="23"/>
      <c r="AJ199" s="23"/>
      <c r="AK199" s="23"/>
      <c r="AL199" s="23"/>
      <c r="AM199" s="23"/>
      <c r="AN199" s="23"/>
      <c r="AO199" s="30"/>
      <c r="AP199" s="22"/>
      <c r="AQ199" s="29"/>
      <c r="AR199" s="27"/>
      <c r="AS199" s="27"/>
      <c r="AT199" s="27"/>
      <c r="AU199" s="27"/>
      <c r="AV199" s="27"/>
      <c r="AW199" s="27"/>
      <c r="AY199" s="2"/>
      <c r="AZ199" s="8"/>
      <c r="BA199" s="8"/>
      <c r="BB199" s="8"/>
      <c r="BD199" s="37"/>
      <c r="BE199" s="28"/>
      <c r="BF199" s="56"/>
      <c r="BG199" s="28"/>
      <c r="BH199" s="18"/>
      <c r="BJ199" s="23"/>
      <c r="BK199" s="23"/>
      <c r="BL199" s="23"/>
      <c r="BM199" s="23"/>
      <c r="BN199" s="23"/>
      <c r="BO199" s="23"/>
      <c r="BP199" s="23"/>
      <c r="BQ199" s="30"/>
      <c r="BR199" s="22"/>
      <c r="BS199" s="29"/>
      <c r="BT199" s="27"/>
      <c r="BU199" s="27"/>
      <c r="BV199" s="27"/>
      <c r="BW199" s="27"/>
      <c r="BX199" s="27"/>
      <c r="BY199" s="27"/>
      <c r="CA199" s="2"/>
      <c r="CB199" s="8"/>
      <c r="CC199" s="8"/>
      <c r="CD199" s="8"/>
      <c r="CF199" s="37"/>
      <c r="CG199" s="28"/>
      <c r="CH199" s="56"/>
      <c r="CI199" s="28"/>
      <c r="CJ199" s="18"/>
      <c r="CL199" s="23"/>
      <c r="CM199" s="23"/>
      <c r="CN199" s="23"/>
      <c r="CO199" s="23"/>
      <c r="CP199" s="23"/>
      <c r="CQ199" s="23"/>
      <c r="CR199" s="23"/>
      <c r="CS199" s="30"/>
      <c r="CT199" s="22"/>
      <c r="CU199" s="29"/>
      <c r="CV199" s="27"/>
      <c r="CW199" s="27"/>
      <c r="CX199" s="27"/>
      <c r="CY199" s="27"/>
      <c r="CZ199" s="27"/>
      <c r="DA199" s="27"/>
    </row>
    <row r="200" spans="2:105">
      <c r="B200" s="61">
        <v>190</v>
      </c>
      <c r="C200" s="83">
        <v>44106</v>
      </c>
      <c r="D200" s="110"/>
      <c r="E200" s="58"/>
      <c r="G200" s="57">
        <v>135</v>
      </c>
      <c r="H200" s="111">
        <f t="shared" ca="1" si="43"/>
        <v>1583.3035622406271</v>
      </c>
      <c r="I200" s="112">
        <f t="shared" ca="1" si="32"/>
        <v>4.6528791397551998E-2</v>
      </c>
      <c r="J200" s="99">
        <f t="shared" ca="1" si="33"/>
        <v>-24.076309439026314</v>
      </c>
      <c r="K200" s="100">
        <f t="shared" ca="1" si="44"/>
        <v>2.8241734131899889</v>
      </c>
      <c r="L200" s="52"/>
      <c r="M200" s="46">
        <v>44106</v>
      </c>
      <c r="N200" s="59"/>
      <c r="O200" s="58" t="str">
        <f t="shared" si="34"/>
        <v/>
      </c>
      <c r="P200" s="81">
        <f t="shared" si="35"/>
        <v>2327.3597659761772</v>
      </c>
      <c r="Q200" s="81">
        <f t="shared" si="36"/>
        <v>2694.5135255003656</v>
      </c>
      <c r="R200" s="81">
        <f t="shared" si="37"/>
        <v>2802.8525825190736</v>
      </c>
      <c r="S200" s="81">
        <f t="shared" si="38"/>
        <v>1932.5324186035125</v>
      </c>
      <c r="T200" s="81">
        <f t="shared" si="39"/>
        <v>3375.4912816578499</v>
      </c>
      <c r="U200" s="81">
        <f t="shared" si="40"/>
        <v>1604.6859637049211</v>
      </c>
      <c r="V200" s="81">
        <f t="shared" si="41"/>
        <v>4065.123318868169</v>
      </c>
      <c r="W200" s="81">
        <f t="shared" si="42"/>
        <v>1332.4573587088134</v>
      </c>
      <c r="X200" s="57">
        <v>135</v>
      </c>
      <c r="Y200" s="57"/>
      <c r="Z200" s="23"/>
      <c r="AB200" s="3"/>
      <c r="AC200" s="28"/>
      <c r="AD200" s="56"/>
      <c r="AE200" s="28"/>
      <c r="AF200" s="18"/>
      <c r="AH200" s="23"/>
      <c r="AI200" s="23"/>
      <c r="AJ200" s="23"/>
      <c r="AK200" s="23"/>
      <c r="AL200" s="23"/>
      <c r="AM200" s="23"/>
      <c r="AN200" s="23"/>
      <c r="AO200" s="30"/>
      <c r="AP200" s="22"/>
      <c r="AQ200" s="29"/>
      <c r="AR200" s="27"/>
      <c r="AS200" s="27"/>
      <c r="AT200" s="27"/>
      <c r="AU200" s="27"/>
      <c r="AV200" s="27"/>
      <c r="AW200" s="27"/>
      <c r="AY200" s="2"/>
      <c r="AZ200" s="8"/>
      <c r="BA200" s="8"/>
      <c r="BB200" s="8"/>
      <c r="BD200" s="37"/>
      <c r="BE200" s="28"/>
      <c r="BF200" s="56"/>
      <c r="BG200" s="28"/>
      <c r="BH200" s="18"/>
      <c r="BJ200" s="23"/>
      <c r="BK200" s="23"/>
      <c r="BL200" s="23"/>
      <c r="BM200" s="23"/>
      <c r="BN200" s="23"/>
      <c r="BO200" s="23"/>
      <c r="BP200" s="23"/>
      <c r="BQ200" s="30"/>
      <c r="BR200" s="22"/>
      <c r="BS200" s="29"/>
      <c r="BT200" s="27"/>
      <c r="BU200" s="27"/>
      <c r="BV200" s="27"/>
      <c r="BW200" s="27"/>
      <c r="BX200" s="27"/>
      <c r="BY200" s="27"/>
      <c r="CA200" s="2"/>
      <c r="CB200" s="8"/>
      <c r="CC200" s="8"/>
      <c r="CD200" s="8"/>
      <c r="CF200" s="37"/>
      <c r="CG200" s="28"/>
      <c r="CH200" s="56"/>
      <c r="CI200" s="28"/>
      <c r="CJ200" s="18"/>
      <c r="CL200" s="23"/>
      <c r="CM200" s="23"/>
      <c r="CN200" s="23"/>
      <c r="CO200" s="23"/>
      <c r="CP200" s="23"/>
      <c r="CQ200" s="23"/>
      <c r="CR200" s="23"/>
      <c r="CS200" s="30"/>
      <c r="CT200" s="22"/>
      <c r="CU200" s="29"/>
      <c r="CV200" s="27"/>
      <c r="CW200" s="27"/>
      <c r="CX200" s="27"/>
      <c r="CY200" s="27"/>
      <c r="CZ200" s="27"/>
      <c r="DA200" s="27"/>
    </row>
    <row r="201" spans="2:105">
      <c r="B201" s="61">
        <v>191</v>
      </c>
      <c r="C201" s="83">
        <v>44109</v>
      </c>
      <c r="D201" s="110"/>
      <c r="E201" s="58"/>
      <c r="G201" s="60">
        <v>136</v>
      </c>
      <c r="H201" s="111">
        <f t="shared" ca="1" si="43"/>
        <v>1593.4096607152114</v>
      </c>
      <c r="I201" s="112">
        <f t="shared" ca="1" si="32"/>
        <v>6.3829190533005384E-3</v>
      </c>
      <c r="J201" s="99">
        <f t="shared" ca="1" si="33"/>
        <v>-23.696894783015036</v>
      </c>
      <c r="K201" s="100">
        <f t="shared" ca="1" si="44"/>
        <v>0.37941465601127855</v>
      </c>
      <c r="L201" s="52"/>
      <c r="M201" s="46">
        <v>44109</v>
      </c>
      <c r="N201" s="59"/>
      <c r="O201" s="58" t="str">
        <f t="shared" si="34"/>
        <v/>
      </c>
      <c r="P201" s="81">
        <f t="shared" si="35"/>
        <v>2328.0394542575013</v>
      </c>
      <c r="Q201" s="81">
        <f t="shared" si="36"/>
        <v>2696.3659934026068</v>
      </c>
      <c r="R201" s="81">
        <f t="shared" si="37"/>
        <v>2805.5986483237202</v>
      </c>
      <c r="S201" s="81">
        <f t="shared" si="38"/>
        <v>1931.7687167470485</v>
      </c>
      <c r="T201" s="81">
        <f t="shared" si="39"/>
        <v>3381.1212954663451</v>
      </c>
      <c r="U201" s="81">
        <f t="shared" si="40"/>
        <v>1602.949798886774</v>
      </c>
      <c r="V201" s="81">
        <f t="shared" si="41"/>
        <v>4074.7029948443819</v>
      </c>
      <c r="W201" s="81">
        <f t="shared" si="42"/>
        <v>1330.1012877348512</v>
      </c>
      <c r="X201" s="57">
        <v>136</v>
      </c>
      <c r="Y201" s="57"/>
      <c r="Z201" s="23"/>
      <c r="AB201" s="3"/>
      <c r="AC201" s="28"/>
      <c r="AD201" s="56"/>
      <c r="AE201" s="28"/>
      <c r="AF201" s="18"/>
      <c r="AH201" s="23"/>
      <c r="AI201" s="23"/>
      <c r="AJ201" s="23"/>
      <c r="AK201" s="23"/>
      <c r="AL201" s="23"/>
      <c r="AM201" s="23"/>
      <c r="AN201" s="23"/>
      <c r="AO201" s="30"/>
      <c r="AP201" s="22"/>
      <c r="AQ201" s="29"/>
      <c r="AR201" s="27"/>
      <c r="AS201" s="27"/>
      <c r="AT201" s="27"/>
      <c r="AU201" s="27"/>
      <c r="AV201" s="27"/>
      <c r="AW201" s="27"/>
      <c r="AY201" s="2"/>
      <c r="AZ201" s="8"/>
      <c r="BA201" s="8"/>
      <c r="BB201" s="8"/>
      <c r="BD201" s="37"/>
      <c r="BE201" s="28"/>
      <c r="BF201" s="56"/>
      <c r="BG201" s="28"/>
      <c r="BH201" s="18"/>
      <c r="BJ201" s="23"/>
      <c r="BK201" s="23"/>
      <c r="BL201" s="23"/>
      <c r="BM201" s="23"/>
      <c r="BN201" s="23"/>
      <c r="BO201" s="23"/>
      <c r="BP201" s="23"/>
      <c r="BQ201" s="30"/>
      <c r="BR201" s="22"/>
      <c r="BS201" s="29"/>
      <c r="BT201" s="27"/>
      <c r="BU201" s="27"/>
      <c r="BV201" s="27"/>
      <c r="BW201" s="27"/>
      <c r="BX201" s="27"/>
      <c r="BY201" s="27"/>
      <c r="CA201" s="2"/>
      <c r="CB201" s="8"/>
      <c r="CC201" s="8"/>
      <c r="CD201" s="8"/>
      <c r="CF201" s="37"/>
      <c r="CG201" s="28"/>
      <c r="CH201" s="56"/>
      <c r="CI201" s="28"/>
      <c r="CJ201" s="18"/>
      <c r="CL201" s="23"/>
      <c r="CM201" s="23"/>
      <c r="CN201" s="23"/>
      <c r="CO201" s="23"/>
      <c r="CP201" s="23"/>
      <c r="CQ201" s="23"/>
      <c r="CR201" s="23"/>
      <c r="CS201" s="30"/>
      <c r="CT201" s="22"/>
      <c r="CU201" s="29"/>
      <c r="CV201" s="27"/>
      <c r="CW201" s="27"/>
      <c r="CX201" s="27"/>
      <c r="CY201" s="27"/>
      <c r="CZ201" s="27"/>
      <c r="DA201" s="27"/>
    </row>
    <row r="202" spans="2:105">
      <c r="B202" s="61">
        <v>192</v>
      </c>
      <c r="C202" s="83">
        <v>44110</v>
      </c>
      <c r="D202" s="110"/>
      <c r="E202" s="58"/>
      <c r="G202" s="57">
        <v>137</v>
      </c>
      <c r="H202" s="111">
        <f t="shared" ca="1" si="43"/>
        <v>1645.9738416039563</v>
      </c>
      <c r="I202" s="112">
        <f t="shared" ca="1" si="32"/>
        <v>3.2988491399726511E-2</v>
      </c>
      <c r="J202" s="99">
        <f t="shared" ca="1" si="33"/>
        <v>-21.686641712609866</v>
      </c>
      <c r="K202" s="100">
        <f t="shared" ca="1" si="44"/>
        <v>2.0102530704051711</v>
      </c>
      <c r="L202" s="52"/>
      <c r="M202" s="46">
        <v>44110</v>
      </c>
      <c r="N202" s="59"/>
      <c r="O202" s="58" t="str">
        <f t="shared" si="34"/>
        <v/>
      </c>
      <c r="P202" s="81">
        <f t="shared" si="35"/>
        <v>2328.719341036784</v>
      </c>
      <c r="Q202" s="81">
        <f t="shared" si="36"/>
        <v>2698.2129297504107</v>
      </c>
      <c r="R202" s="81">
        <f t="shared" si="37"/>
        <v>2808.3403216882571</v>
      </c>
      <c r="S202" s="81">
        <f t="shared" si="38"/>
        <v>1931.0101868489899</v>
      </c>
      <c r="T202" s="81">
        <f t="shared" si="39"/>
        <v>3386.7436163040497</v>
      </c>
      <c r="U202" s="81">
        <f t="shared" si="40"/>
        <v>1601.2235892945555</v>
      </c>
      <c r="V202" s="81">
        <f t="shared" si="41"/>
        <v>4084.2743431041608</v>
      </c>
      <c r="W202" s="81">
        <f t="shared" si="42"/>
        <v>1327.7594289117255</v>
      </c>
      <c r="X202" s="57">
        <v>137</v>
      </c>
      <c r="Y202" s="57"/>
      <c r="Z202" s="23"/>
      <c r="AB202" s="3"/>
      <c r="AC202" s="28"/>
      <c r="AD202" s="56"/>
      <c r="AE202" s="28"/>
      <c r="AF202" s="18"/>
      <c r="AH202" s="23"/>
      <c r="AI202" s="23"/>
      <c r="AJ202" s="23"/>
      <c r="AK202" s="23"/>
      <c r="AL202" s="23"/>
      <c r="AM202" s="23"/>
      <c r="AN202" s="23"/>
      <c r="AO202" s="30"/>
      <c r="AP202" s="22"/>
      <c r="AQ202" s="29"/>
      <c r="AR202" s="27"/>
      <c r="AS202" s="27"/>
      <c r="AT202" s="27"/>
      <c r="AU202" s="27"/>
      <c r="AV202" s="27"/>
      <c r="AW202" s="27"/>
      <c r="AY202" s="2"/>
      <c r="AZ202" s="8"/>
      <c r="BA202" s="8"/>
      <c r="BB202" s="8"/>
      <c r="BD202" s="37"/>
      <c r="BE202" s="28"/>
      <c r="BF202" s="56"/>
      <c r="BG202" s="28"/>
      <c r="BH202" s="18"/>
      <c r="BJ202" s="23"/>
      <c r="BK202" s="23"/>
      <c r="BL202" s="23"/>
      <c r="BM202" s="23"/>
      <c r="BN202" s="23"/>
      <c r="BO202" s="23"/>
      <c r="BP202" s="23"/>
      <c r="BQ202" s="30"/>
      <c r="BR202" s="22"/>
      <c r="BS202" s="29"/>
      <c r="BT202" s="27"/>
      <c r="BU202" s="27"/>
      <c r="BV202" s="27"/>
      <c r="BW202" s="27"/>
      <c r="BX202" s="27"/>
      <c r="BY202" s="27"/>
      <c r="CA202" s="2"/>
      <c r="CB202" s="8"/>
      <c r="CC202" s="8"/>
      <c r="CD202" s="8"/>
      <c r="CF202" s="37"/>
      <c r="CG202" s="28"/>
      <c r="CH202" s="56"/>
      <c r="CI202" s="28"/>
      <c r="CJ202" s="18"/>
      <c r="CL202" s="23"/>
      <c r="CM202" s="23"/>
      <c r="CN202" s="23"/>
      <c r="CO202" s="23"/>
      <c r="CP202" s="23"/>
      <c r="CQ202" s="23"/>
      <c r="CR202" s="23"/>
      <c r="CS202" s="30"/>
      <c r="CT202" s="22"/>
      <c r="CU202" s="29"/>
      <c r="CV202" s="27"/>
      <c r="CW202" s="27"/>
      <c r="CX202" s="27"/>
      <c r="CY202" s="27"/>
      <c r="CZ202" s="27"/>
      <c r="DA202" s="27"/>
    </row>
    <row r="203" spans="2:105">
      <c r="B203" s="61">
        <v>193</v>
      </c>
      <c r="C203" s="83">
        <v>44111</v>
      </c>
      <c r="D203" s="110"/>
      <c r="E203" s="58"/>
      <c r="G203" s="60">
        <v>138</v>
      </c>
      <c r="H203" s="111">
        <f t="shared" ca="1" si="43"/>
        <v>1634.5437708663137</v>
      </c>
      <c r="I203" s="112">
        <f t="shared" ca="1" si="32"/>
        <v>-6.9442602602385944E-3</v>
      </c>
      <c r="J203" s="99">
        <f t="shared" ca="1" si="33"/>
        <v>-22.140421952853814</v>
      </c>
      <c r="K203" s="100">
        <f t="shared" ca="1" si="44"/>
        <v>-0.45378024024394925</v>
      </c>
      <c r="L203" s="52"/>
      <c r="M203" s="46">
        <v>44111</v>
      </c>
      <c r="N203" s="59"/>
      <c r="O203" s="58" t="str">
        <f t="shared" si="34"/>
        <v/>
      </c>
      <c r="P203" s="81">
        <f t="shared" si="35"/>
        <v>2329.3994263719937</v>
      </c>
      <c r="Q203" s="81">
        <f t="shared" si="36"/>
        <v>2700.0543958601806</v>
      </c>
      <c r="R203" s="81">
        <f t="shared" si="37"/>
        <v>2811.0776619691983</v>
      </c>
      <c r="S203" s="81">
        <f t="shared" si="38"/>
        <v>1930.2567698471605</v>
      </c>
      <c r="T203" s="81">
        <f t="shared" si="39"/>
        <v>3392.3583616270189</v>
      </c>
      <c r="U203" s="81">
        <f t="shared" si="40"/>
        <v>1599.5072186240793</v>
      </c>
      <c r="V203" s="81">
        <f t="shared" si="41"/>
        <v>4093.8375376079698</v>
      </c>
      <c r="W203" s="81">
        <f t="shared" si="42"/>
        <v>1325.4316122062442</v>
      </c>
      <c r="X203" s="57">
        <v>138</v>
      </c>
      <c r="Y203" s="57"/>
      <c r="Z203" s="23"/>
      <c r="AB203" s="3"/>
      <c r="AC203" s="28"/>
      <c r="AD203" s="56"/>
      <c r="AE203" s="28"/>
      <c r="AF203" s="18"/>
      <c r="AH203" s="23"/>
      <c r="AI203" s="23"/>
      <c r="AJ203" s="23"/>
      <c r="AK203" s="23"/>
      <c r="AL203" s="23"/>
      <c r="AM203" s="23"/>
      <c r="AN203" s="23"/>
      <c r="AO203" s="30"/>
      <c r="AP203" s="22"/>
      <c r="AQ203" s="29"/>
      <c r="AR203" s="27"/>
      <c r="AS203" s="27"/>
      <c r="AT203" s="27"/>
      <c r="AU203" s="27"/>
      <c r="AV203" s="27"/>
      <c r="AW203" s="27"/>
      <c r="AY203" s="2"/>
      <c r="AZ203" s="8"/>
      <c r="BA203" s="8"/>
      <c r="BB203" s="8"/>
      <c r="BD203" s="37"/>
      <c r="BE203" s="28"/>
      <c r="BF203" s="56"/>
      <c r="BG203" s="28"/>
      <c r="BH203" s="18"/>
      <c r="BJ203" s="23"/>
      <c r="BK203" s="23"/>
      <c r="BL203" s="23"/>
      <c r="BM203" s="23"/>
      <c r="BN203" s="23"/>
      <c r="BO203" s="23"/>
      <c r="BP203" s="23"/>
      <c r="BQ203" s="30"/>
      <c r="BR203" s="22"/>
      <c r="BS203" s="29"/>
      <c r="BT203" s="27"/>
      <c r="BU203" s="27"/>
      <c r="BV203" s="27"/>
      <c r="BW203" s="27"/>
      <c r="BX203" s="27"/>
      <c r="BY203" s="27"/>
      <c r="CA203" s="2"/>
      <c r="CB203" s="8"/>
      <c r="CC203" s="8"/>
      <c r="CD203" s="8"/>
      <c r="CF203" s="37"/>
      <c r="CG203" s="28"/>
      <c r="CH203" s="56"/>
      <c r="CI203" s="28"/>
      <c r="CJ203" s="18"/>
      <c r="CL203" s="23"/>
      <c r="CM203" s="23"/>
      <c r="CN203" s="23"/>
      <c r="CO203" s="23"/>
      <c r="CP203" s="23"/>
      <c r="CQ203" s="23"/>
      <c r="CR203" s="23"/>
      <c r="CS203" s="30"/>
      <c r="CT203" s="22"/>
      <c r="CU203" s="29"/>
      <c r="CV203" s="27"/>
      <c r="CW203" s="27"/>
      <c r="CX203" s="27"/>
      <c r="CY203" s="27"/>
      <c r="CZ203" s="27"/>
      <c r="DA203" s="27"/>
    </row>
    <row r="204" spans="2:105">
      <c r="B204" s="61">
        <v>194</v>
      </c>
      <c r="C204" s="83">
        <v>44112</v>
      </c>
      <c r="D204" s="110"/>
      <c r="E204" s="58"/>
      <c r="G204" s="57">
        <v>139</v>
      </c>
      <c r="H204" s="111">
        <f t="shared" ca="1" si="43"/>
        <v>1647.4583269999807</v>
      </c>
      <c r="I204" s="112">
        <f t="shared" ca="1" si="32"/>
        <v>7.9010157842529117E-3</v>
      </c>
      <c r="J204" s="99">
        <f t="shared" ca="1" si="33"/>
        <v>-21.66679906531364</v>
      </c>
      <c r="K204" s="100">
        <f t="shared" ca="1" si="44"/>
        <v>0.47362288754017268</v>
      </c>
      <c r="L204" s="52"/>
      <c r="M204" s="46">
        <v>44112</v>
      </c>
      <c r="N204" s="59"/>
      <c r="O204" s="58" t="str">
        <f t="shared" si="34"/>
        <v/>
      </c>
      <c r="P204" s="81">
        <f t="shared" si="35"/>
        <v>2330.0797103211171</v>
      </c>
      <c r="Q204" s="81">
        <f t="shared" si="36"/>
        <v>2701.8904519369698</v>
      </c>
      <c r="R204" s="81">
        <f t="shared" si="37"/>
        <v>2813.8107274375102</v>
      </c>
      <c r="S204" s="81">
        <f t="shared" si="38"/>
        <v>1929.5084077650404</v>
      </c>
      <c r="T204" s="81">
        <f t="shared" si="39"/>
        <v>3397.9656467423024</v>
      </c>
      <c r="U204" s="81">
        <f t="shared" si="40"/>
        <v>1597.8005727207076</v>
      </c>
      <c r="V204" s="81">
        <f t="shared" si="41"/>
        <v>4103.3927491476061</v>
      </c>
      <c r="W204" s="81">
        <f t="shared" si="42"/>
        <v>1323.1176707562192</v>
      </c>
      <c r="X204" s="57">
        <v>139</v>
      </c>
      <c r="Y204" s="57"/>
      <c r="Z204" s="23"/>
      <c r="AB204" s="3"/>
      <c r="AC204" s="28"/>
      <c r="AD204" s="56"/>
      <c r="AE204" s="28"/>
      <c r="AF204" s="18"/>
      <c r="AH204" s="23"/>
      <c r="AI204" s="23"/>
      <c r="AJ204" s="23"/>
      <c r="AK204" s="23"/>
      <c r="AL204" s="23"/>
      <c r="AM204" s="23"/>
      <c r="AN204" s="23"/>
      <c r="AO204" s="30"/>
      <c r="AP204" s="22"/>
      <c r="AQ204" s="29"/>
      <c r="AR204" s="27"/>
      <c r="AS204" s="27"/>
      <c r="AT204" s="27"/>
      <c r="AU204" s="27"/>
      <c r="AV204" s="27"/>
      <c r="AW204" s="27"/>
      <c r="AY204" s="2"/>
      <c r="AZ204" s="8"/>
      <c r="BA204" s="8"/>
      <c r="BB204" s="8"/>
      <c r="BD204" s="37"/>
      <c r="BE204" s="28"/>
      <c r="BF204" s="56"/>
      <c r="BG204" s="28"/>
      <c r="BH204" s="18"/>
      <c r="BJ204" s="23"/>
      <c r="BK204" s="23"/>
      <c r="BL204" s="23"/>
      <c r="BM204" s="23"/>
      <c r="BN204" s="23"/>
      <c r="BO204" s="23"/>
      <c r="BP204" s="23"/>
      <c r="BQ204" s="30"/>
      <c r="BR204" s="22"/>
      <c r="BS204" s="29"/>
      <c r="BT204" s="27"/>
      <c r="BU204" s="27"/>
      <c r="BV204" s="27"/>
      <c r="BW204" s="27"/>
      <c r="BX204" s="27"/>
      <c r="BY204" s="27"/>
      <c r="CA204" s="2"/>
      <c r="CB204" s="8"/>
      <c r="CC204" s="8"/>
      <c r="CD204" s="8"/>
      <c r="CF204" s="37"/>
      <c r="CG204" s="28"/>
      <c r="CH204" s="56"/>
      <c r="CI204" s="28"/>
      <c r="CJ204" s="18"/>
      <c r="CL204" s="23"/>
      <c r="CM204" s="23"/>
      <c r="CN204" s="23"/>
      <c r="CO204" s="23"/>
      <c r="CP204" s="23"/>
      <c r="CQ204" s="23"/>
      <c r="CR204" s="23"/>
      <c r="CS204" s="30"/>
      <c r="CT204" s="22"/>
      <c r="CU204" s="29"/>
      <c r="CV204" s="27"/>
      <c r="CW204" s="27"/>
      <c r="CX204" s="27"/>
      <c r="CY204" s="27"/>
      <c r="CZ204" s="27"/>
      <c r="DA204" s="27"/>
    </row>
    <row r="205" spans="2:105">
      <c r="B205" s="61">
        <v>195</v>
      </c>
      <c r="C205" s="83">
        <v>44113</v>
      </c>
      <c r="D205" s="110"/>
      <c r="E205" s="58"/>
      <c r="G205" s="60">
        <v>140</v>
      </c>
      <c r="H205" s="111">
        <f t="shared" ca="1" si="43"/>
        <v>1636.2954348641283</v>
      </c>
      <c r="I205" s="112">
        <f t="shared" ca="1" si="32"/>
        <v>-6.7758267100934974E-3</v>
      </c>
      <c r="J205" s="99">
        <f t="shared" ca="1" si="33"/>
        <v>-22.109979493476484</v>
      </c>
      <c r="K205" s="100">
        <f t="shared" ca="1" si="44"/>
        <v>-0.44318042816284364</v>
      </c>
      <c r="L205" s="52"/>
      <c r="M205" s="46">
        <v>44113</v>
      </c>
      <c r="N205" s="59"/>
      <c r="O205" s="58" t="str">
        <f t="shared" si="34"/>
        <v/>
      </c>
      <c r="P205" s="81">
        <f t="shared" si="35"/>
        <v>2330.760192942158</v>
      </c>
      <c r="Q205" s="81">
        <f t="shared" si="36"/>
        <v>2703.7211571024363</v>
      </c>
      <c r="R205" s="81">
        <f t="shared" si="37"/>
        <v>2816.5395753061007</v>
      </c>
      <c r="S205" s="81">
        <f t="shared" si="38"/>
        <v>1928.7650436842771</v>
      </c>
      <c r="T205" s="81">
        <f t="shared" si="39"/>
        <v>3403.5655848625261</v>
      </c>
      <c r="U205" s="81">
        <f t="shared" si="40"/>
        <v>1596.1035395247688</v>
      </c>
      <c r="V205" s="81">
        <f t="shared" si="41"/>
        <v>4112.9401454270755</v>
      </c>
      <c r="W205" s="81">
        <f t="shared" si="42"/>
        <v>1320.8174407895931</v>
      </c>
      <c r="X205" s="57">
        <v>140</v>
      </c>
      <c r="Y205" s="57"/>
      <c r="Z205" s="23"/>
      <c r="AB205" s="3"/>
      <c r="AC205" s="28"/>
      <c r="AD205" s="56"/>
      <c r="AE205" s="28"/>
      <c r="AF205" s="18"/>
      <c r="AH205" s="23"/>
      <c r="AI205" s="23"/>
      <c r="AJ205" s="23"/>
      <c r="AK205" s="23"/>
      <c r="AL205" s="23"/>
      <c r="AM205" s="23"/>
      <c r="AN205" s="23"/>
      <c r="AO205" s="30"/>
      <c r="AP205" s="22"/>
      <c r="AQ205" s="29"/>
      <c r="AR205" s="27"/>
      <c r="AS205" s="27"/>
      <c r="AT205" s="27"/>
      <c r="AU205" s="27"/>
      <c r="AV205" s="27"/>
      <c r="AW205" s="27"/>
      <c r="AY205" s="2"/>
      <c r="AZ205" s="8"/>
      <c r="BA205" s="8"/>
      <c r="BB205" s="8"/>
      <c r="BD205" s="37"/>
      <c r="BE205" s="28"/>
      <c r="BF205" s="56"/>
      <c r="BG205" s="28"/>
      <c r="BH205" s="18"/>
      <c r="BJ205" s="23"/>
      <c r="BK205" s="23"/>
      <c r="BL205" s="23"/>
      <c r="BM205" s="23"/>
      <c r="BN205" s="23"/>
      <c r="BO205" s="23"/>
      <c r="BP205" s="23"/>
      <c r="BQ205" s="30"/>
      <c r="BR205" s="22"/>
      <c r="BS205" s="29"/>
      <c r="BT205" s="27"/>
      <c r="BU205" s="27"/>
      <c r="BV205" s="27"/>
      <c r="BW205" s="27"/>
      <c r="BX205" s="27"/>
      <c r="BY205" s="27"/>
      <c r="CA205" s="2"/>
      <c r="CB205" s="8"/>
      <c r="CC205" s="8"/>
      <c r="CD205" s="8"/>
      <c r="CF205" s="37"/>
      <c r="CG205" s="28"/>
      <c r="CH205" s="56"/>
      <c r="CI205" s="28"/>
      <c r="CJ205" s="18"/>
      <c r="CL205" s="23"/>
      <c r="CM205" s="23"/>
      <c r="CN205" s="23"/>
      <c r="CO205" s="23"/>
      <c r="CP205" s="23"/>
      <c r="CQ205" s="23"/>
      <c r="CR205" s="23"/>
      <c r="CS205" s="30"/>
      <c r="CT205" s="22"/>
      <c r="CU205" s="29"/>
      <c r="CV205" s="27"/>
      <c r="CW205" s="27"/>
      <c r="CX205" s="27"/>
      <c r="CY205" s="27"/>
      <c r="CZ205" s="27"/>
      <c r="DA205" s="27"/>
    </row>
    <row r="206" spans="2:105">
      <c r="B206" s="61">
        <v>196</v>
      </c>
      <c r="C206" s="83">
        <v>44116</v>
      </c>
      <c r="D206" s="110"/>
      <c r="E206" s="58"/>
      <c r="G206" s="57">
        <v>141</v>
      </c>
      <c r="H206" s="111">
        <f t="shared" ca="1" si="43"/>
        <v>1690.4861651596859</v>
      </c>
      <c r="I206" s="112">
        <f t="shared" ca="1" si="32"/>
        <v>3.3117937715237473E-2</v>
      </c>
      <c r="J206" s="99">
        <f t="shared" ca="1" si="33"/>
        <v>-20.091894885822288</v>
      </c>
      <c r="K206" s="100">
        <f t="shared" ca="1" si="44"/>
        <v>2.0180846076541958</v>
      </c>
      <c r="L206" s="52"/>
      <c r="M206" s="46">
        <v>44116</v>
      </c>
      <c r="N206" s="59"/>
      <c r="O206" s="58" t="str">
        <f t="shared" si="34"/>
        <v/>
      </c>
      <c r="P206" s="81">
        <f t="shared" si="35"/>
        <v>2331.4408742931382</v>
      </c>
      <c r="Q206" s="81">
        <f t="shared" si="36"/>
        <v>2705.5465694219129</v>
      </c>
      <c r="R206" s="81">
        <f t="shared" si="37"/>
        <v>2819.2642617564252</v>
      </c>
      <c r="S206" s="81">
        <f t="shared" si="38"/>
        <v>1928.0266217180783</v>
      </c>
      <c r="T206" s="81">
        <f t="shared" si="39"/>
        <v>3409.1582871587107</v>
      </c>
      <c r="U206" s="81">
        <f t="shared" si="40"/>
        <v>1594.4160090187395</v>
      </c>
      <c r="V206" s="81">
        <f t="shared" si="41"/>
        <v>4122.4798911408488</v>
      </c>
      <c r="W206" s="81">
        <f t="shared" si="42"/>
        <v>1318.5307615461791</v>
      </c>
      <c r="X206" s="57">
        <v>141</v>
      </c>
      <c r="Y206" s="57"/>
      <c r="Z206" s="23"/>
      <c r="AB206" s="3"/>
      <c r="AC206" s="28"/>
      <c r="AD206" s="56"/>
      <c r="AE206" s="28"/>
      <c r="AF206" s="18"/>
      <c r="AH206" s="23"/>
      <c r="AI206" s="23"/>
      <c r="AJ206" s="23"/>
      <c r="AK206" s="23"/>
      <c r="AL206" s="23"/>
      <c r="AM206" s="23"/>
      <c r="AN206" s="23"/>
      <c r="AO206" s="30"/>
      <c r="AP206" s="22"/>
      <c r="AQ206" s="29"/>
      <c r="AR206" s="27"/>
      <c r="AS206" s="27"/>
      <c r="AT206" s="27"/>
      <c r="AU206" s="27"/>
      <c r="AV206" s="27"/>
      <c r="AW206" s="27"/>
      <c r="AY206" s="2"/>
      <c r="AZ206" s="8"/>
      <c r="BA206" s="8"/>
      <c r="BB206" s="8"/>
      <c r="BD206" s="37"/>
      <c r="BE206" s="28"/>
      <c r="BF206" s="56"/>
      <c r="BG206" s="28"/>
      <c r="BH206" s="18"/>
      <c r="BJ206" s="23"/>
      <c r="BK206" s="23"/>
      <c r="BL206" s="23"/>
      <c r="BM206" s="23"/>
      <c r="BN206" s="23"/>
      <c r="BO206" s="23"/>
      <c r="BP206" s="23"/>
      <c r="BQ206" s="30"/>
      <c r="BR206" s="22"/>
      <c r="BS206" s="29"/>
      <c r="BT206" s="27"/>
      <c r="BU206" s="27"/>
      <c r="BV206" s="27"/>
      <c r="BW206" s="27"/>
      <c r="BX206" s="27"/>
      <c r="BY206" s="27"/>
      <c r="CA206" s="2"/>
      <c r="CB206" s="8"/>
      <c r="CC206" s="8"/>
      <c r="CD206" s="8"/>
      <c r="CF206" s="37"/>
      <c r="CG206" s="28"/>
      <c r="CH206" s="56"/>
      <c r="CI206" s="28"/>
      <c r="CJ206" s="18"/>
      <c r="CL206" s="23"/>
      <c r="CM206" s="23"/>
      <c r="CN206" s="23"/>
      <c r="CO206" s="23"/>
      <c r="CP206" s="23"/>
      <c r="CQ206" s="23"/>
      <c r="CR206" s="23"/>
      <c r="CS206" s="30"/>
      <c r="CT206" s="22"/>
      <c r="CU206" s="29"/>
      <c r="CV206" s="27"/>
      <c r="CW206" s="27"/>
      <c r="CX206" s="27"/>
      <c r="CY206" s="27"/>
      <c r="CZ206" s="27"/>
      <c r="DA206" s="27"/>
    </row>
    <row r="207" spans="2:105">
      <c r="B207" s="61">
        <v>197</v>
      </c>
      <c r="C207" s="83">
        <v>44117</v>
      </c>
      <c r="D207" s="110"/>
      <c r="E207" s="58"/>
      <c r="G207" s="60">
        <v>142</v>
      </c>
      <c r="H207" s="111">
        <f t="shared" ca="1" si="43"/>
        <v>1633.5255511430287</v>
      </c>
      <c r="I207" s="112">
        <f t="shared" ca="1" si="32"/>
        <v>-3.3694812291632487E-2</v>
      </c>
      <c r="J207" s="99">
        <f t="shared" ca="1" si="33"/>
        <v>-22.252367720825102</v>
      </c>
      <c r="K207" s="100">
        <f t="shared" ca="1" si="44"/>
        <v>-2.1604728350028131</v>
      </c>
      <c r="L207" s="52"/>
      <c r="M207" s="46">
        <v>44117</v>
      </c>
      <c r="N207" s="59"/>
      <c r="O207" s="58" t="str">
        <f t="shared" si="34"/>
        <v/>
      </c>
      <c r="P207" s="81">
        <f t="shared" si="35"/>
        <v>2332.1217544320943</v>
      </c>
      <c r="Q207" s="81">
        <f t="shared" si="36"/>
        <v>2707.3667459306062</v>
      </c>
      <c r="R207" s="81">
        <f t="shared" si="37"/>
        <v>2821.9848419642417</v>
      </c>
      <c r="S207" s="81">
        <f t="shared" si="38"/>
        <v>1927.2930869854565</v>
      </c>
      <c r="T207" s="81">
        <f t="shared" si="39"/>
        <v>3414.7438628113991</v>
      </c>
      <c r="U207" s="81">
        <f t="shared" si="40"/>
        <v>1592.737873176118</v>
      </c>
      <c r="V207" s="81">
        <f t="shared" si="41"/>
        <v>4132.0121480496136</v>
      </c>
      <c r="W207" s="81">
        <f t="shared" si="42"/>
        <v>1316.2574752019159</v>
      </c>
      <c r="X207" s="57">
        <v>142</v>
      </c>
      <c r="Y207" s="57"/>
      <c r="Z207" s="23"/>
      <c r="AB207" s="3"/>
      <c r="AC207" s="28"/>
      <c r="AD207" s="56"/>
      <c r="AE207" s="28"/>
      <c r="AF207" s="18"/>
      <c r="AH207" s="23"/>
      <c r="AI207" s="23"/>
      <c r="AJ207" s="23"/>
      <c r="AK207" s="23"/>
      <c r="AL207" s="23"/>
      <c r="AM207" s="23"/>
      <c r="AN207" s="23"/>
      <c r="AO207" s="30"/>
      <c r="AP207" s="22"/>
      <c r="AQ207" s="29"/>
      <c r="AR207" s="27"/>
      <c r="AS207" s="27"/>
      <c r="AT207" s="27"/>
      <c r="AU207" s="27"/>
      <c r="AV207" s="27"/>
      <c r="AW207" s="27"/>
      <c r="AY207" s="2"/>
      <c r="AZ207" s="8"/>
      <c r="BA207" s="8"/>
      <c r="BB207" s="8"/>
      <c r="BD207" s="37"/>
      <c r="BE207" s="28"/>
      <c r="BF207" s="56"/>
      <c r="BG207" s="28"/>
      <c r="BH207" s="18"/>
      <c r="BJ207" s="23"/>
      <c r="BK207" s="23"/>
      <c r="BL207" s="23"/>
      <c r="BM207" s="23"/>
      <c r="BN207" s="23"/>
      <c r="BO207" s="23"/>
      <c r="BP207" s="23"/>
      <c r="BQ207" s="30"/>
      <c r="BR207" s="22"/>
      <c r="BS207" s="29"/>
      <c r="BT207" s="27"/>
      <c r="BU207" s="27"/>
      <c r="BV207" s="27"/>
      <c r="BW207" s="27"/>
      <c r="BX207" s="27"/>
      <c r="BY207" s="27"/>
      <c r="CA207" s="2"/>
      <c r="CB207" s="8"/>
      <c r="CC207" s="8"/>
      <c r="CD207" s="8"/>
      <c r="CF207" s="37"/>
      <c r="CG207" s="28"/>
      <c r="CH207" s="56"/>
      <c r="CI207" s="28"/>
      <c r="CJ207" s="18"/>
      <c r="CL207" s="23"/>
      <c r="CM207" s="23"/>
      <c r="CN207" s="23"/>
      <c r="CO207" s="23"/>
      <c r="CP207" s="23"/>
      <c r="CQ207" s="23"/>
      <c r="CR207" s="23"/>
      <c r="CS207" s="30"/>
      <c r="CT207" s="22"/>
      <c r="CU207" s="29"/>
      <c r="CV207" s="27"/>
      <c r="CW207" s="27"/>
      <c r="CX207" s="27"/>
      <c r="CY207" s="27"/>
      <c r="CZ207" s="27"/>
      <c r="DA207" s="27"/>
    </row>
    <row r="208" spans="2:105">
      <c r="B208" s="61">
        <v>198</v>
      </c>
      <c r="C208" s="83">
        <v>44118</v>
      </c>
      <c r="D208" s="110"/>
      <c r="E208" s="58"/>
      <c r="G208" s="57">
        <v>143</v>
      </c>
      <c r="H208" s="111">
        <f t="shared" ca="1" si="43"/>
        <v>1664.6750430673603</v>
      </c>
      <c r="I208" s="112">
        <f t="shared" ca="1" si="32"/>
        <v>1.906887339627799E-2</v>
      </c>
      <c r="J208" s="99">
        <f t="shared" ca="1" si="33"/>
        <v>-21.090033898450663</v>
      </c>
      <c r="K208" s="100">
        <f t="shared" ca="1" si="44"/>
        <v>1.1623338223744384</v>
      </c>
      <c r="L208" s="52"/>
      <c r="M208" s="46">
        <v>44118</v>
      </c>
      <c r="N208" s="59"/>
      <c r="O208" s="58" t="str">
        <f t="shared" si="34"/>
        <v/>
      </c>
      <c r="P208" s="81">
        <f t="shared" si="35"/>
        <v>2332.8028334170808</v>
      </c>
      <c r="Q208" s="81">
        <f t="shared" si="36"/>
        <v>2709.1817426589669</v>
      </c>
      <c r="R208" s="81">
        <f t="shared" si="37"/>
        <v>2824.7013701245473</v>
      </c>
      <c r="S208" s="81">
        <f t="shared" si="38"/>
        <v>1926.5643855862938</v>
      </c>
      <c r="T208" s="81">
        <f t="shared" si="39"/>
        <v>3420.3224190601559</v>
      </c>
      <c r="U208" s="81">
        <f t="shared" si="40"/>
        <v>1591.0690259119251</v>
      </c>
      <c r="V208" s="81">
        <f t="shared" si="41"/>
        <v>4141.5370750536003</v>
      </c>
      <c r="W208" s="81">
        <f t="shared" si="42"/>
        <v>1313.9974267955406</v>
      </c>
      <c r="X208" s="57">
        <v>143</v>
      </c>
      <c r="Y208" s="57"/>
      <c r="Z208" s="23"/>
      <c r="AB208" s="3"/>
      <c r="AC208" s="28"/>
      <c r="AD208" s="56"/>
      <c r="AE208" s="28"/>
      <c r="AF208" s="18"/>
      <c r="AH208" s="23"/>
      <c r="AI208" s="23"/>
      <c r="AJ208" s="23"/>
      <c r="AK208" s="23"/>
      <c r="AL208" s="23"/>
      <c r="AM208" s="23"/>
      <c r="AN208" s="23"/>
      <c r="AO208" s="30"/>
      <c r="AP208" s="22"/>
      <c r="AQ208" s="29"/>
      <c r="AR208" s="27"/>
      <c r="AS208" s="27"/>
      <c r="AT208" s="27"/>
      <c r="AU208" s="27"/>
      <c r="AV208" s="27"/>
      <c r="AW208" s="27"/>
      <c r="AY208" s="2"/>
      <c r="AZ208" s="8"/>
      <c r="BA208" s="8"/>
      <c r="BB208" s="8"/>
      <c r="BD208" s="37"/>
      <c r="BE208" s="28"/>
      <c r="BF208" s="56"/>
      <c r="BG208" s="28"/>
      <c r="BH208" s="18"/>
      <c r="BJ208" s="23"/>
      <c r="BK208" s="23"/>
      <c r="BL208" s="23"/>
      <c r="BM208" s="23"/>
      <c r="BN208" s="23"/>
      <c r="BO208" s="23"/>
      <c r="BP208" s="23"/>
      <c r="BQ208" s="30"/>
      <c r="BR208" s="22"/>
      <c r="BS208" s="29"/>
      <c r="BT208" s="27"/>
      <c r="BU208" s="27"/>
      <c r="BV208" s="27"/>
      <c r="BW208" s="27"/>
      <c r="BX208" s="27"/>
      <c r="BY208" s="27"/>
      <c r="CA208" s="2"/>
      <c r="CB208" s="8"/>
      <c r="CC208" s="8"/>
      <c r="CD208" s="8"/>
      <c r="CF208" s="37"/>
      <c r="CG208" s="28"/>
      <c r="CH208" s="56"/>
      <c r="CI208" s="28"/>
      <c r="CJ208" s="18"/>
      <c r="CL208" s="23"/>
      <c r="CM208" s="23"/>
      <c r="CN208" s="23"/>
      <c r="CO208" s="23"/>
      <c r="CP208" s="23"/>
      <c r="CQ208" s="23"/>
      <c r="CR208" s="23"/>
      <c r="CS208" s="30"/>
      <c r="CT208" s="22"/>
      <c r="CU208" s="29"/>
      <c r="CV208" s="27"/>
      <c r="CW208" s="27"/>
      <c r="CX208" s="27"/>
      <c r="CY208" s="27"/>
      <c r="CZ208" s="27"/>
      <c r="DA208" s="27"/>
    </row>
    <row r="209" spans="2:105">
      <c r="B209" s="61">
        <v>199</v>
      </c>
      <c r="C209" s="83">
        <v>44119</v>
      </c>
      <c r="D209" s="110"/>
      <c r="E209" s="58"/>
      <c r="G209" s="60">
        <v>144</v>
      </c>
      <c r="H209" s="111">
        <f t="shared" ca="1" si="43"/>
        <v>1692.7226090408128</v>
      </c>
      <c r="I209" s="112">
        <f t="shared" ca="1" si="32"/>
        <v>1.6848673313304162E-2</v>
      </c>
      <c r="J209" s="99">
        <f t="shared" ca="1" si="33"/>
        <v>-20.064014594723368</v>
      </c>
      <c r="K209" s="100">
        <f t="shared" ca="1" si="44"/>
        <v>1.0260193037272962</v>
      </c>
      <c r="L209" s="52"/>
      <c r="M209" s="46">
        <v>44119</v>
      </c>
      <c r="N209" s="59"/>
      <c r="O209" s="58" t="str">
        <f t="shared" si="34"/>
        <v/>
      </c>
      <c r="P209" s="81">
        <f t="shared" si="35"/>
        <v>2333.4841113061698</v>
      </c>
      <c r="Q209" s="81">
        <f t="shared" si="36"/>
        <v>2710.9916146572682</v>
      </c>
      <c r="R209" s="81">
        <f t="shared" si="37"/>
        <v>2827.4138994757282</v>
      </c>
      <c r="S209" s="81">
        <f t="shared" si="38"/>
        <v>1925.8404645771914</v>
      </c>
      <c r="T209" s="81">
        <f t="shared" si="39"/>
        <v>3425.8940612515012</v>
      </c>
      <c r="U209" s="81">
        <f t="shared" si="40"/>
        <v>1589.4093630347688</v>
      </c>
      <c r="V209" s="81">
        <f t="shared" si="41"/>
        <v>4151.0548282635891</v>
      </c>
      <c r="W209" s="81">
        <f t="shared" si="42"/>
        <v>1311.7504641575842</v>
      </c>
      <c r="X209" s="57">
        <v>144</v>
      </c>
      <c r="Y209" s="57"/>
      <c r="Z209" s="23"/>
      <c r="AB209" s="3"/>
      <c r="AC209" s="28"/>
      <c r="AD209" s="56"/>
      <c r="AE209" s="28"/>
      <c r="AF209" s="18"/>
      <c r="AH209" s="23"/>
      <c r="AI209" s="23"/>
      <c r="AJ209" s="23"/>
      <c r="AK209" s="23"/>
      <c r="AL209" s="23"/>
      <c r="AM209" s="23"/>
      <c r="AN209" s="23"/>
      <c r="AO209" s="30"/>
      <c r="AP209" s="22"/>
      <c r="AQ209" s="29"/>
      <c r="AR209" s="27"/>
      <c r="AS209" s="27"/>
      <c r="AT209" s="27"/>
      <c r="AU209" s="27"/>
      <c r="AV209" s="27"/>
      <c r="AW209" s="27"/>
      <c r="AY209" s="2"/>
      <c r="AZ209" s="8"/>
      <c r="BA209" s="8"/>
      <c r="BB209" s="8"/>
      <c r="BD209" s="37"/>
      <c r="BE209" s="28"/>
      <c r="BF209" s="56"/>
      <c r="BG209" s="28"/>
      <c r="BH209" s="18"/>
      <c r="BJ209" s="23"/>
      <c r="BK209" s="23"/>
      <c r="BL209" s="23"/>
      <c r="BM209" s="23"/>
      <c r="BN209" s="23"/>
      <c r="BO209" s="23"/>
      <c r="BP209" s="23"/>
      <c r="BQ209" s="30"/>
      <c r="BR209" s="22"/>
      <c r="BS209" s="29"/>
      <c r="BT209" s="27"/>
      <c r="BU209" s="27"/>
      <c r="BV209" s="27"/>
      <c r="BW209" s="27"/>
      <c r="BX209" s="27"/>
      <c r="BY209" s="27"/>
      <c r="CA209" s="2"/>
      <c r="CB209" s="8"/>
      <c r="CC209" s="8"/>
      <c r="CD209" s="8"/>
      <c r="CF209" s="37"/>
      <c r="CG209" s="28"/>
      <c r="CH209" s="56"/>
      <c r="CI209" s="28"/>
      <c r="CJ209" s="18"/>
      <c r="CL209" s="23"/>
      <c r="CM209" s="23"/>
      <c r="CN209" s="23"/>
      <c r="CO209" s="23"/>
      <c r="CP209" s="23"/>
      <c r="CQ209" s="23"/>
      <c r="CR209" s="23"/>
      <c r="CS209" s="30"/>
      <c r="CT209" s="22"/>
      <c r="CU209" s="29"/>
      <c r="CV209" s="27"/>
      <c r="CW209" s="27"/>
      <c r="CX209" s="27"/>
      <c r="CY209" s="27"/>
      <c r="CZ209" s="27"/>
      <c r="DA209" s="27"/>
    </row>
    <row r="210" spans="2:105">
      <c r="B210" s="61">
        <v>200</v>
      </c>
      <c r="C210" s="83">
        <v>44120</v>
      </c>
      <c r="D210" s="110"/>
      <c r="E210" s="58"/>
      <c r="G210" s="57">
        <v>145</v>
      </c>
      <c r="H210" s="111">
        <f t="shared" ca="1" si="43"/>
        <v>1667.2686657763174</v>
      </c>
      <c r="I210" s="112">
        <f t="shared" ca="1" si="32"/>
        <v>-1.503727966327509E-2</v>
      </c>
      <c r="J210" s="99">
        <f t="shared" ca="1" si="33"/>
        <v>-21.029232463483453</v>
      </c>
      <c r="K210" s="100">
        <f t="shared" ca="1" si="44"/>
        <v>-0.9652178687600852</v>
      </c>
      <c r="L210" s="52"/>
      <c r="M210" s="46">
        <v>44120</v>
      </c>
      <c r="N210" s="59"/>
      <c r="O210" s="58" t="str">
        <f t="shared" si="34"/>
        <v/>
      </c>
      <c r="P210" s="81">
        <f t="shared" si="35"/>
        <v>2334.1655881574493</v>
      </c>
      <c r="Q210" s="81">
        <f t="shared" si="36"/>
        <v>2712.7964160194128</v>
      </c>
      <c r="R210" s="81">
        <f t="shared" si="37"/>
        <v>2830.1224823229518</v>
      </c>
      <c r="S210" s="81">
        <f t="shared" si="38"/>
        <v>1925.1212719480773</v>
      </c>
      <c r="T210" s="81">
        <f t="shared" si="39"/>
        <v>3431.4588928853436</v>
      </c>
      <c r="U210" s="81">
        <f t="shared" si="40"/>
        <v>1587.7587822004132</v>
      </c>
      <c r="V210" s="81">
        <f t="shared" si="41"/>
        <v>4160.5655610696804</v>
      </c>
      <c r="W210" s="81">
        <f t="shared" si="42"/>
        <v>1309.5164378416014</v>
      </c>
      <c r="X210" s="57">
        <v>145</v>
      </c>
      <c r="Y210" s="57"/>
      <c r="Z210" s="23"/>
      <c r="AB210" s="3"/>
      <c r="AC210" s="28"/>
      <c r="AD210" s="56"/>
      <c r="AE210" s="28"/>
      <c r="AF210" s="18"/>
      <c r="AH210" s="23"/>
      <c r="AI210" s="23"/>
      <c r="AJ210" s="23"/>
      <c r="AK210" s="23"/>
      <c r="AL210" s="23"/>
      <c r="AM210" s="23"/>
      <c r="AN210" s="23"/>
      <c r="AO210" s="30"/>
      <c r="AP210" s="22"/>
      <c r="AQ210" s="29"/>
      <c r="AR210" s="27"/>
      <c r="AS210" s="27"/>
      <c r="AT210" s="27"/>
      <c r="AU210" s="27"/>
      <c r="AV210" s="27"/>
      <c r="AW210" s="27"/>
      <c r="AY210" s="2"/>
      <c r="AZ210" s="8"/>
      <c r="BA210" s="8"/>
      <c r="BB210" s="8"/>
      <c r="BD210" s="37"/>
      <c r="BE210" s="28"/>
      <c r="BF210" s="56"/>
      <c r="BG210" s="28"/>
      <c r="BH210" s="18"/>
      <c r="BJ210" s="23"/>
      <c r="BK210" s="23"/>
      <c r="BL210" s="23"/>
      <c r="BM210" s="23"/>
      <c r="BN210" s="23"/>
      <c r="BO210" s="23"/>
      <c r="BP210" s="23"/>
      <c r="BQ210" s="30"/>
      <c r="BR210" s="22"/>
      <c r="BS210" s="29"/>
      <c r="BT210" s="27"/>
      <c r="BU210" s="27"/>
      <c r="BV210" s="27"/>
      <c r="BW210" s="27"/>
      <c r="BX210" s="27"/>
      <c r="BY210" s="27"/>
      <c r="CA210" s="2"/>
      <c r="CB210" s="8"/>
      <c r="CC210" s="8"/>
      <c r="CD210" s="8"/>
      <c r="CF210" s="37"/>
      <c r="CG210" s="28"/>
      <c r="CH210" s="56"/>
      <c r="CI210" s="28"/>
      <c r="CJ210" s="18"/>
      <c r="CL210" s="23"/>
      <c r="CM210" s="23"/>
      <c r="CN210" s="23"/>
      <c r="CO210" s="23"/>
      <c r="CP210" s="23"/>
      <c r="CQ210" s="23"/>
      <c r="CR210" s="23"/>
      <c r="CS210" s="30"/>
      <c r="CT210" s="22"/>
      <c r="CU210" s="29"/>
      <c r="CV210" s="27"/>
      <c r="CW210" s="27"/>
      <c r="CX210" s="27"/>
      <c r="CY210" s="27"/>
      <c r="CZ210" s="27"/>
      <c r="DA210" s="27"/>
    </row>
    <row r="211" spans="2:105">
      <c r="B211" s="61">
        <v>201</v>
      </c>
      <c r="C211" s="83">
        <v>44123</v>
      </c>
      <c r="D211" s="110"/>
      <c r="E211" s="58"/>
      <c r="G211" s="60">
        <v>146</v>
      </c>
      <c r="H211" s="111">
        <f t="shared" ca="1" si="43"/>
        <v>1677.457191603768</v>
      </c>
      <c r="I211" s="112">
        <f t="shared" ca="1" si="32"/>
        <v>6.1109082396786788E-3</v>
      </c>
      <c r="J211" s="99">
        <f t="shared" ca="1" si="33"/>
        <v>-20.666712940986947</v>
      </c>
      <c r="K211" s="100">
        <f t="shared" ca="1" si="44"/>
        <v>0.3625195224965051</v>
      </c>
      <c r="L211" s="52"/>
      <c r="M211" s="46">
        <v>44123</v>
      </c>
      <c r="N211" s="59"/>
      <c r="O211" s="58" t="str">
        <f t="shared" si="34"/>
        <v/>
      </c>
      <c r="P211" s="81">
        <f t="shared" si="35"/>
        <v>2334.8472640290252</v>
      </c>
      <c r="Q211" s="81">
        <f t="shared" si="36"/>
        <v>2714.5961999059987</v>
      </c>
      <c r="R211" s="81">
        <f t="shared" si="37"/>
        <v>2832.8271700608334</v>
      </c>
      <c r="S211" s="81">
        <f t="shared" si="38"/>
        <v>1924.4067565995406</v>
      </c>
      <c r="T211" s="81">
        <f t="shared" si="39"/>
        <v>3437.0170156599634</v>
      </c>
      <c r="U211" s="81">
        <f t="shared" si="40"/>
        <v>1586.1171828667959</v>
      </c>
      <c r="V211" s="81">
        <f t="shared" si="41"/>
        <v>4170.0694242079171</v>
      </c>
      <c r="W211" s="81">
        <f t="shared" si="42"/>
        <v>1307.2952010575484</v>
      </c>
      <c r="X211" s="57">
        <v>146</v>
      </c>
      <c r="Y211" s="57"/>
      <c r="Z211" s="23"/>
      <c r="AB211" s="3"/>
      <c r="AC211" s="28"/>
      <c r="AD211" s="56"/>
      <c r="AE211" s="28"/>
      <c r="AF211" s="18"/>
      <c r="AH211" s="23"/>
      <c r="AI211" s="23"/>
      <c r="AJ211" s="23"/>
      <c r="AK211" s="23"/>
      <c r="AL211" s="23"/>
      <c r="AM211" s="23"/>
      <c r="AN211" s="23"/>
      <c r="AO211" s="30"/>
      <c r="AP211" s="22"/>
      <c r="AQ211" s="29"/>
      <c r="AR211" s="27"/>
      <c r="AS211" s="27"/>
      <c r="AT211" s="27"/>
      <c r="AU211" s="27"/>
      <c r="AV211" s="27"/>
      <c r="AW211" s="27"/>
      <c r="AY211" s="2"/>
      <c r="AZ211" s="8"/>
      <c r="BA211" s="8"/>
      <c r="BB211" s="8"/>
      <c r="BD211" s="37"/>
      <c r="BE211" s="28"/>
      <c r="BF211" s="56"/>
      <c r="BG211" s="28"/>
      <c r="BH211" s="18"/>
      <c r="BJ211" s="23"/>
      <c r="BK211" s="23"/>
      <c r="BL211" s="23"/>
      <c r="BM211" s="23"/>
      <c r="BN211" s="23"/>
      <c r="BO211" s="23"/>
      <c r="BP211" s="23"/>
      <c r="BQ211" s="30"/>
      <c r="BR211" s="22"/>
      <c r="BS211" s="29"/>
      <c r="BT211" s="27"/>
      <c r="BU211" s="27"/>
      <c r="BV211" s="27"/>
      <c r="BW211" s="27"/>
      <c r="BX211" s="27"/>
      <c r="BY211" s="27"/>
      <c r="CA211" s="2"/>
      <c r="CB211" s="8"/>
      <c r="CC211" s="8"/>
      <c r="CD211" s="8"/>
      <c r="CF211" s="37"/>
      <c r="CG211" s="28"/>
      <c r="CH211" s="56"/>
      <c r="CI211" s="28"/>
      <c r="CJ211" s="18"/>
      <c r="CL211" s="23"/>
      <c r="CM211" s="23"/>
      <c r="CN211" s="23"/>
      <c r="CO211" s="23"/>
      <c r="CP211" s="23"/>
      <c r="CQ211" s="23"/>
      <c r="CR211" s="23"/>
      <c r="CS211" s="30"/>
      <c r="CT211" s="22"/>
      <c r="CU211" s="29"/>
      <c r="CV211" s="27"/>
      <c r="CW211" s="27"/>
      <c r="CX211" s="27"/>
      <c r="CY211" s="27"/>
      <c r="CZ211" s="27"/>
      <c r="DA211" s="27"/>
    </row>
    <row r="212" spans="2:105">
      <c r="B212" s="61">
        <v>202</v>
      </c>
      <c r="C212" s="83">
        <v>44124</v>
      </c>
      <c r="D212" s="110"/>
      <c r="E212" s="58"/>
      <c r="G212" s="57">
        <v>147</v>
      </c>
      <c r="H212" s="111">
        <f t="shared" ca="1" si="43"/>
        <v>1642.7393965344877</v>
      </c>
      <c r="I212" s="112">
        <f t="shared" ca="1" si="32"/>
        <v>-2.0696680215181916E-2</v>
      </c>
      <c r="J212" s="99">
        <f t="shared" ca="1" si="33"/>
        <v>-21.992079084999936</v>
      </c>
      <c r="K212" s="100">
        <f t="shared" ca="1" si="44"/>
        <v>-1.3253661440129907</v>
      </c>
      <c r="L212" s="52"/>
      <c r="M212" s="46">
        <v>44124</v>
      </c>
      <c r="N212" s="59"/>
      <c r="O212" s="58" t="str">
        <f t="shared" si="34"/>
        <v/>
      </c>
      <c r="P212" s="81">
        <f t="shared" si="35"/>
        <v>2335.5291389790195</v>
      </c>
      <c r="Q212" s="81">
        <f t="shared" si="36"/>
        <v>2716.3910185666828</v>
      </c>
      <c r="R212" s="81">
        <f t="shared" si="37"/>
        <v>2835.5280131953991</v>
      </c>
      <c r="S212" s="81">
        <f t="shared" si="38"/>
        <v>1923.6968683208672</v>
      </c>
      <c r="T212" s="81">
        <f t="shared" si="39"/>
        <v>3442.5685295156036</v>
      </c>
      <c r="U212" s="81">
        <f t="shared" si="40"/>
        <v>1584.4844662504358</v>
      </c>
      <c r="V212" s="81">
        <f t="shared" si="41"/>
        <v>4179.5665658248399</v>
      </c>
      <c r="W212" s="81">
        <f t="shared" si="42"/>
        <v>1305.0866096072311</v>
      </c>
      <c r="X212" s="57">
        <v>147</v>
      </c>
      <c r="Y212" s="57"/>
      <c r="Z212" s="23"/>
      <c r="AB212" s="3"/>
      <c r="AC212" s="28"/>
      <c r="AD212" s="56"/>
      <c r="AE212" s="28"/>
      <c r="AF212" s="18"/>
      <c r="AH212" s="23"/>
      <c r="AI212" s="23"/>
      <c r="AJ212" s="23"/>
      <c r="AK212" s="23"/>
      <c r="AL212" s="23"/>
      <c r="AM212" s="23"/>
      <c r="AN212" s="23"/>
      <c r="AO212" s="30"/>
      <c r="AP212" s="22"/>
      <c r="AQ212" s="29"/>
      <c r="AR212" s="27"/>
      <c r="AS212" s="27"/>
      <c r="AT212" s="27"/>
      <c r="AU212" s="27"/>
      <c r="AV212" s="27"/>
      <c r="AW212" s="27"/>
      <c r="AY212" s="2"/>
      <c r="AZ212" s="8"/>
      <c r="BA212" s="8"/>
      <c r="BB212" s="8"/>
      <c r="BD212" s="37"/>
      <c r="BE212" s="28"/>
      <c r="BF212" s="56"/>
      <c r="BG212" s="28"/>
      <c r="BH212" s="18"/>
      <c r="BJ212" s="23"/>
      <c r="BK212" s="23"/>
      <c r="BL212" s="23"/>
      <c r="BM212" s="23"/>
      <c r="BN212" s="23"/>
      <c r="BO212" s="23"/>
      <c r="BP212" s="23"/>
      <c r="BQ212" s="30"/>
      <c r="BR212" s="22"/>
      <c r="BS212" s="29"/>
      <c r="BT212" s="27"/>
      <c r="BU212" s="27"/>
      <c r="BV212" s="27"/>
      <c r="BW212" s="27"/>
      <c r="BX212" s="27"/>
      <c r="BY212" s="27"/>
      <c r="CA212" s="2"/>
      <c r="CB212" s="8"/>
      <c r="CC212" s="8"/>
      <c r="CD212" s="8"/>
      <c r="CF212" s="37"/>
      <c r="CG212" s="28"/>
      <c r="CH212" s="56"/>
      <c r="CI212" s="28"/>
      <c r="CJ212" s="18"/>
      <c r="CL212" s="23"/>
      <c r="CM212" s="23"/>
      <c r="CN212" s="23"/>
      <c r="CO212" s="23"/>
      <c r="CP212" s="23"/>
      <c r="CQ212" s="23"/>
      <c r="CR212" s="23"/>
      <c r="CS212" s="30"/>
      <c r="CT212" s="22"/>
      <c r="CU212" s="29"/>
      <c r="CV212" s="27"/>
      <c r="CW212" s="27"/>
      <c r="CX212" s="27"/>
      <c r="CY212" s="27"/>
      <c r="CZ212" s="27"/>
      <c r="DA212" s="27"/>
    </row>
    <row r="213" spans="2:105">
      <c r="B213" s="61">
        <v>203</v>
      </c>
      <c r="C213" s="83">
        <v>44125</v>
      </c>
      <c r="D213" s="110"/>
      <c r="E213" s="58"/>
      <c r="G213" s="60">
        <v>148</v>
      </c>
      <c r="H213" s="111">
        <f t="shared" ca="1" si="43"/>
        <v>1640.208708038301</v>
      </c>
      <c r="I213" s="112">
        <f t="shared" ca="1" si="32"/>
        <v>-1.5405294969643003E-3</v>
      </c>
      <c r="J213" s="99">
        <f t="shared" ca="1" si="33"/>
        <v>-22.106686418288504</v>
      </c>
      <c r="K213" s="100">
        <f t="shared" ca="1" si="44"/>
        <v>-0.11460733328856682</v>
      </c>
      <c r="L213" s="52"/>
      <c r="M213" s="46">
        <v>44125</v>
      </c>
      <c r="N213" s="59"/>
      <c r="O213" s="58" t="str">
        <f t="shared" si="34"/>
        <v/>
      </c>
      <c r="P213" s="81">
        <f t="shared" si="35"/>
        <v>2336.2112130655719</v>
      </c>
      <c r="Q213" s="81">
        <f t="shared" si="36"/>
        <v>2718.1809233618546</v>
      </c>
      <c r="R213" s="81">
        <f t="shared" si="37"/>
        <v>2838.2250613653764</v>
      </c>
      <c r="S213" s="81">
        <f t="shared" si="38"/>
        <v>1922.9915577687491</v>
      </c>
      <c r="T213" s="81">
        <f t="shared" si="39"/>
        <v>3448.1135326767208</v>
      </c>
      <c r="U213" s="81">
        <f t="shared" si="40"/>
        <v>1582.8605352841828</v>
      </c>
      <c r="V213" s="81">
        <f t="shared" si="41"/>
        <v>4189.057131540053</v>
      </c>
      <c r="W213" s="81">
        <f t="shared" si="42"/>
        <v>1302.8905218217417</v>
      </c>
      <c r="X213" s="57">
        <v>148</v>
      </c>
      <c r="Y213" s="57"/>
      <c r="Z213" s="23"/>
      <c r="AB213" s="3"/>
      <c r="AC213" s="28"/>
      <c r="AD213" s="56"/>
      <c r="AE213" s="28"/>
      <c r="AF213" s="18"/>
      <c r="AH213" s="23"/>
      <c r="AI213" s="23"/>
      <c r="AJ213" s="23"/>
      <c r="AK213" s="23"/>
      <c r="AL213" s="23"/>
      <c r="AM213" s="23"/>
      <c r="AN213" s="23"/>
      <c r="AO213" s="30"/>
      <c r="AP213" s="22"/>
      <c r="AQ213" s="29"/>
      <c r="AR213" s="27"/>
      <c r="AS213" s="27"/>
      <c r="AT213" s="27"/>
      <c r="AU213" s="27"/>
      <c r="AV213" s="27"/>
      <c r="AW213" s="27"/>
      <c r="AY213" s="2"/>
      <c r="AZ213" s="8"/>
      <c r="BA213" s="8"/>
      <c r="BB213" s="8"/>
      <c r="BD213" s="37"/>
      <c r="BE213" s="28"/>
      <c r="BF213" s="56"/>
      <c r="BG213" s="28"/>
      <c r="BH213" s="18"/>
      <c r="BJ213" s="23"/>
      <c r="BK213" s="23"/>
      <c r="BL213" s="23"/>
      <c r="BM213" s="23"/>
      <c r="BN213" s="23"/>
      <c r="BO213" s="23"/>
      <c r="BP213" s="23"/>
      <c r="BQ213" s="30"/>
      <c r="BR213" s="22"/>
      <c r="BS213" s="29"/>
      <c r="BT213" s="27"/>
      <c r="BU213" s="27"/>
      <c r="BV213" s="27"/>
      <c r="BW213" s="27"/>
      <c r="BX213" s="27"/>
      <c r="BY213" s="27"/>
      <c r="CA213" s="2"/>
      <c r="CB213" s="8"/>
      <c r="CC213" s="8"/>
      <c r="CD213" s="8"/>
      <c r="CF213" s="37"/>
      <c r="CG213" s="28"/>
      <c r="CH213" s="56"/>
      <c r="CI213" s="28"/>
      <c r="CJ213" s="18"/>
      <c r="CL213" s="23"/>
      <c r="CM213" s="23"/>
      <c r="CN213" s="23"/>
      <c r="CO213" s="23"/>
      <c r="CP213" s="23"/>
      <c r="CQ213" s="23"/>
      <c r="CR213" s="23"/>
      <c r="CS213" s="30"/>
      <c r="CT213" s="22"/>
      <c r="CU213" s="29"/>
      <c r="CV213" s="27"/>
      <c r="CW213" s="27"/>
      <c r="CX213" s="27"/>
      <c r="CY213" s="27"/>
      <c r="CZ213" s="27"/>
      <c r="DA213" s="27"/>
    </row>
    <row r="214" spans="2:105">
      <c r="B214" s="61">
        <v>204</v>
      </c>
      <c r="C214" s="83">
        <v>44126</v>
      </c>
      <c r="D214" s="110"/>
      <c r="E214" s="58"/>
      <c r="G214" s="57">
        <v>149</v>
      </c>
      <c r="H214" s="111">
        <f t="shared" ca="1" si="43"/>
        <v>1655.0987575003878</v>
      </c>
      <c r="I214" s="112">
        <f t="shared" ca="1" si="32"/>
        <v>9.0781431589248302E-3</v>
      </c>
      <c r="J214" s="99">
        <f t="shared" ca="1" si="33"/>
        <v>-21.560112386019355</v>
      </c>
      <c r="K214" s="100">
        <f t="shared" ca="1" si="44"/>
        <v>0.54657403226915013</v>
      </c>
      <c r="L214" s="52"/>
      <c r="M214" s="46">
        <v>44126</v>
      </c>
      <c r="N214" s="59"/>
      <c r="O214" s="58" t="str">
        <f t="shared" si="34"/>
        <v/>
      </c>
      <c r="P214" s="81">
        <f t="shared" si="35"/>
        <v>2336.893486346838</v>
      </c>
      <c r="Q214" s="81">
        <f t="shared" si="36"/>
        <v>2719.9659647836543</v>
      </c>
      <c r="R214" s="81">
        <f t="shared" si="37"/>
        <v>2840.9183633628381</v>
      </c>
      <c r="S214" s="81">
        <f t="shared" si="38"/>
        <v>1922.2907764466438</v>
      </c>
      <c r="T214" s="81">
        <f t="shared" si="39"/>
        <v>3453.6521216929473</v>
      </c>
      <c r="U214" s="81">
        <f t="shared" si="40"/>
        <v>1581.2452945762566</v>
      </c>
      <c r="V214" s="81">
        <f t="shared" si="41"/>
        <v>4198.54126450687</v>
      </c>
      <c r="W214" s="81">
        <f t="shared" si="42"/>
        <v>1300.7067985008111</v>
      </c>
      <c r="X214" s="57">
        <v>149</v>
      </c>
      <c r="Y214" s="57"/>
      <c r="Z214" s="23"/>
      <c r="AB214" s="3"/>
      <c r="AC214" s="28"/>
      <c r="AD214" s="56"/>
      <c r="AE214" s="28"/>
      <c r="AF214" s="18"/>
      <c r="AH214" s="23"/>
      <c r="AI214" s="23"/>
      <c r="AJ214" s="23"/>
      <c r="AK214" s="23"/>
      <c r="AL214" s="23"/>
      <c r="AM214" s="23"/>
      <c r="AN214" s="23"/>
      <c r="AO214" s="30"/>
      <c r="AP214" s="22"/>
      <c r="AQ214" s="29"/>
      <c r="AR214" s="27"/>
      <c r="AS214" s="27"/>
      <c r="AT214" s="27"/>
      <c r="AU214" s="27"/>
      <c r="AV214" s="27"/>
      <c r="AW214" s="27"/>
      <c r="AY214" s="2"/>
      <c r="AZ214" s="8"/>
      <c r="BA214" s="8"/>
      <c r="BB214" s="8"/>
      <c r="BD214" s="37"/>
      <c r="BE214" s="28"/>
      <c r="BF214" s="56"/>
      <c r="BG214" s="28"/>
      <c r="BH214" s="18"/>
      <c r="BJ214" s="23"/>
      <c r="BK214" s="23"/>
      <c r="BL214" s="23"/>
      <c r="BM214" s="23"/>
      <c r="BN214" s="23"/>
      <c r="BO214" s="23"/>
      <c r="BP214" s="23"/>
      <c r="BQ214" s="30"/>
      <c r="BR214" s="22"/>
      <c r="BS214" s="29"/>
      <c r="BT214" s="27"/>
      <c r="BU214" s="27"/>
      <c r="BV214" s="27"/>
      <c r="BW214" s="27"/>
      <c r="BX214" s="27"/>
      <c r="BY214" s="27"/>
      <c r="CA214" s="2"/>
      <c r="CB214" s="8"/>
      <c r="CC214" s="8"/>
      <c r="CD214" s="8"/>
      <c r="CF214" s="37"/>
      <c r="CG214" s="28"/>
      <c r="CH214" s="56"/>
      <c r="CI214" s="28"/>
      <c r="CJ214" s="18"/>
      <c r="CL214" s="23"/>
      <c r="CM214" s="23"/>
      <c r="CN214" s="23"/>
      <c r="CO214" s="23"/>
      <c r="CP214" s="23"/>
      <c r="CQ214" s="23"/>
      <c r="CR214" s="23"/>
      <c r="CS214" s="30"/>
      <c r="CT214" s="22"/>
      <c r="CU214" s="29"/>
      <c r="CV214" s="27"/>
      <c r="CW214" s="27"/>
      <c r="CX214" s="27"/>
      <c r="CY214" s="27"/>
      <c r="CZ214" s="27"/>
      <c r="DA214" s="27"/>
    </row>
    <row r="215" spans="2:105">
      <c r="B215" s="61">
        <v>205</v>
      </c>
      <c r="C215" s="83">
        <v>44127</v>
      </c>
      <c r="D215" s="110"/>
      <c r="E215" s="58"/>
      <c r="G215" s="60">
        <v>150</v>
      </c>
      <c r="H215" s="111">
        <f t="shared" ca="1" si="43"/>
        <v>1627.9395820185941</v>
      </c>
      <c r="I215" s="112">
        <f t="shared" ca="1" si="32"/>
        <v>-1.6409398749601393E-2</v>
      </c>
      <c r="J215" s="99">
        <f t="shared" ca="1" si="33"/>
        <v>-22.612457645074631</v>
      </c>
      <c r="K215" s="100">
        <f t="shared" ca="1" si="44"/>
        <v>-1.0523452590552744</v>
      </c>
      <c r="L215" s="52"/>
      <c r="M215" s="46">
        <v>44127</v>
      </c>
      <c r="N215" s="59"/>
      <c r="O215" s="58" t="str">
        <f t="shared" si="34"/>
        <v/>
      </c>
      <c r="P215" s="81">
        <f t="shared" si="35"/>
        <v>2337.5759588809919</v>
      </c>
      <c r="Q215" s="81">
        <f t="shared" si="36"/>
        <v>2721.7461924763534</v>
      </c>
      <c r="R215" s="81">
        <f t="shared" si="37"/>
        <v>2843.6079671532138</v>
      </c>
      <c r="S215" s="81">
        <f t="shared" si="38"/>
        <v>1921.5944766847583</v>
      </c>
      <c r="T215" s="81">
        <f t="shared" si="39"/>
        <v>3459.1843914788074</v>
      </c>
      <c r="U215" s="81">
        <f t="shared" si="40"/>
        <v>1579.6386503705307</v>
      </c>
      <c r="V215" s="81">
        <f t="shared" si="41"/>
        <v>4208.0191054711158</v>
      </c>
      <c r="W215" s="81">
        <f t="shared" si="42"/>
        <v>1298.5353028540085</v>
      </c>
      <c r="X215" s="57">
        <v>150</v>
      </c>
      <c r="Y215" s="57"/>
      <c r="Z215" s="23"/>
      <c r="AB215" s="3"/>
      <c r="AC215" s="28"/>
      <c r="AD215" s="56"/>
      <c r="AE215" s="28"/>
      <c r="AF215" s="18"/>
      <c r="AH215" s="23"/>
      <c r="AI215" s="23"/>
      <c r="AJ215" s="23"/>
      <c r="AK215" s="23"/>
      <c r="AL215" s="23"/>
      <c r="AM215" s="23"/>
      <c r="AN215" s="23"/>
      <c r="AO215" s="30"/>
      <c r="AP215" s="22"/>
      <c r="AQ215" s="29"/>
      <c r="AR215" s="27"/>
      <c r="AS215" s="27"/>
      <c r="AT215" s="27"/>
      <c r="AU215" s="27"/>
      <c r="AV215" s="27"/>
      <c r="AW215" s="27"/>
      <c r="AY215" s="2"/>
      <c r="AZ215" s="8"/>
      <c r="BA215" s="8"/>
      <c r="BB215" s="8"/>
      <c r="BD215" s="37"/>
      <c r="BE215" s="28"/>
      <c r="BF215" s="56"/>
      <c r="BG215" s="28"/>
      <c r="BH215" s="18"/>
      <c r="BJ215" s="23"/>
      <c r="BK215" s="23"/>
      <c r="BL215" s="23"/>
      <c r="BM215" s="23"/>
      <c r="BN215" s="23"/>
      <c r="BO215" s="23"/>
      <c r="BP215" s="23"/>
      <c r="BQ215" s="30"/>
      <c r="BR215" s="22"/>
      <c r="BS215" s="29"/>
      <c r="BT215" s="27"/>
      <c r="BU215" s="27"/>
      <c r="BV215" s="27"/>
      <c r="BW215" s="27"/>
      <c r="BX215" s="27"/>
      <c r="BY215" s="27"/>
      <c r="CA215" s="2"/>
      <c r="CB215" s="8"/>
      <c r="CC215" s="8"/>
      <c r="CD215" s="8"/>
      <c r="CF215" s="37"/>
      <c r="CG215" s="28"/>
      <c r="CH215" s="56"/>
      <c r="CI215" s="28"/>
      <c r="CJ215" s="18"/>
      <c r="CL215" s="23"/>
      <c r="CM215" s="23"/>
      <c r="CN215" s="23"/>
      <c r="CO215" s="23"/>
      <c r="CP215" s="23"/>
      <c r="CQ215" s="23"/>
      <c r="CR215" s="23"/>
      <c r="CS215" s="30"/>
      <c r="CT215" s="22"/>
      <c r="CU215" s="29"/>
      <c r="CV215" s="27"/>
      <c r="CW215" s="27"/>
      <c r="CX215" s="27"/>
      <c r="CY215" s="27"/>
      <c r="CZ215" s="27"/>
      <c r="DA215" s="27"/>
    </row>
    <row r="216" spans="2:105">
      <c r="B216" s="61">
        <v>206</v>
      </c>
      <c r="C216" s="83">
        <v>44130</v>
      </c>
      <c r="D216" s="110"/>
      <c r="E216" s="58"/>
      <c r="G216" s="57">
        <v>151</v>
      </c>
      <c r="H216" s="111">
        <f t="shared" ca="1" si="43"/>
        <v>1535.3319182168373</v>
      </c>
      <c r="I216" s="112">
        <f t="shared" ca="1" si="32"/>
        <v>-5.6886425531177433E-2</v>
      </c>
      <c r="J216" s="99">
        <f t="shared" ca="1" si="33"/>
        <v>-26.291242900036231</v>
      </c>
      <c r="K216" s="100">
        <f t="shared" ca="1" si="44"/>
        <v>-3.6787852549616016</v>
      </c>
      <c r="L216" s="52"/>
      <c r="M216" s="46">
        <v>44130</v>
      </c>
      <c r="N216" s="59"/>
      <c r="O216" s="58" t="str">
        <f t="shared" si="34"/>
        <v/>
      </c>
      <c r="P216" s="81">
        <f t="shared" si="35"/>
        <v>2338.2586307262241</v>
      </c>
      <c r="Q216" s="81">
        <f t="shared" si="36"/>
        <v>2723.521655256131</v>
      </c>
      <c r="R216" s="81">
        <f t="shared" si="37"/>
        <v>2846.2939198947079</v>
      </c>
      <c r="S216" s="81">
        <f t="shared" si="38"/>
        <v>1920.9026116206337</v>
      </c>
      <c r="T216" s="81">
        <f t="shared" si="39"/>
        <v>3464.7104353522386</v>
      </c>
      <c r="U216" s="81">
        <f t="shared" si="40"/>
        <v>1578.0405105080099</v>
      </c>
      <c r="V216" s="81">
        <f t="shared" si="41"/>
        <v>4217.4907928281573</v>
      </c>
      <c r="W216" s="81">
        <f t="shared" si="42"/>
        <v>1296.375900443714</v>
      </c>
      <c r="X216" s="57">
        <v>151</v>
      </c>
      <c r="Y216" s="57"/>
      <c r="Z216" s="23"/>
      <c r="AB216" s="3"/>
      <c r="AC216" s="28"/>
      <c r="AD216" s="56"/>
      <c r="AE216" s="28"/>
      <c r="AF216" s="18"/>
      <c r="AH216" s="23"/>
      <c r="AI216" s="23"/>
      <c r="AJ216" s="23"/>
      <c r="AK216" s="23"/>
      <c r="AL216" s="23"/>
      <c r="AM216" s="23"/>
      <c r="AN216" s="23"/>
      <c r="AO216" s="30"/>
      <c r="AP216" s="22"/>
      <c r="AQ216" s="29"/>
      <c r="AR216" s="27"/>
      <c r="AS216" s="27"/>
      <c r="AT216" s="27"/>
      <c r="AU216" s="27"/>
      <c r="AV216" s="27"/>
      <c r="AW216" s="27"/>
      <c r="AY216" s="2"/>
      <c r="AZ216" s="8"/>
      <c r="BA216" s="8"/>
      <c r="BB216" s="8"/>
      <c r="BD216" s="37"/>
      <c r="BE216" s="28"/>
      <c r="BF216" s="56"/>
      <c r="BG216" s="28"/>
      <c r="BH216" s="18"/>
      <c r="BJ216" s="23"/>
      <c r="BK216" s="23"/>
      <c r="BL216" s="23"/>
      <c r="BM216" s="23"/>
      <c r="BN216" s="23"/>
      <c r="BO216" s="23"/>
      <c r="BP216" s="23"/>
      <c r="BQ216" s="30"/>
      <c r="BR216" s="22"/>
      <c r="BS216" s="29"/>
      <c r="BT216" s="27"/>
      <c r="BU216" s="27"/>
      <c r="BV216" s="27"/>
      <c r="BW216" s="27"/>
      <c r="BX216" s="27"/>
      <c r="BY216" s="27"/>
      <c r="CA216" s="2"/>
      <c r="CB216" s="8"/>
      <c r="CC216" s="8"/>
      <c r="CD216" s="8"/>
      <c r="CF216" s="37"/>
      <c r="CG216" s="28"/>
      <c r="CH216" s="56"/>
      <c r="CI216" s="28"/>
      <c r="CJ216" s="18"/>
      <c r="CL216" s="23"/>
      <c r="CM216" s="23"/>
      <c r="CN216" s="23"/>
      <c r="CO216" s="23"/>
      <c r="CP216" s="23"/>
      <c r="CQ216" s="23"/>
      <c r="CR216" s="23"/>
      <c r="CS216" s="30"/>
      <c r="CT216" s="22"/>
      <c r="CU216" s="29"/>
      <c r="CV216" s="27"/>
      <c r="CW216" s="27"/>
      <c r="CX216" s="27"/>
      <c r="CY216" s="27"/>
      <c r="CZ216" s="27"/>
      <c r="DA216" s="27"/>
    </row>
    <row r="217" spans="2:105">
      <c r="B217" s="61">
        <v>207</v>
      </c>
      <c r="C217" s="83">
        <v>44131</v>
      </c>
      <c r="D217" s="110"/>
      <c r="E217" s="58"/>
      <c r="G217" s="60">
        <v>152</v>
      </c>
      <c r="H217" s="111">
        <f t="shared" ca="1" si="43"/>
        <v>1475.2844718395943</v>
      </c>
      <c r="I217" s="112">
        <f t="shared" ca="1" si="32"/>
        <v>-3.9110400601182829E-2</v>
      </c>
      <c r="J217" s="99">
        <f t="shared" ca="1" si="33"/>
        <v>-28.802977748144617</v>
      </c>
      <c r="K217" s="100">
        <f t="shared" ca="1" si="44"/>
        <v>-2.5117348481083859</v>
      </c>
      <c r="L217" s="52"/>
      <c r="M217" s="46">
        <v>44131</v>
      </c>
      <c r="N217" s="59"/>
      <c r="O217" s="58" t="str">
        <f t="shared" si="34"/>
        <v/>
      </c>
      <c r="P217" s="81">
        <f t="shared" si="35"/>
        <v>2338.9415019407415</v>
      </c>
      <c r="Q217" s="81">
        <f t="shared" si="36"/>
        <v>2725.2924011302543</v>
      </c>
      <c r="R217" s="81">
        <f t="shared" si="37"/>
        <v>2848.9762679571322</v>
      </c>
      <c r="S217" s="81">
        <f t="shared" si="38"/>
        <v>1920.2151351803141</v>
      </c>
      <c r="T217" s="81">
        <f t="shared" si="39"/>
        <v>3470.2303450719601</v>
      </c>
      <c r="U217" s="81">
        <f t="shared" si="40"/>
        <v>1576.4507843894637</v>
      </c>
      <c r="V217" s="81">
        <f t="shared" si="41"/>
        <v>4226.956462678213</v>
      </c>
      <c r="W217" s="81">
        <f t="shared" si="42"/>
        <v>1294.2284591298087</v>
      </c>
      <c r="X217" s="57">
        <v>152</v>
      </c>
      <c r="Y217" s="57"/>
      <c r="Z217" s="23"/>
      <c r="AB217" s="3"/>
      <c r="AC217" s="28"/>
      <c r="AD217" s="56"/>
      <c r="AE217" s="28"/>
      <c r="AF217" s="18"/>
      <c r="AH217" s="23"/>
      <c r="AI217" s="23"/>
      <c r="AJ217" s="23"/>
      <c r="AK217" s="23"/>
      <c r="AL217" s="23"/>
      <c r="AM217" s="23"/>
      <c r="AN217" s="23"/>
      <c r="AO217" s="30"/>
      <c r="AP217" s="22"/>
      <c r="AQ217" s="29"/>
      <c r="AR217" s="27"/>
      <c r="AS217" s="27"/>
      <c r="AT217" s="27"/>
      <c r="AU217" s="27"/>
      <c r="AV217" s="27"/>
      <c r="AW217" s="27"/>
      <c r="AY217" s="2"/>
      <c r="AZ217" s="8"/>
      <c r="BA217" s="8"/>
      <c r="BB217" s="8"/>
      <c r="BD217" s="37"/>
      <c r="BE217" s="28"/>
      <c r="BF217" s="56"/>
      <c r="BG217" s="28"/>
      <c r="BH217" s="18"/>
      <c r="BJ217" s="23"/>
      <c r="BK217" s="23"/>
      <c r="BL217" s="23"/>
      <c r="BM217" s="23"/>
      <c r="BN217" s="23"/>
      <c r="BO217" s="23"/>
      <c r="BP217" s="23"/>
      <c r="BQ217" s="30"/>
      <c r="BR217" s="22"/>
      <c r="BS217" s="29"/>
      <c r="BT217" s="27"/>
      <c r="BU217" s="27"/>
      <c r="BV217" s="27"/>
      <c r="BW217" s="27"/>
      <c r="BX217" s="27"/>
      <c r="BY217" s="27"/>
      <c r="CA217" s="2"/>
      <c r="CB217" s="8"/>
      <c r="CC217" s="8"/>
      <c r="CD217" s="8"/>
      <c r="CF217" s="37"/>
      <c r="CG217" s="28"/>
      <c r="CH217" s="56"/>
      <c r="CI217" s="28"/>
      <c r="CJ217" s="18"/>
      <c r="CL217" s="23"/>
      <c r="CM217" s="23"/>
      <c r="CN217" s="23"/>
      <c r="CO217" s="23"/>
      <c r="CP217" s="23"/>
      <c r="CQ217" s="23"/>
      <c r="CR217" s="23"/>
      <c r="CS217" s="30"/>
      <c r="CT217" s="22"/>
      <c r="CU217" s="29"/>
      <c r="CV217" s="27"/>
      <c r="CW217" s="27"/>
      <c r="CX217" s="27"/>
      <c r="CY217" s="27"/>
      <c r="CZ217" s="27"/>
      <c r="DA217" s="27"/>
    </row>
    <row r="218" spans="2:105">
      <c r="B218" s="61">
        <v>208</v>
      </c>
      <c r="C218" s="83">
        <v>44132</v>
      </c>
      <c r="D218" s="110"/>
      <c r="E218" s="58"/>
      <c r="G218" s="57">
        <v>153</v>
      </c>
      <c r="H218" s="111">
        <f t="shared" ca="1" si="43"/>
        <v>1432.7363991679867</v>
      </c>
      <c r="I218" s="112">
        <f t="shared" ca="1" si="32"/>
        <v>-2.8840588702565655E-2</v>
      </c>
      <c r="J218" s="99">
        <f t="shared" ca="1" si="33"/>
        <v>-30.650268490122684</v>
      </c>
      <c r="K218" s="100">
        <f t="shared" ca="1" si="44"/>
        <v>-1.8472907419780689</v>
      </c>
      <c r="L218" s="52"/>
      <c r="M218" s="46">
        <v>44132</v>
      </c>
      <c r="N218" s="59"/>
      <c r="O218" s="58" t="str">
        <f t="shared" si="34"/>
        <v/>
      </c>
      <c r="P218" s="81">
        <f t="shared" si="35"/>
        <v>2339.6245725827685</v>
      </c>
      <c r="Q218" s="81">
        <f t="shared" si="36"/>
        <v>2727.0584773156966</v>
      </c>
      <c r="R218" s="81">
        <f t="shared" si="37"/>
        <v>2851.655056940177</v>
      </c>
      <c r="S218" s="81">
        <f t="shared" si="38"/>
        <v>1919.5320020600702</v>
      </c>
      <c r="T218" s="81">
        <f t="shared" si="39"/>
        <v>3475.7442108737309</v>
      </c>
      <c r="U218" s="81">
        <f t="shared" si="40"/>
        <v>1574.8693829391686</v>
      </c>
      <c r="V218" s="81">
        <f t="shared" si="41"/>
        <v>4236.4162488800248</v>
      </c>
      <c r="W218" s="81">
        <f t="shared" si="42"/>
        <v>1292.0928490160084</v>
      </c>
      <c r="X218" s="57">
        <v>153</v>
      </c>
      <c r="Y218" s="57"/>
      <c r="Z218" s="23"/>
      <c r="AB218" s="3"/>
      <c r="AC218" s="28"/>
      <c r="AD218" s="56"/>
      <c r="AE218" s="28"/>
      <c r="AF218" s="18"/>
      <c r="AH218" s="23"/>
      <c r="AI218" s="23"/>
      <c r="AJ218" s="23"/>
      <c r="AK218" s="23"/>
      <c r="AL218" s="23"/>
      <c r="AM218" s="23"/>
      <c r="AN218" s="23"/>
      <c r="AO218" s="30"/>
      <c r="AP218" s="22"/>
      <c r="AQ218" s="29"/>
      <c r="AR218" s="27"/>
      <c r="AS218" s="27"/>
      <c r="AT218" s="27"/>
      <c r="AU218" s="27"/>
      <c r="AV218" s="27"/>
      <c r="AW218" s="27"/>
      <c r="AY218" s="2"/>
      <c r="AZ218" s="8"/>
      <c r="BA218" s="8"/>
      <c r="BB218" s="8"/>
      <c r="BD218" s="37"/>
      <c r="BE218" s="28"/>
      <c r="BF218" s="56"/>
      <c r="BG218" s="28"/>
      <c r="BH218" s="18"/>
      <c r="BJ218" s="23"/>
      <c r="BK218" s="23"/>
      <c r="BL218" s="23"/>
      <c r="BM218" s="23"/>
      <c r="BN218" s="23"/>
      <c r="BO218" s="23"/>
      <c r="BP218" s="23"/>
      <c r="BQ218" s="30"/>
      <c r="BR218" s="22"/>
      <c r="BS218" s="29"/>
      <c r="BT218" s="27"/>
      <c r="BU218" s="27"/>
      <c r="BV218" s="27"/>
      <c r="BW218" s="27"/>
      <c r="BX218" s="27"/>
      <c r="BY218" s="27"/>
      <c r="CA218" s="2"/>
      <c r="CB218" s="8"/>
      <c r="CC218" s="8"/>
      <c r="CD218" s="8"/>
      <c r="CF218" s="37"/>
      <c r="CG218" s="28"/>
      <c r="CH218" s="56"/>
      <c r="CI218" s="28"/>
      <c r="CJ218" s="18"/>
      <c r="CL218" s="23"/>
      <c r="CM218" s="23"/>
      <c r="CN218" s="23"/>
      <c r="CO218" s="23"/>
      <c r="CP218" s="23"/>
      <c r="CQ218" s="23"/>
      <c r="CR218" s="23"/>
      <c r="CS218" s="30"/>
      <c r="CT218" s="22"/>
      <c r="CU218" s="29"/>
      <c r="CV218" s="27"/>
      <c r="CW218" s="27"/>
      <c r="CX218" s="27"/>
      <c r="CY218" s="27"/>
      <c r="CZ218" s="27"/>
      <c r="DA218" s="27"/>
    </row>
    <row r="219" spans="2:105">
      <c r="B219" s="61">
        <v>209</v>
      </c>
      <c r="C219" s="83">
        <v>44133</v>
      </c>
      <c r="D219" s="110"/>
      <c r="E219" s="58"/>
      <c r="G219" s="60">
        <v>154</v>
      </c>
      <c r="H219" s="111">
        <f t="shared" ca="1" si="43"/>
        <v>1413.0518711144293</v>
      </c>
      <c r="I219" s="112">
        <f t="shared" ca="1" si="32"/>
        <v>-1.3739113534763646E-2</v>
      </c>
      <c r="J219" s="99">
        <f t="shared" ca="1" si="33"/>
        <v>-31.533166530242898</v>
      </c>
      <c r="K219" s="100">
        <f t="shared" ca="1" si="44"/>
        <v>-0.88289804012021322</v>
      </c>
      <c r="L219" s="52"/>
      <c r="M219" s="46">
        <v>44133</v>
      </c>
      <c r="N219" s="59"/>
      <c r="O219" s="58" t="str">
        <f t="shared" si="34"/>
        <v/>
      </c>
      <c r="P219" s="81">
        <f t="shared" si="35"/>
        <v>2340.3078427105461</v>
      </c>
      <c r="Q219" s="81">
        <f t="shared" si="36"/>
        <v>2728.8199302572052</v>
      </c>
      <c r="R219" s="81">
        <f t="shared" si="37"/>
        <v>2854.330331691152</v>
      </c>
      <c r="S219" s="81">
        <f t="shared" si="38"/>
        <v>1918.8531677086648</v>
      </c>
      <c r="T219" s="81">
        <f t="shared" si="39"/>
        <v>3481.2521215055308</v>
      </c>
      <c r="U219" s="81">
        <f t="shared" si="40"/>
        <v>1573.296218569727</v>
      </c>
      <c r="V219" s="81">
        <f t="shared" si="41"/>
        <v>4245.8702831029186</v>
      </c>
      <c r="W219" s="81">
        <f t="shared" si="42"/>
        <v>1289.9689423977932</v>
      </c>
      <c r="X219" s="57">
        <v>154</v>
      </c>
      <c r="Y219" s="57"/>
      <c r="Z219" s="23"/>
      <c r="AB219" s="3"/>
      <c r="AC219" s="28"/>
      <c r="AD219" s="56"/>
      <c r="AE219" s="28"/>
      <c r="AF219" s="18"/>
      <c r="AH219" s="23"/>
      <c r="AI219" s="23"/>
      <c r="AJ219" s="23"/>
      <c r="AK219" s="23"/>
      <c r="AL219" s="23"/>
      <c r="AM219" s="23"/>
      <c r="AN219" s="23"/>
      <c r="AO219" s="30"/>
      <c r="AP219" s="22"/>
      <c r="AQ219" s="29"/>
      <c r="AR219" s="27"/>
      <c r="AS219" s="27"/>
      <c r="AT219" s="27"/>
      <c r="AU219" s="27"/>
      <c r="AV219" s="27"/>
      <c r="AW219" s="27"/>
      <c r="AY219" s="2"/>
      <c r="AZ219" s="8"/>
      <c r="BA219" s="8"/>
      <c r="BB219" s="8"/>
      <c r="BD219" s="37"/>
      <c r="BE219" s="28"/>
      <c r="BF219" s="56"/>
      <c r="BG219" s="28"/>
      <c r="BH219" s="18"/>
      <c r="BJ219" s="23"/>
      <c r="BK219" s="23"/>
      <c r="BL219" s="23"/>
      <c r="BM219" s="23"/>
      <c r="BN219" s="23"/>
      <c r="BO219" s="23"/>
      <c r="BP219" s="23"/>
      <c r="BQ219" s="30"/>
      <c r="BR219" s="22"/>
      <c r="BS219" s="29"/>
      <c r="BT219" s="27"/>
      <c r="BU219" s="27"/>
      <c r="BV219" s="27"/>
      <c r="BW219" s="27"/>
      <c r="BX219" s="27"/>
      <c r="BY219" s="27"/>
      <c r="CA219" s="2"/>
      <c r="CB219" s="8"/>
      <c r="CC219" s="8"/>
      <c r="CD219" s="8"/>
      <c r="CF219" s="37"/>
      <c r="CG219" s="28"/>
      <c r="CH219" s="56"/>
      <c r="CI219" s="28"/>
      <c r="CJ219" s="18"/>
      <c r="CL219" s="23"/>
      <c r="CM219" s="23"/>
      <c r="CN219" s="23"/>
      <c r="CO219" s="23"/>
      <c r="CP219" s="23"/>
      <c r="CQ219" s="23"/>
      <c r="CR219" s="23"/>
      <c r="CS219" s="30"/>
      <c r="CT219" s="22"/>
      <c r="CU219" s="29"/>
      <c r="CV219" s="27"/>
      <c r="CW219" s="27"/>
      <c r="CX219" s="27"/>
      <c r="CY219" s="27"/>
      <c r="CZ219" s="27"/>
      <c r="DA219" s="27"/>
    </row>
    <row r="220" spans="2:105">
      <c r="B220" s="61">
        <v>210</v>
      </c>
      <c r="C220" s="83">
        <v>44134</v>
      </c>
      <c r="D220" s="110"/>
      <c r="E220" s="58"/>
      <c r="G220" s="57">
        <v>155</v>
      </c>
      <c r="H220" s="111">
        <f t="shared" ca="1" si="43"/>
        <v>1476.047089620703</v>
      </c>
      <c r="I220" s="112">
        <f t="shared" ca="1" si="32"/>
        <v>4.4580966767052449E-2</v>
      </c>
      <c r="J220" s="99">
        <f t="shared" ca="1" si="33"/>
        <v>-28.825428014016104</v>
      </c>
      <c r="K220" s="100">
        <f t="shared" ca="1" si="44"/>
        <v>2.7077385162267946</v>
      </c>
      <c r="L220" s="52"/>
      <c r="M220" s="46">
        <v>44134</v>
      </c>
      <c r="N220" s="59"/>
      <c r="O220" s="58" t="str">
        <f t="shared" si="34"/>
        <v/>
      </c>
      <c r="P220" s="81">
        <f t="shared" si="35"/>
        <v>2340.9913123823335</v>
      </c>
      <c r="Q220" s="81">
        <f t="shared" si="36"/>
        <v>2730.5768056448442</v>
      </c>
      <c r="R220" s="81">
        <f t="shared" si="37"/>
        <v>2857.0021363221967</v>
      </c>
      <c r="S220" s="81">
        <f t="shared" si="38"/>
        <v>1918.1785883101381</v>
      </c>
      <c r="T220" s="81">
        <f t="shared" si="39"/>
        <v>3486.7541642617139</v>
      </c>
      <c r="U220" s="81">
        <f t="shared" si="40"/>
        <v>1571.7312051479107</v>
      </c>
      <c r="V220" s="81">
        <f t="shared" si="41"/>
        <v>4255.3186948773609</v>
      </c>
      <c r="W220" s="81">
        <f t="shared" si="42"/>
        <v>1287.8566137118671</v>
      </c>
      <c r="X220" s="57">
        <v>155</v>
      </c>
      <c r="Y220" s="57"/>
      <c r="Z220" s="23"/>
      <c r="AB220" s="3"/>
      <c r="AC220" s="28"/>
      <c r="AD220" s="56"/>
      <c r="AE220" s="28"/>
      <c r="AF220" s="18"/>
      <c r="AH220" s="23"/>
      <c r="AI220" s="23"/>
      <c r="AJ220" s="23"/>
      <c r="AK220" s="23"/>
      <c r="AL220" s="23"/>
      <c r="AM220" s="23"/>
      <c r="AN220" s="23"/>
      <c r="AO220" s="30"/>
      <c r="AP220" s="22"/>
      <c r="AQ220" s="29"/>
      <c r="AR220" s="27"/>
      <c r="AS220" s="27"/>
      <c r="AT220" s="27"/>
      <c r="AU220" s="27"/>
      <c r="AV220" s="27"/>
      <c r="AW220" s="27"/>
      <c r="AY220" s="2"/>
      <c r="AZ220" s="8"/>
      <c r="BA220" s="8"/>
      <c r="BB220" s="8"/>
      <c r="BD220" s="37"/>
      <c r="BE220" s="28"/>
      <c r="BF220" s="56"/>
      <c r="BG220" s="28"/>
      <c r="BH220" s="18"/>
      <c r="BJ220" s="23"/>
      <c r="BK220" s="23"/>
      <c r="BL220" s="23"/>
      <c r="BM220" s="23"/>
      <c r="BN220" s="23"/>
      <c r="BO220" s="23"/>
      <c r="BP220" s="23"/>
      <c r="BQ220" s="30"/>
      <c r="BR220" s="22"/>
      <c r="BS220" s="29"/>
      <c r="BT220" s="27"/>
      <c r="BU220" s="27"/>
      <c r="BV220" s="27"/>
      <c r="BW220" s="27"/>
      <c r="BX220" s="27"/>
      <c r="BY220" s="27"/>
      <c r="CA220" s="2"/>
      <c r="CB220" s="8"/>
      <c r="CC220" s="8"/>
      <c r="CD220" s="8"/>
      <c r="CF220" s="37"/>
      <c r="CG220" s="28"/>
      <c r="CH220" s="56"/>
      <c r="CI220" s="28"/>
      <c r="CJ220" s="18"/>
      <c r="CL220" s="23"/>
      <c r="CM220" s="23"/>
      <c r="CN220" s="23"/>
      <c r="CO220" s="23"/>
      <c r="CP220" s="23"/>
      <c r="CQ220" s="23"/>
      <c r="CR220" s="23"/>
      <c r="CS220" s="30"/>
      <c r="CT220" s="22"/>
      <c r="CU220" s="29"/>
      <c r="CV220" s="27"/>
      <c r="CW220" s="27"/>
      <c r="CX220" s="27"/>
      <c r="CY220" s="27"/>
      <c r="CZ220" s="27"/>
      <c r="DA220" s="27"/>
    </row>
    <row r="221" spans="2:105">
      <c r="B221" s="61">
        <v>211</v>
      </c>
      <c r="C221" s="83">
        <v>44137</v>
      </c>
      <c r="D221" s="110"/>
      <c r="E221" s="58"/>
      <c r="G221" s="60">
        <v>156</v>
      </c>
      <c r="H221" s="111">
        <f t="shared" ca="1" si="43"/>
        <v>1365.9031441990289</v>
      </c>
      <c r="I221" s="112">
        <f t="shared" ca="1" si="32"/>
        <v>-7.4620888585592168E-2</v>
      </c>
      <c r="J221" s="99">
        <f t="shared" ca="1" si="33"/>
        <v>-33.690663967617127</v>
      </c>
      <c r="K221" s="100">
        <f t="shared" ca="1" si="44"/>
        <v>-4.8652359536010223</v>
      </c>
      <c r="L221" s="52"/>
      <c r="M221" s="46">
        <v>44137</v>
      </c>
      <c r="N221" s="59"/>
      <c r="O221" s="58" t="str">
        <f t="shared" si="34"/>
        <v/>
      </c>
      <c r="P221" s="81">
        <f t="shared" si="35"/>
        <v>2341.6749816564056</v>
      </c>
      <c r="Q221" s="81">
        <f t="shared" si="36"/>
        <v>2732.3291484310266</v>
      </c>
      <c r="R221" s="81">
        <f t="shared" si="37"/>
        <v>2859.6705142269984</v>
      </c>
      <c r="S221" s="81">
        <f t="shared" si="38"/>
        <v>1917.5082207670923</v>
      </c>
      <c r="T221" s="81">
        <f t="shared" si="39"/>
        <v>3492.250425016166</v>
      </c>
      <c r="U221" s="81">
        <f t="shared" si="40"/>
        <v>1570.1742579615102</v>
      </c>
      <c r="V221" s="81">
        <f t="shared" si="41"/>
        <v>4264.7616116440122</v>
      </c>
      <c r="W221" s="81">
        <f t="shared" si="42"/>
        <v>1285.7557394870964</v>
      </c>
      <c r="X221" s="57">
        <v>156</v>
      </c>
      <c r="Y221" s="57"/>
      <c r="Z221" s="23"/>
      <c r="AB221" s="3"/>
      <c r="AC221" s="28"/>
      <c r="AD221" s="56"/>
      <c r="AE221" s="28"/>
      <c r="AF221" s="18"/>
      <c r="AH221" s="23"/>
      <c r="AI221" s="23"/>
      <c r="AJ221" s="23"/>
      <c r="AK221" s="23"/>
      <c r="AL221" s="23"/>
      <c r="AM221" s="23"/>
      <c r="AN221" s="23"/>
      <c r="AO221" s="30"/>
      <c r="AP221" s="22"/>
      <c r="AQ221" s="29"/>
      <c r="AR221" s="27"/>
      <c r="AS221" s="27"/>
      <c r="AT221" s="27"/>
      <c r="AU221" s="27"/>
      <c r="AV221" s="27"/>
      <c r="AW221" s="27"/>
      <c r="AY221" s="2"/>
      <c r="AZ221" s="8"/>
      <c r="BA221" s="8"/>
      <c r="BB221" s="8"/>
      <c r="BD221" s="37"/>
      <c r="BE221" s="28"/>
      <c r="BF221" s="56"/>
      <c r="BG221" s="28"/>
      <c r="BH221" s="18"/>
      <c r="BJ221" s="23"/>
      <c r="BK221" s="23"/>
      <c r="BL221" s="23"/>
      <c r="BM221" s="23"/>
      <c r="BN221" s="23"/>
      <c r="BO221" s="23"/>
      <c r="BP221" s="23"/>
      <c r="BQ221" s="30"/>
      <c r="BR221" s="22"/>
      <c r="BS221" s="29"/>
      <c r="BT221" s="27"/>
      <c r="BU221" s="27"/>
      <c r="BV221" s="27"/>
      <c r="BW221" s="27"/>
      <c r="BX221" s="27"/>
      <c r="BY221" s="27"/>
      <c r="CA221" s="2"/>
      <c r="CB221" s="8"/>
      <c r="CC221" s="8"/>
      <c r="CD221" s="8"/>
      <c r="CF221" s="37"/>
      <c r="CG221" s="28"/>
      <c r="CH221" s="56"/>
      <c r="CI221" s="28"/>
      <c r="CJ221" s="18"/>
      <c r="CL221" s="23"/>
      <c r="CM221" s="23"/>
      <c r="CN221" s="23"/>
      <c r="CO221" s="23"/>
      <c r="CP221" s="23"/>
      <c r="CQ221" s="23"/>
      <c r="CR221" s="23"/>
      <c r="CS221" s="30"/>
      <c r="CT221" s="22"/>
      <c r="CU221" s="29"/>
      <c r="CV221" s="27"/>
      <c r="CW221" s="27"/>
      <c r="CX221" s="27"/>
      <c r="CY221" s="27"/>
      <c r="CZ221" s="27"/>
      <c r="DA221" s="27"/>
    </row>
    <row r="222" spans="2:105">
      <c r="B222" s="61">
        <v>212</v>
      </c>
      <c r="C222" s="83">
        <v>44138</v>
      </c>
      <c r="D222" s="110"/>
      <c r="E222" s="58"/>
      <c r="G222" s="57">
        <v>157</v>
      </c>
      <c r="H222" s="111">
        <f t="shared" ca="1" si="43"/>
        <v>1323.4452513101855</v>
      </c>
      <c r="I222" s="112">
        <f t="shared" ca="1" si="32"/>
        <v>-3.1084116812499812E-2</v>
      </c>
      <c r="J222" s="99">
        <f t="shared" ca="1" si="33"/>
        <v>-35.682506387331358</v>
      </c>
      <c r="K222" s="100">
        <f t="shared" ca="1" si="44"/>
        <v>-1.991842419714229</v>
      </c>
      <c r="L222" s="52"/>
      <c r="M222" s="46">
        <v>44138</v>
      </c>
      <c r="N222" s="59"/>
      <c r="O222" s="58" t="str">
        <f t="shared" si="34"/>
        <v/>
      </c>
      <c r="P222" s="81">
        <f t="shared" si="35"/>
        <v>2342.3588505910548</v>
      </c>
      <c r="Q222" s="81">
        <f t="shared" si="36"/>
        <v>2734.0770028470588</v>
      </c>
      <c r="R222" s="81">
        <f t="shared" si="37"/>
        <v>2862.3355080970196</v>
      </c>
      <c r="S222" s="81">
        <f t="shared" si="38"/>
        <v>1916.8420226844612</v>
      </c>
      <c r="T222" s="81">
        <f t="shared" si="39"/>
        <v>3497.7409882544971</v>
      </c>
      <c r="U222" s="81">
        <f t="shared" si="40"/>
        <v>1568.6252936871367</v>
      </c>
      <c r="V222" s="81">
        <f t="shared" si="41"/>
        <v>4274.1991588013607</v>
      </c>
      <c r="W222" s="81">
        <f t="shared" si="42"/>
        <v>1283.6661982968756</v>
      </c>
      <c r="X222" s="57">
        <v>157</v>
      </c>
      <c r="Y222" s="57"/>
      <c r="Z222" s="23"/>
      <c r="AB222" s="3"/>
      <c r="AC222" s="28"/>
      <c r="AD222" s="56"/>
      <c r="AE222" s="28"/>
      <c r="AF222" s="18"/>
      <c r="AH222" s="23"/>
      <c r="AI222" s="23"/>
      <c r="AJ222" s="23"/>
      <c r="AK222" s="23"/>
      <c r="AL222" s="23"/>
      <c r="AM222" s="23"/>
      <c r="AN222" s="23"/>
      <c r="AO222" s="30"/>
      <c r="AP222" s="22"/>
      <c r="AQ222" s="29"/>
      <c r="AR222" s="27"/>
      <c r="AS222" s="27"/>
      <c r="AT222" s="27"/>
      <c r="AU222" s="27"/>
      <c r="AV222" s="27"/>
      <c r="AW222" s="27"/>
      <c r="AY222" s="2"/>
      <c r="AZ222" s="8"/>
      <c r="BA222" s="8"/>
      <c r="BB222" s="8"/>
      <c r="BD222" s="37"/>
      <c r="BE222" s="28"/>
      <c r="BF222" s="56"/>
      <c r="BG222" s="28"/>
      <c r="BH222" s="18"/>
      <c r="BJ222" s="23"/>
      <c r="BK222" s="23"/>
      <c r="BL222" s="23"/>
      <c r="BM222" s="23"/>
      <c r="BN222" s="23"/>
      <c r="BO222" s="23"/>
      <c r="BP222" s="23"/>
      <c r="BQ222" s="30"/>
      <c r="BR222" s="22"/>
      <c r="BS222" s="29"/>
      <c r="BT222" s="27"/>
      <c r="BU222" s="27"/>
      <c r="BV222" s="27"/>
      <c r="BW222" s="27"/>
      <c r="BX222" s="27"/>
      <c r="BY222" s="27"/>
      <c r="CA222" s="2"/>
      <c r="CB222" s="8"/>
      <c r="CC222" s="8"/>
      <c r="CD222" s="8"/>
      <c r="CF222" s="37"/>
      <c r="CG222" s="28"/>
      <c r="CH222" s="56"/>
      <c r="CI222" s="28"/>
      <c r="CJ222" s="18"/>
      <c r="CL222" s="23"/>
      <c r="CM222" s="23"/>
      <c r="CN222" s="23"/>
      <c r="CO222" s="23"/>
      <c r="CP222" s="23"/>
      <c r="CQ222" s="23"/>
      <c r="CR222" s="23"/>
      <c r="CS222" s="30"/>
      <c r="CT222" s="22"/>
      <c r="CU222" s="29"/>
      <c r="CV222" s="27"/>
      <c r="CW222" s="27"/>
      <c r="CX222" s="27"/>
      <c r="CY222" s="27"/>
      <c r="CZ222" s="27"/>
      <c r="DA222" s="27"/>
    </row>
    <row r="223" spans="2:105">
      <c r="B223" s="61">
        <v>213</v>
      </c>
      <c r="C223" s="83">
        <v>44139</v>
      </c>
      <c r="D223" s="110"/>
      <c r="E223" s="58"/>
      <c r="G223" s="60">
        <v>158</v>
      </c>
      <c r="H223" s="111">
        <f t="shared" ca="1" si="43"/>
        <v>1339.806025917467</v>
      </c>
      <c r="I223" s="112">
        <f t="shared" ca="1" si="32"/>
        <v>1.2362260237878803E-2</v>
      </c>
      <c r="J223" s="99">
        <f t="shared" ca="1" si="33"/>
        <v>-34.932851920259772</v>
      </c>
      <c r="K223" s="100">
        <f t="shared" ca="1" si="44"/>
        <v>0.74965446707158423</v>
      </c>
      <c r="L223" s="52"/>
      <c r="M223" s="46">
        <v>44139</v>
      </c>
      <c r="N223" s="59"/>
      <c r="O223" s="58" t="str">
        <f t="shared" si="34"/>
        <v/>
      </c>
      <c r="P223" s="81">
        <f t="shared" si="35"/>
        <v>2343.0429192445899</v>
      </c>
      <c r="Q223" s="81">
        <f t="shared" si="36"/>
        <v>2735.8204124192061</v>
      </c>
      <c r="R223" s="81">
        <f t="shared" si="37"/>
        <v>2864.9971599372639</v>
      </c>
      <c r="S223" s="81">
        <f t="shared" si="38"/>
        <v>1916.1799523537481</v>
      </c>
      <c r="T223" s="81">
        <f t="shared" si="39"/>
        <v>3503.2259371053096</v>
      </c>
      <c r="U223" s="81">
        <f t="shared" si="40"/>
        <v>1567.084230358957</v>
      </c>
      <c r="V223" s="81">
        <f t="shared" si="41"/>
        <v>4283.6314597519931</v>
      </c>
      <c r="W223" s="81">
        <f t="shared" si="42"/>
        <v>1281.5878707128679</v>
      </c>
      <c r="X223" s="57">
        <v>158</v>
      </c>
      <c r="Y223" s="57"/>
      <c r="Z223" s="23"/>
      <c r="AB223" s="3"/>
      <c r="AC223" s="28"/>
      <c r="AD223" s="56"/>
      <c r="AE223" s="28"/>
      <c r="AF223" s="18"/>
      <c r="AH223" s="23"/>
      <c r="AI223" s="23"/>
      <c r="AJ223" s="23"/>
      <c r="AK223" s="23"/>
      <c r="AL223" s="23"/>
      <c r="AM223" s="23"/>
      <c r="AN223" s="23"/>
      <c r="AO223" s="30"/>
      <c r="AP223" s="22"/>
      <c r="AQ223" s="29"/>
      <c r="AR223" s="27"/>
      <c r="AS223" s="27"/>
      <c r="AT223" s="27"/>
      <c r="AU223" s="27"/>
      <c r="AV223" s="27"/>
      <c r="AW223" s="27"/>
      <c r="AY223" s="2"/>
      <c r="AZ223" s="8"/>
      <c r="BA223" s="8"/>
      <c r="BB223" s="8"/>
      <c r="BD223" s="37"/>
      <c r="BE223" s="28"/>
      <c r="BF223" s="56"/>
      <c r="BG223" s="28"/>
      <c r="BH223" s="18"/>
      <c r="BJ223" s="23"/>
      <c r="BK223" s="23"/>
      <c r="BL223" s="23"/>
      <c r="BM223" s="23"/>
      <c r="BN223" s="23"/>
      <c r="BO223" s="23"/>
      <c r="BP223" s="23"/>
      <c r="BQ223" s="30"/>
      <c r="BR223" s="22"/>
      <c r="BS223" s="29"/>
      <c r="BT223" s="27"/>
      <c r="BU223" s="27"/>
      <c r="BV223" s="27"/>
      <c r="BW223" s="27"/>
      <c r="BX223" s="27"/>
      <c r="BY223" s="27"/>
      <c r="CA223" s="2"/>
      <c r="CB223" s="8"/>
      <c r="CC223" s="8"/>
      <c r="CD223" s="8"/>
      <c r="CF223" s="37"/>
      <c r="CG223" s="28"/>
      <c r="CH223" s="56"/>
      <c r="CI223" s="28"/>
      <c r="CJ223" s="18"/>
      <c r="CL223" s="23"/>
      <c r="CM223" s="23"/>
      <c r="CN223" s="23"/>
      <c r="CO223" s="23"/>
      <c r="CP223" s="23"/>
      <c r="CQ223" s="23"/>
      <c r="CR223" s="23"/>
      <c r="CS223" s="30"/>
      <c r="CT223" s="22"/>
      <c r="CU223" s="29"/>
      <c r="CV223" s="27"/>
      <c r="CW223" s="27"/>
      <c r="CX223" s="27"/>
      <c r="CY223" s="27"/>
      <c r="CZ223" s="27"/>
      <c r="DA223" s="27"/>
    </row>
    <row r="224" spans="2:105">
      <c r="B224" s="61">
        <v>214</v>
      </c>
      <c r="C224" s="83">
        <v>44140</v>
      </c>
      <c r="D224" s="110"/>
      <c r="E224" s="58"/>
      <c r="G224" s="57">
        <v>159</v>
      </c>
      <c r="H224" s="111">
        <f t="shared" ca="1" si="43"/>
        <v>1316.4497755427162</v>
      </c>
      <c r="I224" s="112">
        <f t="shared" ca="1" si="32"/>
        <v>-1.7432561074471168E-2</v>
      </c>
      <c r="J224" s="99">
        <f t="shared" ca="1" si="33"/>
        <v>-36.050245511921148</v>
      </c>
      <c r="K224" s="100">
        <f t="shared" ca="1" si="44"/>
        <v>-1.1173935916613791</v>
      </c>
      <c r="L224" s="52"/>
      <c r="M224" s="46">
        <v>44140</v>
      </c>
      <c r="N224" s="59"/>
      <c r="O224" s="58" t="str">
        <f t="shared" si="34"/>
        <v/>
      </c>
      <c r="P224" s="81">
        <f t="shared" si="35"/>
        <v>2343.7271876753384</v>
      </c>
      <c r="Q224" s="81">
        <f t="shared" si="36"/>
        <v>2737.5594199843063</v>
      </c>
      <c r="R224" s="81">
        <f t="shared" si="37"/>
        <v>2867.6555110815889</v>
      </c>
      <c r="S224" s="81">
        <f t="shared" si="38"/>
        <v>1915.5219687377103</v>
      </c>
      <c r="T224" s="81">
        <f t="shared" si="39"/>
        <v>3508.7053533705703</v>
      </c>
      <c r="U224" s="81">
        <f t="shared" si="40"/>
        <v>1565.5509873383216</v>
      </c>
      <c r="V224" s="81">
        <f t="shared" si="41"/>
        <v>4293.0586359475137</v>
      </c>
      <c r="W224" s="81">
        <f t="shared" si="42"/>
        <v>1279.5206392600755</v>
      </c>
      <c r="X224" s="57">
        <v>159</v>
      </c>
      <c r="Y224" s="57"/>
      <c r="Z224" s="23"/>
      <c r="AB224" s="3"/>
      <c r="AC224" s="28"/>
      <c r="AD224" s="56"/>
      <c r="AE224" s="28"/>
      <c r="AF224" s="18"/>
      <c r="AH224" s="23"/>
      <c r="AI224" s="23"/>
      <c r="AJ224" s="23"/>
      <c r="AK224" s="23"/>
      <c r="AL224" s="23"/>
      <c r="AM224" s="23"/>
      <c r="AN224" s="23"/>
      <c r="AO224" s="30"/>
      <c r="AP224" s="22"/>
      <c r="AQ224" s="29"/>
      <c r="AR224" s="27"/>
      <c r="AS224" s="27"/>
      <c r="AT224" s="27"/>
      <c r="AU224" s="27"/>
      <c r="AV224" s="27"/>
      <c r="AW224" s="27"/>
      <c r="AY224" s="2"/>
      <c r="AZ224" s="8"/>
      <c r="BA224" s="8"/>
      <c r="BB224" s="8"/>
      <c r="BD224" s="37"/>
      <c r="BE224" s="28"/>
      <c r="BF224" s="56"/>
      <c r="BG224" s="28"/>
      <c r="BH224" s="18"/>
      <c r="BJ224" s="23"/>
      <c r="BK224" s="23"/>
      <c r="BL224" s="23"/>
      <c r="BM224" s="23"/>
      <c r="BN224" s="23"/>
      <c r="BO224" s="23"/>
      <c r="BP224" s="23"/>
      <c r="BQ224" s="30"/>
      <c r="BR224" s="22"/>
      <c r="BS224" s="29"/>
      <c r="BT224" s="27"/>
      <c r="BU224" s="27"/>
      <c r="BV224" s="27"/>
      <c r="BW224" s="27"/>
      <c r="BX224" s="27"/>
      <c r="BY224" s="27"/>
      <c r="CA224" s="2"/>
      <c r="CB224" s="8"/>
      <c r="CC224" s="8"/>
      <c r="CD224" s="8"/>
      <c r="CF224" s="37"/>
      <c r="CG224" s="28"/>
      <c r="CH224" s="56"/>
      <c r="CI224" s="28"/>
      <c r="CJ224" s="18"/>
      <c r="CL224" s="23"/>
      <c r="CM224" s="23"/>
      <c r="CN224" s="23"/>
      <c r="CO224" s="23"/>
      <c r="CP224" s="23"/>
      <c r="CQ224" s="23"/>
      <c r="CR224" s="23"/>
      <c r="CS224" s="30"/>
      <c r="CT224" s="22"/>
      <c r="CU224" s="29"/>
      <c r="CV224" s="27"/>
      <c r="CW224" s="27"/>
      <c r="CX224" s="27"/>
      <c r="CY224" s="27"/>
      <c r="CZ224" s="27"/>
      <c r="DA224" s="27"/>
    </row>
    <row r="225" spans="2:105">
      <c r="B225" s="61">
        <v>215</v>
      </c>
      <c r="C225" s="83">
        <v>44141</v>
      </c>
      <c r="D225" s="110"/>
      <c r="E225" s="58"/>
      <c r="G225" s="60">
        <v>160</v>
      </c>
      <c r="H225" s="111">
        <f t="shared" ca="1" si="43"/>
        <v>1309.8408117742297</v>
      </c>
      <c r="I225" s="112">
        <f t="shared" ca="1" si="32"/>
        <v>-5.0202931332962945E-3</v>
      </c>
      <c r="J225" s="99">
        <f t="shared" ca="1" si="33"/>
        <v>-36.383054083194132</v>
      </c>
      <c r="K225" s="100">
        <f t="shared" ca="1" si="44"/>
        <v>-0.33280857127298324</v>
      </c>
      <c r="L225" s="52"/>
      <c r="M225" s="46">
        <v>44141</v>
      </c>
      <c r="N225" s="59"/>
      <c r="O225" s="58" t="str">
        <f t="shared" ref="O225:O256" si="45">IF(N225="","",(N225-N224)/N224)</f>
        <v/>
      </c>
      <c r="P225" s="81">
        <f t="shared" si="35"/>
        <v>2344.4116559416434</v>
      </c>
      <c r="Q225" s="81">
        <f t="shared" si="36"/>
        <v>2739.2940677049364</v>
      </c>
      <c r="R225" s="81">
        <f t="shared" si="37"/>
        <v>2870.3106022075845</v>
      </c>
      <c r="S225" s="81">
        <f t="shared" si="38"/>
        <v>1914.868031455482</v>
      </c>
      <c r="T225" s="81">
        <f t="shared" si="39"/>
        <v>3514.1793175551179</v>
      </c>
      <c r="U225" s="81">
        <f t="shared" si="40"/>
        <v>1564.0254852842556</v>
      </c>
      <c r="V225" s="81">
        <f t="shared" si="41"/>
        <v>4302.4808069322053</v>
      </c>
      <c r="W225" s="81">
        <f t="shared" si="42"/>
        <v>1277.4643883731894</v>
      </c>
      <c r="X225" s="57">
        <v>160</v>
      </c>
      <c r="Y225" s="57"/>
      <c r="Z225" s="23"/>
      <c r="AB225" s="3"/>
      <c r="AC225" s="28"/>
      <c r="AD225" s="56"/>
      <c r="AE225" s="28"/>
      <c r="AF225" s="18"/>
      <c r="AH225" s="23"/>
      <c r="AI225" s="23"/>
      <c r="AJ225" s="23"/>
      <c r="AK225" s="23"/>
      <c r="AL225" s="23"/>
      <c r="AM225" s="23"/>
      <c r="AN225" s="23"/>
      <c r="AO225" s="30"/>
      <c r="AP225" s="22"/>
      <c r="AQ225" s="29"/>
      <c r="AR225" s="27"/>
      <c r="AS225" s="27"/>
      <c r="AT225" s="27"/>
      <c r="AU225" s="27"/>
      <c r="AV225" s="27"/>
      <c r="AW225" s="27"/>
      <c r="AY225" s="2"/>
      <c r="AZ225" s="8"/>
      <c r="BA225" s="8"/>
      <c r="BB225" s="8"/>
      <c r="BD225" s="37"/>
      <c r="BE225" s="28"/>
      <c r="BF225" s="56"/>
      <c r="BG225" s="28"/>
      <c r="BH225" s="18"/>
      <c r="BJ225" s="23"/>
      <c r="BK225" s="23"/>
      <c r="BL225" s="23"/>
      <c r="BM225" s="23"/>
      <c r="BN225" s="23"/>
      <c r="BO225" s="23"/>
      <c r="BP225" s="23"/>
      <c r="BQ225" s="30"/>
      <c r="BR225" s="22"/>
      <c r="BS225" s="29"/>
      <c r="BT225" s="27"/>
      <c r="BU225" s="27"/>
      <c r="BV225" s="27"/>
      <c r="BW225" s="27"/>
      <c r="BX225" s="27"/>
      <c r="BY225" s="27"/>
      <c r="CA225" s="2"/>
      <c r="CB225" s="8"/>
      <c r="CC225" s="8"/>
      <c r="CD225" s="8"/>
      <c r="CF225" s="37"/>
      <c r="CG225" s="28"/>
      <c r="CH225" s="56"/>
      <c r="CI225" s="28"/>
      <c r="CJ225" s="18"/>
      <c r="CL225" s="23"/>
      <c r="CM225" s="23"/>
      <c r="CN225" s="23"/>
      <c r="CO225" s="23"/>
      <c r="CP225" s="23"/>
      <c r="CQ225" s="23"/>
      <c r="CR225" s="23"/>
      <c r="CS225" s="30"/>
      <c r="CT225" s="22"/>
      <c r="CU225" s="29"/>
      <c r="CV225" s="27"/>
      <c r="CW225" s="27"/>
      <c r="CX225" s="27"/>
      <c r="CY225" s="27"/>
      <c r="CZ225" s="27"/>
      <c r="DA225" s="27"/>
    </row>
    <row r="226" spans="2:105">
      <c r="B226" s="61">
        <v>216</v>
      </c>
      <c r="C226" s="83">
        <v>44144</v>
      </c>
      <c r="D226" s="110"/>
      <c r="E226" s="58"/>
      <c r="G226" s="57">
        <v>161</v>
      </c>
      <c r="H226" s="111">
        <f t="shared" ca="1" si="43"/>
        <v>1312.698628475461</v>
      </c>
      <c r="I226" s="112">
        <f t="shared" ca="1" si="32"/>
        <v>2.1818045945295166E-3</v>
      </c>
      <c r="J226" s="99">
        <f t="shared" ca="1" si="33"/>
        <v>-36.265089838492635</v>
      </c>
      <c r="K226" s="100">
        <f t="shared" ca="1" si="44"/>
        <v>0.11796424470149991</v>
      </c>
      <c r="L226" s="52"/>
      <c r="M226" s="46">
        <v>44144</v>
      </c>
      <c r="N226" s="59"/>
      <c r="O226" s="58" t="str">
        <f t="shared" si="45"/>
        <v/>
      </c>
      <c r="P226" s="81">
        <f t="shared" si="35"/>
        <v>2345.0963241018649</v>
      </c>
      <c r="Q226" s="81">
        <f t="shared" si="36"/>
        <v>2741.0243970841616</v>
      </c>
      <c r="R226" s="81">
        <f t="shared" si="37"/>
        <v>2872.9624733510313</v>
      </c>
      <c r="S226" s="81">
        <f t="shared" si="38"/>
        <v>1914.2181007681152</v>
      </c>
      <c r="T226" s="81">
        <f t="shared" si="39"/>
        <v>3519.6479088953397</v>
      </c>
      <c r="U226" s="81">
        <f t="shared" si="40"/>
        <v>1562.5076461247845</v>
      </c>
      <c r="V226" s="81">
        <f t="shared" si="41"/>
        <v>4311.8980903854381</v>
      </c>
      <c r="W226" s="81">
        <f t="shared" si="42"/>
        <v>1275.4190043541782</v>
      </c>
      <c r="X226" s="57">
        <v>161</v>
      </c>
      <c r="Y226" s="57"/>
      <c r="Z226" s="23"/>
      <c r="AB226" s="3"/>
      <c r="AC226" s="28"/>
      <c r="AD226" s="56"/>
      <c r="AE226" s="28"/>
      <c r="AF226" s="18"/>
      <c r="AH226" s="23"/>
      <c r="AI226" s="23"/>
      <c r="AJ226" s="23"/>
      <c r="AK226" s="23"/>
      <c r="AL226" s="23"/>
      <c r="AM226" s="23"/>
      <c r="AN226" s="23"/>
      <c r="AO226" s="30"/>
      <c r="AP226" s="22"/>
      <c r="AQ226" s="29"/>
      <c r="AR226" s="27"/>
      <c r="AS226" s="27"/>
      <c r="AT226" s="27"/>
      <c r="AU226" s="27"/>
      <c r="AV226" s="27"/>
      <c r="AW226" s="27"/>
      <c r="AY226" s="2"/>
      <c r="AZ226" s="8"/>
      <c r="BA226" s="8"/>
      <c r="BB226" s="8"/>
      <c r="BD226" s="37"/>
      <c r="BE226" s="28"/>
      <c r="BF226" s="56"/>
      <c r="BG226" s="28"/>
      <c r="BH226" s="18"/>
      <c r="BJ226" s="23"/>
      <c r="BK226" s="23"/>
      <c r="BL226" s="23"/>
      <c r="BM226" s="23"/>
      <c r="BN226" s="23"/>
      <c r="BO226" s="23"/>
      <c r="BP226" s="23"/>
      <c r="BQ226" s="30"/>
      <c r="BR226" s="22"/>
      <c r="BS226" s="29"/>
      <c r="BT226" s="27"/>
      <c r="BU226" s="27"/>
      <c r="BV226" s="27"/>
      <c r="BW226" s="27"/>
      <c r="BX226" s="27"/>
      <c r="BY226" s="27"/>
      <c r="CA226" s="2"/>
      <c r="CB226" s="8"/>
      <c r="CC226" s="8"/>
      <c r="CD226" s="8"/>
      <c r="CF226" s="37"/>
      <c r="CG226" s="28"/>
      <c r="CH226" s="56"/>
      <c r="CI226" s="28"/>
      <c r="CJ226" s="18"/>
      <c r="CL226" s="23"/>
      <c r="CM226" s="23"/>
      <c r="CN226" s="23"/>
      <c r="CO226" s="23"/>
      <c r="CP226" s="23"/>
      <c r="CQ226" s="23"/>
      <c r="CR226" s="23"/>
      <c r="CS226" s="30"/>
      <c r="CT226" s="22"/>
      <c r="CU226" s="29"/>
      <c r="CV226" s="27"/>
      <c r="CW226" s="27"/>
      <c r="CX226" s="27"/>
      <c r="CY226" s="27"/>
      <c r="CZ226" s="27"/>
      <c r="DA226" s="27"/>
    </row>
    <row r="227" spans="2:105">
      <c r="B227" s="61">
        <v>217</v>
      </c>
      <c r="C227" s="83">
        <v>44145</v>
      </c>
      <c r="D227" s="110"/>
      <c r="E227" s="58"/>
      <c r="G227" s="60">
        <v>162</v>
      </c>
      <c r="H227" s="111">
        <f t="shared" ca="1" si="43"/>
        <v>1354.9989809204278</v>
      </c>
      <c r="I227" s="112">
        <f t="shared" ca="1" si="32"/>
        <v>3.222396331296052E-2</v>
      </c>
      <c r="J227" s="99">
        <f t="shared" ca="1" si="33"/>
        <v>-34.301110949222299</v>
      </c>
      <c r="K227" s="100">
        <f t="shared" ca="1" si="44"/>
        <v>1.9639788892703345</v>
      </c>
      <c r="L227" s="52"/>
      <c r="M227" s="46">
        <v>44145</v>
      </c>
      <c r="N227" s="59"/>
      <c r="O227" s="58" t="str">
        <f t="shared" si="45"/>
        <v/>
      </c>
      <c r="P227" s="81">
        <f t="shared" si="35"/>
        <v>2345.7811922143806</v>
      </c>
      <c r="Q227" s="81">
        <f t="shared" si="36"/>
        <v>2742.7504489798616</v>
      </c>
      <c r="R227" s="81">
        <f t="shared" si="37"/>
        <v>2875.6111639199548</v>
      </c>
      <c r="S227" s="81">
        <f t="shared" si="38"/>
        <v>1913.5721375645255</v>
      </c>
      <c r="T227" s="81">
        <f t="shared" si="39"/>
        <v>3525.1112053870379</v>
      </c>
      <c r="U227" s="81">
        <f t="shared" si="40"/>
        <v>1560.9973930290678</v>
      </c>
      <c r="V227" s="81">
        <f t="shared" si="41"/>
        <v>4321.3106021628855</v>
      </c>
      <c r="W227" s="81">
        <f t="shared" si="42"/>
        <v>1273.3843753310712</v>
      </c>
      <c r="X227" s="57">
        <v>162</v>
      </c>
      <c r="Y227" s="57"/>
      <c r="Z227" s="23"/>
      <c r="AB227" s="3"/>
      <c r="AC227" s="28"/>
      <c r="AD227" s="56"/>
      <c r="AE227" s="28"/>
      <c r="AF227" s="18"/>
      <c r="AH227" s="23"/>
      <c r="AI227" s="23"/>
      <c r="AJ227" s="23"/>
      <c r="AK227" s="23"/>
      <c r="AL227" s="23"/>
      <c r="AM227" s="23"/>
      <c r="AN227" s="23"/>
      <c r="AO227" s="30"/>
      <c r="AP227" s="22"/>
      <c r="AQ227" s="29"/>
      <c r="AR227" s="27"/>
      <c r="AS227" s="27"/>
      <c r="AT227" s="27"/>
      <c r="AU227" s="27"/>
      <c r="AV227" s="27"/>
      <c r="AW227" s="27"/>
      <c r="AY227" s="2"/>
      <c r="AZ227" s="8"/>
      <c r="BA227" s="8"/>
      <c r="BB227" s="8"/>
      <c r="BD227" s="37"/>
      <c r="BE227" s="28"/>
      <c r="BF227" s="56"/>
      <c r="BG227" s="28"/>
      <c r="BH227" s="18"/>
      <c r="BJ227" s="23"/>
      <c r="BK227" s="23"/>
      <c r="BL227" s="23"/>
      <c r="BM227" s="23"/>
      <c r="BN227" s="23"/>
      <c r="BO227" s="23"/>
      <c r="BP227" s="23"/>
      <c r="BQ227" s="30"/>
      <c r="BR227" s="22"/>
      <c r="BS227" s="29"/>
      <c r="BT227" s="27"/>
      <c r="BU227" s="27"/>
      <c r="BV227" s="27"/>
      <c r="BW227" s="27"/>
      <c r="BX227" s="27"/>
      <c r="BY227" s="27"/>
      <c r="CA227" s="2"/>
      <c r="CB227" s="8"/>
      <c r="CC227" s="8"/>
      <c r="CD227" s="8"/>
      <c r="CF227" s="37"/>
      <c r="CG227" s="28"/>
      <c r="CH227" s="56"/>
      <c r="CI227" s="28"/>
      <c r="CJ227" s="18"/>
      <c r="CL227" s="23"/>
      <c r="CM227" s="23"/>
      <c r="CN227" s="23"/>
      <c r="CO227" s="23"/>
      <c r="CP227" s="23"/>
      <c r="CQ227" s="23"/>
      <c r="CR227" s="23"/>
      <c r="CS227" s="30"/>
      <c r="CT227" s="22"/>
      <c r="CU227" s="29"/>
      <c r="CV227" s="27"/>
      <c r="CW227" s="27"/>
      <c r="CX227" s="27"/>
      <c r="CY227" s="27"/>
      <c r="CZ227" s="27"/>
      <c r="DA227" s="27"/>
    </row>
    <row r="228" spans="2:105">
      <c r="B228" s="61">
        <v>218</v>
      </c>
      <c r="C228" s="83">
        <v>44146</v>
      </c>
      <c r="D228" s="110"/>
      <c r="E228" s="58"/>
      <c r="G228" s="57">
        <v>163</v>
      </c>
      <c r="H228" s="111">
        <f t="shared" ca="1" si="43"/>
        <v>1352.8767684859502</v>
      </c>
      <c r="I228" s="112">
        <f t="shared" ca="1" si="32"/>
        <v>-1.5662096166567426E-3</v>
      </c>
      <c r="J228" s="99">
        <f t="shared" ca="1" si="33"/>
        <v>-34.41732578704034</v>
      </c>
      <c r="K228" s="100">
        <f t="shared" ca="1" si="44"/>
        <v>-0.11621483781803979</v>
      </c>
      <c r="L228" s="52"/>
      <c r="M228" s="46">
        <v>44146</v>
      </c>
      <c r="N228" s="59"/>
      <c r="O228" s="58" t="str">
        <f t="shared" si="45"/>
        <v/>
      </c>
      <c r="P228" s="81">
        <f t="shared" si="35"/>
        <v>2346.4662603375855</v>
      </c>
      <c r="Q228" s="81">
        <f t="shared" si="36"/>
        <v>2744.4722636186671</v>
      </c>
      <c r="R228" s="81">
        <f t="shared" si="37"/>
        <v>2878.2567127082866</v>
      </c>
      <c r="S228" s="81">
        <f t="shared" si="38"/>
        <v>1912.9301033478318</v>
      </c>
      <c r="T228" s="81">
        <f t="shared" si="39"/>
        <v>3530.5692838125215</v>
      </c>
      <c r="U228" s="81">
        <f t="shared" si="40"/>
        <v>1559.4946503803058</v>
      </c>
      <c r="V228" s="81">
        <f t="shared" si="41"/>
        <v>4330.718456336589</v>
      </c>
      <c r="W228" s="81">
        <f t="shared" si="42"/>
        <v>1271.3603912178971</v>
      </c>
      <c r="X228" s="57">
        <v>163</v>
      </c>
      <c r="Y228" s="57"/>
      <c r="Z228" s="23"/>
      <c r="AB228" s="3"/>
      <c r="AC228" s="28"/>
      <c r="AD228" s="56"/>
      <c r="AE228" s="28"/>
      <c r="AF228" s="18"/>
      <c r="AH228" s="23"/>
      <c r="AI228" s="23"/>
      <c r="AJ228" s="23"/>
      <c r="AK228" s="23"/>
      <c r="AL228" s="23"/>
      <c r="AM228" s="23"/>
      <c r="AN228" s="23"/>
      <c r="AO228" s="30"/>
      <c r="AP228" s="22"/>
      <c r="AQ228" s="29"/>
      <c r="AR228" s="27"/>
      <c r="AS228" s="27"/>
      <c r="AT228" s="27"/>
      <c r="AU228" s="27"/>
      <c r="AV228" s="27"/>
      <c r="AW228" s="27"/>
      <c r="AY228" s="2"/>
      <c r="AZ228" s="8"/>
      <c r="BA228" s="8"/>
      <c r="BB228" s="8"/>
      <c r="BD228" s="37"/>
      <c r="BE228" s="28"/>
      <c r="BF228" s="56"/>
      <c r="BG228" s="28"/>
      <c r="BH228" s="18"/>
      <c r="BJ228" s="23"/>
      <c r="BK228" s="23"/>
      <c r="BL228" s="23"/>
      <c r="BM228" s="23"/>
      <c r="BN228" s="23"/>
      <c r="BO228" s="23"/>
      <c r="BP228" s="23"/>
      <c r="BQ228" s="30"/>
      <c r="BR228" s="22"/>
      <c r="BS228" s="29"/>
      <c r="BT228" s="27"/>
      <c r="BU228" s="27"/>
      <c r="BV228" s="27"/>
      <c r="BW228" s="27"/>
      <c r="BX228" s="27"/>
      <c r="BY228" s="27"/>
      <c r="CA228" s="2"/>
      <c r="CB228" s="8"/>
      <c r="CC228" s="8"/>
      <c r="CD228" s="8"/>
      <c r="CF228" s="37"/>
      <c r="CG228" s="28"/>
      <c r="CH228" s="56"/>
      <c r="CI228" s="28"/>
      <c r="CJ228" s="18"/>
      <c r="CL228" s="23"/>
      <c r="CM228" s="23"/>
      <c r="CN228" s="23"/>
      <c r="CO228" s="23"/>
      <c r="CP228" s="23"/>
      <c r="CQ228" s="23"/>
      <c r="CR228" s="23"/>
      <c r="CS228" s="30"/>
      <c r="CT228" s="22"/>
      <c r="CU228" s="29"/>
      <c r="CV228" s="27"/>
      <c r="CW228" s="27"/>
      <c r="CX228" s="27"/>
      <c r="CY228" s="27"/>
      <c r="CZ228" s="27"/>
      <c r="DA228" s="27"/>
    </row>
    <row r="229" spans="2:105">
      <c r="B229" s="61">
        <v>219</v>
      </c>
      <c r="C229" s="83">
        <v>44147</v>
      </c>
      <c r="D229" s="110"/>
      <c r="E229" s="58"/>
      <c r="G229" s="60">
        <v>164</v>
      </c>
      <c r="H229" s="111">
        <f t="shared" ca="1" si="43"/>
        <v>1396.0328217862175</v>
      </c>
      <c r="I229" s="112">
        <f t="shared" ca="1" si="32"/>
        <v>3.1899471042410407E-2</v>
      </c>
      <c r="J229" s="99">
        <f t="shared" ca="1" si="33"/>
        <v>-32.472997628670001</v>
      </c>
      <c r="K229" s="100">
        <f t="shared" ca="1" si="44"/>
        <v>1.9443281583703418</v>
      </c>
      <c r="L229" s="52"/>
      <c r="M229" s="46">
        <v>44147</v>
      </c>
      <c r="N229" s="59"/>
      <c r="O229" s="58" t="str">
        <f t="shared" si="45"/>
        <v/>
      </c>
      <c r="P229" s="81">
        <f t="shared" si="35"/>
        <v>2347.1515285298915</v>
      </c>
      <c r="Q229" s="81">
        <f t="shared" si="36"/>
        <v>2746.1898806095091</v>
      </c>
      <c r="R229" s="81">
        <f t="shared" si="37"/>
        <v>2880.899157909148</v>
      </c>
      <c r="S229" s="81">
        <f t="shared" si="38"/>
        <v>1912.2919602220729</v>
      </c>
      <c r="T229" s="81">
        <f t="shared" si="39"/>
        <v>3536.0222197669432</v>
      </c>
      <c r="U229" s="81">
        <f t="shared" si="40"/>
        <v>1557.9993437494027</v>
      </c>
      <c r="V229" s="81">
        <f t="shared" si="41"/>
        <v>4340.121765233911</v>
      </c>
      <c r="W229" s="81">
        <f t="shared" si="42"/>
        <v>1269.3469436757359</v>
      </c>
      <c r="X229" s="57">
        <v>164</v>
      </c>
      <c r="Y229" s="57"/>
      <c r="Z229" s="23"/>
      <c r="AB229" s="3"/>
      <c r="AC229" s="28"/>
      <c r="AD229" s="56"/>
      <c r="AE229" s="28"/>
      <c r="AF229" s="18"/>
      <c r="AH229" s="23"/>
      <c r="AI229" s="23"/>
      <c r="AJ229" s="23"/>
      <c r="AK229" s="23"/>
      <c r="AL229" s="23"/>
      <c r="AM229" s="23"/>
      <c r="AN229" s="23"/>
      <c r="AO229" s="30"/>
      <c r="AP229" s="22"/>
      <c r="AQ229" s="29"/>
      <c r="AR229" s="27"/>
      <c r="AS229" s="27"/>
      <c r="AT229" s="27"/>
      <c r="AU229" s="27"/>
      <c r="AV229" s="27"/>
      <c r="AW229" s="27"/>
      <c r="AY229" s="2"/>
      <c r="AZ229" s="8"/>
      <c r="BA229" s="8"/>
      <c r="BB229" s="8"/>
      <c r="BD229" s="37"/>
      <c r="BE229" s="28"/>
      <c r="BF229" s="56"/>
      <c r="BG229" s="28"/>
      <c r="BH229" s="18"/>
      <c r="BJ229" s="23"/>
      <c r="BK229" s="23"/>
      <c r="BL229" s="23"/>
      <c r="BM229" s="23"/>
      <c r="BN229" s="23"/>
      <c r="BO229" s="23"/>
      <c r="BP229" s="23"/>
      <c r="BQ229" s="30"/>
      <c r="BR229" s="22"/>
      <c r="BS229" s="29"/>
      <c r="BT229" s="27"/>
      <c r="BU229" s="27"/>
      <c r="BV229" s="27"/>
      <c r="BW229" s="27"/>
      <c r="BX229" s="27"/>
      <c r="BY229" s="27"/>
      <c r="CA229" s="2"/>
      <c r="CB229" s="8"/>
      <c r="CC229" s="8"/>
      <c r="CD229" s="8"/>
      <c r="CF229" s="37"/>
      <c r="CG229" s="28"/>
      <c r="CH229" s="56"/>
      <c r="CI229" s="28"/>
      <c r="CJ229" s="18"/>
      <c r="CL229" s="23"/>
      <c r="CM229" s="23"/>
      <c r="CN229" s="23"/>
      <c r="CO229" s="23"/>
      <c r="CP229" s="23"/>
      <c r="CQ229" s="23"/>
      <c r="CR229" s="23"/>
      <c r="CS229" s="30"/>
      <c r="CT229" s="22"/>
      <c r="CU229" s="29"/>
      <c r="CV229" s="27"/>
      <c r="CW229" s="27"/>
      <c r="CX229" s="27"/>
      <c r="CY229" s="27"/>
      <c r="CZ229" s="27"/>
      <c r="DA229" s="27"/>
    </row>
    <row r="230" spans="2:105">
      <c r="B230" s="61">
        <v>220</v>
      </c>
      <c r="C230" s="83">
        <v>44148</v>
      </c>
      <c r="D230" s="110"/>
      <c r="E230" s="58"/>
      <c r="G230" s="57">
        <v>165</v>
      </c>
      <c r="H230" s="111">
        <f t="shared" ca="1" si="43"/>
        <v>1373.2597545166782</v>
      </c>
      <c r="I230" s="112">
        <f t="shared" ca="1" si="32"/>
        <v>-1.631270190367105E-2</v>
      </c>
      <c r="J230" s="99">
        <f t="shared" ca="1" si="33"/>
        <v>-33.519198811306268</v>
      </c>
      <c r="K230" s="100">
        <f t="shared" ca="1" si="44"/>
        <v>-1.0462011826362656</v>
      </c>
      <c r="L230" s="52"/>
      <c r="M230" s="46">
        <v>44148</v>
      </c>
      <c r="N230" s="59"/>
      <c r="O230" s="58" t="str">
        <f t="shared" si="45"/>
        <v/>
      </c>
      <c r="P230" s="81">
        <f t="shared" si="35"/>
        <v>2347.8369968497263</v>
      </c>
      <c r="Q230" s="81">
        <f t="shared" si="36"/>
        <v>2747.903338956799</v>
      </c>
      <c r="R230" s="81">
        <f t="shared" si="37"/>
        <v>2883.5385371277671</v>
      </c>
      <c r="S230" s="81">
        <f t="shared" si="38"/>
        <v>1911.6576708792898</v>
      </c>
      <c r="T230" s="81">
        <f t="shared" si="39"/>
        <v>3541.4700876839156</v>
      </c>
      <c r="U230" s="81">
        <f t="shared" si="40"/>
        <v>1556.5113998693555</v>
      </c>
      <c r="V230" s="81">
        <f t="shared" si="41"/>
        <v>4349.5206394753995</v>
      </c>
      <c r="W230" s="81">
        <f t="shared" si="42"/>
        <v>1267.3439260748492</v>
      </c>
      <c r="X230" s="57">
        <v>165</v>
      </c>
      <c r="Y230" s="57"/>
      <c r="Z230" s="23"/>
      <c r="AB230" s="3"/>
      <c r="AC230" s="28"/>
      <c r="AD230" s="56"/>
      <c r="AE230" s="28"/>
      <c r="AF230" s="18"/>
      <c r="AH230" s="23"/>
      <c r="AI230" s="23"/>
      <c r="AJ230" s="23"/>
      <c r="AK230" s="23"/>
      <c r="AL230" s="23"/>
      <c r="AM230" s="23"/>
      <c r="AN230" s="23"/>
      <c r="AO230" s="30"/>
      <c r="AP230" s="22"/>
      <c r="AQ230" s="29"/>
      <c r="AR230" s="27"/>
      <c r="AS230" s="27"/>
      <c r="AT230" s="27"/>
      <c r="AU230" s="27"/>
      <c r="AV230" s="27"/>
      <c r="AW230" s="27"/>
      <c r="AY230" s="2"/>
      <c r="AZ230" s="8"/>
      <c r="BA230" s="8"/>
      <c r="BB230" s="8"/>
      <c r="BD230" s="37"/>
      <c r="BE230" s="28"/>
      <c r="BF230" s="56"/>
      <c r="BG230" s="28"/>
      <c r="BH230" s="18"/>
      <c r="BJ230" s="23"/>
      <c r="BK230" s="23"/>
      <c r="BL230" s="23"/>
      <c r="BM230" s="23"/>
      <c r="BN230" s="23"/>
      <c r="BO230" s="23"/>
      <c r="BP230" s="23"/>
      <c r="BQ230" s="30"/>
      <c r="BR230" s="22"/>
      <c r="BS230" s="29"/>
      <c r="BT230" s="27"/>
      <c r="BU230" s="27"/>
      <c r="BV230" s="27"/>
      <c r="BW230" s="27"/>
      <c r="BX230" s="27"/>
      <c r="BY230" s="27"/>
      <c r="CA230" s="2"/>
      <c r="CB230" s="8"/>
      <c r="CC230" s="8"/>
      <c r="CD230" s="8"/>
      <c r="CF230" s="37"/>
      <c r="CG230" s="28"/>
      <c r="CH230" s="56"/>
      <c r="CI230" s="28"/>
      <c r="CJ230" s="18"/>
      <c r="CL230" s="23"/>
      <c r="CM230" s="23"/>
      <c r="CN230" s="23"/>
      <c r="CO230" s="23"/>
      <c r="CP230" s="23"/>
      <c r="CQ230" s="23"/>
      <c r="CR230" s="23"/>
      <c r="CS230" s="30"/>
      <c r="CT230" s="22"/>
      <c r="CU230" s="29"/>
      <c r="CV230" s="27"/>
      <c r="CW230" s="27"/>
      <c r="CX230" s="27"/>
      <c r="CY230" s="27"/>
      <c r="CZ230" s="27"/>
      <c r="DA230" s="27"/>
    </row>
    <row r="231" spans="2:105">
      <c r="B231" s="61">
        <v>221</v>
      </c>
      <c r="C231" s="83">
        <v>44151</v>
      </c>
      <c r="D231" s="110"/>
      <c r="E231" s="58"/>
      <c r="G231" s="60">
        <v>166</v>
      </c>
      <c r="H231" s="111">
        <f t="shared" ca="1" si="43"/>
        <v>1353.5973247003651</v>
      </c>
      <c r="I231" s="112">
        <f t="shared" ca="1" si="32"/>
        <v>-1.4318070380816858E-2</v>
      </c>
      <c r="J231" s="99">
        <f t="shared" ca="1" si="33"/>
        <v>-34.438796499735624</v>
      </c>
      <c r="K231" s="100">
        <f t="shared" ca="1" si="44"/>
        <v>-0.91959768842935619</v>
      </c>
      <c r="L231" s="52"/>
      <c r="M231" s="46">
        <v>44151</v>
      </c>
      <c r="N231" s="59"/>
      <c r="O231" s="58" t="str">
        <f t="shared" si="45"/>
        <v/>
      </c>
      <c r="P231" s="81">
        <f t="shared" si="35"/>
        <v>2348.522665355536</v>
      </c>
      <c r="Q231" s="81">
        <f t="shared" si="36"/>
        <v>2749.612677073244</v>
      </c>
      <c r="R231" s="81">
        <f t="shared" si="37"/>
        <v>2886.1748873940405</v>
      </c>
      <c r="S231" s="81">
        <f t="shared" si="38"/>
        <v>1911.0271985869613</v>
      </c>
      <c r="T231" s="81">
        <f t="shared" si="39"/>
        <v>3546.9129608604162</v>
      </c>
      <c r="U231" s="81">
        <f t="shared" si="40"/>
        <v>1555.0307466103418</v>
      </c>
      <c r="V231" s="81">
        <f t="shared" si="41"/>
        <v>4358.9151880116187</v>
      </c>
      <c r="W231" s="81">
        <f t="shared" si="42"/>
        <v>1265.3512334578529</v>
      </c>
      <c r="X231" s="57">
        <v>166</v>
      </c>
      <c r="Y231" s="57"/>
      <c r="Z231" s="23"/>
      <c r="AB231" s="3"/>
      <c r="AC231" s="28"/>
      <c r="AD231" s="56"/>
      <c r="AE231" s="28"/>
      <c r="AF231" s="18"/>
      <c r="AH231" s="23"/>
      <c r="AI231" s="23"/>
      <c r="AJ231" s="23"/>
      <c r="AK231" s="23"/>
      <c r="AL231" s="23"/>
      <c r="AM231" s="23"/>
      <c r="AN231" s="23"/>
      <c r="AO231" s="30"/>
      <c r="AP231" s="22"/>
      <c r="AQ231" s="29"/>
      <c r="AR231" s="27"/>
      <c r="AS231" s="27"/>
      <c r="AT231" s="27"/>
      <c r="AU231" s="27"/>
      <c r="AV231" s="27"/>
      <c r="AW231" s="27"/>
      <c r="AY231" s="2"/>
      <c r="AZ231" s="8"/>
      <c r="BA231" s="8"/>
      <c r="BB231" s="8"/>
      <c r="BD231" s="37"/>
      <c r="BE231" s="28"/>
      <c r="BF231" s="56"/>
      <c r="BG231" s="28"/>
      <c r="BH231" s="18"/>
      <c r="BJ231" s="23"/>
      <c r="BK231" s="23"/>
      <c r="BL231" s="23"/>
      <c r="BM231" s="23"/>
      <c r="BN231" s="23"/>
      <c r="BO231" s="23"/>
      <c r="BP231" s="23"/>
      <c r="BQ231" s="30"/>
      <c r="BR231" s="22"/>
      <c r="BS231" s="29"/>
      <c r="BT231" s="27"/>
      <c r="BU231" s="27"/>
      <c r="BV231" s="27"/>
      <c r="BW231" s="27"/>
      <c r="BX231" s="27"/>
      <c r="BY231" s="27"/>
      <c r="CA231" s="2"/>
      <c r="CB231" s="8"/>
      <c r="CC231" s="8"/>
      <c r="CD231" s="8"/>
      <c r="CF231" s="37"/>
      <c r="CG231" s="28"/>
      <c r="CH231" s="56"/>
      <c r="CI231" s="28"/>
      <c r="CJ231" s="18"/>
      <c r="CL231" s="23"/>
      <c r="CM231" s="23"/>
      <c r="CN231" s="23"/>
      <c r="CO231" s="23"/>
      <c r="CP231" s="23"/>
      <c r="CQ231" s="23"/>
      <c r="CR231" s="23"/>
      <c r="CS231" s="30"/>
      <c r="CT231" s="22"/>
      <c r="CU231" s="29"/>
      <c r="CV231" s="27"/>
      <c r="CW231" s="27"/>
      <c r="CX231" s="27"/>
      <c r="CY231" s="27"/>
      <c r="CZ231" s="27"/>
      <c r="DA231" s="27"/>
    </row>
    <row r="232" spans="2:105">
      <c r="B232" s="61">
        <v>222</v>
      </c>
      <c r="C232" s="83">
        <v>44152</v>
      </c>
      <c r="D232" s="110"/>
      <c r="E232" s="58"/>
      <c r="G232" s="57">
        <v>167</v>
      </c>
      <c r="H232" s="111">
        <f t="shared" ca="1" si="43"/>
        <v>1383.2514540626717</v>
      </c>
      <c r="I232" s="112">
        <f t="shared" ca="1" si="32"/>
        <v>2.1907644778236278E-2</v>
      </c>
      <c r="J232" s="99">
        <f t="shared" ca="1" si="33"/>
        <v>-33.102601465137276</v>
      </c>
      <c r="K232" s="100">
        <f t="shared" ca="1" si="44"/>
        <v>1.3361950345983444</v>
      </c>
      <c r="L232" s="52"/>
      <c r="M232" s="46">
        <v>44152</v>
      </c>
      <c r="N232" s="59"/>
      <c r="O232" s="58" t="str">
        <f t="shared" si="45"/>
        <v/>
      </c>
      <c r="P232" s="81">
        <f t="shared" si="35"/>
        <v>2349.2085341057841</v>
      </c>
      <c r="Q232" s="81">
        <f t="shared" si="36"/>
        <v>2751.3179327923231</v>
      </c>
      <c r="R232" s="81">
        <f t="shared" si="37"/>
        <v>2888.8082451747609</v>
      </c>
      <c r="S232" s="81">
        <f t="shared" si="38"/>
        <v>1910.4005071757831</v>
      </c>
      <c r="T232" s="81">
        <f t="shared" si="39"/>
        <v>3552.3509114810226</v>
      </c>
      <c r="U232" s="81">
        <f t="shared" si="40"/>
        <v>1553.5573129554909</v>
      </c>
      <c r="V232" s="81">
        <f t="shared" si="41"/>
        <v>4368.3055181589762</v>
      </c>
      <c r="W232" s="81">
        <f t="shared" si="42"/>
        <v>1263.3687625038963</v>
      </c>
      <c r="X232" s="57">
        <v>167</v>
      </c>
      <c r="Y232" s="57"/>
      <c r="Z232" s="23"/>
      <c r="AB232" s="3"/>
      <c r="AC232" s="28"/>
      <c r="AD232" s="56"/>
      <c r="AE232" s="28"/>
      <c r="AF232" s="18"/>
      <c r="AH232" s="23"/>
      <c r="AI232" s="23"/>
      <c r="AJ232" s="23"/>
      <c r="AK232" s="23"/>
      <c r="AL232" s="23"/>
      <c r="AM232" s="23"/>
      <c r="AN232" s="23"/>
      <c r="AO232" s="30"/>
      <c r="AP232" s="22"/>
      <c r="AQ232" s="29"/>
      <c r="AR232" s="27"/>
      <c r="AS232" s="27"/>
      <c r="AT232" s="27"/>
      <c r="AU232" s="27"/>
      <c r="AV232" s="27"/>
      <c r="AW232" s="27"/>
      <c r="AY232" s="2"/>
      <c r="AZ232" s="8"/>
      <c r="BA232" s="8"/>
      <c r="BB232" s="8"/>
      <c r="BD232" s="37"/>
      <c r="BE232" s="28"/>
      <c r="BF232" s="56"/>
      <c r="BG232" s="28"/>
      <c r="BH232" s="18"/>
      <c r="BJ232" s="23"/>
      <c r="BK232" s="23"/>
      <c r="BL232" s="23"/>
      <c r="BM232" s="23"/>
      <c r="BN232" s="23"/>
      <c r="BO232" s="23"/>
      <c r="BP232" s="23"/>
      <c r="BQ232" s="30"/>
      <c r="BR232" s="22"/>
      <c r="BS232" s="29"/>
      <c r="BT232" s="27"/>
      <c r="BU232" s="27"/>
      <c r="BV232" s="27"/>
      <c r="BW232" s="27"/>
      <c r="BX232" s="27"/>
      <c r="BY232" s="27"/>
      <c r="CA232" s="2"/>
      <c r="CB232" s="8"/>
      <c r="CC232" s="8"/>
      <c r="CD232" s="8"/>
      <c r="CF232" s="37"/>
      <c r="CG232" s="28"/>
      <c r="CH232" s="56"/>
      <c r="CI232" s="28"/>
      <c r="CJ232" s="18"/>
      <c r="CL232" s="23"/>
      <c r="CM232" s="23"/>
      <c r="CN232" s="23"/>
      <c r="CO232" s="23"/>
      <c r="CP232" s="23"/>
      <c r="CQ232" s="23"/>
      <c r="CR232" s="23"/>
      <c r="CS232" s="30"/>
      <c r="CT232" s="22"/>
      <c r="CU232" s="29"/>
      <c r="CV232" s="27"/>
      <c r="CW232" s="27"/>
      <c r="CX232" s="27"/>
      <c r="CY232" s="27"/>
      <c r="CZ232" s="27"/>
      <c r="DA232" s="27"/>
    </row>
    <row r="233" spans="2:105">
      <c r="B233" s="61">
        <v>223</v>
      </c>
      <c r="C233" s="83">
        <v>44153</v>
      </c>
      <c r="D233" s="110"/>
      <c r="E233" s="58"/>
      <c r="G233" s="60">
        <v>168</v>
      </c>
      <c r="H233" s="111">
        <f t="shared" ca="1" si="43"/>
        <v>1340.8786428468034</v>
      </c>
      <c r="I233" s="112">
        <f t="shared" ca="1" si="32"/>
        <v>-3.0632761014938711E-2</v>
      </c>
      <c r="J233" s="99">
        <f t="shared" ca="1" si="33"/>
        <v>-35.06533592065913</v>
      </c>
      <c r="K233" s="100">
        <f t="shared" ca="1" si="44"/>
        <v>-1.9627344555218551</v>
      </c>
      <c r="L233" s="52"/>
      <c r="M233" s="46">
        <v>44153</v>
      </c>
      <c r="N233" s="59"/>
      <c r="O233" s="58" t="str">
        <f t="shared" si="45"/>
        <v/>
      </c>
      <c r="P233" s="81">
        <f t="shared" si="35"/>
        <v>2349.8946031589498</v>
      </c>
      <c r="Q233" s="81">
        <f t="shared" si="36"/>
        <v>2753.0191433804202</v>
      </c>
      <c r="R233" s="81">
        <f t="shared" si="37"/>
        <v>2891.438646385503</v>
      </c>
      <c r="S233" s="81">
        <f t="shared" si="38"/>
        <v>1909.7775610277756</v>
      </c>
      <c r="T233" s="81">
        <f t="shared" si="39"/>
        <v>3557.7840106414851</v>
      </c>
      <c r="U233" s="81">
        <f t="shared" si="40"/>
        <v>1552.0910289773085</v>
      </c>
      <c r="V233" s="81">
        <f t="shared" si="41"/>
        <v>4377.6917356345657</v>
      </c>
      <c r="W233" s="81">
        <f t="shared" si="42"/>
        <v>1261.3964114938121</v>
      </c>
      <c r="X233" s="57">
        <v>168</v>
      </c>
      <c r="Y233" s="57"/>
      <c r="Z233" s="23"/>
      <c r="AB233" s="3"/>
      <c r="AC233" s="28"/>
      <c r="AD233" s="56"/>
      <c r="AE233" s="28"/>
      <c r="AF233" s="18"/>
      <c r="AH233" s="23"/>
      <c r="AI233" s="23"/>
      <c r="AJ233" s="23"/>
      <c r="AK233" s="23"/>
      <c r="AL233" s="23"/>
      <c r="AM233" s="23"/>
      <c r="AN233" s="23"/>
      <c r="AO233" s="30"/>
      <c r="AP233" s="22"/>
      <c r="AQ233" s="29"/>
      <c r="AR233" s="27"/>
      <c r="AS233" s="27"/>
      <c r="AT233" s="27"/>
      <c r="AU233" s="27"/>
      <c r="AV233" s="27"/>
      <c r="AW233" s="27"/>
      <c r="AY233" s="2"/>
      <c r="AZ233" s="8"/>
      <c r="BA233" s="8"/>
      <c r="BB233" s="8"/>
      <c r="BD233" s="37"/>
      <c r="BE233" s="28"/>
      <c r="BF233" s="56"/>
      <c r="BG233" s="28"/>
      <c r="BH233" s="18"/>
      <c r="BJ233" s="23"/>
      <c r="BK233" s="23"/>
      <c r="BL233" s="23"/>
      <c r="BM233" s="23"/>
      <c r="BN233" s="23"/>
      <c r="BO233" s="23"/>
      <c r="BP233" s="23"/>
      <c r="BQ233" s="30"/>
      <c r="BR233" s="22"/>
      <c r="BS233" s="29"/>
      <c r="BT233" s="27"/>
      <c r="BU233" s="27"/>
      <c r="BV233" s="27"/>
      <c r="BW233" s="27"/>
      <c r="BX233" s="27"/>
      <c r="BY233" s="27"/>
      <c r="CA233" s="2"/>
      <c r="CB233" s="8"/>
      <c r="CC233" s="8"/>
      <c r="CD233" s="8"/>
      <c r="CF233" s="37"/>
      <c r="CG233" s="28"/>
      <c r="CH233" s="56"/>
      <c r="CI233" s="28"/>
      <c r="CJ233" s="18"/>
      <c r="CL233" s="23"/>
      <c r="CM233" s="23"/>
      <c r="CN233" s="23"/>
      <c r="CO233" s="23"/>
      <c r="CP233" s="23"/>
      <c r="CQ233" s="23"/>
      <c r="CR233" s="23"/>
      <c r="CS233" s="30"/>
      <c r="CT233" s="22"/>
      <c r="CU233" s="29"/>
      <c r="CV233" s="27"/>
      <c r="CW233" s="27"/>
      <c r="CX233" s="27"/>
      <c r="CY233" s="27"/>
      <c r="CZ233" s="27"/>
      <c r="DA233" s="27"/>
    </row>
    <row r="234" spans="2:105">
      <c r="B234" s="61">
        <v>224</v>
      </c>
      <c r="C234" s="83">
        <v>44154</v>
      </c>
      <c r="D234" s="110"/>
      <c r="E234" s="58"/>
      <c r="G234" s="57">
        <v>169</v>
      </c>
      <c r="H234" s="111">
        <f t="shared" ca="1" si="43"/>
        <v>1300.4418914774203</v>
      </c>
      <c r="I234" s="112">
        <f t="shared" ca="1" si="32"/>
        <v>-3.0156906133975155E-2</v>
      </c>
      <c r="J234" s="99">
        <f t="shared" ca="1" si="33"/>
        <v>-36.997397137540126</v>
      </c>
      <c r="K234" s="100">
        <f t="shared" ca="1" si="44"/>
        <v>-1.9320612168809932</v>
      </c>
      <c r="L234" s="52"/>
      <c r="M234" s="46">
        <v>44154</v>
      </c>
      <c r="N234" s="59"/>
      <c r="O234" s="58" t="str">
        <f t="shared" si="45"/>
        <v/>
      </c>
      <c r="P234" s="81">
        <f t="shared" si="35"/>
        <v>2350.5808725735305</v>
      </c>
      <c r="Q234" s="81">
        <f t="shared" si="36"/>
        <v>2754.7163455486366</v>
      </c>
      <c r="R234" s="81">
        <f t="shared" si="37"/>
        <v>2894.0661264021996</v>
      </c>
      <c r="S234" s="81">
        <f t="shared" si="38"/>
        <v>1909.1583250647111</v>
      </c>
      <c r="T234" s="81">
        <f t="shared" si="39"/>
        <v>3563.2123283716664</v>
      </c>
      <c r="U234" s="81">
        <f t="shared" si="40"/>
        <v>1550.631825814738</v>
      </c>
      <c r="V234" s="81">
        <f t="shared" si="41"/>
        <v>4387.0739445900808</v>
      </c>
      <c r="W234" s="81">
        <f t="shared" si="42"/>
        <v>1259.4340802762122</v>
      </c>
      <c r="X234" s="57">
        <v>169</v>
      </c>
      <c r="Y234" s="57"/>
      <c r="Z234" s="23"/>
      <c r="AB234" s="3"/>
      <c r="AC234" s="28"/>
      <c r="AD234" s="56"/>
      <c r="AE234" s="28"/>
      <c r="AF234" s="18"/>
      <c r="AH234" s="23"/>
      <c r="AI234" s="23"/>
      <c r="AJ234" s="23"/>
      <c r="AK234" s="23"/>
      <c r="AL234" s="23"/>
      <c r="AM234" s="23"/>
      <c r="AN234" s="23"/>
      <c r="AO234" s="30"/>
      <c r="AP234" s="22"/>
      <c r="AQ234" s="29"/>
      <c r="AR234" s="27"/>
      <c r="AS234" s="27"/>
      <c r="AT234" s="27"/>
      <c r="AU234" s="27"/>
      <c r="AV234" s="27"/>
      <c r="AW234" s="27"/>
      <c r="AY234" s="2"/>
      <c r="AZ234" s="8"/>
      <c r="BA234" s="8"/>
      <c r="BB234" s="8"/>
      <c r="BD234" s="37"/>
      <c r="BE234" s="28"/>
      <c r="BF234" s="56"/>
      <c r="BG234" s="28"/>
      <c r="BH234" s="18"/>
      <c r="BJ234" s="23"/>
      <c r="BK234" s="23"/>
      <c r="BL234" s="23"/>
      <c r="BM234" s="23"/>
      <c r="BN234" s="23"/>
      <c r="BO234" s="23"/>
      <c r="BP234" s="23"/>
      <c r="BQ234" s="30"/>
      <c r="BR234" s="22"/>
      <c r="BS234" s="29"/>
      <c r="BT234" s="27"/>
      <c r="BU234" s="27"/>
      <c r="BV234" s="27"/>
      <c r="BW234" s="27"/>
      <c r="BX234" s="27"/>
      <c r="BY234" s="27"/>
      <c r="CA234" s="2"/>
      <c r="CB234" s="8"/>
      <c r="CC234" s="8"/>
      <c r="CD234" s="8"/>
      <c r="CF234" s="37"/>
      <c r="CG234" s="28"/>
      <c r="CH234" s="56"/>
      <c r="CI234" s="28"/>
      <c r="CJ234" s="18"/>
      <c r="CL234" s="23"/>
      <c r="CM234" s="23"/>
      <c r="CN234" s="23"/>
      <c r="CO234" s="23"/>
      <c r="CP234" s="23"/>
      <c r="CQ234" s="23"/>
      <c r="CR234" s="23"/>
      <c r="CS234" s="30"/>
      <c r="CT234" s="22"/>
      <c r="CU234" s="29"/>
      <c r="CV234" s="27"/>
      <c r="CW234" s="27"/>
      <c r="CX234" s="27"/>
      <c r="CY234" s="27"/>
      <c r="CZ234" s="27"/>
      <c r="DA234" s="27"/>
    </row>
    <row r="235" spans="2:105">
      <c r="B235" s="61">
        <v>225</v>
      </c>
      <c r="C235" s="83">
        <v>44155</v>
      </c>
      <c r="D235" s="110"/>
      <c r="E235" s="58"/>
      <c r="G235" s="60">
        <v>170</v>
      </c>
      <c r="H235" s="111">
        <f t="shared" ca="1" si="43"/>
        <v>1324.8025860544092</v>
      </c>
      <c r="I235" s="112">
        <f t="shared" ca="1" si="32"/>
        <v>1.8732628298610787E-2</v>
      </c>
      <c r="J235" s="99">
        <f t="shared" ca="1" si="33"/>
        <v>-35.855688796869799</v>
      </c>
      <c r="K235" s="100">
        <f t="shared" ca="1" si="44"/>
        <v>1.1417083406703292</v>
      </c>
      <c r="L235" s="52"/>
      <c r="M235" s="46">
        <v>44155</v>
      </c>
      <c r="N235" s="59"/>
      <c r="O235" s="58" t="str">
        <f t="shared" si="45"/>
        <v/>
      </c>
      <c r="P235" s="81">
        <f t="shared" si="35"/>
        <v>2351.2673424080408</v>
      </c>
      <c r="Q235" s="81">
        <f t="shared" si="36"/>
        <v>2756.4095754642885</v>
      </c>
      <c r="R235" s="81">
        <f t="shared" si="37"/>
        <v>2896.6907200724022</v>
      </c>
      <c r="S235" s="81">
        <f t="shared" si="38"/>
        <v>1908.5427647368533</v>
      </c>
      <c r="T235" s="81">
        <f t="shared" si="39"/>
        <v>3568.6359336578689</v>
      </c>
      <c r="U235" s="81">
        <f t="shared" si="40"/>
        <v>1549.1796356508337</v>
      </c>
      <c r="V235" s="81">
        <f t="shared" si="41"/>
        <v>4396.4522476448074</v>
      </c>
      <c r="W235" s="81">
        <f t="shared" si="42"/>
        <v>1257.4816702344899</v>
      </c>
      <c r="X235" s="57">
        <v>170</v>
      </c>
      <c r="Y235" s="57"/>
      <c r="Z235" s="23"/>
      <c r="AB235" s="3"/>
      <c r="AC235" s="28"/>
      <c r="AD235" s="56"/>
      <c r="AE235" s="28"/>
      <c r="AF235" s="18"/>
      <c r="AH235" s="23"/>
      <c r="AI235" s="23"/>
      <c r="AJ235" s="23"/>
      <c r="AK235" s="23"/>
      <c r="AL235" s="23"/>
      <c r="AM235" s="23"/>
      <c r="AN235" s="23"/>
      <c r="AO235" s="30"/>
      <c r="AP235" s="22"/>
      <c r="AQ235" s="29"/>
      <c r="AR235" s="27"/>
      <c r="AS235" s="27"/>
      <c r="AT235" s="27"/>
      <c r="AU235" s="27"/>
      <c r="AV235" s="27"/>
      <c r="AW235" s="27"/>
      <c r="AY235" s="2"/>
      <c r="AZ235" s="8"/>
      <c r="BA235" s="8"/>
      <c r="BB235" s="8"/>
      <c r="BD235" s="37"/>
      <c r="BE235" s="28"/>
      <c r="BF235" s="56"/>
      <c r="BG235" s="28"/>
      <c r="BH235" s="18"/>
      <c r="BJ235" s="23"/>
      <c r="BK235" s="23"/>
      <c r="BL235" s="23"/>
      <c r="BM235" s="23"/>
      <c r="BN235" s="23"/>
      <c r="BO235" s="23"/>
      <c r="BP235" s="23"/>
      <c r="BQ235" s="30"/>
      <c r="BR235" s="22"/>
      <c r="BS235" s="29"/>
      <c r="BT235" s="27"/>
      <c r="BU235" s="27"/>
      <c r="BV235" s="27"/>
      <c r="BW235" s="27"/>
      <c r="BX235" s="27"/>
      <c r="BY235" s="27"/>
      <c r="CA235" s="2"/>
      <c r="CB235" s="8"/>
      <c r="CC235" s="8"/>
      <c r="CD235" s="8"/>
      <c r="CF235" s="37"/>
      <c r="CG235" s="28"/>
      <c r="CH235" s="56"/>
      <c r="CI235" s="28"/>
      <c r="CJ235" s="18"/>
      <c r="CL235" s="23"/>
      <c r="CM235" s="23"/>
      <c r="CN235" s="23"/>
      <c r="CO235" s="23"/>
      <c r="CP235" s="23"/>
      <c r="CQ235" s="23"/>
      <c r="CR235" s="23"/>
      <c r="CS235" s="30"/>
      <c r="CT235" s="22"/>
      <c r="CU235" s="29"/>
      <c r="CV235" s="27"/>
      <c r="CW235" s="27"/>
      <c r="CX235" s="27"/>
      <c r="CY235" s="27"/>
      <c r="CZ235" s="27"/>
      <c r="DA235" s="27"/>
    </row>
    <row r="236" spans="2:105">
      <c r="B236" s="61">
        <v>226</v>
      </c>
      <c r="C236" s="83">
        <v>44158</v>
      </c>
      <c r="D236" s="110"/>
      <c r="E236" s="58"/>
      <c r="G236" s="57">
        <v>171</v>
      </c>
      <c r="H236" s="111">
        <f t="shared" ca="1" si="43"/>
        <v>1290.8817218982642</v>
      </c>
      <c r="I236" s="112">
        <f t="shared" ca="1" si="32"/>
        <v>-2.5604467045289892E-2</v>
      </c>
      <c r="J236" s="99">
        <f t="shared" ca="1" si="33"/>
        <v>-37.49506169956345</v>
      </c>
      <c r="K236" s="100">
        <f t="shared" ca="1" si="44"/>
        <v>-1.6393729026936505</v>
      </c>
      <c r="L236" s="52"/>
      <c r="M236" s="46">
        <v>44158</v>
      </c>
      <c r="N236" s="59"/>
      <c r="O236" s="58" t="str">
        <f t="shared" si="45"/>
        <v/>
      </c>
      <c r="P236" s="81">
        <f t="shared" si="35"/>
        <v>2351.9540127210107</v>
      </c>
      <c r="Q236" s="81">
        <f t="shared" si="36"/>
        <v>2758.0988687620993</v>
      </c>
      <c r="R236" s="81">
        <f t="shared" si="37"/>
        <v>2899.3124617262442</v>
      </c>
      <c r="S236" s="81">
        <f t="shared" si="38"/>
        <v>1907.9308460119912</v>
      </c>
      <c r="T236" s="81">
        <f t="shared" si="39"/>
        <v>3574.0548944645625</v>
      </c>
      <c r="U236" s="81">
        <f t="shared" si="40"/>
        <v>1547.7343916910313</v>
      </c>
      <c r="V236" s="81">
        <f t="shared" si="41"/>
        <v>4405.8267459177414</v>
      </c>
      <c r="W236" s="81">
        <f t="shared" si="42"/>
        <v>1255.5390842547083</v>
      </c>
      <c r="X236" s="57">
        <v>171</v>
      </c>
      <c r="Y236" s="57"/>
      <c r="Z236" s="23"/>
      <c r="AB236" s="3"/>
      <c r="AC236" s="28"/>
      <c r="AD236" s="56"/>
      <c r="AE236" s="28"/>
      <c r="AF236" s="18"/>
      <c r="AH236" s="23"/>
      <c r="AI236" s="23"/>
      <c r="AJ236" s="23"/>
      <c r="AK236" s="23"/>
      <c r="AL236" s="23"/>
      <c r="AM236" s="23"/>
      <c r="AN236" s="23"/>
      <c r="AO236" s="30"/>
      <c r="AP236" s="22"/>
      <c r="AQ236" s="29"/>
      <c r="AR236" s="27"/>
      <c r="AS236" s="27"/>
      <c r="AT236" s="27"/>
      <c r="AU236" s="27"/>
      <c r="AV236" s="27"/>
      <c r="AW236" s="27"/>
      <c r="AY236" s="2"/>
      <c r="AZ236" s="8"/>
      <c r="BA236" s="8"/>
      <c r="BB236" s="8"/>
      <c r="BD236" s="37"/>
      <c r="BE236" s="28"/>
      <c r="BF236" s="56"/>
      <c r="BG236" s="28"/>
      <c r="BH236" s="18"/>
      <c r="BJ236" s="23"/>
      <c r="BK236" s="23"/>
      <c r="BL236" s="23"/>
      <c r="BM236" s="23"/>
      <c r="BN236" s="23"/>
      <c r="BO236" s="23"/>
      <c r="BP236" s="23"/>
      <c r="BQ236" s="30"/>
      <c r="BR236" s="22"/>
      <c r="BS236" s="29"/>
      <c r="BT236" s="27"/>
      <c r="BU236" s="27"/>
      <c r="BV236" s="27"/>
      <c r="BW236" s="27"/>
      <c r="BX236" s="27"/>
      <c r="BY236" s="27"/>
      <c r="CA236" s="2"/>
      <c r="CB236" s="8"/>
      <c r="CC236" s="8"/>
      <c r="CD236" s="8"/>
      <c r="CF236" s="37"/>
      <c r="CG236" s="28"/>
      <c r="CH236" s="56"/>
      <c r="CI236" s="28"/>
      <c r="CJ236" s="18"/>
      <c r="CL236" s="23"/>
      <c r="CM236" s="23"/>
      <c r="CN236" s="23"/>
      <c r="CO236" s="23"/>
      <c r="CP236" s="23"/>
      <c r="CQ236" s="23"/>
      <c r="CR236" s="23"/>
      <c r="CS236" s="30"/>
      <c r="CT236" s="22"/>
      <c r="CU236" s="29"/>
      <c r="CV236" s="27"/>
      <c r="CW236" s="27"/>
      <c r="CX236" s="27"/>
      <c r="CY236" s="27"/>
      <c r="CZ236" s="27"/>
      <c r="DA236" s="27"/>
    </row>
    <row r="237" spans="2:105">
      <c r="B237" s="61">
        <v>227</v>
      </c>
      <c r="C237" s="83">
        <v>44159</v>
      </c>
      <c r="D237" s="110"/>
      <c r="E237" s="58"/>
      <c r="G237" s="60">
        <v>172</v>
      </c>
      <c r="H237" s="111">
        <f t="shared" ca="1" si="43"/>
        <v>1288.4166000779403</v>
      </c>
      <c r="I237" s="112">
        <f t="shared" ca="1" si="32"/>
        <v>-1.9096418970894751E-3</v>
      </c>
      <c r="J237" s="99">
        <f t="shared" ca="1" si="33"/>
        <v>-37.632778423802478</v>
      </c>
      <c r="K237" s="100">
        <f t="shared" ca="1" si="44"/>
        <v>-0.13771672423902953</v>
      </c>
      <c r="L237" s="52"/>
      <c r="M237" s="46">
        <v>44159</v>
      </c>
      <c r="N237" s="59"/>
      <c r="O237" s="58" t="str">
        <f t="shared" si="45"/>
        <v/>
      </c>
      <c r="P237" s="81">
        <f t="shared" si="35"/>
        <v>2352.6408835709885</v>
      </c>
      <c r="Q237" s="81">
        <f t="shared" si="36"/>
        <v>2759.7842605550982</v>
      </c>
      <c r="R237" s="81">
        <f t="shared" si="37"/>
        <v>2901.9313851871161</v>
      </c>
      <c r="S237" s="81">
        <f t="shared" si="38"/>
        <v>1907.3225353647674</v>
      </c>
      <c r="T237" s="81">
        <f t="shared" si="39"/>
        <v>3579.4692777555451</v>
      </c>
      <c r="U237" s="81">
        <f t="shared" si="40"/>
        <v>1546.2960281419914</v>
      </c>
      <c r="V237" s="81">
        <f t="shared" si="41"/>
        <v>4415.1975390588532</v>
      </c>
      <c r="W237" s="81">
        <f t="shared" si="42"/>
        <v>1253.6062266943347</v>
      </c>
      <c r="X237" s="57">
        <v>172</v>
      </c>
      <c r="Y237" s="57"/>
      <c r="Z237" s="23"/>
      <c r="AB237" s="3"/>
      <c r="AC237" s="28"/>
      <c r="AD237" s="56"/>
      <c r="AE237" s="28"/>
      <c r="AF237" s="18"/>
      <c r="AH237" s="23"/>
      <c r="AI237" s="23"/>
      <c r="AJ237" s="23"/>
      <c r="AK237" s="23"/>
      <c r="AL237" s="23"/>
      <c r="AM237" s="23"/>
      <c r="AN237" s="23"/>
      <c r="AO237" s="30"/>
      <c r="AP237" s="22"/>
      <c r="AQ237" s="29"/>
      <c r="AR237" s="27"/>
      <c r="AS237" s="27"/>
      <c r="AT237" s="27"/>
      <c r="AU237" s="27"/>
      <c r="AV237" s="27"/>
      <c r="AW237" s="27"/>
      <c r="AY237" s="2"/>
      <c r="AZ237" s="8"/>
      <c r="BA237" s="8"/>
      <c r="BB237" s="8"/>
      <c r="BD237" s="37"/>
      <c r="BE237" s="28"/>
      <c r="BF237" s="56"/>
      <c r="BG237" s="28"/>
      <c r="BH237" s="18"/>
      <c r="BJ237" s="23"/>
      <c r="BK237" s="23"/>
      <c r="BL237" s="23"/>
      <c r="BM237" s="23"/>
      <c r="BN237" s="23"/>
      <c r="BO237" s="23"/>
      <c r="BP237" s="23"/>
      <c r="BQ237" s="30"/>
      <c r="BR237" s="22"/>
      <c r="BS237" s="29"/>
      <c r="BT237" s="27"/>
      <c r="BU237" s="27"/>
      <c r="BV237" s="27"/>
      <c r="BW237" s="27"/>
      <c r="BX237" s="27"/>
      <c r="BY237" s="27"/>
      <c r="CA237" s="2"/>
      <c r="CB237" s="8"/>
      <c r="CC237" s="8"/>
      <c r="CD237" s="8"/>
      <c r="CF237" s="37"/>
      <c r="CG237" s="28"/>
      <c r="CH237" s="56"/>
      <c r="CI237" s="28"/>
      <c r="CJ237" s="18"/>
      <c r="CL237" s="23"/>
      <c r="CM237" s="23"/>
      <c r="CN237" s="23"/>
      <c r="CO237" s="23"/>
      <c r="CP237" s="23"/>
      <c r="CQ237" s="23"/>
      <c r="CR237" s="23"/>
      <c r="CS237" s="30"/>
      <c r="CT237" s="22"/>
      <c r="CU237" s="29"/>
      <c r="CV237" s="27"/>
      <c r="CW237" s="27"/>
      <c r="CX237" s="27"/>
      <c r="CY237" s="27"/>
      <c r="CZ237" s="27"/>
      <c r="DA237" s="27"/>
    </row>
    <row r="238" spans="2:105">
      <c r="B238" s="61">
        <v>228</v>
      </c>
      <c r="C238" s="83">
        <v>44160</v>
      </c>
      <c r="D238" s="110"/>
      <c r="E238" s="58"/>
      <c r="G238" s="57">
        <v>173</v>
      </c>
      <c r="H238" s="111">
        <f t="shared" ca="1" si="43"/>
        <v>1250.291472859341</v>
      </c>
      <c r="I238" s="112">
        <f t="shared" ca="1" si="32"/>
        <v>-2.9590683026199011E-2</v>
      </c>
      <c r="J238" s="99">
        <f t="shared" ca="1" si="33"/>
        <v>-39.528360938177627</v>
      </c>
      <c r="K238" s="100">
        <f t="shared" ca="1" si="44"/>
        <v>-1.8955825143751523</v>
      </c>
      <c r="L238" s="52"/>
      <c r="M238" s="46">
        <v>44160</v>
      </c>
      <c r="N238" s="59"/>
      <c r="O238" s="58" t="str">
        <f t="shared" si="45"/>
        <v/>
      </c>
      <c r="P238" s="81">
        <f t="shared" si="35"/>
        <v>2353.3279550165403</v>
      </c>
      <c r="Q238" s="81">
        <f t="shared" si="36"/>
        <v>2761.4657854452339</v>
      </c>
      <c r="R238" s="81">
        <f t="shared" si="37"/>
        <v>2904.5475237820583</v>
      </c>
      <c r="S238" s="81">
        <f t="shared" si="38"/>
        <v>1906.7177997662834</v>
      </c>
      <c r="T238" s="81">
        <f t="shared" si="39"/>
        <v>3584.8791495145392</v>
      </c>
      <c r="U238" s="81">
        <f t="shared" si="40"/>
        <v>1544.8644801909998</v>
      </c>
      <c r="V238" s="81">
        <f t="shared" si="41"/>
        <v>4424.5647252795243</v>
      </c>
      <c r="W238" s="81">
        <f t="shared" si="42"/>
        <v>1251.6830033518058</v>
      </c>
      <c r="X238" s="57">
        <v>173</v>
      </c>
      <c r="Y238" s="57"/>
      <c r="Z238" s="23"/>
      <c r="AB238" s="3"/>
      <c r="AC238" s="28"/>
      <c r="AD238" s="56"/>
      <c r="AE238" s="28"/>
      <c r="AF238" s="18"/>
      <c r="AH238" s="23"/>
      <c r="AI238" s="23"/>
      <c r="AJ238" s="23"/>
      <c r="AK238" s="23"/>
      <c r="AL238" s="23"/>
      <c r="AM238" s="23"/>
      <c r="AN238" s="23"/>
      <c r="AO238" s="30"/>
      <c r="AP238" s="22"/>
      <c r="AQ238" s="29"/>
      <c r="AR238" s="27"/>
      <c r="AS238" s="27"/>
      <c r="AT238" s="27"/>
      <c r="AU238" s="27"/>
      <c r="AV238" s="27"/>
      <c r="AW238" s="27"/>
      <c r="AY238" s="2"/>
      <c r="AZ238" s="8"/>
      <c r="BA238" s="8"/>
      <c r="BB238" s="8"/>
      <c r="BD238" s="37"/>
      <c r="BE238" s="28"/>
      <c r="BF238" s="56"/>
      <c r="BG238" s="28"/>
      <c r="BH238" s="18"/>
      <c r="BJ238" s="23"/>
      <c r="BK238" s="23"/>
      <c r="BL238" s="23"/>
      <c r="BM238" s="23"/>
      <c r="BN238" s="23"/>
      <c r="BO238" s="23"/>
      <c r="BP238" s="23"/>
      <c r="BQ238" s="30"/>
      <c r="BR238" s="22"/>
      <c r="BS238" s="29"/>
      <c r="BT238" s="27"/>
      <c r="BU238" s="27"/>
      <c r="BV238" s="27"/>
      <c r="BW238" s="27"/>
      <c r="BX238" s="27"/>
      <c r="BY238" s="27"/>
      <c r="CA238" s="2"/>
      <c r="CB238" s="8"/>
      <c r="CC238" s="8"/>
      <c r="CD238" s="8"/>
      <c r="CF238" s="37"/>
      <c r="CG238" s="28"/>
      <c r="CH238" s="56"/>
      <c r="CI238" s="28"/>
      <c r="CJ238" s="18"/>
      <c r="CL238" s="23"/>
      <c r="CM238" s="23"/>
      <c r="CN238" s="23"/>
      <c r="CO238" s="23"/>
      <c r="CP238" s="23"/>
      <c r="CQ238" s="23"/>
      <c r="CR238" s="23"/>
      <c r="CS238" s="30"/>
      <c r="CT238" s="22"/>
      <c r="CU238" s="29"/>
      <c r="CV238" s="27"/>
      <c r="CW238" s="27"/>
      <c r="CX238" s="27"/>
      <c r="CY238" s="27"/>
      <c r="CZ238" s="27"/>
      <c r="DA238" s="27"/>
    </row>
    <row r="239" spans="2:105">
      <c r="B239" s="61">
        <v>229</v>
      </c>
      <c r="C239" s="83">
        <v>44162</v>
      </c>
      <c r="D239" s="110"/>
      <c r="E239" s="58"/>
      <c r="G239" s="60">
        <v>174</v>
      </c>
      <c r="H239" s="111">
        <f t="shared" ca="1" si="43"/>
        <v>1237.422887012445</v>
      </c>
      <c r="I239" s="112">
        <f t="shared" ca="1" si="32"/>
        <v>-1.029246869729205E-2</v>
      </c>
      <c r="J239" s="99">
        <f t="shared" ca="1" si="33"/>
        <v>-40.193223589803132</v>
      </c>
      <c r="K239" s="100">
        <f t="shared" ca="1" si="44"/>
        <v>-0.66486265162550828</v>
      </c>
      <c r="L239" s="52"/>
      <c r="M239" s="46">
        <v>44162</v>
      </c>
      <c r="N239" s="59"/>
      <c r="O239" s="58" t="str">
        <f t="shared" si="45"/>
        <v/>
      </c>
      <c r="P239" s="81">
        <f t="shared" si="35"/>
        <v>2354.0152271162488</v>
      </c>
      <c r="Q239" s="81">
        <f t="shared" si="36"/>
        <v>2763.1434775337129</v>
      </c>
      <c r="R239" s="81">
        <f t="shared" si="37"/>
        <v>2907.1609103518836</v>
      </c>
      <c r="S239" s="81">
        <f t="shared" si="38"/>
        <v>1906.1166066739775</v>
      </c>
      <c r="T239" s="81">
        <f t="shared" si="39"/>
        <v>3590.2845747652532</v>
      </c>
      <c r="U239" s="81">
        <f t="shared" si="40"/>
        <v>1543.4396839859082</v>
      </c>
      <c r="V239" s="81">
        <f t="shared" si="41"/>
        <v>4433.9284013821889</v>
      </c>
      <c r="W239" s="81">
        <f t="shared" si="42"/>
        <v>1249.7693214368878</v>
      </c>
      <c r="X239" s="57">
        <v>174</v>
      </c>
      <c r="Y239" s="57"/>
      <c r="Z239" s="23"/>
      <c r="AB239" s="3"/>
      <c r="AC239" s="28"/>
      <c r="AD239" s="56"/>
      <c r="AE239" s="28"/>
      <c r="AF239" s="18"/>
      <c r="AH239" s="23"/>
      <c r="AI239" s="23"/>
      <c r="AJ239" s="23"/>
      <c r="AK239" s="23"/>
      <c r="AL239" s="23"/>
      <c r="AM239" s="23"/>
      <c r="AN239" s="23"/>
      <c r="AO239" s="30"/>
      <c r="AP239" s="22"/>
      <c r="AQ239" s="29"/>
      <c r="AR239" s="27"/>
      <c r="AS239" s="27"/>
      <c r="AT239" s="27"/>
      <c r="AU239" s="27"/>
      <c r="AV239" s="27"/>
      <c r="AW239" s="27"/>
      <c r="AY239" s="2"/>
      <c r="AZ239" s="8"/>
      <c r="BA239" s="8"/>
      <c r="BB239" s="8"/>
      <c r="BD239" s="37"/>
      <c r="BE239" s="28"/>
      <c r="BF239" s="56"/>
      <c r="BG239" s="28"/>
      <c r="BH239" s="18"/>
      <c r="BJ239" s="23"/>
      <c r="BK239" s="23"/>
      <c r="BL239" s="23"/>
      <c r="BM239" s="23"/>
      <c r="BN239" s="23"/>
      <c r="BO239" s="23"/>
      <c r="BP239" s="23"/>
      <c r="BQ239" s="30"/>
      <c r="BR239" s="22"/>
      <c r="BS239" s="29"/>
      <c r="BT239" s="27"/>
      <c r="BU239" s="27"/>
      <c r="BV239" s="27"/>
      <c r="BW239" s="27"/>
      <c r="BX239" s="27"/>
      <c r="BY239" s="27"/>
      <c r="CA239" s="2"/>
      <c r="CB239" s="8"/>
      <c r="CC239" s="8"/>
      <c r="CD239" s="8"/>
      <c r="CF239" s="37"/>
      <c r="CG239" s="28"/>
      <c r="CH239" s="56"/>
      <c r="CI239" s="28"/>
      <c r="CJ239" s="18"/>
      <c r="CL239" s="23"/>
      <c r="CM239" s="23"/>
      <c r="CN239" s="23"/>
      <c r="CO239" s="23"/>
      <c r="CP239" s="23"/>
      <c r="CQ239" s="23"/>
      <c r="CR239" s="23"/>
      <c r="CS239" s="30"/>
      <c r="CT239" s="22"/>
      <c r="CU239" s="29"/>
      <c r="CV239" s="27"/>
      <c r="CW239" s="27"/>
      <c r="CX239" s="27"/>
      <c r="CY239" s="27"/>
      <c r="CZ239" s="27"/>
      <c r="DA239" s="27"/>
    </row>
    <row r="240" spans="2:105">
      <c r="B240" s="61">
        <v>230</v>
      </c>
      <c r="C240" s="83">
        <v>44165</v>
      </c>
      <c r="D240" s="110"/>
      <c r="E240" s="58"/>
      <c r="G240" s="57">
        <v>175</v>
      </c>
      <c r="H240" s="111">
        <f t="shared" ca="1" si="43"/>
        <v>1233.5180576375649</v>
      </c>
      <c r="I240" s="112">
        <f t="shared" ca="1" si="32"/>
        <v>-3.1556143141232085E-3</v>
      </c>
      <c r="J240" s="99">
        <f t="shared" ca="1" si="33"/>
        <v>-40.409011325069258</v>
      </c>
      <c r="K240" s="100">
        <f t="shared" ca="1" si="44"/>
        <v>-0.21578773526612244</v>
      </c>
      <c r="L240" s="52"/>
      <c r="M240" s="46">
        <v>44165</v>
      </c>
      <c r="N240" s="59"/>
      <c r="O240" s="58" t="str">
        <f t="shared" si="45"/>
        <v/>
      </c>
      <c r="P240" s="81">
        <f t="shared" si="35"/>
        <v>2354.7026999287127</v>
      </c>
      <c r="Q240" s="81">
        <f t="shared" si="36"/>
        <v>2764.8173704310702</v>
      </c>
      <c r="R240" s="81">
        <f t="shared" si="37"/>
        <v>2909.7715772610368</v>
      </c>
      <c r="S240" s="81">
        <f t="shared" si="38"/>
        <v>1905.5189240217658</v>
      </c>
      <c r="T240" s="81">
        <f t="shared" si="39"/>
        <v>3595.6856175909211</v>
      </c>
      <c r="U240" s="81">
        <f t="shared" si="40"/>
        <v>1542.0215766155936</v>
      </c>
      <c r="V240" s="81">
        <f t="shared" si="41"/>
        <v>4443.2886627891976</v>
      </c>
      <c r="W240" s="81">
        <f t="shared" si="42"/>
        <v>1247.8650895418139</v>
      </c>
      <c r="X240" s="57">
        <v>175</v>
      </c>
      <c r="Y240" s="57"/>
      <c r="Z240" s="23"/>
      <c r="AB240" s="3"/>
      <c r="AC240" s="28"/>
      <c r="AD240" s="56"/>
      <c r="AE240" s="28"/>
      <c r="AF240" s="18"/>
      <c r="AH240" s="23"/>
      <c r="AI240" s="23"/>
      <c r="AJ240" s="23"/>
      <c r="AK240" s="23"/>
      <c r="AL240" s="23"/>
      <c r="AM240" s="23"/>
      <c r="AN240" s="23"/>
      <c r="AO240" s="30"/>
      <c r="AP240" s="22"/>
      <c r="AQ240" s="29"/>
      <c r="AR240" s="27"/>
      <c r="AS240" s="27"/>
      <c r="AT240" s="27"/>
      <c r="AU240" s="27"/>
      <c r="AV240" s="27"/>
      <c r="AW240" s="27"/>
      <c r="AY240" s="2"/>
      <c r="AZ240" s="8"/>
      <c r="BA240" s="8"/>
      <c r="BB240" s="8"/>
      <c r="BD240" s="37"/>
      <c r="BE240" s="28"/>
      <c r="BF240" s="56"/>
      <c r="BG240" s="28"/>
      <c r="BH240" s="18"/>
      <c r="BJ240" s="23"/>
      <c r="BK240" s="23"/>
      <c r="BL240" s="23"/>
      <c r="BM240" s="23"/>
      <c r="BN240" s="23"/>
      <c r="BO240" s="23"/>
      <c r="BP240" s="23"/>
      <c r="BQ240" s="30"/>
      <c r="BR240" s="22"/>
      <c r="BS240" s="29"/>
      <c r="BT240" s="27"/>
      <c r="BU240" s="27"/>
      <c r="BV240" s="27"/>
      <c r="BW240" s="27"/>
      <c r="BX240" s="27"/>
      <c r="BY240" s="27"/>
      <c r="CA240" s="2"/>
      <c r="CB240" s="8"/>
      <c r="CC240" s="8"/>
      <c r="CD240" s="8"/>
      <c r="CF240" s="37"/>
      <c r="CG240" s="28"/>
      <c r="CH240" s="56"/>
      <c r="CI240" s="28"/>
      <c r="CJ240" s="18"/>
      <c r="CL240" s="23"/>
      <c r="CM240" s="23"/>
      <c r="CN240" s="23"/>
      <c r="CO240" s="23"/>
      <c r="CP240" s="23"/>
      <c r="CQ240" s="23"/>
      <c r="CR240" s="23"/>
      <c r="CS240" s="30"/>
      <c r="CT240" s="22"/>
      <c r="CU240" s="29"/>
      <c r="CV240" s="27"/>
      <c r="CW240" s="27"/>
      <c r="CX240" s="27"/>
      <c r="CY240" s="27"/>
      <c r="CZ240" s="27"/>
      <c r="DA240" s="27"/>
    </row>
    <row r="241" spans="2:105">
      <c r="B241" s="61">
        <v>231</v>
      </c>
      <c r="C241" s="83">
        <v>44166</v>
      </c>
      <c r="D241" s="110"/>
      <c r="E241" s="58"/>
      <c r="G241" s="60">
        <v>176</v>
      </c>
      <c r="H241" s="111">
        <f t="shared" ca="1" si="43"/>
        <v>1228.0062393096334</v>
      </c>
      <c r="I241" s="112">
        <f t="shared" ca="1" si="32"/>
        <v>-4.46837263046452E-3</v>
      </c>
      <c r="J241" s="99">
        <f t="shared" ca="1" si="33"/>
        <v>-40.707160427975815</v>
      </c>
      <c r="K241" s="100">
        <f t="shared" ca="1" si="44"/>
        <v>-0.29814910290655999</v>
      </c>
      <c r="L241" s="52"/>
      <c r="M241" s="46">
        <v>44166</v>
      </c>
      <c r="N241" s="59"/>
      <c r="O241" s="58" t="str">
        <f t="shared" si="45"/>
        <v/>
      </c>
      <c r="P241" s="81">
        <f t="shared" si="35"/>
        <v>2355.3903735125486</v>
      </c>
      <c r="Q241" s="81">
        <f t="shared" si="36"/>
        <v>2766.4874972669809</v>
      </c>
      <c r="R241" s="81">
        <f t="shared" si="37"/>
        <v>2912.3795564071997</v>
      </c>
      <c r="S241" s="81">
        <f t="shared" si="38"/>
        <v>1904.9247202104375</v>
      </c>
      <c r="T241" s="81">
        <f t="shared" si="39"/>
        <v>3601.0823411533352</v>
      </c>
      <c r="U241" s="81">
        <f t="shared" si="40"/>
        <v>1540.610096090928</v>
      </c>
      <c r="V241" s="81">
        <f t="shared" si="41"/>
        <v>4452.6456035709343</v>
      </c>
      <c r="W241" s="81">
        <f t="shared" si="42"/>
        <v>1245.9702176131657</v>
      </c>
      <c r="X241" s="57">
        <v>176</v>
      </c>
      <c r="Y241" s="57"/>
      <c r="Z241" s="23"/>
      <c r="AB241" s="3"/>
      <c r="AC241" s="28"/>
      <c r="AD241" s="56"/>
      <c r="AE241" s="28"/>
      <c r="AF241" s="18"/>
      <c r="AH241" s="23"/>
      <c r="AI241" s="23"/>
      <c r="AJ241" s="23"/>
      <c r="AK241" s="23"/>
      <c r="AL241" s="23"/>
      <c r="AM241" s="23"/>
      <c r="AN241" s="23"/>
      <c r="AO241" s="30"/>
      <c r="AP241" s="22"/>
      <c r="AQ241" s="29"/>
      <c r="AR241" s="27"/>
      <c r="AS241" s="27"/>
      <c r="AT241" s="27"/>
      <c r="AU241" s="27"/>
      <c r="AV241" s="27"/>
      <c r="AW241" s="27"/>
      <c r="AY241" s="2"/>
      <c r="AZ241" s="8"/>
      <c r="BA241" s="8"/>
      <c r="BB241" s="8"/>
      <c r="BD241" s="37"/>
      <c r="BE241" s="28"/>
      <c r="BF241" s="56"/>
      <c r="BG241" s="28"/>
      <c r="BH241" s="18"/>
      <c r="BJ241" s="23"/>
      <c r="BK241" s="23"/>
      <c r="BL241" s="23"/>
      <c r="BM241" s="23"/>
      <c r="BN241" s="23"/>
      <c r="BO241" s="23"/>
      <c r="BP241" s="23"/>
      <c r="BQ241" s="30"/>
      <c r="BR241" s="22"/>
      <c r="BS241" s="29"/>
      <c r="BT241" s="27"/>
      <c r="BU241" s="27"/>
      <c r="BV241" s="27"/>
      <c r="BW241" s="27"/>
      <c r="BX241" s="27"/>
      <c r="BY241" s="27"/>
      <c r="CA241" s="2"/>
      <c r="CB241" s="8"/>
      <c r="CC241" s="8"/>
      <c r="CD241" s="8"/>
      <c r="CF241" s="37"/>
      <c r="CG241" s="28"/>
      <c r="CH241" s="56"/>
      <c r="CI241" s="28"/>
      <c r="CJ241" s="18"/>
      <c r="CL241" s="23"/>
      <c r="CM241" s="23"/>
      <c r="CN241" s="23"/>
      <c r="CO241" s="23"/>
      <c r="CP241" s="23"/>
      <c r="CQ241" s="23"/>
      <c r="CR241" s="23"/>
      <c r="CS241" s="30"/>
      <c r="CT241" s="22"/>
      <c r="CU241" s="29"/>
      <c r="CV241" s="27"/>
      <c r="CW241" s="27"/>
      <c r="CX241" s="27"/>
      <c r="CY241" s="27"/>
      <c r="CZ241" s="27"/>
      <c r="DA241" s="27"/>
    </row>
    <row r="242" spans="2:105">
      <c r="B242" s="61">
        <v>232</v>
      </c>
      <c r="C242" s="83">
        <v>44167</v>
      </c>
      <c r="D242" s="110"/>
      <c r="E242" s="58"/>
      <c r="G242" s="57">
        <v>177</v>
      </c>
      <c r="H242" s="111">
        <f t="shared" ca="1" si="43"/>
        <v>1252.1034983772183</v>
      </c>
      <c r="I242" s="112">
        <f t="shared" ca="1" si="32"/>
        <v>1.9623075434154157E-2</v>
      </c>
      <c r="J242" s="99">
        <f t="shared" ca="1" si="33"/>
        <v>-39.510846358374373</v>
      </c>
      <c r="K242" s="100">
        <f t="shared" ca="1" si="44"/>
        <v>1.1963140696014405</v>
      </c>
      <c r="L242" s="52"/>
      <c r="M242" s="46">
        <v>44167</v>
      </c>
      <c r="N242" s="59"/>
      <c r="O242" s="58" t="str">
        <f t="shared" si="45"/>
        <v/>
      </c>
      <c r="P242" s="81">
        <f t="shared" si="35"/>
        <v>2356.0782479263912</v>
      </c>
      <c r="Q242" s="81">
        <f t="shared" si="36"/>
        <v>2768.1538906998198</v>
      </c>
      <c r="R242" s="81">
        <f t="shared" si="37"/>
        <v>2914.9848792306489</v>
      </c>
      <c r="S242" s="81">
        <f t="shared" si="38"/>
        <v>1904.3339640982954</v>
      </c>
      <c r="T242" s="81">
        <f t="shared" si="39"/>
        <v>3606.4748077113904</v>
      </c>
      <c r="U242" s="81">
        <f t="shared" si="40"/>
        <v>1539.2051813262306</v>
      </c>
      <c r="V242" s="81">
        <f t="shared" si="41"/>
        <v>4461.9993164732141</v>
      </c>
      <c r="W242" s="81">
        <f t="shared" si="42"/>
        <v>1244.0846169244851</v>
      </c>
      <c r="X242" s="57">
        <v>177</v>
      </c>
      <c r="Y242" s="57"/>
      <c r="Z242" s="23"/>
      <c r="AB242" s="3"/>
      <c r="AC242" s="28"/>
      <c r="AD242" s="56"/>
      <c r="AE242" s="28"/>
      <c r="AF242" s="18"/>
      <c r="AH242" s="23"/>
      <c r="AI242" s="23"/>
      <c r="AJ242" s="23"/>
      <c r="AK242" s="23"/>
      <c r="AL242" s="23"/>
      <c r="AM242" s="23"/>
      <c r="AN242" s="23"/>
      <c r="AO242" s="30"/>
      <c r="AP242" s="22"/>
      <c r="AQ242" s="29"/>
      <c r="AR242" s="27"/>
      <c r="AS242" s="27"/>
      <c r="AT242" s="27"/>
      <c r="AU242" s="27"/>
      <c r="AV242" s="27"/>
      <c r="AW242" s="27"/>
      <c r="AY242" s="2"/>
      <c r="AZ242" s="8"/>
      <c r="BA242" s="8"/>
      <c r="BB242" s="8"/>
      <c r="BD242" s="37"/>
      <c r="BE242" s="28"/>
      <c r="BF242" s="56"/>
      <c r="BG242" s="28"/>
      <c r="BH242" s="18"/>
      <c r="BJ242" s="23"/>
      <c r="BK242" s="23"/>
      <c r="BL242" s="23"/>
      <c r="BM242" s="23"/>
      <c r="BN242" s="23"/>
      <c r="BO242" s="23"/>
      <c r="BP242" s="23"/>
      <c r="BQ242" s="30"/>
      <c r="BR242" s="22"/>
      <c r="BS242" s="29"/>
      <c r="BT242" s="27"/>
      <c r="BU242" s="27"/>
      <c r="BV242" s="27"/>
      <c r="BW242" s="27"/>
      <c r="BX242" s="27"/>
      <c r="BY242" s="27"/>
      <c r="CA242" s="2"/>
      <c r="CB242" s="8"/>
      <c r="CC242" s="8"/>
      <c r="CD242" s="8"/>
      <c r="CF242" s="37"/>
      <c r="CG242" s="28"/>
      <c r="CH242" s="56"/>
      <c r="CI242" s="28"/>
      <c r="CJ242" s="18"/>
      <c r="CL242" s="23"/>
      <c r="CM242" s="23"/>
      <c r="CN242" s="23"/>
      <c r="CO242" s="23"/>
      <c r="CP242" s="23"/>
      <c r="CQ242" s="23"/>
      <c r="CR242" s="23"/>
      <c r="CS242" s="30"/>
      <c r="CT242" s="22"/>
      <c r="CU242" s="29"/>
      <c r="CV242" s="27"/>
      <c r="CW242" s="27"/>
      <c r="CX242" s="27"/>
      <c r="CY242" s="27"/>
      <c r="CZ242" s="27"/>
      <c r="DA242" s="27"/>
    </row>
    <row r="243" spans="2:105">
      <c r="B243" s="61">
        <v>233</v>
      </c>
      <c r="C243" s="83">
        <v>44168</v>
      </c>
      <c r="D243" s="110"/>
      <c r="E243" s="58"/>
      <c r="G243" s="60">
        <v>178</v>
      </c>
      <c r="H243" s="111">
        <f t="shared" ca="1" si="43"/>
        <v>1306.4106994219692</v>
      </c>
      <c r="I243" s="112">
        <f t="shared" ca="1" si="32"/>
        <v>4.3372773189385219E-2</v>
      </c>
      <c r="J243" s="99">
        <f t="shared" ca="1" si="33"/>
        <v>-36.875439049096464</v>
      </c>
      <c r="K243" s="100">
        <f t="shared" ca="1" si="44"/>
        <v>2.6354073092779071</v>
      </c>
      <c r="L243" s="52"/>
      <c r="M243" s="46">
        <v>44168</v>
      </c>
      <c r="N243" s="59"/>
      <c r="O243" s="58" t="str">
        <f t="shared" si="45"/>
        <v/>
      </c>
      <c r="P243" s="81">
        <f t="shared" si="35"/>
        <v>2356.766323228891</v>
      </c>
      <c r="Q243" s="81">
        <f t="shared" si="36"/>
        <v>2769.8165829259842</v>
      </c>
      <c r="R243" s="81">
        <f t="shared" si="37"/>
        <v>2917.5875767233756</v>
      </c>
      <c r="S243" s="81">
        <f t="shared" si="38"/>
        <v>1903.7466249920378</v>
      </c>
      <c r="T243" s="81">
        <f t="shared" si="39"/>
        <v>3611.8630786391532</v>
      </c>
      <c r="U243" s="81">
        <f t="shared" si="40"/>
        <v>1537.8067721212021</v>
      </c>
      <c r="V243" s="81">
        <f t="shared" si="41"/>
        <v>4471.3498929439629</v>
      </c>
      <c r="W243" s="81">
        <f t="shared" si="42"/>
        <v>1242.2082000495848</v>
      </c>
      <c r="X243" s="57">
        <v>178</v>
      </c>
      <c r="Y243" s="57"/>
      <c r="Z243" s="23"/>
      <c r="AB243" s="3"/>
      <c r="AC243" s="28"/>
      <c r="AD243" s="56"/>
      <c r="AE243" s="28"/>
      <c r="AF243" s="18"/>
      <c r="AH243" s="23"/>
      <c r="AI243" s="23"/>
      <c r="AJ243" s="23"/>
      <c r="AK243" s="23"/>
      <c r="AL243" s="23"/>
      <c r="AM243" s="23"/>
      <c r="AN243" s="23"/>
      <c r="AO243" s="30"/>
      <c r="AP243" s="22"/>
      <c r="AQ243" s="29"/>
      <c r="AR243" s="27"/>
      <c r="AS243" s="27"/>
      <c r="AT243" s="27"/>
      <c r="AU243" s="27"/>
      <c r="AV243" s="27"/>
      <c r="AW243" s="27"/>
      <c r="AY243" s="2"/>
      <c r="AZ243" s="8"/>
      <c r="BA243" s="8"/>
      <c r="BB243" s="8"/>
      <c r="BD243" s="37"/>
      <c r="BE243" s="28"/>
      <c r="BF243" s="56"/>
      <c r="BG243" s="28"/>
      <c r="BH243" s="18"/>
      <c r="BJ243" s="23"/>
      <c r="BK243" s="23"/>
      <c r="BL243" s="23"/>
      <c r="BM243" s="23"/>
      <c r="BN243" s="23"/>
      <c r="BO243" s="23"/>
      <c r="BP243" s="23"/>
      <c r="BQ243" s="30"/>
      <c r="BR243" s="22"/>
      <c r="BS243" s="29"/>
      <c r="BT243" s="27"/>
      <c r="BU243" s="27"/>
      <c r="BV243" s="27"/>
      <c r="BW243" s="27"/>
      <c r="BX243" s="27"/>
      <c r="BY243" s="27"/>
      <c r="CA243" s="2"/>
      <c r="CB243" s="8"/>
      <c r="CC243" s="8"/>
      <c r="CD243" s="8"/>
      <c r="CF243" s="37"/>
      <c r="CG243" s="28"/>
      <c r="CH243" s="56"/>
      <c r="CI243" s="28"/>
      <c r="CJ243" s="18"/>
      <c r="CL243" s="23"/>
      <c r="CM243" s="23"/>
      <c r="CN243" s="23"/>
      <c r="CO243" s="23"/>
      <c r="CP243" s="23"/>
      <c r="CQ243" s="23"/>
      <c r="CR243" s="23"/>
      <c r="CS243" s="30"/>
      <c r="CT243" s="22"/>
      <c r="CU243" s="29"/>
      <c r="CV243" s="27"/>
      <c r="CW243" s="27"/>
      <c r="CX243" s="27"/>
      <c r="CY243" s="27"/>
      <c r="CZ243" s="27"/>
      <c r="DA243" s="27"/>
    </row>
    <row r="244" spans="2:105">
      <c r="B244" s="61">
        <v>234</v>
      </c>
      <c r="C244" s="83">
        <v>44169</v>
      </c>
      <c r="D244" s="110"/>
      <c r="E244" s="58"/>
      <c r="G244" s="57">
        <v>179</v>
      </c>
      <c r="H244" s="111">
        <f t="shared" ca="1" si="43"/>
        <v>1267.8489787664275</v>
      </c>
      <c r="I244" s="112">
        <f t="shared" ca="1" si="32"/>
        <v>-2.9517303151760439E-2</v>
      </c>
      <c r="J244" s="99">
        <f t="shared" ca="1" si="33"/>
        <v>-38.766295651754803</v>
      </c>
      <c r="K244" s="100">
        <f t="shared" ca="1" si="44"/>
        <v>-1.8908566026583404</v>
      </c>
      <c r="L244" s="52"/>
      <c r="M244" s="46">
        <v>44169</v>
      </c>
      <c r="N244" s="59"/>
      <c r="O244" s="58" t="str">
        <f t="shared" si="45"/>
        <v/>
      </c>
      <c r="P244" s="81">
        <f t="shared" si="35"/>
        <v>2357.4545994787154</v>
      </c>
      <c r="Q244" s="81">
        <f t="shared" si="36"/>
        <v>2771.4756056889705</v>
      </c>
      <c r="R244" s="81">
        <f t="shared" si="37"/>
        <v>2920.1876794379741</v>
      </c>
      <c r="S244" s="81">
        <f t="shared" si="38"/>
        <v>1903.162672637869</v>
      </c>
      <c r="T244" s="81">
        <f t="shared" si="39"/>
        <v>3617.2472144434737</v>
      </c>
      <c r="U244" s="81">
        <f t="shared" si="40"/>
        <v>1536.4148091433133</v>
      </c>
      <c r="V244" s="81">
        <f t="shared" si="41"/>
        <v>4480.697423159233</v>
      </c>
      <c r="W244" s="81">
        <f t="shared" si="42"/>
        <v>1240.340880836543</v>
      </c>
      <c r="X244" s="57">
        <v>179</v>
      </c>
      <c r="Y244" s="57"/>
      <c r="Z244" s="23"/>
      <c r="AB244" s="3"/>
      <c r="AC244" s="28"/>
      <c r="AD244" s="56"/>
      <c r="AE244" s="28"/>
      <c r="AF244" s="18"/>
      <c r="AH244" s="23"/>
      <c r="AI244" s="23"/>
      <c r="AJ244" s="23"/>
      <c r="AK244" s="23"/>
      <c r="AL244" s="23"/>
      <c r="AM244" s="23"/>
      <c r="AN244" s="23"/>
      <c r="AO244" s="30"/>
      <c r="AP244" s="22"/>
      <c r="AQ244" s="29"/>
      <c r="AR244" s="27"/>
      <c r="AS244" s="27"/>
      <c r="AT244" s="27"/>
      <c r="AU244" s="27"/>
      <c r="AV244" s="27"/>
      <c r="AW244" s="27"/>
      <c r="AY244" s="2"/>
      <c r="AZ244" s="8"/>
      <c r="BA244" s="8"/>
      <c r="BB244" s="8"/>
      <c r="BD244" s="37"/>
      <c r="BE244" s="28"/>
      <c r="BF244" s="56"/>
      <c r="BG244" s="28"/>
      <c r="BH244" s="18"/>
      <c r="BJ244" s="23"/>
      <c r="BK244" s="23"/>
      <c r="BL244" s="23"/>
      <c r="BM244" s="23"/>
      <c r="BN244" s="23"/>
      <c r="BO244" s="23"/>
      <c r="BP244" s="23"/>
      <c r="BQ244" s="30"/>
      <c r="BR244" s="22"/>
      <c r="BS244" s="29"/>
      <c r="BT244" s="27"/>
      <c r="BU244" s="27"/>
      <c r="BV244" s="27"/>
      <c r="BW244" s="27"/>
      <c r="BX244" s="27"/>
      <c r="BY244" s="27"/>
      <c r="CA244" s="2"/>
      <c r="CB244" s="8"/>
      <c r="CC244" s="8"/>
      <c r="CD244" s="8"/>
      <c r="CF244" s="37"/>
      <c r="CG244" s="28"/>
      <c r="CH244" s="56"/>
      <c r="CI244" s="28"/>
      <c r="CJ244" s="18"/>
      <c r="CL244" s="23"/>
      <c r="CM244" s="23"/>
      <c r="CN244" s="23"/>
      <c r="CO244" s="23"/>
      <c r="CP244" s="23"/>
      <c r="CQ244" s="23"/>
      <c r="CR244" s="23"/>
      <c r="CS244" s="30"/>
      <c r="CT244" s="22"/>
      <c r="CU244" s="29"/>
      <c r="CV244" s="27"/>
      <c r="CW244" s="27"/>
      <c r="CX244" s="27"/>
      <c r="CY244" s="27"/>
      <c r="CZ244" s="27"/>
      <c r="DA244" s="27"/>
    </row>
    <row r="245" spans="2:105">
      <c r="B245" s="61">
        <v>235</v>
      </c>
      <c r="C245" s="83">
        <v>44170</v>
      </c>
      <c r="D245" s="114"/>
      <c r="E245" s="58"/>
      <c r="G245" s="60">
        <v>180</v>
      </c>
      <c r="H245" s="111">
        <f t="shared" ca="1" si="43"/>
        <v>1294.1024581542722</v>
      </c>
      <c r="I245" s="112">
        <f t="shared" ca="1" si="32"/>
        <v>2.0707102996910857E-2</v>
      </c>
      <c r="J245" s="99">
        <f t="shared" ca="1" si="33"/>
        <v>-37.503569067391297</v>
      </c>
      <c r="K245" s="100">
        <f t="shared" ca="1" si="44"/>
        <v>1.2627265843635063</v>
      </c>
      <c r="L245" s="52"/>
      <c r="M245" s="46">
        <v>44170</v>
      </c>
      <c r="N245" s="59"/>
      <c r="O245" s="58" t="str">
        <f t="shared" si="45"/>
        <v/>
      </c>
      <c r="P245" s="81">
        <f t="shared" si="35"/>
        <v>2358.143076734551</v>
      </c>
      <c r="Q245" s="81">
        <f t="shared" si="36"/>
        <v>2773.1309902882354</v>
      </c>
      <c r="R245" s="81">
        <f t="shared" si="37"/>
        <v>2922.7852174963045</v>
      </c>
      <c r="S245" s="81">
        <f t="shared" si="38"/>
        <v>1902.5820772128375</v>
      </c>
      <c r="T245" s="81">
        <f t="shared" si="39"/>
        <v>3622.627274781149</v>
      </c>
      <c r="U245" s="81">
        <f t="shared" si="40"/>
        <v>1535.0292339106393</v>
      </c>
      <c r="V245" s="81">
        <f t="shared" si="41"/>
        <v>4490.0419960485478</v>
      </c>
      <c r="W245" s="81">
        <f t="shared" si="42"/>
        <v>1238.4825743823553</v>
      </c>
      <c r="X245" s="57">
        <v>180</v>
      </c>
      <c r="Y245" s="57"/>
      <c r="Z245" s="23"/>
      <c r="AB245" s="3"/>
      <c r="AC245" s="28"/>
      <c r="AD245" s="56"/>
      <c r="AE245" s="28"/>
      <c r="AF245" s="18"/>
      <c r="AH245" s="23"/>
      <c r="AI245" s="23"/>
      <c r="AJ245" s="23"/>
      <c r="AK245" s="23"/>
      <c r="AL245" s="23"/>
      <c r="AM245" s="23"/>
      <c r="AN245" s="23"/>
      <c r="AO245" s="30"/>
      <c r="AP245" s="22"/>
      <c r="AQ245" s="29"/>
      <c r="AR245" s="27"/>
      <c r="AS245" s="27"/>
      <c r="AT245" s="27"/>
      <c r="AU245" s="27"/>
      <c r="AV245" s="27"/>
      <c r="AW245" s="27"/>
      <c r="AY245" s="2"/>
      <c r="AZ245" s="8"/>
      <c r="BA245" s="8"/>
      <c r="BB245" s="8"/>
      <c r="BD245" s="37"/>
      <c r="BE245" s="28"/>
      <c r="BF245" s="56"/>
      <c r="BG245" s="28"/>
      <c r="BH245" s="18"/>
      <c r="BJ245" s="23"/>
      <c r="BK245" s="23"/>
      <c r="BL245" s="23"/>
      <c r="BM245" s="23"/>
      <c r="BN245" s="23"/>
      <c r="BO245" s="23"/>
      <c r="BP245" s="23"/>
      <c r="BQ245" s="30"/>
      <c r="BR245" s="22"/>
      <c r="BS245" s="29"/>
      <c r="BT245" s="27"/>
      <c r="BU245" s="27"/>
      <c r="BV245" s="27"/>
      <c r="BW245" s="27"/>
      <c r="BX245" s="27"/>
      <c r="BY245" s="27"/>
      <c r="CA245" s="2"/>
      <c r="CB245" s="8"/>
      <c r="CC245" s="8"/>
      <c r="CD245" s="8"/>
      <c r="CF245" s="37"/>
      <c r="CG245" s="28"/>
      <c r="CH245" s="56"/>
      <c r="CI245" s="28"/>
      <c r="CJ245" s="18"/>
      <c r="CL245" s="23"/>
      <c r="CM245" s="23"/>
      <c r="CN245" s="23"/>
      <c r="CO245" s="23"/>
      <c r="CP245" s="23"/>
      <c r="CQ245" s="23"/>
      <c r="CR245" s="23"/>
      <c r="CS245" s="30"/>
      <c r="CT245" s="22"/>
      <c r="CU245" s="29"/>
      <c r="CV245" s="27"/>
      <c r="CW245" s="27"/>
      <c r="CX245" s="27"/>
      <c r="CY245" s="27"/>
      <c r="CZ245" s="27"/>
      <c r="DA245" s="27"/>
    </row>
    <row r="246" spans="2:105">
      <c r="B246" s="61">
        <v>236</v>
      </c>
      <c r="C246" s="83">
        <v>44171</v>
      </c>
      <c r="D246" s="114"/>
      <c r="E246" s="58"/>
      <c r="G246" s="57">
        <v>181</v>
      </c>
      <c r="H246" s="111">
        <f t="shared" ca="1" si="43"/>
        <v>1295.4226620053062</v>
      </c>
      <c r="I246" s="112">
        <f t="shared" ca="1" si="32"/>
        <v>1.0201694948612657E-3</v>
      </c>
      <c r="J246" s="99">
        <f t="shared" ca="1" si="33"/>
        <v>-37.458090975166051</v>
      </c>
      <c r="K246" s="100">
        <f t="shared" ca="1" si="44"/>
        <v>4.5478092225243821E-2</v>
      </c>
      <c r="L246" s="52"/>
      <c r="M246" s="46">
        <v>44171</v>
      </c>
      <c r="N246" s="59"/>
      <c r="O246" s="58" t="str">
        <f t="shared" si="45"/>
        <v/>
      </c>
      <c r="P246" s="81">
        <f t="shared" si="35"/>
        <v>2358.8317550550992</v>
      </c>
      <c r="Q246" s="81">
        <f t="shared" si="36"/>
        <v>2774.7827675878243</v>
      </c>
      <c r="R246" s="81">
        <f t="shared" si="37"/>
        <v>2925.3802205979405</v>
      </c>
      <c r="S246" s="81">
        <f t="shared" si="38"/>
        <v>1902.004809316388</v>
      </c>
      <c r="T246" s="81">
        <f t="shared" si="39"/>
        <v>3628.0033184756562</v>
      </c>
      <c r="U246" s="81">
        <f t="shared" si="40"/>
        <v>1533.6499887751281</v>
      </c>
      <c r="V246" s="81">
        <f t="shared" si="41"/>
        <v>4499.3836993196082</v>
      </c>
      <c r="W246" s="81">
        <f t="shared" si="42"/>
        <v>1236.6331970082288</v>
      </c>
      <c r="X246" s="57">
        <v>181</v>
      </c>
      <c r="Y246" s="57"/>
      <c r="Z246" s="23"/>
      <c r="AB246" s="3"/>
      <c r="AC246" s="28"/>
      <c r="AD246" s="56"/>
      <c r="AE246" s="28"/>
      <c r="AF246" s="18"/>
      <c r="AH246" s="23"/>
      <c r="AI246" s="23"/>
      <c r="AJ246" s="23"/>
      <c r="AK246" s="23"/>
      <c r="AL246" s="23"/>
      <c r="AM246" s="23"/>
      <c r="AN246" s="23"/>
      <c r="AO246" s="30"/>
      <c r="AP246" s="22"/>
      <c r="AQ246" s="29"/>
      <c r="AR246" s="27"/>
      <c r="AS246" s="27"/>
      <c r="AT246" s="27"/>
      <c r="AU246" s="27"/>
      <c r="AV246" s="27"/>
      <c r="AW246" s="27"/>
      <c r="AY246" s="2"/>
      <c r="AZ246" s="8"/>
      <c r="BA246" s="8"/>
      <c r="BB246" s="8"/>
      <c r="BD246" s="37"/>
      <c r="BE246" s="28"/>
      <c r="BF246" s="56"/>
      <c r="BG246" s="28"/>
      <c r="BH246" s="18"/>
      <c r="BJ246" s="23"/>
      <c r="BK246" s="23"/>
      <c r="BL246" s="23"/>
      <c r="BM246" s="23"/>
      <c r="BN246" s="23"/>
      <c r="BO246" s="23"/>
      <c r="BP246" s="23"/>
      <c r="BQ246" s="30"/>
      <c r="BR246" s="22"/>
      <c r="BS246" s="29"/>
      <c r="BT246" s="27"/>
      <c r="BU246" s="27"/>
      <c r="BV246" s="27"/>
      <c r="BW246" s="27"/>
      <c r="BX246" s="27"/>
      <c r="BY246" s="27"/>
      <c r="CA246" s="2"/>
      <c r="CB246" s="8"/>
      <c r="CC246" s="8"/>
      <c r="CD246" s="8"/>
      <c r="CF246" s="37"/>
      <c r="CG246" s="28"/>
      <c r="CH246" s="56"/>
      <c r="CI246" s="28"/>
      <c r="CJ246" s="18"/>
      <c r="CL246" s="23"/>
      <c r="CM246" s="23"/>
      <c r="CN246" s="23"/>
      <c r="CO246" s="23"/>
      <c r="CP246" s="23"/>
      <c r="CQ246" s="23"/>
      <c r="CR246" s="23"/>
      <c r="CS246" s="30"/>
      <c r="CT246" s="22"/>
      <c r="CU246" s="29"/>
      <c r="CV246" s="27"/>
      <c r="CW246" s="27"/>
      <c r="CX246" s="27"/>
      <c r="CY246" s="27"/>
      <c r="CZ246" s="27"/>
      <c r="DA246" s="27"/>
    </row>
    <row r="247" spans="2:105">
      <c r="B247" s="61">
        <v>237</v>
      </c>
      <c r="C247" s="83">
        <v>44172</v>
      </c>
      <c r="D247" s="114"/>
      <c r="E247" s="58"/>
      <c r="G247" s="60">
        <v>182</v>
      </c>
      <c r="H247" s="111">
        <f t="shared" ca="1" si="43"/>
        <v>1317.4418526891652</v>
      </c>
      <c r="I247" s="112">
        <f t="shared" ca="1" si="32"/>
        <v>1.6997688345032874E-2</v>
      </c>
      <c r="J247" s="99">
        <f t="shared" ca="1" si="33"/>
        <v>-36.422913222034417</v>
      </c>
      <c r="K247" s="100">
        <f t="shared" ca="1" si="44"/>
        <v>1.0351777531316317</v>
      </c>
      <c r="L247" s="52"/>
      <c r="M247" s="46">
        <v>44172</v>
      </c>
      <c r="N247" s="59"/>
      <c r="O247" s="58" t="str">
        <f t="shared" si="45"/>
        <v/>
      </c>
      <c r="P247" s="81">
        <f t="shared" si="35"/>
        <v>2359.5206344990793</v>
      </c>
      <c r="Q247" s="81">
        <f t="shared" si="36"/>
        <v>2776.4309680247925</v>
      </c>
      <c r="R247" s="81">
        <f t="shared" si="37"/>
        <v>2927.9727180284035</v>
      </c>
      <c r="S247" s="81">
        <f t="shared" si="38"/>
        <v>1901.4308399621261</v>
      </c>
      <c r="T247" s="81">
        <f t="shared" si="39"/>
        <v>3633.3754035334687</v>
      </c>
      <c r="U247" s="81">
        <f t="shared" si="40"/>
        <v>1532.2770169062862</v>
      </c>
      <c r="V247" s="81">
        <f t="shared" si="41"/>
        <v>4508.7226194823897</v>
      </c>
      <c r="W247" s="81">
        <f t="shared" si="42"/>
        <v>1234.7926662354932</v>
      </c>
      <c r="X247" s="57">
        <v>182</v>
      </c>
      <c r="Y247" s="57"/>
      <c r="Z247" s="23"/>
      <c r="AB247" s="3"/>
      <c r="AC247" s="28"/>
      <c r="AD247" s="56"/>
      <c r="AE247" s="28"/>
      <c r="AF247" s="18"/>
      <c r="AH247" s="23"/>
      <c r="AI247" s="23"/>
      <c r="AJ247" s="23"/>
      <c r="AK247" s="23"/>
      <c r="AL247" s="23"/>
      <c r="AM247" s="23"/>
      <c r="AN247" s="23"/>
      <c r="AO247" s="30"/>
      <c r="AP247" s="22"/>
      <c r="AQ247" s="29"/>
      <c r="AR247" s="27"/>
      <c r="AS247" s="27"/>
      <c r="AT247" s="27"/>
      <c r="AU247" s="27"/>
      <c r="AV247" s="27"/>
      <c r="AW247" s="27"/>
      <c r="AY247" s="2"/>
      <c r="AZ247" s="8"/>
      <c r="BA247" s="8"/>
      <c r="BB247" s="8"/>
      <c r="BD247" s="37"/>
      <c r="BE247" s="28"/>
      <c r="BF247" s="56"/>
      <c r="BG247" s="28"/>
      <c r="BH247" s="18"/>
      <c r="BJ247" s="23"/>
      <c r="BK247" s="23"/>
      <c r="BL247" s="23"/>
      <c r="BM247" s="23"/>
      <c r="BN247" s="23"/>
      <c r="BO247" s="23"/>
      <c r="BP247" s="23"/>
      <c r="BQ247" s="30"/>
      <c r="BR247" s="22"/>
      <c r="BS247" s="29"/>
      <c r="BT247" s="27"/>
      <c r="BU247" s="27"/>
      <c r="BV247" s="27"/>
      <c r="BW247" s="27"/>
      <c r="BX247" s="27"/>
      <c r="BY247" s="27"/>
      <c r="CA247" s="2"/>
      <c r="CB247" s="8"/>
      <c r="CC247" s="8"/>
      <c r="CD247" s="8"/>
      <c r="CF247" s="37"/>
      <c r="CG247" s="28"/>
      <c r="CH247" s="56"/>
      <c r="CI247" s="28"/>
      <c r="CJ247" s="18"/>
      <c r="CL247" s="23"/>
      <c r="CM247" s="23"/>
      <c r="CN247" s="23"/>
      <c r="CO247" s="23"/>
      <c r="CP247" s="23"/>
      <c r="CQ247" s="23"/>
      <c r="CR247" s="23"/>
      <c r="CS247" s="30"/>
      <c r="CT247" s="22"/>
      <c r="CU247" s="29"/>
      <c r="CV247" s="27"/>
      <c r="CW247" s="27"/>
      <c r="CX247" s="27"/>
      <c r="CY247" s="27"/>
      <c r="CZ247" s="27"/>
      <c r="DA247" s="27"/>
    </row>
    <row r="248" spans="2:105">
      <c r="B248" s="61">
        <v>238</v>
      </c>
      <c r="C248" s="83">
        <v>44173</v>
      </c>
      <c r="D248" s="114"/>
      <c r="E248" s="58"/>
      <c r="G248" s="57">
        <v>183</v>
      </c>
      <c r="H248" s="111">
        <f t="shared" ca="1" si="43"/>
        <v>1267.1376262662766</v>
      </c>
      <c r="I248" s="112">
        <f t="shared" ca="1" si="32"/>
        <v>-3.8183261234799495E-2</v>
      </c>
      <c r="J248" s="99">
        <f t="shared" ca="1" si="33"/>
        <v>-38.874372391283252</v>
      </c>
      <c r="K248" s="100">
        <f t="shared" ca="1" si="44"/>
        <v>-2.4514591692488383</v>
      </c>
      <c r="L248" s="52"/>
      <c r="M248" s="46">
        <v>44173</v>
      </c>
      <c r="N248" s="59"/>
      <c r="O248" s="58" t="str">
        <f t="shared" si="45"/>
        <v/>
      </c>
      <c r="P248" s="81">
        <f t="shared" si="35"/>
        <v>2360.2097151252283</v>
      </c>
      <c r="Q248" s="81">
        <f t="shared" si="36"/>
        <v>2778.075621617415</v>
      </c>
      <c r="R248" s="81">
        <f t="shared" si="37"/>
        <v>2930.5627386671945</v>
      </c>
      <c r="S248" s="81">
        <f t="shared" si="38"/>
        <v>1900.8601405697896</v>
      </c>
      <c r="T248" s="81">
        <f t="shared" si="39"/>
        <v>3638.7435871599628</v>
      </c>
      <c r="U248" s="81">
        <f t="shared" si="40"/>
        <v>1530.9102622752689</v>
      </c>
      <c r="V248" s="81">
        <f t="shared" si="41"/>
        <v>4518.0588418726184</v>
      </c>
      <c r="W248" s="81">
        <f t="shared" si="42"/>
        <v>1232.960900762117</v>
      </c>
      <c r="X248" s="57">
        <v>183</v>
      </c>
      <c r="Y248" s="57"/>
      <c r="Z248" s="23"/>
      <c r="AB248" s="3"/>
      <c r="AC248" s="28"/>
      <c r="AD248" s="56"/>
      <c r="AE248" s="28"/>
      <c r="AF248" s="18"/>
      <c r="AH248" s="23"/>
      <c r="AI248" s="23"/>
      <c r="AJ248" s="23"/>
      <c r="AK248" s="23"/>
      <c r="AL248" s="23"/>
      <c r="AM248" s="23"/>
      <c r="AN248" s="23"/>
      <c r="AO248" s="30"/>
      <c r="AP248" s="22"/>
      <c r="AQ248" s="29"/>
      <c r="AR248" s="27"/>
      <c r="AS248" s="27"/>
      <c r="AT248" s="27"/>
      <c r="AU248" s="27"/>
      <c r="AV248" s="27"/>
      <c r="AW248" s="27"/>
      <c r="AY248" s="2"/>
      <c r="AZ248" s="8"/>
      <c r="BA248" s="8"/>
      <c r="BB248" s="8"/>
      <c r="BD248" s="37"/>
      <c r="BE248" s="28"/>
      <c r="BF248" s="56"/>
      <c r="BG248" s="28"/>
      <c r="BH248" s="18"/>
      <c r="BJ248" s="23"/>
      <c r="BK248" s="23"/>
      <c r="BL248" s="23"/>
      <c r="BM248" s="23"/>
      <c r="BN248" s="23"/>
      <c r="BO248" s="23"/>
      <c r="BP248" s="23"/>
      <c r="BQ248" s="30"/>
      <c r="BR248" s="22"/>
      <c r="BS248" s="29"/>
      <c r="BT248" s="27"/>
      <c r="BU248" s="27"/>
      <c r="BV248" s="27"/>
      <c r="BW248" s="27"/>
      <c r="BX248" s="27"/>
      <c r="BY248" s="27"/>
      <c r="CA248" s="2"/>
      <c r="CB248" s="8"/>
      <c r="CC248" s="8"/>
      <c r="CD248" s="8"/>
      <c r="CF248" s="37"/>
      <c r="CG248" s="28"/>
      <c r="CH248" s="56"/>
      <c r="CI248" s="28"/>
      <c r="CJ248" s="18"/>
      <c r="CL248" s="23"/>
      <c r="CM248" s="23"/>
      <c r="CN248" s="23"/>
      <c r="CO248" s="23"/>
      <c r="CP248" s="23"/>
      <c r="CQ248" s="23"/>
      <c r="CR248" s="23"/>
      <c r="CS248" s="30"/>
      <c r="CT248" s="22"/>
      <c r="CU248" s="29"/>
      <c r="CV248" s="27"/>
      <c r="CW248" s="27"/>
      <c r="CX248" s="27"/>
      <c r="CY248" s="27"/>
      <c r="CZ248" s="27"/>
      <c r="DA248" s="27"/>
    </row>
    <row r="249" spans="2:105">
      <c r="B249" s="61">
        <v>239</v>
      </c>
      <c r="C249" s="83">
        <v>44174</v>
      </c>
      <c r="D249" s="114"/>
      <c r="E249" s="58"/>
      <c r="G249" s="60">
        <v>184</v>
      </c>
      <c r="H249" s="111">
        <f t="shared" ca="1" si="43"/>
        <v>1276.6075064237127</v>
      </c>
      <c r="I249" s="112">
        <f t="shared" ca="1" si="32"/>
        <v>7.4734424747056908E-3</v>
      </c>
      <c r="J249" s="99">
        <f t="shared" ca="1" si="33"/>
        <v>-38.427268974740763</v>
      </c>
      <c r="K249" s="100">
        <f t="shared" ca="1" si="44"/>
        <v>0.44710341654249164</v>
      </c>
      <c r="L249" s="52"/>
      <c r="M249" s="46">
        <v>44174</v>
      </c>
      <c r="N249" s="59"/>
      <c r="O249" s="58" t="str">
        <f t="shared" si="45"/>
        <v/>
      </c>
      <c r="P249" s="81">
        <f t="shared" si="35"/>
        <v>2360.8989969922995</v>
      </c>
      <c r="Q249" s="81">
        <f t="shared" si="36"/>
        <v>2779.7167579731986</v>
      </c>
      <c r="R249" s="81">
        <f t="shared" si="37"/>
        <v>2933.1503109956252</v>
      </c>
      <c r="S249" s="81">
        <f t="shared" si="38"/>
        <v>1900.292682957413</v>
      </c>
      <c r="T249" s="81">
        <f t="shared" si="39"/>
        <v>3644.1079257749348</v>
      </c>
      <c r="U249" s="81">
        <f t="shared" si="40"/>
        <v>1529.5496696393661</v>
      </c>
      <c r="V249" s="81">
        <f t="shared" si="41"/>
        <v>4527.3924506746844</v>
      </c>
      <c r="W249" s="81">
        <f t="shared" si="42"/>
        <v>1231.1378204398025</v>
      </c>
      <c r="X249" s="57">
        <v>184</v>
      </c>
      <c r="Y249" s="57"/>
      <c r="Z249" s="23"/>
      <c r="AB249" s="3"/>
      <c r="AC249" s="28"/>
      <c r="AD249" s="56"/>
      <c r="AE249" s="28"/>
      <c r="AF249" s="18"/>
      <c r="AH249" s="23"/>
      <c r="AI249" s="23"/>
      <c r="AJ249" s="23"/>
      <c r="AK249" s="23"/>
      <c r="AL249" s="23"/>
      <c r="AM249" s="23"/>
      <c r="AN249" s="23"/>
      <c r="AO249" s="30"/>
      <c r="AP249" s="22"/>
      <c r="AQ249" s="29"/>
      <c r="AR249" s="27"/>
      <c r="AS249" s="27"/>
      <c r="AT249" s="27"/>
      <c r="AU249" s="27"/>
      <c r="AV249" s="27"/>
      <c r="AW249" s="27"/>
      <c r="AY249" s="2"/>
      <c r="AZ249" s="8"/>
      <c r="BA249" s="8"/>
      <c r="BB249" s="8"/>
      <c r="BD249" s="37"/>
      <c r="BE249" s="28"/>
      <c r="BF249" s="56"/>
      <c r="BG249" s="28"/>
      <c r="BH249" s="18"/>
      <c r="BJ249" s="23"/>
      <c r="BK249" s="23"/>
      <c r="BL249" s="23"/>
      <c r="BM249" s="23"/>
      <c r="BN249" s="23"/>
      <c r="BO249" s="23"/>
      <c r="BP249" s="23"/>
      <c r="BQ249" s="30"/>
      <c r="BR249" s="22"/>
      <c r="BS249" s="29"/>
      <c r="BT249" s="27"/>
      <c r="BU249" s="27"/>
      <c r="BV249" s="27"/>
      <c r="BW249" s="27"/>
      <c r="BX249" s="27"/>
      <c r="BY249" s="27"/>
      <c r="CA249" s="2"/>
      <c r="CB249" s="8"/>
      <c r="CC249" s="8"/>
      <c r="CD249" s="8"/>
      <c r="CF249" s="37"/>
      <c r="CG249" s="28"/>
      <c r="CH249" s="56"/>
      <c r="CI249" s="28"/>
      <c r="CJ249" s="18"/>
      <c r="CL249" s="23"/>
      <c r="CM249" s="23"/>
      <c r="CN249" s="23"/>
      <c r="CO249" s="23"/>
      <c r="CP249" s="23"/>
      <c r="CQ249" s="23"/>
      <c r="CR249" s="23"/>
      <c r="CS249" s="30"/>
      <c r="CT249" s="22"/>
      <c r="CU249" s="29"/>
      <c r="CV249" s="27"/>
      <c r="CW249" s="27"/>
      <c r="CX249" s="27"/>
      <c r="CY249" s="27"/>
      <c r="CZ249" s="27"/>
      <c r="DA249" s="27"/>
    </row>
    <row r="250" spans="2:105">
      <c r="B250" s="61">
        <v>240</v>
      </c>
      <c r="C250" s="83">
        <v>44175</v>
      </c>
      <c r="D250" s="114"/>
      <c r="E250" s="58"/>
      <c r="G250" s="57">
        <v>185</v>
      </c>
      <c r="H250" s="111">
        <f t="shared" ca="1" si="43"/>
        <v>1268.1419521559378</v>
      </c>
      <c r="I250" s="112">
        <f t="shared" ca="1" si="32"/>
        <v>-6.6312897465958844E-3</v>
      </c>
      <c r="J250" s="99">
        <f t="shared" ca="1" si="33"/>
        <v>-38.861354876984997</v>
      </c>
      <c r="K250" s="100">
        <f t="shared" ca="1" si="44"/>
        <v>-0.43408590224423388</v>
      </c>
      <c r="L250" s="52"/>
      <c r="M250" s="46">
        <v>44175</v>
      </c>
      <c r="N250" s="59"/>
      <c r="O250" s="58" t="str">
        <f t="shared" si="45"/>
        <v/>
      </c>
      <c r="P250" s="81">
        <f t="shared" si="35"/>
        <v>2361.5884801590646</v>
      </c>
      <c r="Q250" s="81">
        <f t="shared" si="36"/>
        <v>2781.3544062966907</v>
      </c>
      <c r="R250" s="81">
        <f t="shared" si="37"/>
        <v>2935.7354631044605</v>
      </c>
      <c r="S250" s="81">
        <f t="shared" si="38"/>
        <v>1899.7284393336893</v>
      </c>
      <c r="T250" s="81">
        <f t="shared" si="39"/>
        <v>3649.468475027732</v>
      </c>
      <c r="U250" s="81">
        <f t="shared" si="40"/>
        <v>1528.1951845268707</v>
      </c>
      <c r="V250" s="81">
        <f t="shared" si="41"/>
        <v>4536.7235289439741</v>
      </c>
      <c r="W250" s="81">
        <f t="shared" si="42"/>
        <v>1229.3233462516505</v>
      </c>
      <c r="X250" s="57">
        <v>185</v>
      </c>
      <c r="Y250" s="57"/>
      <c r="Z250" s="23"/>
      <c r="AB250" s="3"/>
      <c r="AC250" s="28"/>
      <c r="AD250" s="56"/>
      <c r="AE250" s="28"/>
      <c r="AF250" s="18"/>
      <c r="AH250" s="23"/>
      <c r="AI250" s="23"/>
      <c r="AJ250" s="23"/>
      <c r="AK250" s="23"/>
      <c r="AL250" s="23"/>
      <c r="AM250" s="23"/>
      <c r="AN250" s="23"/>
      <c r="AO250" s="30"/>
      <c r="AP250" s="22"/>
      <c r="AQ250" s="29"/>
      <c r="AR250" s="27"/>
      <c r="AS250" s="27"/>
      <c r="AT250" s="27"/>
      <c r="AU250" s="27"/>
      <c r="AV250" s="27"/>
      <c r="AW250" s="27"/>
      <c r="AY250" s="2"/>
      <c r="AZ250" s="8"/>
      <c r="BA250" s="8"/>
      <c r="BB250" s="8"/>
      <c r="BD250" s="37"/>
      <c r="BE250" s="28"/>
      <c r="BF250" s="56"/>
      <c r="BG250" s="28"/>
      <c r="BH250" s="18"/>
      <c r="BJ250" s="23"/>
      <c r="BK250" s="23"/>
      <c r="BL250" s="23"/>
      <c r="BM250" s="23"/>
      <c r="BN250" s="23"/>
      <c r="BO250" s="23"/>
      <c r="BP250" s="23"/>
      <c r="BQ250" s="30"/>
      <c r="BR250" s="22"/>
      <c r="BS250" s="29"/>
      <c r="BT250" s="27"/>
      <c r="BU250" s="27"/>
      <c r="BV250" s="27"/>
      <c r="BW250" s="27"/>
      <c r="BX250" s="27"/>
      <c r="BY250" s="27"/>
      <c r="CA250" s="2"/>
      <c r="CB250" s="8"/>
      <c r="CC250" s="8"/>
      <c r="CD250" s="8"/>
      <c r="CF250" s="37"/>
      <c r="CG250" s="28"/>
      <c r="CH250" s="56"/>
      <c r="CI250" s="28"/>
      <c r="CJ250" s="18"/>
      <c r="CL250" s="23"/>
      <c r="CM250" s="23"/>
      <c r="CN250" s="23"/>
      <c r="CO250" s="23"/>
      <c r="CP250" s="23"/>
      <c r="CQ250" s="23"/>
      <c r="CR250" s="23"/>
      <c r="CS250" s="30"/>
      <c r="CT250" s="22"/>
      <c r="CU250" s="29"/>
      <c r="CV250" s="27"/>
      <c r="CW250" s="27"/>
      <c r="CX250" s="27"/>
      <c r="CY250" s="27"/>
      <c r="CZ250" s="27"/>
      <c r="DA250" s="27"/>
    </row>
    <row r="251" spans="2:105">
      <c r="B251" s="61">
        <v>241</v>
      </c>
      <c r="C251" s="83">
        <v>44176</v>
      </c>
      <c r="D251" s="114"/>
      <c r="E251" s="58"/>
      <c r="G251" s="60">
        <v>186</v>
      </c>
      <c r="H251" s="111">
        <f t="shared" ca="1" si="43"/>
        <v>1305.5825544003453</v>
      </c>
      <c r="I251" s="112">
        <f t="shared" ca="1" si="32"/>
        <v>2.9523983636654892E-2</v>
      </c>
      <c r="J251" s="99">
        <f t="shared" ca="1" si="33"/>
        <v>-37.061070901521894</v>
      </c>
      <c r="K251" s="100">
        <f t="shared" ca="1" si="44"/>
        <v>1.8002839754631053</v>
      </c>
      <c r="L251" s="52"/>
      <c r="M251" s="46">
        <v>44176</v>
      </c>
      <c r="N251" s="59"/>
      <c r="O251" s="58" t="str">
        <f t="shared" si="45"/>
        <v/>
      </c>
      <c r="P251" s="81">
        <f t="shared" si="35"/>
        <v>2362.2781646843118</v>
      </c>
      <c r="Q251" s="81">
        <f t="shared" si="36"/>
        <v>2782.9885953971061</v>
      </c>
      <c r="R251" s="81">
        <f t="shared" si="37"/>
        <v>2938.3182227013704</v>
      </c>
      <c r="S251" s="81">
        <f t="shared" si="38"/>
        <v>1899.1673822905145</v>
      </c>
      <c r="T251" s="81">
        <f t="shared" si="39"/>
        <v>3654.8252898120177</v>
      </c>
      <c r="U251" s="81">
        <f t="shared" si="40"/>
        <v>1526.8467532223133</v>
      </c>
      <c r="V251" s="81">
        <f t="shared" si="41"/>
        <v>4546.0521586286613</v>
      </c>
      <c r="W251" s="81">
        <f t="shared" si="42"/>
        <v>1227.5174002903698</v>
      </c>
      <c r="X251" s="57">
        <v>186</v>
      </c>
      <c r="Y251" s="57"/>
      <c r="Z251" s="23"/>
      <c r="AB251" s="3"/>
      <c r="AC251" s="28"/>
      <c r="AD251" s="56"/>
      <c r="AE251" s="28"/>
      <c r="AF251" s="18"/>
      <c r="AH251" s="23"/>
      <c r="AI251" s="23"/>
      <c r="AJ251" s="23"/>
      <c r="AK251" s="23"/>
      <c r="AL251" s="23"/>
      <c r="AM251" s="23"/>
      <c r="AN251" s="23"/>
      <c r="AO251" s="30"/>
      <c r="AP251" s="22"/>
      <c r="AQ251" s="29"/>
      <c r="AR251" s="27"/>
      <c r="AS251" s="27"/>
      <c r="AT251" s="27"/>
      <c r="AU251" s="27"/>
      <c r="AV251" s="27"/>
      <c r="AW251" s="27"/>
      <c r="AY251" s="2"/>
      <c r="AZ251" s="8"/>
      <c r="BA251" s="8"/>
      <c r="BB251" s="8"/>
      <c r="BD251" s="37"/>
      <c r="BE251" s="28"/>
      <c r="BF251" s="56"/>
      <c r="BG251" s="28"/>
      <c r="BH251" s="18"/>
      <c r="BJ251" s="23"/>
      <c r="BK251" s="23"/>
      <c r="BL251" s="23"/>
      <c r="BM251" s="23"/>
      <c r="BN251" s="23"/>
      <c r="BO251" s="23"/>
      <c r="BP251" s="23"/>
      <c r="BQ251" s="30"/>
      <c r="BR251" s="22"/>
      <c r="BS251" s="29"/>
      <c r="BT251" s="27"/>
      <c r="BU251" s="27"/>
      <c r="BV251" s="27"/>
      <c r="BW251" s="27"/>
      <c r="BX251" s="27"/>
      <c r="BY251" s="27"/>
      <c r="CA251" s="2"/>
      <c r="CB251" s="8"/>
      <c r="CC251" s="8"/>
      <c r="CD251" s="8"/>
      <c r="CF251" s="37"/>
      <c r="CG251" s="28"/>
      <c r="CH251" s="56"/>
      <c r="CI251" s="28"/>
      <c r="CJ251" s="18"/>
      <c r="CL251" s="23"/>
      <c r="CM251" s="23"/>
      <c r="CN251" s="23"/>
      <c r="CO251" s="23"/>
      <c r="CP251" s="23"/>
      <c r="CQ251" s="23"/>
      <c r="CR251" s="23"/>
      <c r="CS251" s="30"/>
      <c r="CT251" s="22"/>
      <c r="CU251" s="29"/>
      <c r="CV251" s="27"/>
      <c r="CW251" s="27"/>
      <c r="CX251" s="27"/>
      <c r="CY251" s="27"/>
      <c r="CZ251" s="27"/>
      <c r="DA251" s="27"/>
    </row>
    <row r="252" spans="2:105">
      <c r="B252" s="61">
        <v>242</v>
      </c>
      <c r="C252" s="83">
        <v>44177</v>
      </c>
      <c r="D252" s="114"/>
      <c r="E252" s="58"/>
      <c r="G252" s="57">
        <v>187</v>
      </c>
      <c r="H252" s="111">
        <f t="shared" ca="1" si="43"/>
        <v>1305.4053961818277</v>
      </c>
      <c r="I252" s="112">
        <f t="shared" ca="1" si="32"/>
        <v>-1.3569285061336477E-4</v>
      </c>
      <c r="J252" s="99">
        <f t="shared" ca="1" si="33"/>
        <v>-37.087802280129459</v>
      </c>
      <c r="K252" s="100">
        <f t="shared" ca="1" si="44"/>
        <v>-2.6731378607566005E-2</v>
      </c>
      <c r="L252" s="52"/>
      <c r="M252" s="46">
        <v>44177</v>
      </c>
      <c r="N252" s="59"/>
      <c r="O252" s="58" t="str">
        <f t="shared" si="45"/>
        <v/>
      </c>
      <c r="P252" s="81">
        <f t="shared" si="35"/>
        <v>2362.9680506268451</v>
      </c>
      <c r="Q252" s="81">
        <f t="shared" si="36"/>
        <v>2784.6193536957653</v>
      </c>
      <c r="R252" s="81">
        <f t="shared" si="37"/>
        <v>2940.8986171182037</v>
      </c>
      <c r="S252" s="81">
        <f t="shared" si="38"/>
        <v>1898.6094847957181</v>
      </c>
      <c r="T252" s="81">
        <f t="shared" si="39"/>
        <v>3660.1784242801741</v>
      </c>
      <c r="U252" s="81">
        <f t="shared" si="40"/>
        <v>1525.5043227520607</v>
      </c>
      <c r="V252" s="81">
        <f t="shared" si="41"/>
        <v>4555.3784205909733</v>
      </c>
      <c r="W252" s="81">
        <f t="shared" si="42"/>
        <v>1225.7199057370219</v>
      </c>
      <c r="X252" s="57">
        <v>187</v>
      </c>
      <c r="Y252" s="57"/>
      <c r="Z252" s="23"/>
      <c r="AB252" s="3"/>
      <c r="AC252" s="28"/>
      <c r="AD252" s="56"/>
      <c r="AE252" s="28"/>
      <c r="AF252" s="18"/>
      <c r="AH252" s="23"/>
      <c r="AI252" s="23"/>
      <c r="AJ252" s="23"/>
      <c r="AK252" s="23"/>
      <c r="AL252" s="23"/>
      <c r="AM252" s="23"/>
      <c r="AN252" s="23"/>
      <c r="AO252" s="30"/>
      <c r="AP252" s="22"/>
      <c r="AQ252" s="29"/>
      <c r="AR252" s="27"/>
      <c r="AS252" s="27"/>
      <c r="AT252" s="27"/>
      <c r="AU252" s="27"/>
      <c r="AV252" s="27"/>
      <c r="AW252" s="27"/>
      <c r="AY252" s="2"/>
      <c r="AZ252" s="8"/>
      <c r="BA252" s="8"/>
      <c r="BB252" s="8"/>
      <c r="BD252" s="37"/>
      <c r="BE252" s="28"/>
      <c r="BF252" s="56"/>
      <c r="BG252" s="28"/>
      <c r="BH252" s="18"/>
      <c r="BJ252" s="23"/>
      <c r="BK252" s="23"/>
      <c r="BL252" s="23"/>
      <c r="BM252" s="23"/>
      <c r="BN252" s="23"/>
      <c r="BO252" s="23"/>
      <c r="BP252" s="23"/>
      <c r="BQ252" s="30"/>
      <c r="BR252" s="22"/>
      <c r="BS252" s="29"/>
      <c r="BT252" s="27"/>
      <c r="BU252" s="27"/>
      <c r="BV252" s="27"/>
      <c r="BW252" s="27"/>
      <c r="BX252" s="27"/>
      <c r="BY252" s="27"/>
      <c r="CA252" s="2"/>
      <c r="CB252" s="8"/>
      <c r="CC252" s="8"/>
      <c r="CD252" s="8"/>
      <c r="CF252" s="37"/>
      <c r="CG252" s="28"/>
      <c r="CH252" s="56"/>
      <c r="CI252" s="28"/>
      <c r="CJ252" s="18"/>
      <c r="CL252" s="23"/>
      <c r="CM252" s="23"/>
      <c r="CN252" s="23"/>
      <c r="CO252" s="23"/>
      <c r="CP252" s="23"/>
      <c r="CQ252" s="23"/>
      <c r="CR252" s="23"/>
      <c r="CS252" s="30"/>
      <c r="CT252" s="22"/>
      <c r="CU252" s="29"/>
      <c r="CV252" s="27"/>
      <c r="CW252" s="27"/>
      <c r="CX252" s="27"/>
      <c r="CY252" s="27"/>
      <c r="CZ252" s="27"/>
      <c r="DA252" s="27"/>
    </row>
    <row r="253" spans="2:105">
      <c r="B253" s="61">
        <v>243</v>
      </c>
      <c r="C253" s="83">
        <v>44178</v>
      </c>
      <c r="D253" s="114"/>
      <c r="E253" s="58"/>
      <c r="G253" s="60">
        <v>188</v>
      </c>
      <c r="H253" s="111">
        <f t="shared" ca="1" si="43"/>
        <v>1247.4606821972136</v>
      </c>
      <c r="I253" s="112">
        <f t="shared" ca="1" si="32"/>
        <v>-4.4388290529590424E-2</v>
      </c>
      <c r="J253" s="99">
        <f t="shared" ca="1" si="33"/>
        <v>-39.943777910038683</v>
      </c>
      <c r="K253" s="100">
        <f t="shared" ca="1" si="44"/>
        <v>-2.8559756299092274</v>
      </c>
      <c r="L253" s="52"/>
      <c r="M253" s="46">
        <v>44178</v>
      </c>
      <c r="N253" s="59"/>
      <c r="O253" s="58" t="str">
        <f t="shared" si="45"/>
        <v/>
      </c>
      <c r="P253" s="81">
        <f t="shared" si="35"/>
        <v>2363.6581380454877</v>
      </c>
      <c r="Q253" s="81">
        <f t="shared" si="36"/>
        <v>2786.2467092333545</v>
      </c>
      <c r="R253" s="81">
        <f t="shared" si="37"/>
        <v>2943.4766733180827</v>
      </c>
      <c r="S253" s="81">
        <f t="shared" si="38"/>
        <v>1898.0547201859631</v>
      </c>
      <c r="T253" s="81">
        <f t="shared" si="39"/>
        <v>3665.5279318573566</v>
      </c>
      <c r="U253" s="81">
        <f t="shared" si="40"/>
        <v>1524.1678408702619</v>
      </c>
      <c r="V253" s="81">
        <f t="shared" si="41"/>
        <v>4564.7023946279178</v>
      </c>
      <c r="W253" s="81">
        <f t="shared" si="42"/>
        <v>1223.9307868402814</v>
      </c>
      <c r="X253" s="57">
        <v>188</v>
      </c>
      <c r="Y253" s="57"/>
      <c r="Z253" s="23"/>
      <c r="AB253" s="3"/>
      <c r="AC253" s="28"/>
      <c r="AD253" s="56"/>
      <c r="AE253" s="28"/>
      <c r="AF253" s="18"/>
      <c r="AH253" s="23"/>
      <c r="AI253" s="23"/>
      <c r="AJ253" s="23"/>
      <c r="AK253" s="23"/>
      <c r="AL253" s="23"/>
      <c r="AM253" s="23"/>
      <c r="AN253" s="23"/>
      <c r="AO253" s="30"/>
      <c r="AP253" s="22"/>
      <c r="AQ253" s="29"/>
      <c r="AR253" s="27"/>
      <c r="AS253" s="27"/>
      <c r="AT253" s="27"/>
      <c r="AU253" s="27"/>
      <c r="AV253" s="27"/>
      <c r="AW253" s="27"/>
      <c r="AY253" s="2"/>
      <c r="AZ253" s="8"/>
      <c r="BA253" s="8"/>
      <c r="BB253" s="8"/>
      <c r="BD253" s="37"/>
      <c r="BE253" s="28"/>
      <c r="BF253" s="56"/>
      <c r="BG253" s="28"/>
      <c r="BH253" s="18"/>
      <c r="BJ253" s="23"/>
      <c r="BK253" s="23"/>
      <c r="BL253" s="23"/>
      <c r="BM253" s="23"/>
      <c r="BN253" s="23"/>
      <c r="BO253" s="23"/>
      <c r="BP253" s="23"/>
      <c r="BQ253" s="30"/>
      <c r="BR253" s="22"/>
      <c r="BS253" s="29"/>
      <c r="BT253" s="27"/>
      <c r="BU253" s="27"/>
      <c r="BV253" s="27"/>
      <c r="BW253" s="27"/>
      <c r="BX253" s="27"/>
      <c r="BY253" s="27"/>
      <c r="CA253" s="2"/>
      <c r="CB253" s="8"/>
      <c r="CC253" s="8"/>
      <c r="CD253" s="8"/>
      <c r="CF253" s="37"/>
      <c r="CG253" s="28"/>
      <c r="CH253" s="56"/>
      <c r="CI253" s="28"/>
      <c r="CJ253" s="18"/>
      <c r="CL253" s="23"/>
      <c r="CM253" s="23"/>
      <c r="CN253" s="23"/>
      <c r="CO253" s="23"/>
      <c r="CP253" s="23"/>
      <c r="CQ253" s="23"/>
      <c r="CR253" s="23"/>
      <c r="CS253" s="30"/>
      <c r="CT253" s="22"/>
      <c r="CU253" s="29"/>
      <c r="CV253" s="27"/>
      <c r="CW253" s="27"/>
      <c r="CX253" s="27"/>
      <c r="CY253" s="27"/>
      <c r="CZ253" s="27"/>
      <c r="DA253" s="27"/>
    </row>
    <row r="254" spans="2:105">
      <c r="B254" s="61">
        <v>244</v>
      </c>
      <c r="C254" s="83">
        <v>44179</v>
      </c>
      <c r="D254" s="114"/>
      <c r="E254" s="58"/>
      <c r="G254" s="57">
        <v>189</v>
      </c>
      <c r="H254" s="111">
        <f t="shared" ca="1" si="43"/>
        <v>1233.1173000169476</v>
      </c>
      <c r="I254" s="112">
        <f t="shared" ca="1" si="32"/>
        <v>-1.1498063534156652E-2</v>
      </c>
      <c r="J254" s="99">
        <f t="shared" ca="1" si="33"/>
        <v>-40.684820246232853</v>
      </c>
      <c r="K254" s="100">
        <f t="shared" ca="1" si="44"/>
        <v>-0.74104233619417248</v>
      </c>
      <c r="L254" s="52"/>
      <c r="M254" s="46">
        <v>44179</v>
      </c>
      <c r="N254" s="59"/>
      <c r="O254" s="58" t="str">
        <f t="shared" si="45"/>
        <v/>
      </c>
      <c r="P254" s="81">
        <f t="shared" si="35"/>
        <v>2364.3484269990795</v>
      </c>
      <c r="Q254" s="81">
        <f t="shared" si="36"/>
        <v>2787.8706896770109</v>
      </c>
      <c r="R254" s="81">
        <f t="shared" si="37"/>
        <v>2946.0524179023332</v>
      </c>
      <c r="S254" s="81">
        <f t="shared" si="38"/>
        <v>1897.5030621598212</v>
      </c>
      <c r="T254" s="81">
        <f t="shared" si="39"/>
        <v>3670.8738652552088</v>
      </c>
      <c r="U254" s="81">
        <f t="shared" si="40"/>
        <v>1522.8372560451301</v>
      </c>
      <c r="V254" s="81">
        <f t="shared" si="41"/>
        <v>4574.0241594915324</v>
      </c>
      <c r="W254" s="81">
        <f t="shared" si="42"/>
        <v>1222.1499688961953</v>
      </c>
      <c r="X254" s="57">
        <v>189</v>
      </c>
      <c r="Y254" s="57"/>
      <c r="Z254" s="23"/>
      <c r="AB254" s="3"/>
      <c r="AC254" s="28"/>
      <c r="AD254" s="56"/>
      <c r="AE254" s="28"/>
      <c r="AF254" s="18"/>
      <c r="AH254" s="23"/>
      <c r="AI254" s="23"/>
      <c r="AJ254" s="23"/>
      <c r="AK254" s="23"/>
      <c r="AL254" s="23"/>
      <c r="AM254" s="23"/>
      <c r="AN254" s="23"/>
      <c r="AO254" s="30"/>
      <c r="AP254" s="22"/>
      <c r="AQ254" s="29"/>
      <c r="AR254" s="27"/>
      <c r="AS254" s="27"/>
      <c r="AT254" s="27"/>
      <c r="AU254" s="27"/>
      <c r="AV254" s="27"/>
      <c r="AW254" s="27"/>
      <c r="AY254" s="2"/>
      <c r="AZ254" s="8"/>
      <c r="BA254" s="8"/>
      <c r="BB254" s="8"/>
      <c r="BD254" s="37"/>
      <c r="BE254" s="28"/>
      <c r="BF254" s="56"/>
      <c r="BG254" s="28"/>
      <c r="BH254" s="18"/>
      <c r="BJ254" s="23"/>
      <c r="BK254" s="23"/>
      <c r="BL254" s="23"/>
      <c r="BM254" s="23"/>
      <c r="BN254" s="23"/>
      <c r="BO254" s="23"/>
      <c r="BP254" s="23"/>
      <c r="BQ254" s="30"/>
      <c r="BR254" s="22"/>
      <c r="BS254" s="29"/>
      <c r="BT254" s="27"/>
      <c r="BU254" s="27"/>
      <c r="BV254" s="27"/>
      <c r="BW254" s="27"/>
      <c r="BX254" s="27"/>
      <c r="BY254" s="27"/>
      <c r="CA254" s="2"/>
      <c r="CB254" s="8"/>
      <c r="CC254" s="8"/>
      <c r="CD254" s="8"/>
      <c r="CF254" s="37"/>
      <c r="CG254" s="28"/>
      <c r="CH254" s="56"/>
      <c r="CI254" s="28"/>
      <c r="CJ254" s="18"/>
      <c r="CL254" s="23"/>
      <c r="CM254" s="23"/>
      <c r="CN254" s="23"/>
      <c r="CO254" s="23"/>
      <c r="CP254" s="23"/>
      <c r="CQ254" s="23"/>
      <c r="CR254" s="23"/>
      <c r="CS254" s="30"/>
      <c r="CT254" s="22"/>
      <c r="CU254" s="29"/>
      <c r="CV254" s="27"/>
      <c r="CW254" s="27"/>
      <c r="CX254" s="27"/>
      <c r="CY254" s="27"/>
      <c r="CZ254" s="27"/>
      <c r="DA254" s="27"/>
    </row>
    <row r="255" spans="2:105">
      <c r="B255" s="61">
        <v>245</v>
      </c>
      <c r="C255" s="83">
        <v>44180</v>
      </c>
      <c r="D255" s="114"/>
      <c r="E255" s="58"/>
      <c r="G255" s="60">
        <v>190</v>
      </c>
      <c r="H255" s="111">
        <f t="shared" ca="1" si="43"/>
        <v>1226.6778639352444</v>
      </c>
      <c r="I255" s="112">
        <f t="shared" ca="1" si="32"/>
        <v>-5.2220791011647512E-3</v>
      </c>
      <c r="J255" s="99">
        <f t="shared" ca="1" si="33"/>
        <v>-41.030305359471583</v>
      </c>
      <c r="K255" s="100">
        <f t="shared" ca="1" si="44"/>
        <v>-0.34548511323873177</v>
      </c>
      <c r="L255" s="52"/>
      <c r="M255" s="46">
        <v>44180</v>
      </c>
      <c r="N255" s="59"/>
      <c r="O255" s="58" t="str">
        <f t="shared" si="45"/>
        <v/>
      </c>
      <c r="P255" s="81">
        <f t="shared" si="35"/>
        <v>2365.038917546477</v>
      </c>
      <c r="Q255" s="81">
        <f t="shared" si="36"/>
        <v>2789.4913223272438</v>
      </c>
      <c r="R255" s="81">
        <f t="shared" si="37"/>
        <v>2948.6258771172415</v>
      </c>
      <c r="S255" s="81">
        <f t="shared" si="38"/>
        <v>1896.9544847710129</v>
      </c>
      <c r="T255" s="81">
        <f t="shared" si="39"/>
        <v>3676.2162764852524</v>
      </c>
      <c r="U255" s="81">
        <f t="shared" si="40"/>
        <v>1521.5125174455582</v>
      </c>
      <c r="V255" s="81">
        <f t="shared" si="41"/>
        <v>4583.3437929086367</v>
      </c>
      <c r="W255" s="81">
        <f t="shared" si="42"/>
        <v>1220.3773782284347</v>
      </c>
      <c r="X255" s="57">
        <v>190</v>
      </c>
      <c r="Y255" s="57"/>
      <c r="Z255" s="23"/>
      <c r="AB255" s="3"/>
      <c r="AC255" s="28"/>
      <c r="AD255" s="56"/>
      <c r="AE255" s="28"/>
      <c r="AF255" s="18"/>
      <c r="AH255" s="23"/>
      <c r="AI255" s="23"/>
      <c r="AJ255" s="23"/>
      <c r="AK255" s="23"/>
      <c r="AL255" s="23"/>
      <c r="AM255" s="23"/>
      <c r="AN255" s="23"/>
      <c r="AO255" s="30"/>
      <c r="AP255" s="22"/>
      <c r="AQ255" s="29"/>
      <c r="AR255" s="27"/>
      <c r="AS255" s="27"/>
      <c r="AT255" s="27"/>
      <c r="AU255" s="27"/>
      <c r="AV255" s="27"/>
      <c r="AW255" s="27"/>
      <c r="AY255" s="2"/>
      <c r="AZ255" s="8"/>
      <c r="BA255" s="8"/>
      <c r="BB255" s="8"/>
      <c r="BD255" s="37"/>
      <c r="BE255" s="28"/>
      <c r="BF255" s="56"/>
      <c r="BG255" s="28"/>
      <c r="BH255" s="18"/>
      <c r="BJ255" s="23"/>
      <c r="BK255" s="23"/>
      <c r="BL255" s="23"/>
      <c r="BM255" s="23"/>
      <c r="BN255" s="23"/>
      <c r="BO255" s="23"/>
      <c r="BP255" s="23"/>
      <c r="BQ255" s="30"/>
      <c r="BR255" s="22"/>
      <c r="BS255" s="29"/>
      <c r="BT255" s="27"/>
      <c r="BU255" s="27"/>
      <c r="BV255" s="27"/>
      <c r="BW255" s="27"/>
      <c r="BX255" s="27"/>
      <c r="BY255" s="27"/>
      <c r="CA255" s="2"/>
      <c r="CB255" s="8"/>
      <c r="CC255" s="8"/>
      <c r="CD255" s="8"/>
      <c r="CF255" s="37"/>
      <c r="CG255" s="28"/>
      <c r="CH255" s="56"/>
      <c r="CI255" s="28"/>
      <c r="CJ255" s="18"/>
      <c r="CL255" s="23"/>
      <c r="CM255" s="23"/>
      <c r="CN255" s="23"/>
      <c r="CO255" s="23"/>
      <c r="CP255" s="23"/>
      <c r="CQ255" s="23"/>
      <c r="CR255" s="23"/>
      <c r="CS255" s="30"/>
      <c r="CT255" s="22"/>
      <c r="CU255" s="29"/>
      <c r="CV255" s="27"/>
      <c r="CW255" s="27"/>
      <c r="CX255" s="27"/>
      <c r="CY255" s="27"/>
      <c r="CZ255" s="27"/>
      <c r="DA255" s="27"/>
    </row>
    <row r="256" spans="2:105">
      <c r="B256" s="61">
        <v>246</v>
      </c>
      <c r="C256" s="83">
        <v>44181</v>
      </c>
      <c r="D256" s="114"/>
      <c r="E256" s="58"/>
      <c r="G256" s="57">
        <v>191</v>
      </c>
      <c r="H256" s="111">
        <f t="shared" ca="1" si="43"/>
        <v>1210.3536670524454</v>
      </c>
      <c r="I256" s="112">
        <f t="shared" ca="1" si="32"/>
        <v>-1.3307647722956513E-2</v>
      </c>
      <c r="J256" s="99">
        <f t="shared" ca="1" si="33"/>
        <v>-41.885867106831974</v>
      </c>
      <c r="K256" s="100">
        <f t="shared" ca="1" si="44"/>
        <v>-0.85556174736038848</v>
      </c>
      <c r="L256" s="52"/>
      <c r="M256" s="46">
        <v>44181</v>
      </c>
      <c r="N256" s="59"/>
      <c r="O256" s="58" t="str">
        <f t="shared" si="45"/>
        <v/>
      </c>
      <c r="P256" s="81">
        <f t="shared" si="35"/>
        <v>2365.7296097465542</v>
      </c>
      <c r="Q256" s="81">
        <f t="shared" si="36"/>
        <v>2791.108634124686</v>
      </c>
      <c r="R256" s="81">
        <f t="shared" si="37"/>
        <v>2951.1970768606557</v>
      </c>
      <c r="S256" s="81">
        <f t="shared" si="38"/>
        <v>1896.4089624218066</v>
      </c>
      <c r="T256" s="81">
        <f t="shared" si="39"/>
        <v>3681.5552168719532</v>
      </c>
      <c r="U256" s="81">
        <f t="shared" si="40"/>
        <v>1520.1935749280492</v>
      </c>
      <c r="V256" s="81">
        <f t="shared" si="41"/>
        <v>4592.661371600112</v>
      </c>
      <c r="W256" s="81">
        <f t="shared" si="42"/>
        <v>1218.6129421690127</v>
      </c>
      <c r="X256" s="57">
        <v>191</v>
      </c>
      <c r="Y256" s="57"/>
      <c r="Z256" s="23"/>
      <c r="AB256" s="3"/>
      <c r="AC256" s="28"/>
      <c r="AD256" s="56"/>
      <c r="AE256" s="28"/>
      <c r="AF256" s="18"/>
      <c r="AH256" s="23"/>
      <c r="AI256" s="23"/>
      <c r="AJ256" s="23"/>
      <c r="AK256" s="23"/>
      <c r="AL256" s="23"/>
      <c r="AM256" s="23"/>
      <c r="AN256" s="23"/>
      <c r="AO256" s="30"/>
      <c r="AP256" s="22"/>
      <c r="AQ256" s="29"/>
      <c r="AR256" s="27"/>
      <c r="AS256" s="27"/>
      <c r="AT256" s="27"/>
      <c r="AU256" s="27"/>
      <c r="AV256" s="27"/>
      <c r="AW256" s="27"/>
      <c r="AY256" s="2"/>
      <c r="AZ256" s="8"/>
      <c r="BA256" s="8"/>
      <c r="BB256" s="8"/>
      <c r="BD256" s="37"/>
      <c r="BE256" s="28"/>
      <c r="BF256" s="56"/>
      <c r="BG256" s="28"/>
      <c r="BH256" s="18"/>
      <c r="BJ256" s="23"/>
      <c r="BK256" s="23"/>
      <c r="BL256" s="23"/>
      <c r="BM256" s="23"/>
      <c r="BN256" s="23"/>
      <c r="BO256" s="23"/>
      <c r="BP256" s="23"/>
      <c r="BQ256" s="30"/>
      <c r="BR256" s="22"/>
      <c r="BS256" s="29"/>
      <c r="BT256" s="27"/>
      <c r="BU256" s="27"/>
      <c r="BV256" s="27"/>
      <c r="BW256" s="27"/>
      <c r="BX256" s="27"/>
      <c r="BY256" s="27"/>
      <c r="CA256" s="2"/>
      <c r="CB256" s="8"/>
      <c r="CC256" s="8"/>
      <c r="CD256" s="8"/>
      <c r="CF256" s="37"/>
      <c r="CG256" s="28"/>
      <c r="CH256" s="56"/>
      <c r="CI256" s="28"/>
      <c r="CJ256" s="18"/>
      <c r="CL256" s="23"/>
      <c r="CM256" s="23"/>
      <c r="CN256" s="23"/>
      <c r="CO256" s="23"/>
      <c r="CP256" s="23"/>
      <c r="CQ256" s="23"/>
      <c r="CR256" s="23"/>
      <c r="CS256" s="30"/>
      <c r="CT256" s="22"/>
      <c r="CU256" s="29"/>
      <c r="CV256" s="27"/>
      <c r="CW256" s="27"/>
      <c r="CX256" s="27"/>
      <c r="CY256" s="27"/>
      <c r="CZ256" s="27"/>
      <c r="DA256" s="27"/>
    </row>
    <row r="257" spans="2:105">
      <c r="B257" s="61">
        <v>247</v>
      </c>
      <c r="C257" s="83">
        <v>44182</v>
      </c>
      <c r="D257" s="114"/>
      <c r="E257" s="58"/>
      <c r="G257" s="60">
        <v>192</v>
      </c>
      <c r="H257" s="111">
        <f t="shared" ca="1" si="43"/>
        <v>1219.2350515191852</v>
      </c>
      <c r="I257" s="112">
        <f t="shared" ref="I257:I281" ca="1" si="46">(H257-H256)/H256</f>
        <v>7.3378424079702563E-3</v>
      </c>
      <c r="J257" s="99">
        <f t="shared" ref="J257:J281" ca="1" si="47">+J256+K257</f>
        <v>-41.447176393004966</v>
      </c>
      <c r="K257" s="100">
        <f t="shared" ca="1" si="44"/>
        <v>0.43869071382700786</v>
      </c>
      <c r="L257" s="52"/>
      <c r="M257" s="46">
        <v>44182</v>
      </c>
      <c r="N257" s="59"/>
      <c r="O257" s="58"/>
      <c r="P257" s="81">
        <f t="shared" ref="P257:P281" si="48">$I$6*EXP($I$4*X257)</f>
        <v>2366.4205036582025</v>
      </c>
      <c r="Q257" s="81">
        <f t="shared" ref="Q257:Q281" si="49">$I$6*EXP($I$3*SQRT(X257))</f>
        <v>2792.722651656688</v>
      </c>
      <c r="R257" s="81">
        <f t="shared" ref="R257:R281" si="50">$I$6*EXP($I$4*X257+$I$3*SQRT(X257))</f>
        <v>2953.7660426884286</v>
      </c>
      <c r="S257" s="81">
        <f t="shared" ref="S257:S281" si="51">$I$6*EXP($I$4*X257-$I$3*SQRT(X257))</f>
        <v>1895.8664698565765</v>
      </c>
      <c r="T257" s="81">
        <f t="shared" ref="T257:T281" si="52">$I$6*EXP($I$4*X257+2*$I$3*SQRT(X257))</f>
        <v>3686.8907370654815</v>
      </c>
      <c r="U257" s="81">
        <f t="shared" ref="U257:U281" si="53">$I$6*EXP($I$4*X257-2*$I$3*SQRT(X257))</f>
        <v>1518.8803790239585</v>
      </c>
      <c r="V257" s="81">
        <f t="shared" ref="V257:V281" si="54">$I$6*EXP($I$4*X257+3*$I$3*SQRT(X257))</f>
        <v>4601.9769712997186</v>
      </c>
      <c r="W257" s="81">
        <f t="shared" ref="W257:W281" si="55">$I$6*EXP($I$4*X257-3*$I$3*SQRT(X257))</f>
        <v>1216.8565890394643</v>
      </c>
      <c r="X257" s="57">
        <v>192</v>
      </c>
      <c r="Y257" s="57"/>
      <c r="Z257" s="23"/>
      <c r="AB257" s="3"/>
      <c r="AC257" s="28"/>
      <c r="AD257" s="56"/>
      <c r="AE257" s="28"/>
      <c r="AF257" s="18"/>
      <c r="AH257" s="23"/>
      <c r="AI257" s="23"/>
      <c r="AJ257" s="23"/>
      <c r="AK257" s="23"/>
      <c r="AL257" s="23"/>
      <c r="AM257" s="23"/>
      <c r="AN257" s="23"/>
      <c r="AO257" s="30"/>
      <c r="AP257" s="22"/>
      <c r="AQ257" s="29"/>
      <c r="AR257" s="27"/>
      <c r="AS257" s="27"/>
      <c r="AT257" s="27"/>
      <c r="AU257" s="27"/>
      <c r="AV257" s="27"/>
      <c r="AW257" s="27"/>
      <c r="AY257" s="2"/>
      <c r="AZ257" s="8"/>
      <c r="BA257" s="8"/>
      <c r="BB257" s="8"/>
      <c r="BD257" s="37"/>
      <c r="BE257" s="28"/>
      <c r="BF257" s="56"/>
      <c r="BG257" s="28"/>
      <c r="BH257" s="18"/>
      <c r="BJ257" s="23"/>
      <c r="BK257" s="23"/>
      <c r="BL257" s="23"/>
      <c r="BM257" s="23"/>
      <c r="BN257" s="23"/>
      <c r="BO257" s="23"/>
      <c r="BP257" s="23"/>
      <c r="BQ257" s="30"/>
      <c r="BR257" s="22"/>
      <c r="BS257" s="29"/>
      <c r="BT257" s="27"/>
      <c r="BU257" s="27"/>
      <c r="BV257" s="27"/>
      <c r="BW257" s="27"/>
      <c r="BX257" s="27"/>
      <c r="BY257" s="27"/>
      <c r="CA257" s="2"/>
      <c r="CB257" s="8"/>
      <c r="CC257" s="8"/>
      <c r="CD257" s="8"/>
      <c r="CF257" s="37"/>
      <c r="CG257" s="28"/>
      <c r="CH257" s="56"/>
      <c r="CI257" s="28"/>
      <c r="CJ257" s="18"/>
      <c r="CL257" s="23"/>
      <c r="CM257" s="23"/>
      <c r="CN257" s="23"/>
      <c r="CO257" s="23"/>
      <c r="CP257" s="23"/>
      <c r="CQ257" s="23"/>
      <c r="CR257" s="23"/>
      <c r="CS257" s="30"/>
      <c r="CT257" s="22"/>
      <c r="CU257" s="29"/>
      <c r="CV257" s="27"/>
      <c r="CW257" s="27"/>
      <c r="CX257" s="27"/>
      <c r="CY257" s="27"/>
      <c r="CZ257" s="27"/>
      <c r="DA257" s="27"/>
    </row>
    <row r="258" spans="2:105">
      <c r="B258" s="61">
        <v>248</v>
      </c>
      <c r="C258" s="83">
        <v>44183</v>
      </c>
      <c r="D258" s="114"/>
      <c r="E258" s="58"/>
      <c r="G258" s="57">
        <v>193</v>
      </c>
      <c r="H258" s="111">
        <f t="shared" ref="H258:H281" ca="1" si="56">$I$6*EXP(($I$2-($I$3^2)/2)*G258+$I$3*J258)</f>
        <v>1190.0312010321807</v>
      </c>
      <c r="I258" s="112">
        <f t="shared" ca="1" si="46"/>
        <v>-2.3952600813613476E-2</v>
      </c>
      <c r="J258" s="99">
        <f t="shared" ca="1" si="47"/>
        <v>-42.980684456012661</v>
      </c>
      <c r="K258" s="100">
        <f t="shared" ref="K258:K281" ca="1" si="57">NORMINV(RAND(),0,$I$5)</f>
        <v>-1.5335080630076936</v>
      </c>
      <c r="L258" s="52"/>
      <c r="M258" s="46">
        <v>44183</v>
      </c>
      <c r="N258" s="59"/>
      <c r="O258" s="58"/>
      <c r="P258" s="81">
        <f t="shared" si="48"/>
        <v>2367.11159934033</v>
      </c>
      <c r="Q258" s="81">
        <f t="shared" si="49"/>
        <v>2794.3334011637621</v>
      </c>
      <c r="R258" s="81">
        <f t="shared" si="50"/>
        <v>2956.3327998207101</v>
      </c>
      <c r="S258" s="81">
        <f t="shared" si="51"/>
        <v>1895.3269821555098</v>
      </c>
      <c r="T258" s="81">
        <f t="shared" si="52"/>
        <v>3692.2228870541658</v>
      </c>
      <c r="U258" s="81">
        <f t="shared" si="53"/>
        <v>1517.5728809270374</v>
      </c>
      <c r="V258" s="81">
        <f t="shared" si="54"/>
        <v>4611.2906667724819</v>
      </c>
      <c r="W258" s="81">
        <f t="shared" si="55"/>
        <v>1215.1082481324727</v>
      </c>
      <c r="X258" s="57">
        <v>193</v>
      </c>
      <c r="Y258" s="57"/>
      <c r="Z258" s="23"/>
      <c r="AB258" s="3"/>
      <c r="AC258" s="28"/>
      <c r="AD258" s="56"/>
      <c r="AE258" s="28"/>
      <c r="AF258" s="18"/>
      <c r="AH258" s="23"/>
      <c r="AI258" s="23"/>
      <c r="AJ258" s="23"/>
      <c r="AK258" s="23"/>
      <c r="AL258" s="23"/>
      <c r="AM258" s="23"/>
      <c r="AN258" s="23"/>
      <c r="AO258" s="30"/>
      <c r="AP258" s="22"/>
      <c r="AQ258" s="29"/>
      <c r="AR258" s="27"/>
      <c r="AS258" s="27"/>
      <c r="AT258" s="27"/>
      <c r="AU258" s="27"/>
      <c r="AV258" s="27"/>
      <c r="AW258" s="27"/>
      <c r="AY258" s="2"/>
      <c r="AZ258" s="8"/>
      <c r="BA258" s="8"/>
      <c r="BB258" s="8"/>
      <c r="BD258" s="37"/>
      <c r="BE258" s="28"/>
      <c r="BF258" s="56"/>
      <c r="BG258" s="28"/>
      <c r="BH258" s="18"/>
      <c r="BJ258" s="23"/>
      <c r="BK258" s="23"/>
      <c r="BL258" s="23"/>
      <c r="BM258" s="23"/>
      <c r="BN258" s="23"/>
      <c r="BO258" s="23"/>
      <c r="BP258" s="23"/>
      <c r="BQ258" s="30"/>
      <c r="BR258" s="22"/>
      <c r="BS258" s="29"/>
      <c r="BT258" s="27"/>
      <c r="BU258" s="27"/>
      <c r="BV258" s="27"/>
      <c r="BW258" s="27"/>
      <c r="BX258" s="27"/>
      <c r="BY258" s="27"/>
      <c r="CA258" s="2"/>
      <c r="CB258" s="8"/>
      <c r="CC258" s="8"/>
      <c r="CD258" s="8"/>
      <c r="CF258" s="37"/>
      <c r="CG258" s="28"/>
      <c r="CH258" s="56"/>
      <c r="CI258" s="28"/>
      <c r="CJ258" s="18"/>
      <c r="CL258" s="23"/>
      <c r="CM258" s="23"/>
      <c r="CN258" s="23"/>
      <c r="CO258" s="23"/>
      <c r="CP258" s="23"/>
      <c r="CQ258" s="23"/>
      <c r="CR258" s="23"/>
      <c r="CS258" s="30"/>
      <c r="CT258" s="22"/>
      <c r="CU258" s="29"/>
      <c r="CV258" s="27"/>
      <c r="CW258" s="27"/>
      <c r="CX258" s="27"/>
      <c r="CY258" s="27"/>
      <c r="CZ258" s="27"/>
      <c r="DA258" s="27"/>
    </row>
    <row r="259" spans="2:105">
      <c r="B259" s="61">
        <v>249</v>
      </c>
      <c r="C259" s="83">
        <v>44184</v>
      </c>
      <c r="D259" s="114"/>
      <c r="E259" s="58"/>
      <c r="G259" s="60">
        <v>194</v>
      </c>
      <c r="H259" s="111">
        <f t="shared" ca="1" si="56"/>
        <v>1174.8203978768479</v>
      </c>
      <c r="I259" s="112">
        <f t="shared" ca="1" si="46"/>
        <v>-1.2781852393567151E-2</v>
      </c>
      <c r="J259" s="99">
        <f t="shared" ca="1" si="47"/>
        <v>-43.802949649283072</v>
      </c>
      <c r="K259" s="100">
        <f t="shared" ca="1" si="57"/>
        <v>-0.82226519327041125</v>
      </c>
      <c r="L259" s="52"/>
      <c r="M259" s="46">
        <v>44184</v>
      </c>
      <c r="N259" s="59"/>
      <c r="O259" s="58"/>
      <c r="P259" s="81">
        <f t="shared" si="48"/>
        <v>2367.802896851862</v>
      </c>
      <c r="Q259" s="81">
        <f t="shared" si="49"/>
        <v>2795.9409085458706</v>
      </c>
      <c r="R259" s="81">
        <f t="shared" si="50"/>
        <v>2958.897373148091</v>
      </c>
      <c r="S259" s="81">
        <f t="shared" si="51"/>
        <v>1894.7904747284613</v>
      </c>
      <c r="T259" s="81">
        <f t="shared" si="52"/>
        <v>3697.5517161766625</v>
      </c>
      <c r="U259" s="81">
        <f t="shared" si="53"/>
        <v>1516.2710324812672</v>
      </c>
      <c r="V259" s="81">
        <f t="shared" si="54"/>
        <v>4620.6025318326283</v>
      </c>
      <c r="W259" s="81">
        <f t="shared" si="55"/>
        <v>1213.3678496939267</v>
      </c>
      <c r="X259" s="57">
        <v>194</v>
      </c>
      <c r="Y259" s="57"/>
      <c r="Z259" s="23"/>
      <c r="AB259" s="3"/>
      <c r="AC259" s="28"/>
      <c r="AD259" s="56"/>
      <c r="AE259" s="28"/>
      <c r="AF259" s="18"/>
      <c r="AH259" s="23"/>
      <c r="AI259" s="23"/>
      <c r="AJ259" s="23"/>
      <c r="AK259" s="23"/>
      <c r="AL259" s="23"/>
      <c r="AM259" s="23"/>
      <c r="AN259" s="23"/>
      <c r="AO259" s="30"/>
      <c r="AP259" s="22"/>
      <c r="AQ259" s="29"/>
      <c r="AR259" s="27"/>
      <c r="AS259" s="27"/>
      <c r="AT259" s="27"/>
      <c r="AU259" s="27"/>
      <c r="AV259" s="27"/>
      <c r="AW259" s="27"/>
      <c r="AY259" s="2"/>
      <c r="AZ259" s="8"/>
      <c r="BA259" s="8"/>
      <c r="BB259" s="8"/>
      <c r="BD259" s="37"/>
      <c r="BE259" s="28"/>
      <c r="BF259" s="56"/>
      <c r="BG259" s="28"/>
      <c r="BH259" s="18"/>
      <c r="BJ259" s="23"/>
      <c r="BK259" s="23"/>
      <c r="BL259" s="23"/>
      <c r="BM259" s="23"/>
      <c r="BN259" s="23"/>
      <c r="BO259" s="23"/>
      <c r="BP259" s="23"/>
      <c r="BQ259" s="30"/>
      <c r="BR259" s="22"/>
      <c r="BS259" s="29"/>
      <c r="BT259" s="27"/>
      <c r="BU259" s="27"/>
      <c r="BV259" s="27"/>
      <c r="BW259" s="27"/>
      <c r="BX259" s="27"/>
      <c r="BY259" s="27"/>
      <c r="CA259" s="2"/>
      <c r="CB259" s="8"/>
      <c r="CC259" s="8"/>
      <c r="CD259" s="8"/>
      <c r="CF259" s="37"/>
      <c r="CG259" s="28"/>
      <c r="CH259" s="56"/>
      <c r="CI259" s="28"/>
      <c r="CJ259" s="18"/>
      <c r="CL259" s="23"/>
      <c r="CM259" s="23"/>
      <c r="CN259" s="23"/>
      <c r="CO259" s="23"/>
      <c r="CP259" s="23"/>
      <c r="CQ259" s="23"/>
      <c r="CR259" s="23"/>
      <c r="CS259" s="30"/>
      <c r="CT259" s="22"/>
      <c r="CU259" s="29"/>
      <c r="CV259" s="27"/>
      <c r="CW259" s="27"/>
      <c r="CX259" s="27"/>
      <c r="CY259" s="27"/>
      <c r="CZ259" s="27"/>
      <c r="DA259" s="27"/>
    </row>
    <row r="260" spans="2:105">
      <c r="B260" s="61">
        <v>250</v>
      </c>
      <c r="C260" s="83">
        <v>44185</v>
      </c>
      <c r="D260" s="114"/>
      <c r="E260" s="58"/>
      <c r="G260" s="57">
        <v>195</v>
      </c>
      <c r="H260" s="111">
        <f t="shared" ca="1" si="56"/>
        <v>1180.1230512063175</v>
      </c>
      <c r="I260" s="112">
        <f t="shared" ca="1" si="46"/>
        <v>4.5135863652458535E-3</v>
      </c>
      <c r="J260" s="99">
        <f t="shared" ca="1" si="47"/>
        <v>-43.539735231665766</v>
      </c>
      <c r="K260" s="100">
        <f t="shared" ca="1" si="57"/>
        <v>0.26321441761730663</v>
      </c>
      <c r="L260" s="52"/>
      <c r="M260" s="46">
        <v>44185</v>
      </c>
      <c r="N260" s="59"/>
      <c r="O260" s="58"/>
      <c r="P260" s="81">
        <f t="shared" si="48"/>
        <v>2368.4943962517418</v>
      </c>
      <c r="Q260" s="81">
        <f t="shared" si="49"/>
        <v>2797.545199368571</v>
      </c>
      <c r="R260" s="81">
        <f t="shared" si="50"/>
        <v>2961.4597872376071</v>
      </c>
      <c r="S260" s="81">
        <f t="shared" si="51"/>
        <v>1894.2569233089553</v>
      </c>
      <c r="T260" s="81">
        <f t="shared" si="52"/>
        <v>3702.8772731338322</v>
      </c>
      <c r="U260" s="81">
        <f t="shared" si="53"/>
        <v>1514.9747861689796</v>
      </c>
      <c r="V260" s="81">
        <f t="shared" si="54"/>
        <v>4629.9126393611059</v>
      </c>
      <c r="W260" s="81">
        <f t="shared" si="55"/>
        <v>1211.6353249053982</v>
      </c>
      <c r="X260" s="57">
        <v>195</v>
      </c>
      <c r="Y260" s="57"/>
      <c r="Z260" s="23"/>
      <c r="AB260" s="3"/>
      <c r="AC260" s="28"/>
      <c r="AD260" s="56"/>
      <c r="AE260" s="28"/>
      <c r="AF260" s="18"/>
      <c r="AH260" s="23"/>
      <c r="AI260" s="23"/>
      <c r="AJ260" s="23"/>
      <c r="AK260" s="23"/>
      <c r="AL260" s="23"/>
      <c r="AM260" s="23"/>
      <c r="AN260" s="23"/>
      <c r="AO260" s="30"/>
      <c r="AP260" s="22"/>
      <c r="AQ260" s="29"/>
      <c r="AR260" s="27"/>
      <c r="AS260" s="27"/>
      <c r="AT260" s="27"/>
      <c r="AU260" s="27"/>
      <c r="AV260" s="27"/>
      <c r="AW260" s="27"/>
      <c r="AY260" s="2"/>
      <c r="AZ260" s="8"/>
      <c r="BA260" s="8"/>
      <c r="BB260" s="8"/>
      <c r="BD260" s="37"/>
      <c r="BE260" s="28"/>
      <c r="BF260" s="56"/>
      <c r="BG260" s="28"/>
      <c r="BH260" s="18"/>
      <c r="BJ260" s="23"/>
      <c r="BK260" s="23"/>
      <c r="BL260" s="23"/>
      <c r="BM260" s="23"/>
      <c r="BN260" s="23"/>
      <c r="BO260" s="23"/>
      <c r="BP260" s="23"/>
      <c r="BQ260" s="30"/>
      <c r="BR260" s="22"/>
      <c r="BS260" s="29"/>
      <c r="BT260" s="27"/>
      <c r="BU260" s="27"/>
      <c r="BV260" s="27"/>
      <c r="BW260" s="27"/>
      <c r="BX260" s="27"/>
      <c r="BY260" s="27"/>
      <c r="CA260" s="2"/>
      <c r="CB260" s="8"/>
      <c r="CC260" s="8"/>
      <c r="CD260" s="8"/>
      <c r="CF260" s="37"/>
      <c r="CG260" s="28"/>
      <c r="CH260" s="56"/>
      <c r="CI260" s="28"/>
      <c r="CJ260" s="18"/>
      <c r="CL260" s="23"/>
      <c r="CM260" s="23"/>
      <c r="CN260" s="23"/>
      <c r="CO260" s="23"/>
      <c r="CP260" s="23"/>
      <c r="CQ260" s="23"/>
      <c r="CR260" s="23"/>
      <c r="CS260" s="30"/>
      <c r="CT260" s="22"/>
      <c r="CU260" s="29"/>
      <c r="CV260" s="27"/>
      <c r="CW260" s="27"/>
      <c r="CX260" s="27"/>
      <c r="CY260" s="27"/>
      <c r="CZ260" s="27"/>
      <c r="DA260" s="27"/>
    </row>
    <row r="261" spans="2:105">
      <c r="B261" s="61">
        <v>251</v>
      </c>
      <c r="C261" s="83">
        <v>44186</v>
      </c>
      <c r="D261" s="114"/>
      <c r="E261" s="58"/>
      <c r="G261" s="60">
        <v>196</v>
      </c>
      <c r="H261" s="111">
        <f t="shared" ca="1" si="56"/>
        <v>1202.2559106612512</v>
      </c>
      <c r="I261" s="112">
        <f t="shared" ca="1" si="46"/>
        <v>1.8754704801596321E-2</v>
      </c>
      <c r="J261" s="99">
        <f t="shared" ca="1" si="47"/>
        <v>-42.39667249588905</v>
      </c>
      <c r="K261" s="100">
        <f t="shared" ca="1" si="57"/>
        <v>1.1430627357767165</v>
      </c>
      <c r="L261" s="52"/>
      <c r="M261" s="46">
        <v>44186</v>
      </c>
      <c r="N261" s="59"/>
      <c r="O261" s="58"/>
      <c r="P261" s="81">
        <f t="shared" si="48"/>
        <v>2369.1860975989289</v>
      </c>
      <c r="Q261" s="81">
        <f t="shared" si="49"/>
        <v>2799.1462988690178</v>
      </c>
      <c r="R261" s="81">
        <f t="shared" si="50"/>
        <v>2964.0200663385958</v>
      </c>
      <c r="S261" s="81">
        <f t="shared" si="51"/>
        <v>1893.7263039483198</v>
      </c>
      <c r="T261" s="81">
        <f t="shared" si="52"/>
        <v>3708.1996060003489</v>
      </c>
      <c r="U261" s="81">
        <f t="shared" si="53"/>
        <v>1513.6840950992525</v>
      </c>
      <c r="V261" s="81">
        <f t="shared" si="54"/>
        <v>4639.2210613227089</v>
      </c>
      <c r="W261" s="81">
        <f t="shared" si="55"/>
        <v>1209.9106058670297</v>
      </c>
      <c r="X261" s="57">
        <v>196</v>
      </c>
      <c r="Y261" s="57"/>
      <c r="Z261" s="23"/>
      <c r="AB261" s="3"/>
      <c r="AC261" s="28"/>
      <c r="AD261" s="56"/>
      <c r="AE261" s="28"/>
      <c r="AF261" s="18"/>
      <c r="AH261" s="23"/>
      <c r="AI261" s="23"/>
      <c r="AJ261" s="23"/>
      <c r="AK261" s="23"/>
      <c r="AL261" s="23"/>
      <c r="AM261" s="23"/>
      <c r="AN261" s="23"/>
      <c r="AO261" s="30"/>
      <c r="AP261" s="22"/>
      <c r="AQ261" s="29"/>
      <c r="AR261" s="27"/>
      <c r="AS261" s="27"/>
      <c r="AT261" s="27"/>
      <c r="AU261" s="27"/>
      <c r="AV261" s="27"/>
      <c r="AW261" s="27"/>
      <c r="AY261" s="2"/>
      <c r="AZ261" s="8"/>
      <c r="BA261" s="8"/>
      <c r="BB261" s="8"/>
      <c r="BD261" s="37"/>
      <c r="BE261" s="28"/>
      <c r="BF261" s="56"/>
      <c r="BG261" s="28"/>
      <c r="BH261" s="18"/>
      <c r="BJ261" s="23"/>
      <c r="BK261" s="23"/>
      <c r="BL261" s="23"/>
      <c r="BM261" s="23"/>
      <c r="BN261" s="23"/>
      <c r="BO261" s="23"/>
      <c r="BP261" s="23"/>
      <c r="BQ261" s="30"/>
      <c r="BR261" s="22"/>
      <c r="BS261" s="29"/>
      <c r="BT261" s="27"/>
      <c r="BU261" s="27"/>
      <c r="BV261" s="27"/>
      <c r="BW261" s="27"/>
      <c r="BX261" s="27"/>
      <c r="BY261" s="27"/>
      <c r="CA261" s="2"/>
      <c r="CB261" s="8"/>
      <c r="CC261" s="8"/>
      <c r="CD261" s="8"/>
      <c r="CF261" s="37"/>
      <c r="CG261" s="28"/>
      <c r="CH261" s="56"/>
      <c r="CI261" s="28"/>
      <c r="CJ261" s="18"/>
      <c r="CL261" s="23"/>
      <c r="CM261" s="23"/>
      <c r="CN261" s="23"/>
      <c r="CO261" s="23"/>
      <c r="CP261" s="23"/>
      <c r="CQ261" s="23"/>
      <c r="CR261" s="23"/>
      <c r="CS261" s="30"/>
      <c r="CT261" s="22"/>
      <c r="CU261" s="29"/>
      <c r="CV261" s="27"/>
      <c r="CW261" s="27"/>
      <c r="CX261" s="27"/>
      <c r="CY261" s="27"/>
      <c r="CZ261" s="27"/>
      <c r="DA261" s="27"/>
    </row>
    <row r="262" spans="2:105">
      <c r="B262" s="61">
        <v>252</v>
      </c>
      <c r="C262" s="83">
        <v>44187</v>
      </c>
      <c r="D262" s="114"/>
      <c r="E262" s="58"/>
      <c r="G262" s="57">
        <v>197</v>
      </c>
      <c r="H262" s="111">
        <f t="shared" ca="1" si="56"/>
        <v>1183.0474544800795</v>
      </c>
      <c r="I262" s="112">
        <f t="shared" ca="1" si="46"/>
        <v>-1.5977011226009964E-2</v>
      </c>
      <c r="J262" s="99">
        <f t="shared" ca="1" si="47"/>
        <v>-43.421548722613508</v>
      </c>
      <c r="K262" s="100">
        <f t="shared" ca="1" si="57"/>
        <v>-1.0248762267244613</v>
      </c>
      <c r="L262" s="52"/>
      <c r="M262" s="46">
        <v>44187</v>
      </c>
      <c r="N262" s="59"/>
      <c r="O262" s="58"/>
      <c r="P262" s="81">
        <f t="shared" si="48"/>
        <v>2369.8780009524016</v>
      </c>
      <c r="Q262" s="81">
        <f t="shared" si="49"/>
        <v>2800.7442319618299</v>
      </c>
      <c r="R262" s="81">
        <f t="shared" si="50"/>
        <v>2966.5782343884284</v>
      </c>
      <c r="S262" s="81">
        <f t="shared" si="51"/>
        <v>1893.1985930099622</v>
      </c>
      <c r="T262" s="81">
        <f t="shared" si="52"/>
        <v>3713.5187622360327</v>
      </c>
      <c r="U262" s="81">
        <f t="shared" si="53"/>
        <v>1512.3989129965719</v>
      </c>
      <c r="V262" s="81">
        <f t="shared" si="54"/>
        <v>4648.527868782784</v>
      </c>
      <c r="W262" s="81">
        <f t="shared" si="55"/>
        <v>1208.1936255808191</v>
      </c>
      <c r="X262" s="57">
        <v>197</v>
      </c>
      <c r="Y262" s="57"/>
      <c r="Z262" s="23"/>
      <c r="AB262" s="3"/>
      <c r="AC262" s="28"/>
      <c r="AD262" s="56"/>
      <c r="AE262" s="28"/>
      <c r="AF262" s="18"/>
      <c r="AH262" s="23"/>
      <c r="AI262" s="23"/>
      <c r="AJ262" s="23"/>
      <c r="AK262" s="23"/>
      <c r="AL262" s="23"/>
      <c r="AM262" s="23"/>
      <c r="AN262" s="23"/>
      <c r="AO262" s="30"/>
      <c r="AP262" s="22"/>
      <c r="AQ262" s="29"/>
      <c r="AR262" s="27"/>
      <c r="AS262" s="27"/>
      <c r="AT262" s="27"/>
      <c r="AU262" s="27"/>
      <c r="AV262" s="27"/>
      <c r="AW262" s="27"/>
      <c r="AY262" s="2"/>
      <c r="AZ262" s="8"/>
      <c r="BA262" s="8"/>
      <c r="BB262" s="8"/>
      <c r="BD262" s="37"/>
      <c r="BE262" s="28"/>
      <c r="BF262" s="56"/>
      <c r="BG262" s="28"/>
      <c r="BH262" s="18"/>
      <c r="BJ262" s="23"/>
      <c r="BK262" s="23"/>
      <c r="BL262" s="23"/>
      <c r="BM262" s="23"/>
      <c r="BN262" s="23"/>
      <c r="BO262" s="23"/>
      <c r="BP262" s="23"/>
      <c r="BQ262" s="30"/>
      <c r="BR262" s="22"/>
      <c r="BS262" s="29"/>
      <c r="BT262" s="27"/>
      <c r="BU262" s="27"/>
      <c r="BV262" s="27"/>
      <c r="BW262" s="27"/>
      <c r="BX262" s="27"/>
      <c r="BY262" s="27"/>
      <c r="CA262" s="2"/>
      <c r="CB262" s="8"/>
      <c r="CC262" s="8"/>
      <c r="CD262" s="8"/>
      <c r="CF262" s="37"/>
      <c r="CG262" s="28"/>
      <c r="CH262" s="56"/>
      <c r="CI262" s="28"/>
      <c r="CJ262" s="18"/>
      <c r="CL262" s="23"/>
      <c r="CM262" s="23"/>
      <c r="CN262" s="23"/>
      <c r="CO262" s="23"/>
      <c r="CP262" s="23"/>
      <c r="CQ262" s="23"/>
      <c r="CR262" s="23"/>
      <c r="CS262" s="30"/>
      <c r="CT262" s="22"/>
      <c r="CU262" s="29"/>
      <c r="CV262" s="27"/>
      <c r="CW262" s="27"/>
      <c r="CX262" s="27"/>
      <c r="CY262" s="27"/>
      <c r="CZ262" s="27"/>
      <c r="DA262" s="27"/>
    </row>
    <row r="263" spans="2:105">
      <c r="B263" s="61">
        <v>253</v>
      </c>
      <c r="C263" s="83">
        <v>44188</v>
      </c>
      <c r="D263" s="114"/>
      <c r="E263" s="58"/>
      <c r="G263" s="60">
        <v>198</v>
      </c>
      <c r="H263" s="111">
        <f t="shared" ca="1" si="56"/>
        <v>1197.1641834671609</v>
      </c>
      <c r="I263" s="112">
        <f t="shared" ca="1" si="46"/>
        <v>1.1932512879025081E-2</v>
      </c>
      <c r="J263" s="99">
        <f t="shared" ca="1" si="47"/>
        <v>-42.6984311124153</v>
      </c>
      <c r="K263" s="100">
        <f t="shared" ca="1" si="57"/>
        <v>0.72311761019821119</v>
      </c>
      <c r="L263" s="52"/>
      <c r="M263" s="46">
        <v>44188</v>
      </c>
      <c r="N263" s="59"/>
      <c r="O263" s="58"/>
      <c r="P263" s="81">
        <f t="shared" si="48"/>
        <v>2370.5701063711526</v>
      </c>
      <c r="Q263" s="81">
        <f t="shared" si="49"/>
        <v>2802.3390232448191</v>
      </c>
      <c r="R263" s="81">
        <f t="shared" si="50"/>
        <v>2969.1343150181028</v>
      </c>
      <c r="S263" s="81">
        <f t="shared" si="51"/>
        <v>1892.6737671637723</v>
      </c>
      <c r="T263" s="81">
        <f t="shared" si="52"/>
        <v>3718.8347886969277</v>
      </c>
      <c r="U263" s="81">
        <f t="shared" si="53"/>
        <v>1511.1191941897578</v>
      </c>
      <c r="V263" s="81">
        <f t="shared" si="54"/>
        <v>4657.8331319235722</v>
      </c>
      <c r="W263" s="81">
        <f t="shared" si="55"/>
        <v>1206.4843179342879</v>
      </c>
      <c r="X263" s="57">
        <v>198</v>
      </c>
      <c r="Y263" s="57"/>
      <c r="Z263" s="23"/>
      <c r="AB263" s="3"/>
      <c r="AC263" s="28"/>
      <c r="AD263" s="56"/>
      <c r="AE263" s="28"/>
      <c r="AF263" s="18"/>
      <c r="AH263" s="23"/>
      <c r="AI263" s="23"/>
      <c r="AJ263" s="23"/>
      <c r="AK263" s="23"/>
      <c r="AL263" s="23"/>
      <c r="AM263" s="23"/>
      <c r="AN263" s="23"/>
      <c r="AO263" s="30"/>
      <c r="AP263" s="22"/>
      <c r="AQ263" s="29"/>
      <c r="AR263" s="27"/>
      <c r="AS263" s="27"/>
      <c r="AT263" s="27"/>
      <c r="AU263" s="27"/>
      <c r="AV263" s="27"/>
      <c r="AW263" s="27"/>
      <c r="AY263" s="2"/>
      <c r="AZ263" s="8"/>
      <c r="BA263" s="8"/>
      <c r="BB263" s="8"/>
      <c r="BD263" s="37"/>
      <c r="BE263" s="28"/>
      <c r="BF263" s="56"/>
      <c r="BG263" s="28"/>
      <c r="BH263" s="18"/>
      <c r="BJ263" s="23"/>
      <c r="BK263" s="23"/>
      <c r="BL263" s="23"/>
      <c r="BM263" s="23"/>
      <c r="BN263" s="23"/>
      <c r="BO263" s="23"/>
      <c r="BP263" s="23"/>
      <c r="BQ263" s="30"/>
      <c r="BR263" s="22"/>
      <c r="BS263" s="29"/>
      <c r="BT263" s="27"/>
      <c r="BU263" s="27"/>
      <c r="BV263" s="27"/>
      <c r="BW263" s="27"/>
      <c r="BX263" s="27"/>
      <c r="BY263" s="27"/>
      <c r="CA263" s="2"/>
      <c r="CB263" s="8"/>
      <c r="CC263" s="8"/>
      <c r="CD263" s="8"/>
      <c r="CF263" s="37"/>
      <c r="CG263" s="28"/>
      <c r="CH263" s="56"/>
      <c r="CI263" s="28"/>
      <c r="CJ263" s="18"/>
      <c r="CL263" s="23"/>
      <c r="CM263" s="23"/>
      <c r="CN263" s="23"/>
      <c r="CO263" s="23"/>
      <c r="CP263" s="23"/>
      <c r="CQ263" s="23"/>
      <c r="CR263" s="23"/>
      <c r="CS263" s="30"/>
      <c r="CT263" s="22"/>
      <c r="CU263" s="29"/>
      <c r="CV263" s="27"/>
      <c r="CW263" s="27"/>
      <c r="CX263" s="27"/>
      <c r="CY263" s="27"/>
      <c r="CZ263" s="27"/>
      <c r="DA263" s="27"/>
    </row>
    <row r="264" spans="2:105">
      <c r="B264" s="61">
        <v>254</v>
      </c>
      <c r="C264" s="83">
        <v>44189</v>
      </c>
      <c r="D264" s="114"/>
      <c r="E264" s="58"/>
      <c r="G264" s="57">
        <v>199</v>
      </c>
      <c r="H264" s="111">
        <f t="shared" ca="1" si="56"/>
        <v>1205.4424565545789</v>
      </c>
      <c r="I264" s="112">
        <f t="shared" ca="1" si="46"/>
        <v>6.9149020675200543E-3</v>
      </c>
      <c r="J264" s="99">
        <f t="shared" ca="1" si="47"/>
        <v>-42.285987126303198</v>
      </c>
      <c r="K264" s="100">
        <f t="shared" ca="1" si="57"/>
        <v>0.4124439861121037</v>
      </c>
      <c r="L264" s="52"/>
      <c r="M264" s="46">
        <v>44189</v>
      </c>
      <c r="N264" s="59"/>
      <c r="O264" s="58"/>
      <c r="P264" s="81">
        <f t="shared" si="48"/>
        <v>2371.2624139141953</v>
      </c>
      <c r="Q264" s="81">
        <f t="shared" si="49"/>
        <v>2803.9306970045941</v>
      </c>
      <c r="R264" s="81">
        <f t="shared" si="50"/>
        <v>2971.6883315577129</v>
      </c>
      <c r="S264" s="81">
        <f t="shared" si="51"/>
        <v>1892.1518033806553</v>
      </c>
      <c r="T264" s="81">
        <f t="shared" si="52"/>
        <v>3724.1477316461246</v>
      </c>
      <c r="U264" s="81">
        <f t="shared" si="53"/>
        <v>1509.8448936011423</v>
      </c>
      <c r="V264" s="81">
        <f t="shared" si="54"/>
        <v>4667.1369200601575</v>
      </c>
      <c r="W264" s="81">
        <f t="shared" si="55"/>
        <v>1204.7826176845272</v>
      </c>
      <c r="X264" s="57">
        <v>199</v>
      </c>
      <c r="Y264" s="57"/>
      <c r="Z264" s="23"/>
      <c r="AB264" s="3"/>
      <c r="AC264" s="28"/>
      <c r="AD264" s="56"/>
      <c r="AE264" s="28"/>
      <c r="AF264" s="18"/>
      <c r="AH264" s="23"/>
      <c r="AI264" s="23"/>
      <c r="AJ264" s="23"/>
      <c r="AK264" s="23"/>
      <c r="AL264" s="23"/>
      <c r="AM264" s="23"/>
      <c r="AN264" s="23"/>
      <c r="AO264" s="30"/>
      <c r="AP264" s="22"/>
      <c r="AQ264" s="29"/>
      <c r="AR264" s="27"/>
      <c r="AS264" s="27"/>
      <c r="AT264" s="27"/>
      <c r="AU264" s="27"/>
      <c r="AV264" s="27"/>
      <c r="AW264" s="27"/>
      <c r="AY264" s="2"/>
      <c r="AZ264" s="8"/>
      <c r="BA264" s="8"/>
      <c r="BB264" s="8"/>
      <c r="BD264" s="37"/>
      <c r="BE264" s="28"/>
      <c r="BF264" s="56"/>
      <c r="BG264" s="28"/>
      <c r="BH264" s="18"/>
      <c r="BJ264" s="23"/>
      <c r="BK264" s="23"/>
      <c r="BL264" s="23"/>
      <c r="BM264" s="23"/>
      <c r="BN264" s="23"/>
      <c r="BO264" s="23"/>
      <c r="BP264" s="23"/>
      <c r="BQ264" s="30"/>
      <c r="BR264" s="22"/>
      <c r="BS264" s="29"/>
      <c r="BT264" s="27"/>
      <c r="BU264" s="27"/>
      <c r="BV264" s="27"/>
      <c r="BW264" s="27"/>
      <c r="BX264" s="27"/>
      <c r="BY264" s="27"/>
      <c r="CA264" s="2"/>
      <c r="CB264" s="8"/>
      <c r="CC264" s="8"/>
      <c r="CD264" s="8"/>
      <c r="CF264" s="37"/>
      <c r="CG264" s="28"/>
      <c r="CH264" s="56"/>
      <c r="CI264" s="28"/>
      <c r="CJ264" s="18"/>
      <c r="CL264" s="23"/>
      <c r="CM264" s="23"/>
      <c r="CN264" s="23"/>
      <c r="CO264" s="23"/>
      <c r="CP264" s="23"/>
      <c r="CQ264" s="23"/>
      <c r="CR264" s="23"/>
      <c r="CS264" s="30"/>
      <c r="CT264" s="22"/>
      <c r="CU264" s="29"/>
      <c r="CV264" s="27"/>
      <c r="CW264" s="27"/>
      <c r="CX264" s="27"/>
      <c r="CY264" s="27"/>
      <c r="CZ264" s="27"/>
      <c r="DA264" s="27"/>
    </row>
    <row r="265" spans="2:105">
      <c r="B265" s="61">
        <v>255</v>
      </c>
      <c r="C265" s="83">
        <v>44190</v>
      </c>
      <c r="D265" s="114"/>
      <c r="E265" s="58"/>
      <c r="G265" s="60">
        <v>200</v>
      </c>
      <c r="H265" s="111">
        <f t="shared" ca="1" si="56"/>
        <v>1254.1250164668404</v>
      </c>
      <c r="I265" s="112">
        <f t="shared" ca="1" si="46"/>
        <v>4.0385635703762239E-2</v>
      </c>
      <c r="J265" s="99">
        <f t="shared" ca="1" si="47"/>
        <v>-39.829771627306904</v>
      </c>
      <c r="K265" s="100">
        <f t="shared" ca="1" si="57"/>
        <v>2.4562154989962952</v>
      </c>
      <c r="L265" s="52"/>
      <c r="M265" s="46">
        <v>44190</v>
      </c>
      <c r="N265" s="59"/>
      <c r="O265" s="58"/>
      <c r="P265" s="81">
        <f t="shared" si="48"/>
        <v>2371.9549236405583</v>
      </c>
      <c r="Q265" s="81">
        <f t="shared" si="49"/>
        <v>2805.5192772220335</v>
      </c>
      <c r="R265" s="81">
        <f t="shared" si="50"/>
        <v>2974.2403070417904</v>
      </c>
      <c r="S265" s="81">
        <f t="shared" si="51"/>
        <v>1891.6326789271886</v>
      </c>
      <c r="T265" s="81">
        <f t="shared" si="52"/>
        <v>3729.457636764334</v>
      </c>
      <c r="U265" s="81">
        <f t="shared" si="53"/>
        <v>1508.5759667359926</v>
      </c>
      <c r="V265" s="81">
        <f t="shared" si="54"/>
        <v>4676.4393016560598</v>
      </c>
      <c r="W265" s="81">
        <f t="shared" si="55"/>
        <v>1203.0884604426064</v>
      </c>
      <c r="X265" s="57">
        <v>200</v>
      </c>
      <c r="Y265" s="57"/>
      <c r="Z265" s="23"/>
      <c r="AB265" s="3"/>
      <c r="AC265" s="28"/>
      <c r="AD265" s="56"/>
      <c r="AE265" s="28"/>
      <c r="AF265" s="18"/>
      <c r="AH265" s="23"/>
      <c r="AI265" s="23"/>
      <c r="AJ265" s="23"/>
      <c r="AK265" s="23"/>
      <c r="AL265" s="23"/>
      <c r="AM265" s="23"/>
      <c r="AN265" s="23"/>
      <c r="AO265" s="30"/>
      <c r="AP265" s="22"/>
      <c r="AQ265" s="29"/>
      <c r="AR265" s="27"/>
      <c r="AS265" s="27"/>
      <c r="AT265" s="27"/>
      <c r="AU265" s="27"/>
      <c r="AV265" s="27"/>
      <c r="AW265" s="27"/>
      <c r="AY265" s="2"/>
      <c r="AZ265" s="8"/>
      <c r="BA265" s="8"/>
      <c r="BB265" s="8"/>
      <c r="BD265" s="37"/>
      <c r="BE265" s="28"/>
      <c r="BF265" s="56"/>
      <c r="BG265" s="28"/>
      <c r="BH265" s="18"/>
      <c r="BJ265" s="23"/>
      <c r="BK265" s="23"/>
      <c r="BL265" s="23"/>
      <c r="BM265" s="23"/>
      <c r="BN265" s="23"/>
      <c r="BO265" s="23"/>
      <c r="BP265" s="23"/>
      <c r="BQ265" s="30"/>
      <c r="BR265" s="22"/>
      <c r="BS265" s="29"/>
      <c r="BT265" s="27"/>
      <c r="BU265" s="27"/>
      <c r="BV265" s="27"/>
      <c r="BW265" s="27"/>
      <c r="BX265" s="27"/>
      <c r="BY265" s="27"/>
      <c r="CA265" s="2"/>
      <c r="CB265" s="8"/>
      <c r="CC265" s="8"/>
      <c r="CD265" s="8"/>
      <c r="CF265" s="37"/>
      <c r="CG265" s="28"/>
      <c r="CH265" s="56"/>
      <c r="CI265" s="28"/>
      <c r="CJ265" s="18"/>
      <c r="CL265" s="23"/>
      <c r="CM265" s="23"/>
      <c r="CN265" s="23"/>
      <c r="CO265" s="23"/>
      <c r="CP265" s="23"/>
      <c r="CQ265" s="23"/>
      <c r="CR265" s="23"/>
      <c r="CS265" s="30"/>
      <c r="CT265" s="22"/>
      <c r="CU265" s="29"/>
      <c r="CV265" s="27"/>
      <c r="CW265" s="27"/>
      <c r="CX265" s="27"/>
      <c r="CY265" s="27"/>
      <c r="CZ265" s="27"/>
      <c r="DA265" s="27"/>
    </row>
    <row r="266" spans="2:105">
      <c r="B266" s="61">
        <v>256</v>
      </c>
      <c r="C266" s="83">
        <v>44191</v>
      </c>
      <c r="D266" s="114"/>
      <c r="E266" s="58"/>
      <c r="G266" s="57">
        <v>201</v>
      </c>
      <c r="H266" s="111">
        <f t="shared" ca="1" si="56"/>
        <v>1274.8744251054179</v>
      </c>
      <c r="I266" s="112">
        <f t="shared" ca="1" si="46"/>
        <v>1.6544928429091846E-2</v>
      </c>
      <c r="J266" s="99">
        <f t="shared" ca="1" si="47"/>
        <v>-38.822424611510691</v>
      </c>
      <c r="K266" s="100">
        <f t="shared" ca="1" si="57"/>
        <v>1.0073470157962119</v>
      </c>
      <c r="L266" s="52"/>
      <c r="M266" s="46">
        <v>44191</v>
      </c>
      <c r="N266" s="59"/>
      <c r="O266" s="58"/>
      <c r="P266" s="81">
        <f t="shared" si="48"/>
        <v>2372.6476356092867</v>
      </c>
      <c r="Q266" s="81">
        <f t="shared" si="49"/>
        <v>2807.1047875776353</v>
      </c>
      <c r="R266" s="81">
        <f t="shared" si="50"/>
        <v>2976.7902642145282</v>
      </c>
      <c r="S266" s="81">
        <f t="shared" si="51"/>
        <v>1891.1163713603978</v>
      </c>
      <c r="T266" s="81">
        <f t="shared" si="52"/>
        <v>3734.7645491602284</v>
      </c>
      <c r="U266" s="81">
        <f t="shared" si="53"/>
        <v>1507.3123696721755</v>
      </c>
      <c r="V266" s="81">
        <f t="shared" si="54"/>
        <v>4685.7403443384756</v>
      </c>
      <c r="W266" s="81">
        <f t="shared" si="55"/>
        <v>1201.4017826583377</v>
      </c>
      <c r="X266" s="57">
        <v>201</v>
      </c>
      <c r="Y266" s="57"/>
      <c r="Z266" s="23"/>
      <c r="AB266" s="3"/>
      <c r="AC266" s="28"/>
      <c r="AD266" s="56"/>
      <c r="AE266" s="28"/>
      <c r="AF266" s="18"/>
      <c r="AH266" s="23"/>
      <c r="AI266" s="23"/>
      <c r="AJ266" s="23"/>
      <c r="AK266" s="23"/>
      <c r="AL266" s="23"/>
      <c r="AM266" s="23"/>
      <c r="AN266" s="23"/>
      <c r="AO266" s="30"/>
      <c r="AP266" s="22"/>
      <c r="AQ266" s="29"/>
      <c r="AR266" s="27"/>
      <c r="AS266" s="27"/>
      <c r="AT266" s="27"/>
      <c r="AU266" s="27"/>
      <c r="AV266" s="27"/>
      <c r="AW266" s="27"/>
      <c r="AY266" s="2"/>
      <c r="AZ266" s="8"/>
      <c r="BA266" s="8"/>
      <c r="BB266" s="8"/>
      <c r="BD266" s="37"/>
      <c r="BE266" s="28"/>
      <c r="BF266" s="56"/>
      <c r="BG266" s="28"/>
      <c r="BH266" s="18"/>
      <c r="BJ266" s="23"/>
      <c r="BK266" s="23"/>
      <c r="BL266" s="23"/>
      <c r="BM266" s="23"/>
      <c r="BN266" s="23"/>
      <c r="BO266" s="23"/>
      <c r="BP266" s="23"/>
      <c r="BQ266" s="30"/>
      <c r="BR266" s="22"/>
      <c r="BS266" s="29"/>
      <c r="BT266" s="27"/>
      <c r="BU266" s="27"/>
      <c r="BV266" s="27"/>
      <c r="BW266" s="27"/>
      <c r="BX266" s="27"/>
      <c r="BY266" s="27"/>
      <c r="CA266" s="2"/>
      <c r="CB266" s="8"/>
      <c r="CC266" s="8"/>
      <c r="CD266" s="8"/>
      <c r="CF266" s="37"/>
      <c r="CG266" s="28"/>
      <c r="CH266" s="56"/>
      <c r="CI266" s="28"/>
      <c r="CJ266" s="18"/>
      <c r="CL266" s="23"/>
      <c r="CM266" s="23"/>
      <c r="CN266" s="23"/>
      <c r="CO266" s="23"/>
      <c r="CP266" s="23"/>
      <c r="CQ266" s="23"/>
      <c r="CR266" s="23"/>
      <c r="CS266" s="30"/>
      <c r="CT266" s="22"/>
      <c r="CU266" s="29"/>
      <c r="CV266" s="27"/>
      <c r="CW266" s="27"/>
      <c r="CX266" s="27"/>
      <c r="CY266" s="27"/>
      <c r="CZ266" s="27"/>
      <c r="DA266" s="27"/>
    </row>
    <row r="267" spans="2:105">
      <c r="B267" s="61">
        <v>257</v>
      </c>
      <c r="C267" s="83">
        <v>44192</v>
      </c>
      <c r="D267" s="114"/>
      <c r="E267" s="58"/>
      <c r="G267" s="60">
        <v>202</v>
      </c>
      <c r="H267" s="111">
        <f t="shared" ca="1" si="56"/>
        <v>1303.9182154545904</v>
      </c>
      <c r="I267" s="112">
        <f t="shared" ca="1" si="46"/>
        <v>2.2781687182069615E-2</v>
      </c>
      <c r="J267" s="99">
        <f t="shared" ca="1" si="47"/>
        <v>-37.432795881423182</v>
      </c>
      <c r="K267" s="100">
        <f t="shared" ca="1" si="57"/>
        <v>1.3896287300875059</v>
      </c>
      <c r="L267" s="52"/>
      <c r="M267" s="46">
        <v>44192</v>
      </c>
      <c r="N267" s="59"/>
      <c r="O267" s="58"/>
      <c r="P267" s="81">
        <f t="shared" si="48"/>
        <v>2373.340549879445</v>
      </c>
      <c r="Q267" s="81">
        <f t="shared" si="49"/>
        <v>2808.6872514567526</v>
      </c>
      <c r="R267" s="81">
        <f t="shared" si="50"/>
        <v>2979.3382255348865</v>
      </c>
      <c r="S267" s="81">
        <f t="shared" si="51"/>
        <v>1890.6028585226529</v>
      </c>
      <c r="T267" s="81">
        <f t="shared" si="52"/>
        <v>3740.0685133805391</v>
      </c>
      <c r="U267" s="81">
        <f t="shared" si="53"/>
        <v>1506.0540590500548</v>
      </c>
      <c r="V267" s="81">
        <f t="shared" si="54"/>
        <v>4695.0401149131712</v>
      </c>
      <c r="W267" s="81">
        <f t="shared" si="55"/>
        <v>1199.7225216053848</v>
      </c>
      <c r="X267" s="57">
        <v>202</v>
      </c>
      <c r="Y267" s="57"/>
      <c r="Z267" s="23"/>
      <c r="AB267" s="3"/>
      <c r="AC267" s="28"/>
      <c r="AD267" s="56"/>
      <c r="AE267" s="28"/>
      <c r="AF267" s="18"/>
      <c r="AH267" s="23"/>
      <c r="AI267" s="23"/>
      <c r="AJ267" s="23"/>
      <c r="AK267" s="23"/>
      <c r="AL267" s="23"/>
      <c r="AM267" s="23"/>
      <c r="AN267" s="23"/>
      <c r="AO267" s="30"/>
      <c r="AP267" s="22"/>
      <c r="AQ267" s="29"/>
      <c r="AR267" s="27"/>
      <c r="AS267" s="27"/>
      <c r="AT267" s="27"/>
      <c r="AU267" s="27"/>
      <c r="AV267" s="27"/>
      <c r="AW267" s="27"/>
      <c r="AY267" s="2"/>
      <c r="AZ267" s="8"/>
      <c r="BA267" s="8"/>
      <c r="BB267" s="8"/>
      <c r="BD267" s="37"/>
      <c r="BE267" s="28"/>
      <c r="BF267" s="56"/>
      <c r="BG267" s="28"/>
      <c r="BH267" s="18"/>
      <c r="BJ267" s="23"/>
      <c r="BK267" s="23"/>
      <c r="BL267" s="23"/>
      <c r="BM267" s="23"/>
      <c r="BN267" s="23"/>
      <c r="BO267" s="23"/>
      <c r="BP267" s="23"/>
      <c r="BQ267" s="30"/>
      <c r="BR267" s="22"/>
      <c r="BS267" s="29"/>
      <c r="BT267" s="27"/>
      <c r="BU267" s="27"/>
      <c r="BV267" s="27"/>
      <c r="BW267" s="27"/>
      <c r="BX267" s="27"/>
      <c r="BY267" s="27"/>
      <c r="CA267" s="2"/>
      <c r="CB267" s="8"/>
      <c r="CC267" s="8"/>
      <c r="CD267" s="8"/>
      <c r="CF267" s="37"/>
      <c r="CG267" s="28"/>
      <c r="CH267" s="56"/>
      <c r="CI267" s="28"/>
      <c r="CJ267" s="18"/>
      <c r="CL267" s="23"/>
      <c r="CM267" s="23"/>
      <c r="CN267" s="23"/>
      <c r="CO267" s="23"/>
      <c r="CP267" s="23"/>
      <c r="CQ267" s="23"/>
      <c r="CR267" s="23"/>
      <c r="CS267" s="30"/>
      <c r="CT267" s="22"/>
      <c r="CU267" s="29"/>
      <c r="CV267" s="27"/>
      <c r="CW267" s="27"/>
      <c r="CX267" s="27"/>
      <c r="CY267" s="27"/>
      <c r="CZ267" s="27"/>
      <c r="DA267" s="27"/>
    </row>
    <row r="268" spans="2:105">
      <c r="B268" s="61">
        <v>258</v>
      </c>
      <c r="C268" s="83">
        <v>44193</v>
      </c>
      <c r="D268" s="114"/>
      <c r="E268" s="58"/>
      <c r="G268" s="57">
        <v>203</v>
      </c>
      <c r="H268" s="111">
        <f t="shared" ca="1" si="56"/>
        <v>1378.9899346540142</v>
      </c>
      <c r="I268" s="112">
        <f t="shared" ca="1" si="46"/>
        <v>5.7573947744300233E-2</v>
      </c>
      <c r="J268" s="99">
        <f t="shared" ca="1" si="47"/>
        <v>-33.952448604017825</v>
      </c>
      <c r="K268" s="100">
        <f t="shared" ca="1" si="57"/>
        <v>3.4803472774053565</v>
      </c>
      <c r="L268" s="52"/>
      <c r="M268" s="46">
        <v>44193</v>
      </c>
      <c r="N268" s="59"/>
      <c r="O268" s="58"/>
      <c r="P268" s="81">
        <f t="shared" si="48"/>
        <v>2374.0336665101127</v>
      </c>
      <c r="Q268" s="81">
        <f t="shared" si="49"/>
        <v>2810.266691954705</v>
      </c>
      <c r="R268" s="81">
        <f t="shared" si="50"/>
        <v>2981.8842131815827</v>
      </c>
      <c r="S268" s="81">
        <f t="shared" si="51"/>
        <v>1890.0921185366765</v>
      </c>
      <c r="T268" s="81">
        <f t="shared" si="52"/>
        <v>3745.3695734199355</v>
      </c>
      <c r="U268" s="81">
        <f t="shared" si="53"/>
        <v>1504.8009920626141</v>
      </c>
      <c r="V268" s="81">
        <f t="shared" si="54"/>
        <v>4704.3386793790323</v>
      </c>
      <c r="W268" s="81">
        <f t="shared" si="55"/>
        <v>1198.0506153667066</v>
      </c>
      <c r="X268" s="57">
        <v>203</v>
      </c>
      <c r="Y268" s="57"/>
      <c r="Z268" s="23"/>
      <c r="AB268" s="3"/>
      <c r="AC268" s="28"/>
      <c r="AD268" s="56"/>
      <c r="AE268" s="28"/>
      <c r="AF268" s="18"/>
      <c r="AH268" s="23"/>
      <c r="AI268" s="23"/>
      <c r="AJ268" s="23"/>
      <c r="AK268" s="23"/>
      <c r="AL268" s="23"/>
      <c r="AM268" s="23"/>
      <c r="AN268" s="23"/>
      <c r="AO268" s="30"/>
      <c r="AP268" s="22"/>
      <c r="AQ268" s="29"/>
      <c r="AR268" s="27"/>
      <c r="AS268" s="27"/>
      <c r="AT268" s="27"/>
      <c r="AU268" s="27"/>
      <c r="AV268" s="27"/>
      <c r="AW268" s="27"/>
      <c r="AY268" s="2"/>
      <c r="AZ268" s="8"/>
      <c r="BA268" s="8"/>
      <c r="BB268" s="8"/>
      <c r="BD268" s="37"/>
      <c r="BE268" s="28"/>
      <c r="BF268" s="56"/>
      <c r="BG268" s="28"/>
      <c r="BH268" s="18"/>
      <c r="BJ268" s="23"/>
      <c r="BK268" s="23"/>
      <c r="BL268" s="23"/>
      <c r="BM268" s="23"/>
      <c r="BN268" s="23"/>
      <c r="BO268" s="23"/>
      <c r="BP268" s="23"/>
      <c r="BQ268" s="30"/>
      <c r="BR268" s="22"/>
      <c r="BS268" s="29"/>
      <c r="BT268" s="27"/>
      <c r="BU268" s="27"/>
      <c r="BV268" s="27"/>
      <c r="BW268" s="27"/>
      <c r="BX268" s="27"/>
      <c r="BY268" s="27"/>
      <c r="CA268" s="2"/>
      <c r="CB268" s="8"/>
      <c r="CC268" s="8"/>
      <c r="CD268" s="8"/>
      <c r="CF268" s="37"/>
      <c r="CG268" s="28"/>
      <c r="CH268" s="56"/>
      <c r="CI268" s="28"/>
      <c r="CJ268" s="18"/>
      <c r="CL268" s="23"/>
      <c r="CM268" s="23"/>
      <c r="CN268" s="23"/>
      <c r="CO268" s="23"/>
      <c r="CP268" s="23"/>
      <c r="CQ268" s="23"/>
      <c r="CR268" s="23"/>
      <c r="CS268" s="30"/>
      <c r="CT268" s="22"/>
      <c r="CU268" s="29"/>
      <c r="CV268" s="27"/>
      <c r="CW268" s="27"/>
      <c r="CX268" s="27"/>
      <c r="CY268" s="27"/>
      <c r="CZ268" s="27"/>
      <c r="DA268" s="27"/>
    </row>
    <row r="269" spans="2:105">
      <c r="B269" s="61">
        <v>259</v>
      </c>
      <c r="C269" s="83">
        <v>44194</v>
      </c>
      <c r="D269" s="114"/>
      <c r="E269" s="58"/>
      <c r="G269" s="60">
        <v>204</v>
      </c>
      <c r="H269" s="111">
        <f t="shared" ca="1" si="56"/>
        <v>1394.9700026001883</v>
      </c>
      <c r="I269" s="112">
        <f t="shared" ca="1" si="46"/>
        <v>1.1588241178992723E-2</v>
      </c>
      <c r="J269" s="99">
        <f t="shared" ca="1" si="47"/>
        <v>-33.250597868811113</v>
      </c>
      <c r="K269" s="100">
        <f t="shared" ca="1" si="57"/>
        <v>0.70185073520670882</v>
      </c>
      <c r="L269" s="52"/>
      <c r="M269" s="46">
        <v>44194</v>
      </c>
      <c r="N269" s="59"/>
      <c r="O269" s="58"/>
      <c r="P269" s="81">
        <f t="shared" si="48"/>
        <v>2374.7269855603886</v>
      </c>
      <c r="Q269" s="81">
        <f t="shared" si="49"/>
        <v>2811.8431318817825</v>
      </c>
      <c r="R269" s="81">
        <f t="shared" si="50"/>
        <v>2984.4282490579722</v>
      </c>
      <c r="S269" s="81">
        <f t="shared" si="51"/>
        <v>1889.5841298006649</v>
      </c>
      <c r="T269" s="81">
        <f t="shared" si="52"/>
        <v>3750.6677727306837</v>
      </c>
      <c r="U269" s="81">
        <f t="shared" si="53"/>
        <v>1503.5531264458016</v>
      </c>
      <c r="V269" s="81">
        <f t="shared" si="54"/>
        <v>4713.636102942306</v>
      </c>
      <c r="W269" s="81">
        <f t="shared" si="55"/>
        <v>1196.3860028203273</v>
      </c>
      <c r="X269" s="57">
        <v>204</v>
      </c>
      <c r="Y269" s="57"/>
      <c r="Z269" s="23"/>
      <c r="AB269" s="3"/>
      <c r="AC269" s="28"/>
      <c r="AD269" s="56"/>
      <c r="AE269" s="28"/>
      <c r="AF269" s="18"/>
      <c r="AH269" s="23"/>
      <c r="AI269" s="23"/>
      <c r="AJ269" s="23"/>
      <c r="AK269" s="23"/>
      <c r="AL269" s="23"/>
      <c r="AM269" s="23"/>
      <c r="AN269" s="23"/>
      <c r="AO269" s="30"/>
      <c r="AP269" s="22"/>
      <c r="AQ269" s="29"/>
      <c r="AR269" s="27"/>
      <c r="AS269" s="27"/>
      <c r="AT269" s="27"/>
      <c r="AU269" s="27"/>
      <c r="AV269" s="27"/>
      <c r="AW269" s="27"/>
      <c r="AY269" s="2"/>
      <c r="AZ269" s="8"/>
      <c r="BA269" s="8"/>
      <c r="BB269" s="8"/>
      <c r="BD269" s="37"/>
      <c r="BE269" s="28"/>
      <c r="BF269" s="56"/>
      <c r="BG269" s="28"/>
      <c r="BH269" s="18"/>
      <c r="BJ269" s="23"/>
      <c r="BK269" s="23"/>
      <c r="BL269" s="23"/>
      <c r="BM269" s="23"/>
      <c r="BN269" s="23"/>
      <c r="BO269" s="23"/>
      <c r="BP269" s="23"/>
      <c r="BQ269" s="30"/>
      <c r="BR269" s="22"/>
      <c r="BS269" s="29"/>
      <c r="BT269" s="27"/>
      <c r="BU269" s="27"/>
      <c r="BV269" s="27"/>
      <c r="BW269" s="27"/>
      <c r="BX269" s="27"/>
      <c r="BY269" s="27"/>
      <c r="CA269" s="2"/>
      <c r="CB269" s="8"/>
      <c r="CC269" s="8"/>
      <c r="CD269" s="8"/>
      <c r="CF269" s="37"/>
      <c r="CG269" s="28"/>
      <c r="CH269" s="56"/>
      <c r="CI269" s="28"/>
      <c r="CJ269" s="18"/>
      <c r="CL269" s="23"/>
      <c r="CM269" s="23"/>
      <c r="CN269" s="23"/>
      <c r="CO269" s="23"/>
      <c r="CP269" s="23"/>
      <c r="CQ269" s="23"/>
      <c r="CR269" s="23"/>
      <c r="CS269" s="30"/>
      <c r="CT269" s="22"/>
      <c r="CU269" s="29"/>
      <c r="CV269" s="27"/>
      <c r="CW269" s="27"/>
      <c r="CX269" s="27"/>
      <c r="CY269" s="27"/>
      <c r="CZ269" s="27"/>
      <c r="DA269" s="27"/>
    </row>
    <row r="270" spans="2:105">
      <c r="B270" s="61">
        <v>260</v>
      </c>
      <c r="C270" s="83">
        <v>44195</v>
      </c>
      <c r="D270" s="114"/>
      <c r="E270" s="58"/>
      <c r="G270" s="57">
        <v>205</v>
      </c>
      <c r="H270" s="111">
        <f t="shared" ca="1" si="56"/>
        <v>1430.0336505886153</v>
      </c>
      <c r="I270" s="112">
        <f t="shared" ca="1" si="46"/>
        <v>2.5135772040308556E-2</v>
      </c>
      <c r="J270" s="99">
        <f t="shared" ca="1" si="47"/>
        <v>-31.717281347224809</v>
      </c>
      <c r="K270" s="100">
        <f t="shared" ca="1" si="57"/>
        <v>1.533316521586304</v>
      </c>
      <c r="L270" s="52"/>
      <c r="M270" s="46">
        <v>44195</v>
      </c>
      <c r="N270" s="59"/>
      <c r="O270" s="58"/>
      <c r="P270" s="81">
        <f t="shared" si="48"/>
        <v>2375.4205070893877</v>
      </c>
      <c r="Q270" s="81">
        <f t="shared" si="49"/>
        <v>2813.4165937681355</v>
      </c>
      <c r="R270" s="81">
        <f t="shared" si="50"/>
        <v>2986.9703547968188</v>
      </c>
      <c r="S270" s="81">
        <f t="shared" si="51"/>
        <v>1889.0788709835153</v>
      </c>
      <c r="T270" s="81">
        <f t="shared" si="52"/>
        <v>3755.963154232084</v>
      </c>
      <c r="U270" s="81">
        <f t="shared" si="53"/>
        <v>1502.3104204690881</v>
      </c>
      <c r="V270" s="81">
        <f t="shared" si="54"/>
        <v>4722.9324500305047</v>
      </c>
      <c r="W270" s="81">
        <f t="shared" si="55"/>
        <v>1194.7286236254258</v>
      </c>
      <c r="X270" s="57">
        <v>205</v>
      </c>
      <c r="Y270" s="57"/>
      <c r="Z270" s="23"/>
      <c r="AB270" s="3"/>
      <c r="AC270" s="28"/>
      <c r="AD270" s="56"/>
      <c r="AE270" s="28"/>
      <c r="AF270" s="18"/>
      <c r="AH270" s="23"/>
      <c r="AI270" s="23"/>
      <c r="AJ270" s="23"/>
      <c r="AK270" s="23"/>
      <c r="AL270" s="23"/>
      <c r="AM270" s="23"/>
      <c r="AN270" s="23"/>
      <c r="AO270" s="30"/>
      <c r="AP270" s="22"/>
      <c r="AQ270" s="29"/>
      <c r="AR270" s="27"/>
      <c r="AS270" s="27"/>
      <c r="AT270" s="27"/>
      <c r="AU270" s="27"/>
      <c r="AV270" s="27"/>
      <c r="AW270" s="27"/>
      <c r="AY270" s="2"/>
      <c r="AZ270" s="8"/>
      <c r="BA270" s="8"/>
      <c r="BB270" s="8"/>
      <c r="BD270" s="37"/>
      <c r="BE270" s="28"/>
      <c r="BF270" s="56"/>
      <c r="BG270" s="28"/>
      <c r="BH270" s="18"/>
      <c r="BJ270" s="23"/>
      <c r="BK270" s="23"/>
      <c r="BL270" s="23"/>
      <c r="BM270" s="23"/>
      <c r="BN270" s="23"/>
      <c r="BO270" s="23"/>
      <c r="BP270" s="23"/>
      <c r="BQ270" s="30"/>
      <c r="BR270" s="22"/>
      <c r="BS270" s="29"/>
      <c r="BT270" s="27"/>
      <c r="BU270" s="27"/>
      <c r="BV270" s="27"/>
      <c r="BW270" s="27"/>
      <c r="BX270" s="27"/>
      <c r="BY270" s="27"/>
      <c r="CA270" s="2"/>
      <c r="CB270" s="8"/>
      <c r="CC270" s="8"/>
      <c r="CD270" s="8"/>
      <c r="CF270" s="37"/>
      <c r="CG270" s="28"/>
      <c r="CH270" s="56"/>
      <c r="CI270" s="28"/>
      <c r="CJ270" s="18"/>
      <c r="CL270" s="23"/>
      <c r="CM270" s="23"/>
      <c r="CN270" s="23"/>
      <c r="CO270" s="23"/>
      <c r="CP270" s="23"/>
      <c r="CQ270" s="23"/>
      <c r="CR270" s="23"/>
      <c r="CS270" s="30"/>
      <c r="CT270" s="22"/>
      <c r="CU270" s="29"/>
      <c r="CV270" s="27"/>
      <c r="CW270" s="27"/>
      <c r="CX270" s="27"/>
      <c r="CY270" s="27"/>
      <c r="CZ270" s="27"/>
      <c r="DA270" s="27"/>
    </row>
    <row r="271" spans="2:105">
      <c r="B271" s="61">
        <v>261</v>
      </c>
      <c r="C271" s="83">
        <v>44196</v>
      </c>
      <c r="D271" s="114"/>
      <c r="E271" s="58"/>
      <c r="G271" s="60">
        <v>206</v>
      </c>
      <c r="H271" s="111">
        <f t="shared" ca="1" si="56"/>
        <v>1392.6220864457043</v>
      </c>
      <c r="I271" s="112">
        <f t="shared" ca="1" si="46"/>
        <v>-2.6161317342086318E-2</v>
      </c>
      <c r="J271" s="99">
        <f t="shared" ca="1" si="47"/>
        <v>-33.39238213542486</v>
      </c>
      <c r="K271" s="100">
        <f t="shared" ca="1" si="57"/>
        <v>-1.6751007882000499</v>
      </c>
      <c r="L271" s="52"/>
      <c r="M271" s="46">
        <v>44196</v>
      </c>
      <c r="N271" s="59"/>
      <c r="O271" s="58"/>
      <c r="P271" s="81">
        <f t="shared" si="48"/>
        <v>2376.114231156243</v>
      </c>
      <c r="Q271" s="81">
        <f t="shared" si="49"/>
        <v>2814.9870998685601</v>
      </c>
      <c r="R271" s="81">
        <f t="shared" si="50"/>
        <v>2989.5105517649613</v>
      </c>
      <c r="S271" s="81">
        <f t="shared" si="51"/>
        <v>1888.5763210201608</v>
      </c>
      <c r="T271" s="81">
        <f t="shared" si="52"/>
        <v>3761.2557603197051</v>
      </c>
      <c r="U271" s="81">
        <f t="shared" si="53"/>
        <v>1501.0728329262358</v>
      </c>
      <c r="V271" s="81">
        <f t="shared" si="54"/>
        <v>4732.2277843060165</v>
      </c>
      <c r="W271" s="81">
        <f t="shared" si="55"/>
        <v>1193.0784182087291</v>
      </c>
      <c r="X271" s="57">
        <v>206</v>
      </c>
      <c r="Y271" s="57"/>
      <c r="Z271" s="23"/>
      <c r="AB271" s="3"/>
      <c r="AC271" s="28"/>
      <c r="AD271" s="56"/>
      <c r="AE271" s="28"/>
      <c r="AF271" s="18"/>
      <c r="AH271" s="23"/>
      <c r="AI271" s="23"/>
      <c r="AJ271" s="23"/>
      <c r="AK271" s="23"/>
      <c r="AL271" s="23"/>
      <c r="AM271" s="23"/>
      <c r="AN271" s="23"/>
      <c r="AO271" s="30"/>
      <c r="AP271" s="22"/>
      <c r="AQ271" s="29"/>
      <c r="AR271" s="27"/>
      <c r="AS271" s="27"/>
      <c r="AT271" s="27"/>
      <c r="AU271" s="27"/>
      <c r="AV271" s="27"/>
      <c r="AW271" s="27"/>
      <c r="AY271" s="2"/>
      <c r="AZ271" s="8"/>
      <c r="BA271" s="8"/>
      <c r="BB271" s="8"/>
      <c r="BD271" s="37"/>
      <c r="BE271" s="28"/>
      <c r="BF271" s="56"/>
      <c r="BG271" s="28"/>
      <c r="BH271" s="18"/>
      <c r="BJ271" s="23"/>
      <c r="BK271" s="23"/>
      <c r="BL271" s="23"/>
      <c r="BM271" s="23"/>
      <c r="BN271" s="23"/>
      <c r="BO271" s="23"/>
      <c r="BP271" s="23"/>
      <c r="BQ271" s="30"/>
      <c r="BR271" s="22"/>
      <c r="BS271" s="29"/>
      <c r="BT271" s="27"/>
      <c r="BU271" s="27"/>
      <c r="BV271" s="27"/>
      <c r="BW271" s="27"/>
      <c r="BX271" s="27"/>
      <c r="BY271" s="27"/>
      <c r="CA271" s="2"/>
      <c r="CB271" s="8"/>
      <c r="CC271" s="8"/>
      <c r="CD271" s="8"/>
      <c r="CF271" s="37"/>
      <c r="CG271" s="28"/>
      <c r="CH271" s="56"/>
      <c r="CI271" s="28"/>
      <c r="CJ271" s="18"/>
      <c r="CL271" s="23"/>
      <c r="CM271" s="23"/>
      <c r="CN271" s="23"/>
      <c r="CO271" s="23"/>
      <c r="CP271" s="23"/>
      <c r="CQ271" s="23"/>
      <c r="CR271" s="23"/>
      <c r="CS271" s="30"/>
      <c r="CT271" s="22"/>
      <c r="CU271" s="29"/>
      <c r="CV271" s="27"/>
      <c r="CW271" s="27"/>
      <c r="CX271" s="27"/>
      <c r="CY271" s="27"/>
      <c r="CZ271" s="27"/>
      <c r="DA271" s="27"/>
    </row>
    <row r="272" spans="2:105">
      <c r="B272" s="61">
        <v>262</v>
      </c>
      <c r="C272" s="83">
        <v>44197</v>
      </c>
      <c r="D272" s="114"/>
      <c r="E272" s="58"/>
      <c r="G272" s="57">
        <v>207</v>
      </c>
      <c r="H272" s="111">
        <f t="shared" ca="1" si="56"/>
        <v>1454.7557835351754</v>
      </c>
      <c r="I272" s="112">
        <f t="shared" ca="1" si="46"/>
        <v>4.4616337550735477E-2</v>
      </c>
      <c r="J272" s="99">
        <f t="shared" ca="1" si="47"/>
        <v>-30.682527328912016</v>
      </c>
      <c r="K272" s="100">
        <f t="shared" ca="1" si="57"/>
        <v>2.7098548065128458</v>
      </c>
      <c r="L272" s="52"/>
      <c r="M272" s="46">
        <v>44197</v>
      </c>
      <c r="N272" s="59"/>
      <c r="O272" s="58"/>
      <c r="P272" s="81">
        <f t="shared" si="48"/>
        <v>2376.8081578201027</v>
      </c>
      <c r="Q272" s="81">
        <f t="shared" si="49"/>
        <v>2816.5546721671776</v>
      </c>
      <c r="R272" s="81">
        <f t="shared" si="50"/>
        <v>2992.048861067879</v>
      </c>
      <c r="S272" s="81">
        <f t="shared" si="51"/>
        <v>1888.0764591070056</v>
      </c>
      <c r="T272" s="81">
        <f t="shared" si="52"/>
        <v>3766.5456328744162</v>
      </c>
      <c r="U272" s="81">
        <f t="shared" si="53"/>
        <v>1499.840323126266</v>
      </c>
      <c r="V272" s="81">
        <f t="shared" si="54"/>
        <v>4741.5221686794112</v>
      </c>
      <c r="W272" s="81">
        <f t="shared" si="55"/>
        <v>1191.4353277512116</v>
      </c>
      <c r="X272" s="57">
        <v>207</v>
      </c>
      <c r="Y272" s="57"/>
      <c r="Z272" s="23"/>
      <c r="AB272" s="3"/>
      <c r="AC272" s="28"/>
      <c r="AD272" s="56"/>
      <c r="AE272" s="28"/>
      <c r="AF272" s="18"/>
      <c r="AH272" s="23"/>
      <c r="AI272" s="23"/>
      <c r="AJ272" s="23"/>
      <c r="AK272" s="23"/>
      <c r="AL272" s="23"/>
      <c r="AM272" s="23"/>
      <c r="AN272" s="23"/>
      <c r="AO272" s="30"/>
      <c r="AP272" s="22"/>
      <c r="AQ272" s="29"/>
      <c r="AR272" s="27"/>
      <c r="AS272" s="27"/>
      <c r="AT272" s="27"/>
      <c r="AU272" s="27"/>
      <c r="AV272" s="27"/>
      <c r="AW272" s="27"/>
      <c r="AY272" s="2"/>
      <c r="AZ272" s="8"/>
      <c r="BA272" s="8"/>
      <c r="BB272" s="8"/>
      <c r="BD272" s="37"/>
      <c r="BE272" s="28"/>
      <c r="BF272" s="56"/>
      <c r="BG272" s="28"/>
      <c r="BH272" s="18"/>
      <c r="BJ272" s="23"/>
      <c r="BK272" s="23"/>
      <c r="BL272" s="23"/>
      <c r="BM272" s="23"/>
      <c r="BN272" s="23"/>
      <c r="BO272" s="23"/>
      <c r="BP272" s="23"/>
      <c r="BQ272" s="30"/>
      <c r="BR272" s="22"/>
      <c r="BS272" s="29"/>
      <c r="BT272" s="27"/>
      <c r="BU272" s="27"/>
      <c r="BV272" s="27"/>
      <c r="BW272" s="27"/>
      <c r="BX272" s="27"/>
      <c r="BY272" s="27"/>
      <c r="CA272" s="2"/>
      <c r="CB272" s="8"/>
      <c r="CC272" s="8"/>
      <c r="CD272" s="8"/>
      <c r="CF272" s="37"/>
      <c r="CG272" s="28"/>
      <c r="CH272" s="56"/>
      <c r="CI272" s="28"/>
      <c r="CJ272" s="18"/>
      <c r="CL272" s="23"/>
      <c r="CM272" s="23"/>
      <c r="CN272" s="23"/>
      <c r="CO272" s="23"/>
      <c r="CP272" s="23"/>
      <c r="CQ272" s="23"/>
      <c r="CR272" s="23"/>
      <c r="CS272" s="30"/>
      <c r="CT272" s="22"/>
      <c r="CU272" s="29"/>
      <c r="CV272" s="27"/>
      <c r="CW272" s="27"/>
      <c r="CX272" s="27"/>
      <c r="CY272" s="27"/>
      <c r="CZ272" s="27"/>
      <c r="DA272" s="27"/>
    </row>
    <row r="273" spans="2:109">
      <c r="B273" s="61">
        <v>263</v>
      </c>
      <c r="C273" s="83">
        <v>44198</v>
      </c>
      <c r="D273" s="114"/>
      <c r="E273" s="58"/>
      <c r="G273" s="60">
        <v>208</v>
      </c>
      <c r="H273" s="111">
        <f t="shared" ca="1" si="56"/>
        <v>1418.7382703151698</v>
      </c>
      <c r="I273" s="112">
        <f t="shared" ca="1" si="46"/>
        <v>-2.4758460236178021E-2</v>
      </c>
      <c r="J273" s="99">
        <f t="shared" ca="1" si="47"/>
        <v>-32.26765892728487</v>
      </c>
      <c r="K273" s="100">
        <f t="shared" ca="1" si="57"/>
        <v>-1.5851315983728531</v>
      </c>
      <c r="L273" s="52"/>
      <c r="M273" s="46">
        <v>44198</v>
      </c>
      <c r="N273" s="59"/>
      <c r="O273" s="58"/>
      <c r="P273" s="81">
        <f t="shared" si="48"/>
        <v>2377.5022871401347</v>
      </c>
      <c r="Q273" s="81">
        <f t="shared" si="49"/>
        <v>2818.1193323820121</v>
      </c>
      <c r="R273" s="81">
        <f t="shared" si="50"/>
        <v>2994.5853035541531</v>
      </c>
      <c r="S273" s="81">
        <f t="shared" si="51"/>
        <v>1887.579264697461</v>
      </c>
      <c r="T273" s="81">
        <f t="shared" si="52"/>
        <v>3771.832813271214</v>
      </c>
      <c r="U273" s="81">
        <f t="shared" si="53"/>
        <v>1498.6128508846309</v>
      </c>
      <c r="V273" s="81">
        <f t="shared" si="54"/>
        <v>4750.8156653224451</v>
      </c>
      <c r="W273" s="81">
        <f t="shared" si="55"/>
        <v>1189.7992941750829</v>
      </c>
      <c r="X273" s="57">
        <v>208</v>
      </c>
      <c r="Y273" s="57"/>
      <c r="Z273" s="23"/>
      <c r="AB273" s="3"/>
      <c r="AC273" s="28"/>
      <c r="AD273" s="56"/>
      <c r="AE273" s="28"/>
      <c r="AF273" s="18"/>
      <c r="AH273" s="23"/>
      <c r="AI273" s="23"/>
      <c r="AJ273" s="23"/>
      <c r="AK273" s="23"/>
      <c r="AL273" s="23"/>
      <c r="AM273" s="23"/>
      <c r="AN273" s="23"/>
      <c r="AO273" s="30"/>
      <c r="AP273" s="22"/>
      <c r="AQ273" s="29"/>
      <c r="AR273" s="27"/>
      <c r="AS273" s="27"/>
      <c r="AT273" s="27"/>
      <c r="AU273" s="27"/>
      <c r="AV273" s="27"/>
      <c r="AW273" s="27"/>
      <c r="AY273" s="2"/>
      <c r="AZ273" s="8"/>
      <c r="BA273" s="8"/>
      <c r="BB273" s="8"/>
      <c r="BD273" s="37"/>
      <c r="BE273" s="28"/>
      <c r="BF273" s="56"/>
      <c r="BG273" s="28"/>
      <c r="BH273" s="18"/>
      <c r="BJ273" s="23"/>
      <c r="BK273" s="23"/>
      <c r="BL273" s="23"/>
      <c r="BM273" s="23"/>
      <c r="BN273" s="23"/>
      <c r="BO273" s="23"/>
      <c r="BP273" s="23"/>
      <c r="BQ273" s="30"/>
      <c r="BR273" s="22"/>
      <c r="BS273" s="29"/>
      <c r="BT273" s="27"/>
      <c r="BU273" s="27"/>
      <c r="BV273" s="27"/>
      <c r="BW273" s="27"/>
      <c r="BX273" s="27"/>
      <c r="BY273" s="27"/>
      <c r="CA273" s="2"/>
      <c r="CB273" s="8"/>
      <c r="CC273" s="8"/>
      <c r="CD273" s="8"/>
      <c r="CF273" s="37"/>
      <c r="CG273" s="28"/>
      <c r="CH273" s="56"/>
      <c r="CI273" s="28"/>
      <c r="CJ273" s="18"/>
      <c r="CL273" s="23"/>
      <c r="CM273" s="23"/>
      <c r="CN273" s="23"/>
      <c r="CO273" s="23"/>
      <c r="CP273" s="23"/>
      <c r="CQ273" s="23"/>
      <c r="CR273" s="23"/>
      <c r="CS273" s="30"/>
      <c r="CT273" s="22"/>
      <c r="CU273" s="29"/>
      <c r="CV273" s="27"/>
      <c r="CW273" s="27"/>
      <c r="CX273" s="27"/>
      <c r="CY273" s="27"/>
      <c r="CZ273" s="27"/>
      <c r="DA273" s="27"/>
    </row>
    <row r="274" spans="2:109">
      <c r="B274" s="61">
        <v>264</v>
      </c>
      <c r="C274" s="83">
        <v>44199</v>
      </c>
      <c r="D274" s="114"/>
      <c r="E274" s="58"/>
      <c r="G274" s="57">
        <v>209</v>
      </c>
      <c r="H274" s="111">
        <f t="shared" ca="1" si="56"/>
        <v>1390.2266235712996</v>
      </c>
      <c r="I274" s="112">
        <f t="shared" ca="1" si="46"/>
        <v>-2.0096481035601011E-2</v>
      </c>
      <c r="J274" s="99">
        <f t="shared" ca="1" si="47"/>
        <v>-33.554731564807994</v>
      </c>
      <c r="K274" s="100">
        <f t="shared" ca="1" si="57"/>
        <v>-1.287072637523125</v>
      </c>
      <c r="L274" s="52"/>
      <c r="M274" s="46">
        <v>44199</v>
      </c>
      <c r="N274" s="59"/>
      <c r="O274" s="58"/>
      <c r="P274" s="81">
        <f t="shared" si="48"/>
        <v>2378.1966191755237</v>
      </c>
      <c r="Q274" s="81">
        <f t="shared" si="49"/>
        <v>2819.6811019694683</v>
      </c>
      <c r="R274" s="81">
        <f t="shared" si="50"/>
        <v>2997.119899819837</v>
      </c>
      <c r="S274" s="81">
        <f t="shared" si="51"/>
        <v>1887.084717497579</v>
      </c>
      <c r="T274" s="81">
        <f t="shared" si="52"/>
        <v>3777.1173423878695</v>
      </c>
      <c r="U274" s="81">
        <f t="shared" si="53"/>
        <v>1497.3903765145715</v>
      </c>
      <c r="V274" s="81">
        <f t="shared" si="54"/>
        <v>4760.1083356807985</v>
      </c>
      <c r="W274" s="81">
        <f t="shared" si="55"/>
        <v>1188.1702601310617</v>
      </c>
      <c r="X274" s="57">
        <v>209</v>
      </c>
      <c r="Y274" s="57"/>
      <c r="Z274" s="23"/>
      <c r="AB274" s="3"/>
      <c r="AC274" s="28"/>
      <c r="AD274" s="56"/>
      <c r="AE274" s="28"/>
      <c r="AF274" s="18"/>
      <c r="AH274" s="23"/>
      <c r="AI274" s="23"/>
      <c r="AJ274" s="23"/>
      <c r="AK274" s="23"/>
      <c r="AL274" s="23"/>
      <c r="AM274" s="23"/>
      <c r="AN274" s="23"/>
      <c r="AO274" s="30"/>
      <c r="AP274" s="22"/>
      <c r="AQ274" s="29"/>
      <c r="AR274" s="27"/>
      <c r="AS274" s="27"/>
      <c r="AT274" s="27"/>
      <c r="AU274" s="27"/>
      <c r="AV274" s="27"/>
      <c r="AW274" s="27"/>
      <c r="AY274" s="2"/>
      <c r="AZ274" s="8"/>
      <c r="BA274" s="8"/>
      <c r="BB274" s="8"/>
      <c r="BD274" s="37"/>
      <c r="BE274" s="28"/>
      <c r="BF274" s="56"/>
      <c r="BG274" s="28"/>
      <c r="BH274" s="18"/>
      <c r="BJ274" s="23"/>
      <c r="BK274" s="23"/>
      <c r="BL274" s="23"/>
      <c r="BM274" s="23"/>
      <c r="BN274" s="23"/>
      <c r="BO274" s="23"/>
      <c r="BP274" s="23"/>
      <c r="BQ274" s="30"/>
      <c r="BR274" s="22"/>
      <c r="BS274" s="29"/>
      <c r="BT274" s="27"/>
      <c r="BU274" s="27"/>
      <c r="BV274" s="27"/>
      <c r="BW274" s="27"/>
      <c r="BX274" s="27"/>
      <c r="BY274" s="27"/>
      <c r="CA274" s="2"/>
      <c r="CB274" s="8"/>
      <c r="CC274" s="8"/>
      <c r="CD274" s="8"/>
      <c r="CF274" s="37"/>
      <c r="CG274" s="28"/>
      <c r="CH274" s="56"/>
      <c r="CI274" s="28"/>
      <c r="CJ274" s="18"/>
      <c r="CL274" s="23"/>
      <c r="CM274" s="23"/>
      <c r="CN274" s="23"/>
      <c r="CO274" s="23"/>
      <c r="CP274" s="23"/>
      <c r="CQ274" s="23"/>
      <c r="CR274" s="23"/>
      <c r="CS274" s="30"/>
      <c r="CT274" s="22"/>
      <c r="CU274" s="29"/>
      <c r="CV274" s="27"/>
      <c r="CW274" s="27"/>
      <c r="CX274" s="27"/>
      <c r="CY274" s="27"/>
      <c r="CZ274" s="27"/>
      <c r="DA274" s="27"/>
    </row>
    <row r="275" spans="2:109">
      <c r="B275" s="61">
        <v>265</v>
      </c>
      <c r="C275" s="83">
        <v>44200</v>
      </c>
      <c r="D275" s="114"/>
      <c r="E275" s="58"/>
      <c r="G275" s="60">
        <v>210</v>
      </c>
      <c r="H275" s="111">
        <f t="shared" ca="1" si="56"/>
        <v>1366.9275622441776</v>
      </c>
      <c r="I275" s="112">
        <f t="shared" ca="1" si="46"/>
        <v>-1.6759182231217765E-2</v>
      </c>
      <c r="J275" s="99">
        <f t="shared" ca="1" si="47"/>
        <v>-34.629306962776141</v>
      </c>
      <c r="K275" s="100">
        <f t="shared" ca="1" si="57"/>
        <v>-1.0745753979681449</v>
      </c>
      <c r="L275" s="52"/>
      <c r="M275" s="46">
        <v>44200</v>
      </c>
      <c r="N275" s="59"/>
      <c r="O275" s="58"/>
      <c r="P275" s="81">
        <f t="shared" si="48"/>
        <v>2378.8911539854698</v>
      </c>
      <c r="Q275" s="81">
        <f t="shared" si="49"/>
        <v>2821.2400021287162</v>
      </c>
      <c r="R275" s="81">
        <f t="shared" si="50"/>
        <v>2999.6526702127258</v>
      </c>
      <c r="S275" s="81">
        <f t="shared" si="51"/>
        <v>1886.5927974617791</v>
      </c>
      <c r="T275" s="81">
        <f t="shared" si="52"/>
        <v>3782.3992606133725</v>
      </c>
      <c r="U275" s="81">
        <f t="shared" si="53"/>
        <v>1496.172860818667</v>
      </c>
      <c r="V275" s="81">
        <f t="shared" si="54"/>
        <v>4769.4002404865141</v>
      </c>
      <c r="W275" s="81">
        <f t="shared" si="55"/>
        <v>1186.5481689859287</v>
      </c>
      <c r="X275" s="57">
        <v>210</v>
      </c>
      <c r="Y275" s="57"/>
      <c r="Z275" s="23"/>
      <c r="AB275" s="3"/>
      <c r="AC275" s="28"/>
      <c r="AD275" s="56"/>
      <c r="AE275" s="28"/>
      <c r="AF275" s="18"/>
      <c r="AH275" s="23"/>
      <c r="AI275" s="23"/>
      <c r="AJ275" s="23"/>
      <c r="AK275" s="23"/>
      <c r="AL275" s="23"/>
      <c r="AM275" s="23"/>
      <c r="AN275" s="23"/>
      <c r="AO275" s="30"/>
      <c r="AP275" s="22"/>
      <c r="AQ275" s="29"/>
      <c r="AR275" s="27"/>
      <c r="AS275" s="27"/>
      <c r="AT275" s="27"/>
      <c r="AU275" s="27"/>
      <c r="AV275" s="27"/>
      <c r="AW275" s="27"/>
      <c r="AY275" s="2"/>
      <c r="AZ275" s="8"/>
      <c r="BA275" s="8"/>
      <c r="BB275" s="8"/>
      <c r="BD275" s="37"/>
      <c r="BE275" s="28"/>
      <c r="BF275" s="56"/>
      <c r="BG275" s="28"/>
      <c r="BH275" s="18"/>
      <c r="BJ275" s="23"/>
      <c r="BK275" s="23"/>
      <c r="BL275" s="23"/>
      <c r="BM275" s="23"/>
      <c r="BN275" s="23"/>
      <c r="BO275" s="23"/>
      <c r="BP275" s="23"/>
      <c r="BQ275" s="30"/>
      <c r="BR275" s="22"/>
      <c r="BS275" s="29"/>
      <c r="BT275" s="27"/>
      <c r="BU275" s="27"/>
      <c r="BV275" s="27"/>
      <c r="BW275" s="27"/>
      <c r="BX275" s="27"/>
      <c r="BY275" s="27"/>
      <c r="CA275" s="2"/>
      <c r="CB275" s="8"/>
      <c r="CC275" s="8"/>
      <c r="CD275" s="8"/>
      <c r="CF275" s="37"/>
      <c r="CG275" s="28"/>
      <c r="CH275" s="56"/>
      <c r="CI275" s="28"/>
      <c r="CJ275" s="18"/>
      <c r="CL275" s="23"/>
      <c r="CM275" s="23"/>
      <c r="CN275" s="23"/>
      <c r="CO275" s="23"/>
      <c r="CP275" s="23"/>
      <c r="CQ275" s="23"/>
      <c r="CR275" s="23"/>
      <c r="CS275" s="30"/>
      <c r="CT275" s="22"/>
      <c r="CU275" s="29"/>
      <c r="CV275" s="27"/>
      <c r="CW275" s="27"/>
      <c r="CX275" s="27"/>
      <c r="CY275" s="27"/>
      <c r="CZ275" s="27"/>
      <c r="DA275" s="27"/>
    </row>
    <row r="276" spans="2:109">
      <c r="B276" s="61">
        <v>266</v>
      </c>
      <c r="C276" s="83">
        <v>44201</v>
      </c>
      <c r="D276" s="114"/>
      <c r="E276" s="58"/>
      <c r="G276" s="57">
        <v>211</v>
      </c>
      <c r="H276" s="111">
        <f t="shared" ca="1" si="56"/>
        <v>1375.8639411025711</v>
      </c>
      <c r="I276" s="112">
        <f t="shared" ca="1" si="46"/>
        <v>6.5375657827266452E-3</v>
      </c>
      <c r="J276" s="99">
        <f t="shared" ca="1" si="47"/>
        <v>-34.240288926322386</v>
      </c>
      <c r="K276" s="100">
        <f t="shared" ca="1" si="57"/>
        <v>0.38901803645375532</v>
      </c>
      <c r="L276" s="52"/>
      <c r="M276" s="46">
        <v>44201</v>
      </c>
      <c r="N276" s="59"/>
      <c r="O276" s="58"/>
      <c r="P276" s="81">
        <f t="shared" si="48"/>
        <v>2379.5858916291932</v>
      </c>
      <c r="Q276" s="81">
        <f t="shared" si="49"/>
        <v>2822.7960538059801</v>
      </c>
      <c r="R276" s="81">
        <f t="shared" si="50"/>
        <v>3002.1836348365387</v>
      </c>
      <c r="S276" s="81">
        <f t="shared" si="51"/>
        <v>1886.1034847886672</v>
      </c>
      <c r="T276" s="81">
        <f t="shared" si="52"/>
        <v>3787.6786078562059</v>
      </c>
      <c r="U276" s="81">
        <f t="shared" si="53"/>
        <v>1494.9602650805662</v>
      </c>
      <c r="V276" s="81">
        <f t="shared" si="54"/>
        <v>4778.6914397701912</v>
      </c>
      <c r="W276" s="81">
        <f t="shared" si="55"/>
        <v>1184.9329648103439</v>
      </c>
      <c r="X276" s="57">
        <v>211</v>
      </c>
      <c r="Y276" s="57"/>
      <c r="Z276" s="23"/>
      <c r="AB276" s="3"/>
      <c r="AC276" s="28"/>
      <c r="AD276" s="56"/>
      <c r="AE276" s="28"/>
      <c r="AF276" s="18"/>
      <c r="AH276" s="23"/>
      <c r="AI276" s="23"/>
      <c r="AJ276" s="23"/>
      <c r="AK276" s="23"/>
      <c r="AL276" s="23"/>
      <c r="AM276" s="23"/>
      <c r="AN276" s="23"/>
      <c r="AO276" s="30"/>
      <c r="AP276" s="22"/>
      <c r="AQ276" s="29"/>
      <c r="AR276" s="27"/>
      <c r="AS276" s="27"/>
      <c r="AT276" s="27"/>
      <c r="AU276" s="27"/>
      <c r="AV276" s="27"/>
      <c r="AW276" s="27"/>
      <c r="AY276" s="2"/>
      <c r="AZ276" s="8"/>
      <c r="BA276" s="8"/>
      <c r="BB276" s="8"/>
      <c r="BD276" s="37"/>
      <c r="BE276" s="28"/>
      <c r="BF276" s="56"/>
      <c r="BG276" s="28"/>
      <c r="BH276" s="18"/>
      <c r="BJ276" s="23"/>
      <c r="BK276" s="23"/>
      <c r="BL276" s="23"/>
      <c r="BM276" s="23"/>
      <c r="BN276" s="23"/>
      <c r="BO276" s="23"/>
      <c r="BP276" s="23"/>
      <c r="BQ276" s="30"/>
      <c r="BR276" s="22"/>
      <c r="BS276" s="29"/>
      <c r="BT276" s="27"/>
      <c r="BU276" s="27"/>
      <c r="BV276" s="27"/>
      <c r="BW276" s="27"/>
      <c r="BX276" s="27"/>
      <c r="BY276" s="27"/>
      <c r="CA276" s="2"/>
      <c r="CB276" s="8"/>
      <c r="CC276" s="8"/>
      <c r="CD276" s="8"/>
      <c r="CF276" s="37"/>
      <c r="CG276" s="28"/>
      <c r="CH276" s="56"/>
      <c r="CI276" s="28"/>
      <c r="CJ276" s="18"/>
      <c r="CL276" s="23"/>
      <c r="CM276" s="23"/>
      <c r="CN276" s="23"/>
      <c r="CO276" s="23"/>
      <c r="CP276" s="23"/>
      <c r="CQ276" s="23"/>
      <c r="CR276" s="23"/>
      <c r="CS276" s="30"/>
      <c r="CT276" s="22"/>
      <c r="CU276" s="29"/>
      <c r="CV276" s="27"/>
      <c r="CW276" s="27"/>
      <c r="CX276" s="27"/>
      <c r="CY276" s="27"/>
      <c r="CZ276" s="27"/>
      <c r="DA276" s="27"/>
    </row>
    <row r="277" spans="2:109">
      <c r="B277" s="61">
        <v>267</v>
      </c>
      <c r="C277" s="83">
        <v>44202</v>
      </c>
      <c r="D277" s="114"/>
      <c r="E277" s="58"/>
      <c r="G277" s="60">
        <v>212</v>
      </c>
      <c r="H277" s="111">
        <f t="shared" ca="1" si="56"/>
        <v>1416.8181923082084</v>
      </c>
      <c r="I277" s="112">
        <f t="shared" ca="1" si="46"/>
        <v>2.9766207240534234E-2</v>
      </c>
      <c r="J277" s="99">
        <f t="shared" ca="1" si="47"/>
        <v>-32.425301850364406</v>
      </c>
      <c r="K277" s="100">
        <f t="shared" ca="1" si="57"/>
        <v>1.8149870759579829</v>
      </c>
      <c r="L277" s="52"/>
      <c r="M277" s="46">
        <v>44202</v>
      </c>
      <c r="N277" s="59"/>
      <c r="O277" s="58"/>
      <c r="P277" s="81">
        <f t="shared" si="48"/>
        <v>2380.2808321659295</v>
      </c>
      <c r="Q277" s="81">
        <f t="shared" si="49"/>
        <v>2824.3492776987323</v>
      </c>
      <c r="R277" s="81">
        <f t="shared" si="50"/>
        <v>3004.7128135550106</v>
      </c>
      <c r="S277" s="81">
        <f t="shared" si="51"/>
        <v>1885.6167599169464</v>
      </c>
      <c r="T277" s="81">
        <f t="shared" si="52"/>
        <v>3792.9554235524351</v>
      </c>
      <c r="U277" s="81">
        <f t="shared" si="53"/>
        <v>1493.7525510568935</v>
      </c>
      <c r="V277" s="81">
        <f t="shared" si="54"/>
        <v>4787.9819928728912</v>
      </c>
      <c r="W277" s="81">
        <f t="shared" si="55"/>
        <v>1183.3245923669328</v>
      </c>
      <c r="X277" s="57">
        <v>212</v>
      </c>
      <c r="Y277" s="57"/>
      <c r="Z277" s="23"/>
      <c r="AB277" s="3"/>
      <c r="AC277" s="28"/>
      <c r="AD277" s="56"/>
      <c r="AE277" s="28"/>
      <c r="AF277" s="18"/>
      <c r="AH277" s="23"/>
      <c r="AI277" s="23"/>
      <c r="AJ277" s="23"/>
      <c r="AK277" s="23"/>
      <c r="AL277" s="23"/>
      <c r="AM277" s="23"/>
      <c r="AN277" s="23"/>
      <c r="AO277" s="30"/>
      <c r="AP277" s="22"/>
      <c r="AQ277" s="29"/>
      <c r="AR277" s="27"/>
      <c r="AS277" s="27"/>
      <c r="AT277" s="27"/>
      <c r="AU277" s="27"/>
      <c r="AV277" s="27"/>
      <c r="AW277" s="27"/>
      <c r="AY277" s="2"/>
      <c r="AZ277" s="8"/>
      <c r="BA277" s="8"/>
      <c r="BB277" s="8"/>
      <c r="BD277" s="37"/>
      <c r="BE277" s="28"/>
      <c r="BF277" s="56"/>
      <c r="BG277" s="28"/>
      <c r="BH277" s="18"/>
      <c r="BJ277" s="23"/>
      <c r="BK277" s="23"/>
      <c r="BL277" s="23"/>
      <c r="BM277" s="23"/>
      <c r="BN277" s="23"/>
      <c r="BO277" s="23"/>
      <c r="BP277" s="23"/>
      <c r="BQ277" s="30"/>
      <c r="BR277" s="22"/>
      <c r="BS277" s="29"/>
      <c r="BT277" s="27"/>
      <c r="BU277" s="27"/>
      <c r="BV277" s="27"/>
      <c r="BW277" s="27"/>
      <c r="BX277" s="27"/>
      <c r="BY277" s="27"/>
      <c r="CA277" s="2"/>
      <c r="CB277" s="8"/>
      <c r="CC277" s="8"/>
      <c r="CD277" s="8"/>
      <c r="CF277" s="37"/>
      <c r="CG277" s="28"/>
      <c r="CH277" s="56"/>
      <c r="CI277" s="28"/>
      <c r="CJ277" s="18"/>
      <c r="CL277" s="23"/>
      <c r="CM277" s="23"/>
      <c r="CN277" s="23"/>
      <c r="CO277" s="23"/>
      <c r="CP277" s="23"/>
      <c r="CQ277" s="23"/>
      <c r="CR277" s="23"/>
      <c r="CS277" s="30"/>
      <c r="CT277" s="22"/>
      <c r="CU277" s="29"/>
      <c r="CV277" s="27"/>
      <c r="CW277" s="27"/>
      <c r="CX277" s="27"/>
      <c r="CY277" s="27"/>
      <c r="CZ277" s="27"/>
      <c r="DA277" s="27"/>
    </row>
    <row r="278" spans="2:109">
      <c r="B278" s="61">
        <v>268</v>
      </c>
      <c r="C278" s="83">
        <v>44203</v>
      </c>
      <c r="D278" s="114"/>
      <c r="E278" s="58"/>
      <c r="G278" s="57">
        <v>213</v>
      </c>
      <c r="H278" s="111">
        <f t="shared" ca="1" si="56"/>
        <v>1399.3073753658141</v>
      </c>
      <c r="I278" s="112">
        <f t="shared" ca="1" si="46"/>
        <v>-1.2359254728277133E-2</v>
      </c>
      <c r="J278" s="99">
        <f t="shared" ca="1" si="47"/>
        <v>-33.220818444452334</v>
      </c>
      <c r="K278" s="100">
        <f t="shared" ca="1" si="57"/>
        <v>-0.7955165940879283</v>
      </c>
      <c r="L278" s="52"/>
      <c r="M278" s="46">
        <v>44203</v>
      </c>
      <c r="N278" s="59"/>
      <c r="O278" s="58"/>
      <c r="P278" s="81">
        <f t="shared" si="48"/>
        <v>2380.975975654932</v>
      </c>
      <c r="Q278" s="81">
        <f t="shared" si="49"/>
        <v>2825.8996942598046</v>
      </c>
      <c r="R278" s="81">
        <f t="shared" si="50"/>
        <v>3007.2402259958935</v>
      </c>
      <c r="S278" s="81">
        <f t="shared" si="51"/>
        <v>1885.1326035214115</v>
      </c>
      <c r="T278" s="81">
        <f t="shared" si="52"/>
        <v>3798.22974667363</v>
      </c>
      <c r="U278" s="81">
        <f t="shared" si="53"/>
        <v>1492.5496809693327</v>
      </c>
      <c r="V278" s="81">
        <f t="shared" si="54"/>
        <v>4797.2719584578099</v>
      </c>
      <c r="W278" s="81">
        <f t="shared" si="55"/>
        <v>1181.7229970986257</v>
      </c>
      <c r="X278" s="57">
        <v>213</v>
      </c>
      <c r="Y278" s="57"/>
      <c r="Z278" s="23"/>
      <c r="AB278" s="3"/>
      <c r="AC278" s="28"/>
      <c r="AD278" s="56"/>
      <c r="AE278" s="28"/>
      <c r="AF278" s="18"/>
      <c r="AH278" s="23"/>
      <c r="AI278" s="23"/>
      <c r="AJ278" s="23"/>
      <c r="AK278" s="23"/>
      <c r="AL278" s="23"/>
      <c r="AM278" s="23"/>
      <c r="AN278" s="23"/>
      <c r="AO278" s="30"/>
      <c r="AP278" s="22"/>
      <c r="AQ278" s="29"/>
      <c r="AR278" s="27"/>
      <c r="AS278" s="27"/>
      <c r="AT278" s="27"/>
      <c r="AU278" s="27"/>
      <c r="AV278" s="27"/>
      <c r="AW278" s="27"/>
      <c r="AY278" s="2"/>
      <c r="AZ278" s="8"/>
      <c r="BA278" s="8"/>
      <c r="BB278" s="8"/>
      <c r="BD278" s="37"/>
      <c r="BE278" s="28"/>
      <c r="BF278" s="56"/>
      <c r="BG278" s="28"/>
      <c r="BH278" s="18"/>
      <c r="BJ278" s="23"/>
      <c r="BK278" s="23"/>
      <c r="BL278" s="23"/>
      <c r="BM278" s="23"/>
      <c r="BN278" s="23"/>
      <c r="BO278" s="23"/>
      <c r="BP278" s="23"/>
      <c r="BQ278" s="30"/>
      <c r="BR278" s="22"/>
      <c r="BS278" s="29"/>
      <c r="BT278" s="27"/>
      <c r="BU278" s="27"/>
      <c r="BV278" s="27"/>
      <c r="BW278" s="27"/>
      <c r="BX278" s="27"/>
      <c r="BY278" s="27"/>
      <c r="CA278" s="2"/>
      <c r="CB278" s="8"/>
      <c r="CC278" s="8"/>
      <c r="CD278" s="8"/>
      <c r="CF278" s="37"/>
      <c r="CG278" s="28"/>
      <c r="CH278" s="56"/>
      <c r="CI278" s="28"/>
      <c r="CJ278" s="18"/>
      <c r="CL278" s="23"/>
      <c r="CM278" s="23"/>
      <c r="CN278" s="23"/>
      <c r="CO278" s="23"/>
      <c r="CP278" s="23"/>
      <c r="CQ278" s="23"/>
      <c r="CR278" s="23"/>
      <c r="CS278" s="30"/>
      <c r="CT278" s="22"/>
      <c r="CU278" s="29"/>
      <c r="CV278" s="27"/>
      <c r="CW278" s="27"/>
      <c r="CX278" s="27"/>
      <c r="CY278" s="27"/>
      <c r="CZ278" s="27"/>
      <c r="DA278" s="27"/>
    </row>
    <row r="279" spans="2:109">
      <c r="B279" s="61">
        <v>269</v>
      </c>
      <c r="C279" s="83">
        <v>44204</v>
      </c>
      <c r="D279" s="114"/>
      <c r="E279" s="58"/>
      <c r="G279" s="60">
        <v>214</v>
      </c>
      <c r="H279" s="111">
        <f t="shared" ca="1" si="56"/>
        <v>1443.6758560940314</v>
      </c>
      <c r="I279" s="112">
        <f t="shared" ca="1" si="46"/>
        <v>3.1707458639398819E-2</v>
      </c>
      <c r="J279" s="99">
        <f t="shared" ca="1" si="47"/>
        <v>-31.288121159239331</v>
      </c>
      <c r="K279" s="100">
        <f t="shared" ca="1" si="57"/>
        <v>1.9326972852130035</v>
      </c>
      <c r="L279" s="52"/>
      <c r="M279" s="46">
        <v>44204</v>
      </c>
      <c r="N279" s="59"/>
      <c r="O279" s="58"/>
      <c r="P279" s="81">
        <f t="shared" si="48"/>
        <v>2381.6713221554719</v>
      </c>
      <c r="Q279" s="81">
        <f t="shared" si="49"/>
        <v>2827.4473237014085</v>
      </c>
      <c r="R279" s="81">
        <f t="shared" si="50"/>
        <v>3009.7658915548773</v>
      </c>
      <c r="S279" s="81">
        <f t="shared" si="51"/>
        <v>1884.6509965090315</v>
      </c>
      <c r="T279" s="81">
        <f t="shared" si="52"/>
        <v>3803.5016157346117</v>
      </c>
      <c r="U279" s="81">
        <f t="shared" si="53"/>
        <v>1491.3516174968756</v>
      </c>
      <c r="V279" s="81">
        <f t="shared" si="54"/>
        <v>4806.5613945216819</v>
      </c>
      <c r="W279" s="81">
        <f t="shared" si="55"/>
        <v>1180.1281251172429</v>
      </c>
      <c r="X279" s="57">
        <v>214</v>
      </c>
      <c r="Y279" s="57"/>
      <c r="Z279" s="23"/>
      <c r="AB279" s="3"/>
      <c r="AC279" s="28"/>
      <c r="AD279" s="56"/>
      <c r="AE279" s="28"/>
      <c r="AF279" s="18"/>
      <c r="AH279" s="23"/>
      <c r="AI279" s="23"/>
      <c r="AJ279" s="23"/>
      <c r="AK279" s="23"/>
      <c r="AL279" s="23"/>
      <c r="AM279" s="23"/>
      <c r="AN279" s="23"/>
      <c r="AO279" s="30"/>
      <c r="AP279" s="22"/>
      <c r="AQ279" s="29"/>
      <c r="AR279" s="27"/>
      <c r="AS279" s="27"/>
      <c r="AT279" s="27"/>
      <c r="AU279" s="27"/>
      <c r="AV279" s="27"/>
      <c r="AW279" s="27"/>
      <c r="AY279" s="2"/>
      <c r="AZ279" s="8"/>
      <c r="BA279" s="8"/>
      <c r="BB279" s="8"/>
      <c r="BD279" s="37"/>
      <c r="BE279" s="28"/>
      <c r="BF279" s="56"/>
      <c r="BG279" s="28"/>
      <c r="BH279" s="18"/>
      <c r="BJ279" s="23"/>
      <c r="BK279" s="23"/>
      <c r="BL279" s="23"/>
      <c r="BM279" s="23"/>
      <c r="BN279" s="23"/>
      <c r="BO279" s="23"/>
      <c r="BP279" s="23"/>
      <c r="BQ279" s="30"/>
      <c r="BR279" s="22"/>
      <c r="BS279" s="29"/>
      <c r="BT279" s="27"/>
      <c r="BU279" s="27"/>
      <c r="BV279" s="27"/>
      <c r="BW279" s="27"/>
      <c r="BX279" s="27"/>
      <c r="BY279" s="27"/>
      <c r="CA279" s="2"/>
      <c r="CB279" s="8"/>
      <c r="CC279" s="8"/>
      <c r="CD279" s="8"/>
      <c r="CF279" s="37"/>
      <c r="CG279" s="28"/>
      <c r="CH279" s="56"/>
      <c r="CI279" s="28"/>
      <c r="CJ279" s="18"/>
      <c r="CL279" s="23"/>
      <c r="CM279" s="23"/>
      <c r="CN279" s="23"/>
      <c r="CO279" s="23"/>
      <c r="CP279" s="23"/>
      <c r="CQ279" s="23"/>
      <c r="CR279" s="23"/>
      <c r="CS279" s="30"/>
      <c r="CT279" s="22"/>
      <c r="CU279" s="29"/>
      <c r="CV279" s="27"/>
      <c r="CW279" s="27"/>
      <c r="CX279" s="27"/>
      <c r="CY279" s="27"/>
      <c r="CZ279" s="27"/>
      <c r="DA279" s="27"/>
    </row>
    <row r="280" spans="2:109">
      <c r="B280" s="61">
        <v>270</v>
      </c>
      <c r="C280" s="83">
        <v>44205</v>
      </c>
      <c r="D280" s="114"/>
      <c r="E280" s="58"/>
      <c r="G280" s="57">
        <v>215</v>
      </c>
      <c r="H280" s="111">
        <f t="shared" ca="1" si="56"/>
        <v>1486.3521885805571</v>
      </c>
      <c r="I280" s="112">
        <f t="shared" ca="1" si="46"/>
        <v>2.9560882594510972E-2</v>
      </c>
      <c r="J280" s="99">
        <f t="shared" ca="1" si="47"/>
        <v>-29.485597174241796</v>
      </c>
      <c r="K280" s="100">
        <f t="shared" ca="1" si="57"/>
        <v>1.8025239849975363</v>
      </c>
      <c r="L280" s="52"/>
      <c r="M280" s="46">
        <v>44205</v>
      </c>
      <c r="N280" s="59"/>
      <c r="O280" s="58"/>
      <c r="P280" s="81">
        <f t="shared" si="48"/>
        <v>2382.3668717268365</v>
      </c>
      <c r="Q280" s="81">
        <f t="shared" si="49"/>
        <v>2828.9921859990723</v>
      </c>
      <c r="R280" s="81">
        <f t="shared" si="50"/>
        <v>3012.2898293994253</v>
      </c>
      <c r="S280" s="81">
        <f t="shared" si="51"/>
        <v>1884.1719200151135</v>
      </c>
      <c r="T280" s="81">
        <f t="shared" si="52"/>
        <v>3808.771068801042</v>
      </c>
      <c r="U280" s="81">
        <f t="shared" si="53"/>
        <v>1490.158323768236</v>
      </c>
      <c r="V280" s="81">
        <f t="shared" si="54"/>
        <v>4815.8503584059545</v>
      </c>
      <c r="W280" s="81">
        <f t="shared" si="55"/>
        <v>1178.5399231923311</v>
      </c>
      <c r="X280" s="57">
        <v>215</v>
      </c>
      <c r="Y280" s="57"/>
      <c r="Z280" s="23"/>
      <c r="AB280" s="3"/>
      <c r="AC280" s="28"/>
      <c r="AD280" s="56"/>
      <c r="AE280" s="28"/>
      <c r="AF280" s="18"/>
      <c r="AH280" s="23"/>
      <c r="AI280" s="23"/>
      <c r="AJ280" s="23"/>
      <c r="AK280" s="23"/>
      <c r="AL280" s="23"/>
      <c r="AM280" s="23"/>
      <c r="AN280" s="23"/>
      <c r="AO280" s="30"/>
      <c r="AP280" s="22"/>
      <c r="AQ280" s="29"/>
      <c r="AR280" s="27"/>
      <c r="AS280" s="27"/>
      <c r="AT280" s="27"/>
      <c r="AU280" s="27"/>
      <c r="AV280" s="27"/>
      <c r="AW280" s="27"/>
      <c r="AY280" s="2"/>
      <c r="AZ280" s="8"/>
      <c r="BA280" s="8"/>
      <c r="BB280" s="8"/>
      <c r="BD280" s="37"/>
      <c r="BE280" s="28"/>
      <c r="BF280" s="56"/>
      <c r="BG280" s="28"/>
      <c r="BH280" s="18"/>
      <c r="BJ280" s="23"/>
      <c r="BK280" s="23"/>
      <c r="BL280" s="23"/>
      <c r="BM280" s="23"/>
      <c r="BN280" s="23"/>
      <c r="BO280" s="23"/>
      <c r="BP280" s="23"/>
      <c r="BQ280" s="30"/>
      <c r="BR280" s="22"/>
      <c r="BS280" s="29"/>
      <c r="BT280" s="27"/>
      <c r="BU280" s="27"/>
      <c r="BV280" s="27"/>
      <c r="BW280" s="27"/>
      <c r="BX280" s="27"/>
      <c r="BY280" s="27"/>
      <c r="CA280" s="2"/>
      <c r="CB280" s="8"/>
      <c r="CC280" s="8"/>
      <c r="CD280" s="8"/>
      <c r="CF280" s="37"/>
      <c r="CG280" s="28"/>
      <c r="CH280" s="56"/>
      <c r="CI280" s="28"/>
      <c r="CJ280" s="18"/>
      <c r="CL280" s="23"/>
      <c r="CM280" s="23"/>
      <c r="CN280" s="23"/>
      <c r="CO280" s="23"/>
      <c r="CP280" s="23"/>
      <c r="CQ280" s="23"/>
      <c r="CR280" s="23"/>
      <c r="CS280" s="30"/>
      <c r="CT280" s="22"/>
      <c r="CU280" s="29"/>
      <c r="CV280" s="27"/>
      <c r="CW280" s="27"/>
      <c r="CX280" s="27"/>
      <c r="CY280" s="27"/>
      <c r="CZ280" s="27"/>
      <c r="DA280" s="27"/>
    </row>
    <row r="281" spans="2:109">
      <c r="B281" s="121">
        <v>271</v>
      </c>
      <c r="C281" s="122">
        <v>44206</v>
      </c>
      <c r="D281" s="123"/>
      <c r="E281" s="124"/>
      <c r="F281" s="125"/>
      <c r="G281" s="126">
        <v>216</v>
      </c>
      <c r="H281" s="127">
        <f t="shared" ca="1" si="56"/>
        <v>1469.6119631872421</v>
      </c>
      <c r="I281" s="128">
        <f t="shared" ca="1" si="46"/>
        <v>-1.1262623705154117E-2</v>
      </c>
      <c r="J281" s="129">
        <f t="shared" ca="1" si="47"/>
        <v>-30.211755131709289</v>
      </c>
      <c r="K281" s="130">
        <f t="shared" ca="1" si="57"/>
        <v>-0.72615795746749312</v>
      </c>
      <c r="L281" s="131"/>
      <c r="M281" s="132">
        <v>44206</v>
      </c>
      <c r="N281" s="133"/>
      <c r="O281" s="124"/>
      <c r="P281" s="81">
        <f t="shared" si="48"/>
        <v>2383.0626244283321</v>
      </c>
      <c r="Q281" s="81">
        <f t="shared" si="49"/>
        <v>2830.5343008954951</v>
      </c>
      <c r="R281" s="81">
        <f t="shared" si="50"/>
        <v>3014.812058472527</v>
      </c>
      <c r="S281" s="81">
        <f t="shared" si="51"/>
        <v>1883.6953553995472</v>
      </c>
      <c r="T281" s="81">
        <f t="shared" si="52"/>
        <v>3814.0381434968458</v>
      </c>
      <c r="U281" s="81">
        <f t="shared" si="53"/>
        <v>1488.9697633544245</v>
      </c>
      <c r="V281" s="81">
        <f t="shared" si="54"/>
        <v>4825.1389068077233</v>
      </c>
      <c r="W281" s="81">
        <f t="shared" si="55"/>
        <v>1176.9583387402263</v>
      </c>
      <c r="X281" s="57">
        <v>216</v>
      </c>
      <c r="Y281" s="57"/>
      <c r="Z281" s="23"/>
      <c r="AB281" s="3"/>
      <c r="AC281" s="28"/>
      <c r="AD281" s="56"/>
      <c r="AE281" s="28"/>
      <c r="AF281" s="18"/>
      <c r="AH281" s="23"/>
      <c r="AI281" s="23"/>
      <c r="AJ281" s="23"/>
      <c r="AK281" s="23"/>
      <c r="AL281" s="23"/>
      <c r="AM281" s="23"/>
      <c r="AN281" s="23"/>
      <c r="AO281" s="30"/>
      <c r="AP281" s="22"/>
      <c r="AQ281" s="29"/>
      <c r="AR281" s="27"/>
      <c r="AS281" s="27"/>
      <c r="AT281" s="27"/>
      <c r="AU281" s="27"/>
      <c r="AV281" s="27"/>
      <c r="AW281" s="27"/>
      <c r="AY281" s="2"/>
      <c r="AZ281" s="8"/>
      <c r="BA281" s="8"/>
      <c r="BB281" s="8"/>
      <c r="BD281" s="37"/>
      <c r="BE281" s="28"/>
      <c r="BF281" s="56"/>
      <c r="BG281" s="28"/>
      <c r="BH281" s="18"/>
      <c r="BJ281" s="23"/>
      <c r="BK281" s="23"/>
      <c r="BL281" s="23"/>
      <c r="BM281" s="23"/>
      <c r="BN281" s="23"/>
      <c r="BO281" s="23"/>
      <c r="BP281" s="23"/>
      <c r="BQ281" s="30"/>
      <c r="BR281" s="22"/>
      <c r="BS281" s="29"/>
      <c r="BT281" s="27"/>
      <c r="BU281" s="27"/>
      <c r="BV281" s="27"/>
      <c r="BW281" s="27"/>
      <c r="BX281" s="27"/>
      <c r="BY281" s="27"/>
      <c r="CA281" s="2"/>
      <c r="CB281" s="8"/>
      <c r="CC281" s="8"/>
      <c r="CD281" s="8"/>
      <c r="CF281" s="37"/>
      <c r="CG281" s="28"/>
      <c r="CH281" s="56"/>
      <c r="CI281" s="28"/>
      <c r="CJ281" s="18"/>
      <c r="CL281" s="23"/>
      <c r="CM281" s="23"/>
      <c r="CN281" s="23"/>
      <c r="CO281" s="23"/>
      <c r="CP281" s="23"/>
      <c r="CQ281" s="23"/>
      <c r="CR281" s="23"/>
      <c r="CS281" s="30"/>
      <c r="CT281" s="22"/>
      <c r="CU281" s="29"/>
      <c r="CV281" s="27"/>
      <c r="CW281" s="27"/>
      <c r="CX281" s="27"/>
      <c r="CY281" s="27"/>
      <c r="CZ281" s="27"/>
      <c r="DA281" s="27"/>
    </row>
    <row r="282" spans="2:109">
      <c r="B282" s="44"/>
      <c r="C282" s="118" t="s">
        <v>13</v>
      </c>
      <c r="D282" s="119">
        <f>AVERAGE(D10:D281)</f>
        <v>3109.8973214285725</v>
      </c>
      <c r="E282" s="120">
        <f>AVERAGE(E11:E281)</f>
        <v>-6.2386791034008742E-3</v>
      </c>
      <c r="I282" s="44" t="s">
        <v>1</v>
      </c>
      <c r="J282" s="93"/>
      <c r="K282" s="93"/>
      <c r="L282" s="52"/>
      <c r="M282" s="44"/>
      <c r="N282" s="22"/>
      <c r="O282" s="22"/>
      <c r="P282" s="11" t="s">
        <v>12</v>
      </c>
      <c r="Q282" s="76" t="s">
        <v>11</v>
      </c>
      <c r="R282" s="11" t="s">
        <v>10</v>
      </c>
      <c r="S282" s="11" t="s">
        <v>9</v>
      </c>
      <c r="T282" s="11" t="s">
        <v>8</v>
      </c>
      <c r="U282" s="11" t="s">
        <v>7</v>
      </c>
      <c r="V282" s="11" t="s">
        <v>3</v>
      </c>
      <c r="W282" s="11" t="s">
        <v>4</v>
      </c>
      <c r="X282" s="5" t="s">
        <v>5</v>
      </c>
      <c r="Z282" s="23"/>
      <c r="AB282" s="3"/>
      <c r="AC282" s="1"/>
      <c r="AD282" s="7"/>
      <c r="AE282" s="26"/>
      <c r="BE282" s="1"/>
      <c r="BF282" s="7"/>
      <c r="BG282" s="26"/>
      <c r="CG282" s="1"/>
      <c r="CH282" s="7"/>
      <c r="CI282" s="26"/>
    </row>
    <row r="283" spans="2:109" s="54" customFormat="1">
      <c r="J283" s="94"/>
      <c r="K283" s="94"/>
      <c r="L283" s="52"/>
      <c r="O283" s="53"/>
      <c r="P283" s="82"/>
      <c r="Q283" s="82"/>
      <c r="R283" s="82"/>
      <c r="S283" s="82"/>
      <c r="T283" s="75"/>
      <c r="U283" s="82"/>
      <c r="V283" s="82"/>
      <c r="W283" s="82"/>
      <c r="CZ283" s="9"/>
      <c r="DA283" s="32"/>
      <c r="DB283" s="32"/>
      <c r="DD283" s="32"/>
      <c r="DE283" s="32"/>
    </row>
    <row r="284" spans="2:109" s="54" customFormat="1">
      <c r="J284" s="94"/>
      <c r="K284" s="94"/>
      <c r="L284" s="52"/>
      <c r="O284" s="53"/>
      <c r="P284" s="82"/>
      <c r="Q284" s="82"/>
      <c r="R284" s="82"/>
      <c r="S284" s="82"/>
      <c r="T284" s="75"/>
      <c r="U284" s="82"/>
      <c r="V284" s="82"/>
      <c r="W284" s="82"/>
      <c r="CZ284" s="9"/>
      <c r="DA284" s="32"/>
      <c r="DB284" s="32"/>
      <c r="DD284" s="32"/>
      <c r="DE284" s="32"/>
    </row>
    <row r="285" spans="2:109" s="54" customFormat="1">
      <c r="J285" s="94"/>
      <c r="K285" s="94"/>
      <c r="L285" s="52"/>
      <c r="O285" s="53"/>
      <c r="P285" s="82"/>
      <c r="Q285" s="82"/>
      <c r="R285" s="82"/>
      <c r="S285" s="82"/>
      <c r="T285" s="75"/>
      <c r="U285" s="82"/>
      <c r="V285" s="82"/>
      <c r="W285" s="82"/>
    </row>
    <row r="286" spans="2:109" s="54" customFormat="1">
      <c r="J286" s="94"/>
      <c r="K286" s="94"/>
      <c r="L286" s="52"/>
      <c r="O286" s="53"/>
      <c r="P286" s="82"/>
      <c r="Q286" s="82"/>
      <c r="R286" s="82"/>
      <c r="S286" s="82"/>
      <c r="T286" s="75"/>
      <c r="U286" s="82"/>
      <c r="V286" s="82"/>
      <c r="W286" s="82"/>
    </row>
    <row r="287" spans="2:109" s="54" customFormat="1">
      <c r="J287" s="94"/>
      <c r="K287" s="94"/>
      <c r="L287" s="52"/>
      <c r="O287" s="53"/>
      <c r="P287" s="82"/>
      <c r="Q287" s="82"/>
      <c r="R287" s="82"/>
      <c r="S287" s="82"/>
      <c r="T287" s="75"/>
      <c r="U287" s="82"/>
      <c r="V287" s="82"/>
      <c r="W287" s="82"/>
    </row>
    <row r="288" spans="2:109" s="54" customFormat="1">
      <c r="J288" s="94"/>
      <c r="K288" s="94"/>
      <c r="L288" s="52"/>
      <c r="O288" s="53"/>
      <c r="P288" s="82"/>
      <c r="Q288" s="82"/>
      <c r="R288" s="82"/>
      <c r="S288" s="82"/>
      <c r="T288" s="75"/>
      <c r="U288" s="82"/>
      <c r="V288" s="82"/>
      <c r="W288" s="82"/>
    </row>
    <row r="289" spans="2:79" s="54" customFormat="1">
      <c r="J289" s="94"/>
      <c r="K289" s="94"/>
      <c r="L289" s="52"/>
      <c r="O289" s="53"/>
      <c r="P289" s="82"/>
      <c r="Q289" s="82"/>
      <c r="R289" s="82"/>
      <c r="S289" s="82"/>
      <c r="T289" s="75"/>
      <c r="U289" s="82"/>
      <c r="V289" s="82"/>
      <c r="W289" s="82"/>
    </row>
    <row r="290" spans="2:79" s="54" customFormat="1">
      <c r="J290" s="94"/>
      <c r="K290" s="94"/>
      <c r="L290" s="52"/>
      <c r="O290" s="53"/>
      <c r="P290" s="82"/>
      <c r="Q290" s="82"/>
      <c r="R290" s="82"/>
      <c r="S290" s="82"/>
      <c r="T290" s="75"/>
      <c r="U290" s="82"/>
      <c r="V290" s="82"/>
      <c r="W290" s="82"/>
    </row>
    <row r="291" spans="2:79" s="54" customFormat="1">
      <c r="J291" s="94"/>
      <c r="K291" s="94"/>
      <c r="L291" s="52"/>
      <c r="O291" s="53"/>
      <c r="P291" s="82"/>
      <c r="Q291" s="82"/>
      <c r="R291" s="82"/>
      <c r="S291" s="82"/>
      <c r="T291" s="75"/>
      <c r="U291" s="82"/>
      <c r="V291" s="82"/>
      <c r="W291" s="82"/>
    </row>
    <row r="292" spans="2:79" s="54" customFormat="1">
      <c r="J292" s="94"/>
      <c r="K292" s="94"/>
      <c r="L292" s="52"/>
      <c r="O292" s="53"/>
      <c r="P292" s="82"/>
      <c r="Q292" s="82"/>
      <c r="R292" s="82"/>
      <c r="S292" s="82"/>
      <c r="T292" s="75"/>
      <c r="U292" s="82"/>
      <c r="V292" s="82"/>
      <c r="W292" s="82"/>
    </row>
    <row r="293" spans="2:79" s="54" customFormat="1">
      <c r="J293" s="94"/>
      <c r="K293" s="94"/>
      <c r="L293" s="52"/>
      <c r="O293" s="53"/>
      <c r="P293" s="82"/>
      <c r="Q293" s="82"/>
      <c r="R293" s="82"/>
      <c r="S293" s="82"/>
      <c r="T293" s="75"/>
      <c r="U293" s="82"/>
      <c r="V293" s="82"/>
      <c r="W293" s="82"/>
    </row>
    <row r="294" spans="2:79" s="54" customFormat="1">
      <c r="J294" s="94"/>
      <c r="K294" s="94"/>
      <c r="L294" s="52"/>
      <c r="O294" s="53"/>
      <c r="P294" s="82"/>
      <c r="Q294" s="82"/>
      <c r="R294" s="82"/>
      <c r="S294" s="82"/>
      <c r="T294" s="75"/>
      <c r="U294" s="82"/>
      <c r="V294" s="82"/>
      <c r="W294" s="82"/>
    </row>
    <row r="295" spans="2:79" s="54" customFormat="1">
      <c r="J295" s="94"/>
      <c r="K295" s="94"/>
      <c r="L295" s="52"/>
      <c r="O295" s="53"/>
      <c r="P295" s="82"/>
      <c r="Q295" s="82"/>
      <c r="R295" s="82"/>
      <c r="S295" s="82"/>
      <c r="T295" s="75"/>
      <c r="U295" s="82"/>
      <c r="V295" s="82"/>
      <c r="W295" s="82"/>
    </row>
    <row r="296" spans="2:79" s="54" customFormat="1">
      <c r="J296" s="94"/>
      <c r="K296" s="94"/>
      <c r="L296" s="52"/>
      <c r="O296" s="53"/>
      <c r="P296" s="82"/>
      <c r="Q296" s="82"/>
      <c r="R296" s="82"/>
      <c r="S296" s="82"/>
      <c r="T296" s="75"/>
      <c r="U296" s="82"/>
      <c r="V296" s="82"/>
      <c r="W296" s="82"/>
    </row>
    <row r="297" spans="2:79" s="54" customFormat="1">
      <c r="J297" s="94"/>
      <c r="K297" s="94"/>
      <c r="L297" s="52"/>
      <c r="O297" s="53"/>
      <c r="P297" s="82"/>
      <c r="Q297" s="82"/>
      <c r="R297" s="82"/>
      <c r="S297" s="82"/>
      <c r="T297" s="82"/>
      <c r="U297" s="82"/>
      <c r="V297" s="82"/>
      <c r="W297" s="82"/>
    </row>
    <row r="298" spans="2:79" s="54" customFormat="1">
      <c r="J298" s="94"/>
      <c r="K298" s="94"/>
      <c r="L298" s="52"/>
      <c r="O298" s="53"/>
      <c r="P298" s="82"/>
      <c r="Q298" s="82"/>
      <c r="R298" s="82"/>
      <c r="S298" s="82"/>
      <c r="T298" s="82"/>
      <c r="U298" s="82"/>
      <c r="V298" s="82"/>
      <c r="W298" s="82"/>
    </row>
    <row r="299" spans="2:79" s="52" customFormat="1">
      <c r="B299" s="54"/>
      <c r="C299" s="54"/>
      <c r="D299" s="54"/>
      <c r="E299" s="54"/>
      <c r="F299" s="54"/>
      <c r="G299" s="54"/>
      <c r="H299" s="54"/>
      <c r="I299" s="54"/>
      <c r="J299" s="94"/>
      <c r="K299" s="94"/>
      <c r="L299" s="54"/>
      <c r="M299" s="54"/>
      <c r="N299" s="54"/>
      <c r="O299" s="53"/>
      <c r="P299" s="75"/>
      <c r="Q299" s="74"/>
      <c r="R299" s="74"/>
      <c r="S299" s="74"/>
      <c r="T299" s="74"/>
      <c r="U299" s="74"/>
      <c r="V299" s="74"/>
      <c r="W299" s="74"/>
      <c r="Z299" s="44"/>
      <c r="AA299" s="44"/>
      <c r="AB299" s="44"/>
      <c r="AC299" s="44"/>
      <c r="AD299" s="44"/>
      <c r="AE299" s="44"/>
      <c r="AF299" s="44"/>
      <c r="AG299" s="44"/>
      <c r="AH299" s="44"/>
      <c r="AI299" s="44"/>
      <c r="AJ299" s="44"/>
      <c r="AK299" s="44"/>
      <c r="AL299" s="44"/>
      <c r="AM299" s="44"/>
      <c r="AN299" s="44"/>
      <c r="AO299" s="44"/>
      <c r="AP299" s="44"/>
      <c r="AQ299" s="44"/>
      <c r="AR299" s="44"/>
      <c r="AS299" s="44"/>
      <c r="AT299" s="44"/>
      <c r="AU299" s="44"/>
      <c r="AV299" s="44"/>
      <c r="AW299" s="44"/>
      <c r="AX299" s="44"/>
      <c r="AY299" s="44"/>
      <c r="AZ299" s="44"/>
      <c r="BA299" s="44"/>
      <c r="BB299" s="44"/>
      <c r="BC299" s="44"/>
      <c r="BD299" s="44"/>
      <c r="BE299" s="44"/>
      <c r="BF299" s="44"/>
      <c r="BG299" s="44"/>
      <c r="BH299" s="44"/>
      <c r="BI299" s="44"/>
      <c r="BJ299" s="44"/>
      <c r="BK299" s="44"/>
      <c r="BL299" s="44"/>
      <c r="BM299" s="44"/>
      <c r="BN299" s="44"/>
      <c r="BO299" s="44"/>
      <c r="BP299" s="44"/>
      <c r="BQ299" s="44"/>
      <c r="BR299" s="44"/>
      <c r="BS299" s="44"/>
      <c r="BT299" s="44"/>
      <c r="BU299" s="44"/>
      <c r="BV299" s="44"/>
      <c r="BW299" s="44"/>
      <c r="BX299" s="44"/>
      <c r="BY299" s="44"/>
      <c r="BZ299" s="44"/>
      <c r="CA299" s="44"/>
    </row>
    <row r="300" spans="2:79" s="52" customFormat="1">
      <c r="B300" s="54"/>
      <c r="C300" s="54"/>
      <c r="D300" s="54"/>
      <c r="E300" s="54"/>
      <c r="F300" s="54"/>
      <c r="G300" s="54"/>
      <c r="H300" s="54"/>
      <c r="I300" s="54"/>
      <c r="J300" s="94"/>
      <c r="K300" s="94"/>
      <c r="L300" s="54"/>
      <c r="M300" s="54"/>
      <c r="N300" s="54"/>
      <c r="O300" s="53"/>
      <c r="P300" s="75"/>
      <c r="Q300" s="74"/>
      <c r="R300" s="74"/>
      <c r="S300" s="74"/>
      <c r="T300" s="74"/>
      <c r="U300" s="74"/>
      <c r="V300" s="74"/>
      <c r="W300" s="74"/>
      <c r="Z300" s="44"/>
      <c r="AA300" s="44"/>
      <c r="AB300" s="44"/>
      <c r="AC300" s="44"/>
      <c r="AD300" s="44"/>
      <c r="AE300" s="44"/>
      <c r="AF300" s="44"/>
      <c r="AG300" s="44"/>
      <c r="AH300" s="44"/>
      <c r="AI300" s="44"/>
      <c r="AJ300" s="44"/>
      <c r="AK300" s="44"/>
      <c r="AL300" s="44"/>
      <c r="AM300" s="44"/>
      <c r="AN300" s="44"/>
      <c r="AO300" s="44"/>
      <c r="AP300" s="44"/>
      <c r="AQ300" s="44"/>
      <c r="AR300" s="44"/>
      <c r="AS300" s="44"/>
      <c r="AT300" s="44"/>
      <c r="AU300" s="44"/>
      <c r="AV300" s="44"/>
      <c r="AW300" s="44"/>
      <c r="AX300" s="44"/>
      <c r="AY300" s="44"/>
      <c r="AZ300" s="44"/>
      <c r="BA300" s="44"/>
      <c r="BB300" s="44"/>
      <c r="BC300" s="44"/>
      <c r="BD300" s="44"/>
      <c r="BE300" s="44"/>
      <c r="BF300" s="44"/>
      <c r="BG300" s="44"/>
      <c r="BH300" s="44"/>
      <c r="BI300" s="44"/>
      <c r="BJ300" s="44"/>
      <c r="BK300" s="44"/>
      <c r="BL300" s="44"/>
      <c r="BM300" s="44"/>
      <c r="BN300" s="44"/>
      <c r="BO300" s="44"/>
      <c r="BP300" s="44"/>
      <c r="BQ300" s="44"/>
      <c r="BR300" s="44"/>
      <c r="BS300" s="44"/>
      <c r="BT300" s="44"/>
      <c r="BU300" s="44"/>
      <c r="BV300" s="44"/>
      <c r="BW300" s="44"/>
      <c r="BX300" s="44"/>
      <c r="BY300" s="44"/>
      <c r="BZ300" s="44"/>
      <c r="CA300" s="44"/>
    </row>
    <row r="301" spans="2:79" s="52" customFormat="1">
      <c r="B301" s="54"/>
      <c r="C301" s="54"/>
      <c r="D301" s="54"/>
      <c r="E301" s="54"/>
      <c r="F301" s="54"/>
      <c r="G301" s="54"/>
      <c r="H301" s="54"/>
      <c r="I301" s="54"/>
      <c r="J301" s="94"/>
      <c r="K301" s="94"/>
      <c r="L301" s="54"/>
      <c r="M301" s="54"/>
      <c r="N301" s="54"/>
      <c r="O301" s="53"/>
      <c r="P301" s="75"/>
      <c r="Q301" s="74"/>
      <c r="R301" s="74"/>
      <c r="S301" s="74"/>
      <c r="T301" s="74"/>
      <c r="U301" s="74"/>
      <c r="V301" s="74"/>
      <c r="W301" s="74"/>
      <c r="Z301" s="44"/>
      <c r="AA301" s="44"/>
      <c r="AB301" s="44"/>
      <c r="AC301" s="44"/>
      <c r="AD301" s="44"/>
      <c r="AE301" s="44"/>
      <c r="AF301" s="44"/>
      <c r="AG301" s="44"/>
      <c r="AH301" s="44"/>
      <c r="AI301" s="44"/>
      <c r="AJ301" s="44"/>
      <c r="AK301" s="44"/>
      <c r="AL301" s="44"/>
      <c r="AM301" s="44"/>
      <c r="AN301" s="44"/>
      <c r="AO301" s="44"/>
      <c r="AP301" s="44"/>
      <c r="AQ301" s="44"/>
      <c r="AR301" s="44"/>
      <c r="AS301" s="44"/>
      <c r="AT301" s="44"/>
      <c r="AU301" s="44"/>
      <c r="AV301" s="44"/>
      <c r="AW301" s="44"/>
      <c r="AX301" s="44"/>
      <c r="AY301" s="44"/>
      <c r="AZ301" s="44"/>
      <c r="BA301" s="44"/>
      <c r="BB301" s="44"/>
      <c r="BC301" s="44"/>
      <c r="BD301" s="44"/>
      <c r="BE301" s="44"/>
      <c r="BF301" s="44"/>
      <c r="BG301" s="44"/>
      <c r="BH301" s="44"/>
      <c r="BI301" s="44"/>
      <c r="BJ301" s="44"/>
      <c r="BK301" s="44"/>
      <c r="BL301" s="44"/>
      <c r="BM301" s="44"/>
      <c r="BN301" s="44"/>
      <c r="BO301" s="44"/>
      <c r="BP301" s="44"/>
      <c r="BQ301" s="44"/>
      <c r="BR301" s="44"/>
      <c r="BS301" s="44"/>
      <c r="BT301" s="44"/>
      <c r="BU301" s="44"/>
      <c r="BV301" s="44"/>
      <c r="BW301" s="44"/>
      <c r="BX301" s="44"/>
      <c r="BY301" s="44"/>
      <c r="BZ301" s="44"/>
      <c r="CA301" s="44"/>
    </row>
    <row r="302" spans="2:79" s="52" customFormat="1">
      <c r="B302" s="54"/>
      <c r="C302" s="54"/>
      <c r="D302" s="54"/>
      <c r="E302" s="54"/>
      <c r="F302" s="54"/>
      <c r="G302" s="54"/>
      <c r="H302" s="54"/>
      <c r="I302" s="54"/>
      <c r="J302" s="94"/>
      <c r="K302" s="94"/>
      <c r="L302" s="54"/>
      <c r="M302" s="54"/>
      <c r="N302" s="54"/>
      <c r="O302" s="53"/>
      <c r="P302" s="75"/>
      <c r="Q302" s="74"/>
      <c r="R302" s="74"/>
      <c r="S302" s="74"/>
      <c r="T302" s="74"/>
      <c r="U302" s="74"/>
      <c r="V302" s="74"/>
      <c r="W302" s="74"/>
      <c r="Z302" s="44"/>
      <c r="AA302" s="44"/>
      <c r="AB302" s="44"/>
      <c r="AC302" s="44"/>
      <c r="AD302" s="44"/>
      <c r="AE302" s="44"/>
      <c r="AF302" s="44"/>
      <c r="AG302" s="44"/>
      <c r="AH302" s="44"/>
      <c r="AI302" s="44"/>
      <c r="AJ302" s="44"/>
      <c r="AK302" s="44"/>
      <c r="AL302" s="44"/>
      <c r="AM302" s="44"/>
      <c r="AN302" s="44"/>
      <c r="AO302" s="44"/>
      <c r="AP302" s="44"/>
      <c r="AQ302" s="44"/>
      <c r="AR302" s="44"/>
      <c r="AS302" s="44"/>
      <c r="AT302" s="44"/>
      <c r="AU302" s="44"/>
      <c r="AV302" s="44"/>
      <c r="AW302" s="44"/>
      <c r="AX302" s="44"/>
      <c r="AY302" s="44"/>
      <c r="AZ302" s="44"/>
      <c r="BA302" s="44"/>
      <c r="BB302" s="44"/>
      <c r="BC302" s="44"/>
      <c r="BD302" s="44"/>
      <c r="BE302" s="44"/>
      <c r="BF302" s="44"/>
      <c r="BG302" s="44"/>
      <c r="BH302" s="44"/>
      <c r="BI302" s="44"/>
      <c r="BJ302" s="44"/>
      <c r="BK302" s="44"/>
      <c r="BL302" s="44"/>
      <c r="BM302" s="44"/>
      <c r="BN302" s="44"/>
      <c r="BO302" s="44"/>
      <c r="BP302" s="44"/>
      <c r="BQ302" s="44"/>
      <c r="BR302" s="44"/>
      <c r="BS302" s="44"/>
      <c r="BT302" s="44"/>
      <c r="BU302" s="44"/>
      <c r="BV302" s="44"/>
      <c r="BW302" s="44"/>
      <c r="BX302" s="44"/>
      <c r="BY302" s="44"/>
      <c r="BZ302" s="44"/>
      <c r="CA302" s="44"/>
    </row>
    <row r="303" spans="2:79" s="52" customFormat="1">
      <c r="B303" s="4"/>
      <c r="C303" s="8"/>
      <c r="D303" s="8"/>
      <c r="E303" s="8"/>
      <c r="F303" s="8"/>
      <c r="G303" s="8"/>
      <c r="H303" s="8"/>
      <c r="I303" s="3"/>
      <c r="J303" s="88"/>
      <c r="K303" s="88"/>
      <c r="L303" s="3"/>
      <c r="M303" s="3"/>
      <c r="N303" s="3"/>
      <c r="O303" s="3"/>
      <c r="P303" s="75"/>
      <c r="Q303" s="74"/>
      <c r="R303" s="74"/>
      <c r="S303" s="74"/>
      <c r="T303" s="74"/>
      <c r="U303" s="74"/>
      <c r="V303" s="74"/>
      <c r="W303" s="74"/>
      <c r="Z303" s="44"/>
      <c r="AA303" s="44"/>
      <c r="AB303" s="44"/>
      <c r="AC303" s="44"/>
      <c r="AD303" s="44"/>
      <c r="AE303" s="44"/>
      <c r="AF303" s="44"/>
      <c r="AG303" s="44"/>
      <c r="AH303" s="44"/>
      <c r="AI303" s="44"/>
      <c r="AJ303" s="44"/>
      <c r="AK303" s="44"/>
      <c r="AL303" s="44"/>
      <c r="AM303" s="44"/>
      <c r="AN303" s="44"/>
      <c r="AO303" s="44"/>
      <c r="AP303" s="44"/>
      <c r="AQ303" s="44"/>
      <c r="AR303" s="44"/>
      <c r="AS303" s="44"/>
      <c r="AT303" s="44"/>
      <c r="AU303" s="44"/>
      <c r="AV303" s="44"/>
      <c r="AW303" s="44"/>
      <c r="AX303" s="44"/>
      <c r="AY303" s="44"/>
      <c r="AZ303" s="44"/>
      <c r="BA303" s="44"/>
      <c r="BB303" s="44"/>
      <c r="BC303" s="44"/>
      <c r="BD303" s="44"/>
      <c r="BE303" s="44"/>
      <c r="BF303" s="44"/>
      <c r="BG303" s="44"/>
      <c r="BH303" s="44"/>
      <c r="BI303" s="44"/>
      <c r="BJ303" s="44"/>
      <c r="BK303" s="44"/>
      <c r="BL303" s="44"/>
      <c r="BM303" s="44"/>
      <c r="BN303" s="44"/>
      <c r="BO303" s="44"/>
      <c r="BP303" s="44"/>
      <c r="BQ303" s="44"/>
      <c r="BR303" s="44"/>
      <c r="BS303" s="44"/>
      <c r="BT303" s="44"/>
      <c r="BU303" s="44"/>
      <c r="BV303" s="44"/>
      <c r="BW303" s="44"/>
      <c r="BX303" s="44"/>
      <c r="BY303" s="44"/>
      <c r="BZ303" s="44"/>
      <c r="CA303" s="44"/>
    </row>
    <row r="304" spans="2:79" s="52" customFormat="1">
      <c r="B304" s="4"/>
      <c r="C304" s="8"/>
      <c r="D304" s="8"/>
      <c r="E304" s="8"/>
      <c r="F304" s="8"/>
      <c r="G304" s="8"/>
      <c r="H304" s="8"/>
      <c r="I304" s="3"/>
      <c r="J304" s="88"/>
      <c r="K304" s="88"/>
      <c r="L304" s="3"/>
      <c r="M304" s="3"/>
      <c r="N304" s="3"/>
      <c r="O304" s="3"/>
      <c r="P304" s="75"/>
      <c r="Q304" s="74"/>
      <c r="R304" s="74"/>
      <c r="S304" s="74"/>
      <c r="T304" s="74"/>
      <c r="U304" s="74"/>
      <c r="V304" s="74"/>
      <c r="W304" s="74"/>
      <c r="Z304" s="44"/>
      <c r="AA304" s="44"/>
      <c r="AB304" s="44"/>
      <c r="AC304" s="44"/>
      <c r="AD304" s="44"/>
      <c r="AE304" s="44"/>
      <c r="AF304" s="44"/>
      <c r="AG304" s="44"/>
      <c r="AH304" s="44"/>
      <c r="AI304" s="44"/>
      <c r="AJ304" s="44"/>
      <c r="AK304" s="44"/>
      <c r="AL304" s="44"/>
      <c r="AM304" s="44"/>
      <c r="AN304" s="44"/>
      <c r="AO304" s="44"/>
      <c r="AP304" s="44"/>
      <c r="AQ304" s="44"/>
      <c r="AR304" s="44"/>
      <c r="AS304" s="44"/>
      <c r="AT304" s="44"/>
      <c r="AU304" s="44"/>
      <c r="AV304" s="44"/>
      <c r="AW304" s="44"/>
      <c r="AX304" s="44"/>
      <c r="AY304" s="44"/>
      <c r="AZ304" s="44"/>
      <c r="BA304" s="44"/>
      <c r="BB304" s="44"/>
      <c r="BC304" s="44"/>
      <c r="BD304" s="44"/>
      <c r="BE304" s="44"/>
      <c r="BF304" s="44"/>
      <c r="BG304" s="44"/>
      <c r="BH304" s="44"/>
      <c r="BI304" s="44"/>
      <c r="BJ304" s="44"/>
      <c r="BK304" s="44"/>
      <c r="BL304" s="44"/>
      <c r="BM304" s="44"/>
      <c r="BN304" s="44"/>
      <c r="BO304" s="44"/>
      <c r="BP304" s="44"/>
      <c r="BQ304" s="44"/>
      <c r="BR304" s="44"/>
      <c r="BS304" s="44"/>
      <c r="BT304" s="44"/>
      <c r="BU304" s="44"/>
      <c r="BV304" s="44"/>
      <c r="BW304" s="44"/>
      <c r="BX304" s="44"/>
      <c r="BY304" s="44"/>
      <c r="BZ304" s="44"/>
      <c r="CA304" s="44"/>
    </row>
  </sheetData>
  <mergeCells count="5">
    <mergeCell ref="AL5:AM5"/>
    <mergeCell ref="BN5:BO5"/>
    <mergeCell ref="CP6:CQ6"/>
    <mergeCell ref="AZ7:BB8"/>
    <mergeCell ref="CB7:CD8"/>
  </mergeCells>
  <phoneticPr fontId="8"/>
  <pageMargins left="0.78740157480314965" right="0.78740157480314965" top="0.98425196850393704" bottom="0.98425196850393704" header="0.51181102362204722" footer="0.51181102362204722"/>
  <pageSetup paperSize="8" scale="10" orientation="landscape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E0C41-CA76-486B-9603-0050D0E31051}">
  <sheetPr>
    <pageSetUpPr fitToPage="1"/>
  </sheetPr>
  <dimension ref="A1:DE304"/>
  <sheetViews>
    <sheetView zoomScaleNormal="100" workbookViewId="0"/>
  </sheetViews>
  <sheetFormatPr defaultRowHeight="13.3"/>
  <cols>
    <col min="1" max="1" width="2.61328125" style="44" customWidth="1"/>
    <col min="2" max="2" width="9.23046875" style="4" customWidth="1"/>
    <col min="3" max="3" width="10.3828125" style="8" customWidth="1"/>
    <col min="4" max="5" width="9" style="8" customWidth="1"/>
    <col min="6" max="6" width="2.921875" style="8" customWidth="1"/>
    <col min="7" max="7" width="5.84375" style="8" customWidth="1"/>
    <col min="8" max="8" width="11.69140625" style="8" customWidth="1"/>
    <col min="9" max="9" width="9.07421875" style="3" customWidth="1"/>
    <col min="10" max="11" width="8.61328125" style="136" customWidth="1"/>
    <col min="12" max="12" width="2.765625" style="3" customWidth="1"/>
    <col min="13" max="13" width="11.3828125" style="3" customWidth="1"/>
    <col min="14" max="15" width="10.23046875" style="3" customWidth="1"/>
    <col min="16" max="16" width="10.765625" style="135" customWidth="1"/>
    <col min="17" max="23" width="10.07421875" style="134" customWidth="1"/>
    <col min="24" max="24" width="6.23046875" style="52" customWidth="1"/>
    <col min="25" max="25" width="3.84375" style="52" customWidth="1"/>
    <col min="26" max="26" width="9.23046875" style="44"/>
    <col min="27" max="28" width="9" style="44" customWidth="1"/>
    <col min="29" max="29" width="10.07421875" style="44" customWidth="1"/>
    <col min="30" max="32" width="9.23046875" style="44"/>
    <col min="33" max="33" width="9" style="44" customWidth="1"/>
    <col min="34" max="35" width="9.23046875" style="44"/>
    <col min="36" max="37" width="11" style="44" customWidth="1"/>
    <col min="38" max="39" width="11.921875" style="44" customWidth="1"/>
    <col min="40" max="40" width="11" style="44" customWidth="1"/>
    <col min="41" max="41" width="13.07421875" style="44" customWidth="1"/>
    <col min="42" max="43" width="9" style="44" customWidth="1"/>
    <col min="44" max="49" width="11.3828125" style="44" customWidth="1"/>
    <col min="50" max="50" width="9.23046875" style="44"/>
    <col min="51" max="51" width="9" style="44" customWidth="1"/>
    <col min="52" max="54" width="10.69140625" style="44" customWidth="1"/>
    <col min="55" max="55" width="8.69140625" style="44" customWidth="1"/>
    <col min="56" max="56" width="9.23046875" style="44"/>
    <col min="57" max="57" width="10.07421875" style="44" customWidth="1"/>
    <col min="58" max="60" width="9.23046875" style="44"/>
    <col min="61" max="61" width="8.921875" style="44" customWidth="1"/>
    <col min="62" max="63" width="9.23046875" style="44"/>
    <col min="64" max="68" width="11.921875" style="44" customWidth="1"/>
    <col min="69" max="69" width="14.07421875" style="44" customWidth="1"/>
    <col min="70" max="70" width="9" style="44" customWidth="1"/>
    <col min="71" max="73" width="9.23046875" style="44"/>
    <col min="74" max="77" width="11.3828125" style="44" customWidth="1"/>
    <col min="78" max="79" width="9.23046875" style="44"/>
    <col min="80" max="82" width="11.23046875" style="44" customWidth="1"/>
    <col min="83" max="83" width="9" style="44" customWidth="1"/>
    <col min="84" max="84" width="9.23046875" style="44"/>
    <col min="85" max="85" width="10.07421875" style="44" customWidth="1"/>
    <col min="86" max="88" width="9.23046875" style="44"/>
    <col min="89" max="89" width="9" style="44" customWidth="1"/>
    <col min="90" max="91" width="9.23046875" style="44"/>
    <col min="92" max="95" width="11.3828125" style="44" customWidth="1"/>
    <col min="96" max="96" width="9.23046875" style="44"/>
    <col min="97" max="97" width="12.921875" style="44" customWidth="1"/>
    <col min="98" max="98" width="9" style="44" customWidth="1"/>
    <col min="99" max="99" width="9.23046875" style="44"/>
    <col min="100" max="100" width="9.61328125" style="44" customWidth="1"/>
    <col min="101" max="101" width="9.23046875" style="44"/>
    <col min="102" max="105" width="11.921875" style="44" customWidth="1"/>
    <col min="106" max="16384" width="9.23046875" style="44"/>
  </cols>
  <sheetData>
    <row r="1" spans="1:108" s="52" customFormat="1">
      <c r="A1" s="19" t="s">
        <v>38</v>
      </c>
      <c r="B1" s="4"/>
      <c r="C1" s="8"/>
      <c r="D1" s="8"/>
      <c r="E1" s="8"/>
      <c r="F1" s="8"/>
      <c r="G1" s="8"/>
      <c r="H1" s="8"/>
      <c r="I1" s="3"/>
      <c r="J1" s="136"/>
      <c r="K1" s="171"/>
      <c r="N1" s="19"/>
      <c r="O1" s="19"/>
      <c r="P1" s="134"/>
      <c r="Q1" s="134"/>
      <c r="R1" s="134"/>
      <c r="S1" s="134"/>
      <c r="T1" s="134"/>
      <c r="U1" s="134"/>
      <c r="V1" s="134"/>
      <c r="W1" s="13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</row>
    <row r="2" spans="1:108" s="52" customFormat="1">
      <c r="B2" s="4"/>
      <c r="C2" s="8"/>
      <c r="D2" s="8"/>
      <c r="E2" s="8"/>
      <c r="F2" s="8"/>
      <c r="G2" s="3"/>
      <c r="H2" s="5" t="s">
        <v>20</v>
      </c>
      <c r="I2" s="103">
        <v>4.2000000000000002E-4</v>
      </c>
      <c r="J2" s="178" t="s">
        <v>30</v>
      </c>
      <c r="K2" s="171"/>
      <c r="N2" s="19"/>
      <c r="O2" s="19"/>
      <c r="P2" s="134"/>
      <c r="Q2" s="134"/>
      <c r="R2" s="134"/>
      <c r="S2" s="134"/>
      <c r="T2" s="134"/>
      <c r="U2" s="134"/>
      <c r="V2" s="134"/>
      <c r="W2" s="13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</row>
    <row r="3" spans="1:108" s="52" customFormat="1">
      <c r="B3" s="4"/>
      <c r="C3" s="8"/>
      <c r="D3" s="8"/>
      <c r="E3" s="8"/>
      <c r="F3" s="8"/>
      <c r="G3" s="3"/>
      <c r="H3" s="5" t="s">
        <v>19</v>
      </c>
      <c r="I3" s="104">
        <v>1.6E-2</v>
      </c>
      <c r="J3" s="178" t="s">
        <v>31</v>
      </c>
      <c r="K3" s="171"/>
      <c r="M3" s="179" t="s">
        <v>35</v>
      </c>
      <c r="N3" s="3"/>
      <c r="O3" s="3"/>
      <c r="P3" s="134"/>
      <c r="Q3" s="134"/>
      <c r="R3" s="134"/>
      <c r="S3" s="134"/>
      <c r="T3" s="134"/>
      <c r="U3" s="134"/>
      <c r="V3" s="134"/>
      <c r="W3" s="134"/>
      <c r="Z3" s="44"/>
      <c r="AA3" s="44"/>
      <c r="AB3" s="3"/>
      <c r="AE3" s="10"/>
      <c r="AF3" s="3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25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G3" s="10"/>
      <c r="BH3" s="3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3"/>
      <c r="CI3" s="10"/>
      <c r="CJ3" s="3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</row>
    <row r="4" spans="1:108" ht="14.15">
      <c r="G4" s="3"/>
      <c r="H4" s="5" t="s">
        <v>17</v>
      </c>
      <c r="I4" s="105">
        <f>$I$2-($I$3^2)/2</f>
        <v>2.9200000000000005E-4</v>
      </c>
      <c r="AB4" s="3"/>
      <c r="AD4" s="52"/>
      <c r="AE4" s="10"/>
      <c r="AF4" s="15"/>
      <c r="AQ4" s="25"/>
      <c r="AR4" s="13"/>
      <c r="BD4" s="3"/>
      <c r="BE4" s="52"/>
      <c r="BF4" s="52"/>
      <c r="BG4" s="10"/>
      <c r="BH4" s="15"/>
      <c r="CF4" s="3"/>
      <c r="CG4" s="52"/>
      <c r="CH4" s="52"/>
      <c r="CI4" s="10"/>
      <c r="CJ4" s="15"/>
      <c r="CV4" s="13"/>
    </row>
    <row r="5" spans="1:108" ht="15.75" customHeight="1">
      <c r="D5" s="12" t="s">
        <v>0</v>
      </c>
      <c r="E5" s="69" t="s">
        <v>2</v>
      </c>
      <c r="G5" s="3"/>
      <c r="H5" s="177" t="s">
        <v>29</v>
      </c>
      <c r="I5" s="176">
        <v>1.5</v>
      </c>
      <c r="J5" s="175" t="s">
        <v>34</v>
      </c>
      <c r="R5" s="73"/>
      <c r="S5" s="73"/>
      <c r="T5" s="73"/>
      <c r="AB5" s="3"/>
      <c r="AC5" s="52"/>
      <c r="AD5" s="52"/>
      <c r="AE5" s="10"/>
      <c r="AF5" s="16"/>
      <c r="AH5" s="10"/>
      <c r="AI5" s="21"/>
      <c r="AK5" s="20"/>
      <c r="AL5" s="181"/>
      <c r="AM5" s="181"/>
      <c r="AN5" s="38"/>
      <c r="AQ5" s="14"/>
      <c r="AR5" s="13"/>
      <c r="BD5" s="3"/>
      <c r="BE5" s="52"/>
      <c r="BF5" s="52"/>
      <c r="BG5" s="10"/>
      <c r="BH5" s="16"/>
      <c r="BJ5" s="10"/>
      <c r="BK5" s="21"/>
      <c r="BL5" s="20"/>
      <c r="BM5" s="20"/>
      <c r="BN5" s="181"/>
      <c r="BO5" s="181"/>
      <c r="BP5" s="38"/>
      <c r="CF5" s="3"/>
      <c r="CG5" s="52"/>
      <c r="CH5" s="52"/>
      <c r="CI5" s="10"/>
      <c r="CJ5" s="16"/>
      <c r="CL5" s="10"/>
      <c r="CM5" s="21"/>
      <c r="CN5" s="20"/>
      <c r="CO5" s="20"/>
      <c r="CP5" s="20"/>
      <c r="CQ5" s="20"/>
      <c r="CV5" s="13"/>
    </row>
    <row r="6" spans="1:108" ht="14.15">
      <c r="C6" s="12" t="s">
        <v>32</v>
      </c>
      <c r="D6" s="115">
        <f>MAX(D10:D281)</f>
        <v>3699.13</v>
      </c>
      <c r="E6" s="172">
        <f>MAX(E11:E281)</f>
        <v>9.3827657101993311E-2</v>
      </c>
      <c r="G6" s="3"/>
      <c r="H6" s="174" t="s">
        <v>28</v>
      </c>
      <c r="I6" s="109">
        <f>$D$65</f>
        <v>2237.4</v>
      </c>
      <c r="J6" s="173">
        <v>43913</v>
      </c>
      <c r="M6" s="179" t="s">
        <v>36</v>
      </c>
      <c r="N6" s="33"/>
      <c r="R6" s="161"/>
      <c r="S6" s="161"/>
      <c r="U6" s="73"/>
      <c r="V6" s="73"/>
      <c r="W6" s="73"/>
      <c r="AB6" s="3"/>
      <c r="AC6" s="52"/>
      <c r="AD6" s="52"/>
      <c r="AE6" s="10"/>
      <c r="AF6" s="10"/>
      <c r="AH6" s="10"/>
      <c r="AI6" s="10"/>
      <c r="AK6" s="10"/>
      <c r="AQ6" s="14"/>
      <c r="BD6" s="3"/>
      <c r="BE6" s="52"/>
      <c r="BF6" s="52"/>
      <c r="BG6" s="10"/>
      <c r="BH6" s="10"/>
      <c r="BJ6" s="10"/>
      <c r="BK6" s="10"/>
      <c r="BL6" s="10"/>
      <c r="BM6" s="10"/>
      <c r="CF6" s="3"/>
      <c r="CG6" s="52"/>
      <c r="CH6" s="52"/>
      <c r="CI6" s="10"/>
      <c r="CJ6" s="16"/>
      <c r="CL6" s="10"/>
      <c r="CM6" s="10"/>
      <c r="CN6" s="10"/>
      <c r="CO6" s="10"/>
      <c r="CP6" s="181"/>
      <c r="CQ6" s="181"/>
      <c r="CR6" s="38"/>
    </row>
    <row r="7" spans="1:108" ht="15.75" customHeight="1">
      <c r="C7" s="12" t="s">
        <v>33</v>
      </c>
      <c r="D7" s="115">
        <f>MIN(D10:D281)</f>
        <v>2237.4</v>
      </c>
      <c r="E7" s="172">
        <f>MIN(E11:E281)</f>
        <v>-0.11984050283657069</v>
      </c>
      <c r="G7" s="3"/>
      <c r="H7" s="5" t="s">
        <v>18</v>
      </c>
      <c r="I7" s="106">
        <v>1</v>
      </c>
      <c r="L7" s="52"/>
      <c r="N7" s="33"/>
      <c r="P7" s="134"/>
      <c r="AB7" s="3"/>
      <c r="AC7" s="52"/>
      <c r="AD7" s="52"/>
      <c r="AE7" s="10"/>
      <c r="AF7" s="73"/>
      <c r="AZ7" s="182"/>
      <c r="BA7" s="182"/>
      <c r="BB7" s="182"/>
      <c r="BD7" s="3"/>
      <c r="BE7" s="52"/>
      <c r="BF7" s="52"/>
      <c r="BG7" s="10"/>
      <c r="BH7" s="73"/>
      <c r="CB7" s="182"/>
      <c r="CC7" s="182"/>
      <c r="CD7" s="182"/>
      <c r="CF7" s="3"/>
      <c r="CG7" s="52"/>
      <c r="CH7" s="52"/>
      <c r="CI7" s="10"/>
      <c r="CJ7" s="73"/>
    </row>
    <row r="8" spans="1:108">
      <c r="D8" s="72"/>
      <c r="E8" s="72"/>
      <c r="G8" s="3"/>
      <c r="H8" s="52"/>
      <c r="I8" s="52"/>
      <c r="J8" s="171"/>
      <c r="K8" s="171"/>
      <c r="L8" s="52"/>
      <c r="N8" s="22"/>
      <c r="O8" s="22"/>
      <c r="Y8" s="43"/>
      <c r="Z8" s="6"/>
      <c r="AB8" s="3"/>
      <c r="AC8" s="52"/>
      <c r="AD8" s="52"/>
      <c r="AE8" s="52"/>
      <c r="AF8" s="52"/>
      <c r="AH8" s="10"/>
      <c r="AI8" s="10"/>
      <c r="AJ8" s="10"/>
      <c r="AK8" s="10"/>
      <c r="AL8" s="10"/>
      <c r="AM8" s="10"/>
      <c r="AP8" s="22"/>
      <c r="AQ8" s="22"/>
      <c r="AR8" s="10"/>
      <c r="AS8" s="10"/>
      <c r="AT8" s="10"/>
      <c r="AU8" s="10"/>
      <c r="AV8" s="10"/>
      <c r="AW8" s="10"/>
      <c r="AZ8" s="182"/>
      <c r="BA8" s="182"/>
      <c r="BB8" s="182"/>
      <c r="BD8" s="3"/>
      <c r="BE8" s="52"/>
      <c r="BF8" s="52"/>
      <c r="BG8" s="52"/>
      <c r="BH8" s="52"/>
      <c r="BJ8" s="10"/>
      <c r="BK8" s="10"/>
      <c r="BL8" s="10"/>
      <c r="BM8" s="10"/>
      <c r="BN8" s="10"/>
      <c r="BO8" s="10"/>
      <c r="BR8" s="22"/>
      <c r="BS8" s="22"/>
      <c r="BT8" s="10"/>
      <c r="BU8" s="10"/>
      <c r="BV8" s="10"/>
      <c r="BW8" s="10"/>
      <c r="BX8" s="10"/>
      <c r="BY8" s="10"/>
      <c r="CB8" s="182"/>
      <c r="CC8" s="182"/>
      <c r="CD8" s="182"/>
      <c r="CF8" s="3"/>
      <c r="CG8" s="52"/>
      <c r="CH8" s="52"/>
      <c r="CI8" s="52"/>
      <c r="CJ8" s="52"/>
      <c r="CL8" s="10"/>
      <c r="CM8" s="10"/>
      <c r="CN8" s="10"/>
      <c r="CO8" s="10"/>
      <c r="CP8" s="10"/>
      <c r="CQ8" s="10"/>
      <c r="CT8" s="22"/>
      <c r="CU8" s="22"/>
      <c r="CV8" s="10"/>
      <c r="CW8" s="10"/>
      <c r="CX8" s="10"/>
      <c r="CY8" s="10"/>
      <c r="CZ8" s="10"/>
      <c r="DA8" s="10"/>
    </row>
    <row r="9" spans="1:108" ht="36.450000000000003" customHeight="1">
      <c r="B9" s="71" t="s">
        <v>16</v>
      </c>
      <c r="C9" s="12" t="s">
        <v>6</v>
      </c>
      <c r="D9" s="12" t="s">
        <v>0</v>
      </c>
      <c r="E9" s="69" t="s">
        <v>2</v>
      </c>
      <c r="G9" s="5" t="s">
        <v>5</v>
      </c>
      <c r="H9" s="87" t="s">
        <v>27</v>
      </c>
      <c r="I9" s="70" t="s">
        <v>15</v>
      </c>
      <c r="J9" s="170" t="s">
        <v>14</v>
      </c>
      <c r="K9" s="169"/>
      <c r="L9" s="52"/>
      <c r="M9" s="12" t="s">
        <v>6</v>
      </c>
      <c r="N9" s="12" t="s">
        <v>0</v>
      </c>
      <c r="O9" s="69" t="s">
        <v>2</v>
      </c>
      <c r="P9" s="139" t="s">
        <v>12</v>
      </c>
      <c r="Q9" s="140" t="s">
        <v>11</v>
      </c>
      <c r="R9" s="168" t="s">
        <v>21</v>
      </c>
      <c r="S9" s="168" t="s">
        <v>22</v>
      </c>
      <c r="T9" s="168" t="s">
        <v>23</v>
      </c>
      <c r="U9" s="168" t="s">
        <v>24</v>
      </c>
      <c r="V9" s="168" t="s">
        <v>25</v>
      </c>
      <c r="W9" s="168" t="s">
        <v>26</v>
      </c>
      <c r="X9" s="55" t="s">
        <v>5</v>
      </c>
      <c r="AN9" s="36"/>
      <c r="AO9" s="10"/>
      <c r="AP9" s="50"/>
      <c r="AQ9" s="10"/>
      <c r="AR9" s="10"/>
      <c r="AS9" s="10"/>
      <c r="AT9" s="10"/>
      <c r="AY9" s="4"/>
      <c r="AZ9" s="51"/>
      <c r="BA9" s="51"/>
      <c r="BB9" s="51"/>
      <c r="BD9" s="10"/>
      <c r="BE9" s="35"/>
      <c r="BF9" s="68"/>
      <c r="BG9" s="36"/>
      <c r="BH9" s="10"/>
      <c r="BJ9" s="10"/>
      <c r="BK9" s="10"/>
      <c r="BP9" s="36"/>
      <c r="BQ9" s="10"/>
      <c r="BR9" s="50"/>
      <c r="BS9" s="10"/>
      <c r="BT9" s="10"/>
      <c r="BU9" s="10"/>
      <c r="BV9" s="10"/>
      <c r="CA9" s="4"/>
      <c r="CB9" s="51"/>
      <c r="CC9" s="51"/>
      <c r="CD9" s="51"/>
      <c r="CF9" s="10"/>
      <c r="CG9" s="35"/>
      <c r="CH9" s="68"/>
      <c r="CI9" s="36"/>
      <c r="CJ9" s="10"/>
      <c r="CL9" s="10"/>
      <c r="CM9" s="10"/>
      <c r="CR9" s="36"/>
      <c r="CS9" s="10"/>
      <c r="CT9" s="50"/>
      <c r="CU9" s="10"/>
      <c r="CV9" s="10"/>
      <c r="CW9" s="10"/>
      <c r="CX9" s="10"/>
      <c r="DC9" s="43"/>
      <c r="DD9" s="43"/>
    </row>
    <row r="10" spans="1:108" ht="13.3" customHeight="1">
      <c r="B10" s="61">
        <v>0</v>
      </c>
      <c r="C10" s="149">
        <v>43832</v>
      </c>
      <c r="D10" s="156">
        <v>3257.85</v>
      </c>
      <c r="E10" s="58"/>
      <c r="G10" s="24"/>
      <c r="H10" s="41"/>
      <c r="I10" s="65"/>
      <c r="J10" s="164"/>
      <c r="K10" s="163"/>
      <c r="L10" s="52"/>
      <c r="M10" s="149">
        <v>43832</v>
      </c>
      <c r="N10" s="67">
        <v>3257.85</v>
      </c>
      <c r="O10" s="39"/>
      <c r="P10" s="166">
        <v>3257.85</v>
      </c>
      <c r="Q10" s="167"/>
      <c r="R10" s="167"/>
      <c r="S10" s="161"/>
      <c r="T10" s="166"/>
      <c r="U10" s="166"/>
      <c r="V10" s="161"/>
      <c r="W10" s="166"/>
      <c r="X10" s="66"/>
      <c r="Z10" s="10"/>
      <c r="AB10" s="3"/>
      <c r="AC10" s="35"/>
      <c r="AD10" s="64"/>
      <c r="AE10" s="36"/>
      <c r="AF10" s="10"/>
      <c r="AH10" s="10"/>
      <c r="AI10" s="10"/>
      <c r="AN10" s="36"/>
      <c r="AO10" s="10"/>
      <c r="AP10" s="50"/>
      <c r="AQ10" s="10"/>
      <c r="AR10" s="10"/>
      <c r="AS10" s="10"/>
      <c r="AT10" s="10"/>
      <c r="AY10" s="4"/>
      <c r="AZ10" s="51"/>
      <c r="BA10" s="51"/>
      <c r="BB10" s="51"/>
      <c r="BD10" s="10"/>
      <c r="BE10" s="35"/>
      <c r="BF10" s="64"/>
      <c r="BG10" s="36"/>
      <c r="BH10" s="10"/>
      <c r="BJ10" s="10"/>
      <c r="BK10" s="10"/>
      <c r="BP10" s="36"/>
      <c r="BQ10" s="10"/>
      <c r="BR10" s="50"/>
      <c r="BS10" s="10"/>
      <c r="BT10" s="10"/>
      <c r="BU10" s="10"/>
      <c r="BV10" s="10"/>
      <c r="CA10" s="4"/>
      <c r="CB10" s="51"/>
      <c r="CC10" s="51"/>
      <c r="CD10" s="51"/>
      <c r="CF10" s="10"/>
      <c r="CG10" s="35"/>
      <c r="CH10" s="64"/>
      <c r="CI10" s="36"/>
      <c r="CJ10" s="10"/>
      <c r="CL10" s="10"/>
      <c r="CM10" s="10"/>
      <c r="CR10" s="36"/>
      <c r="CS10" s="10"/>
      <c r="CT10" s="50"/>
      <c r="CU10" s="10"/>
      <c r="CV10" s="10"/>
      <c r="CW10" s="10"/>
      <c r="CX10" s="10"/>
      <c r="DC10" s="43"/>
      <c r="DD10" s="43"/>
    </row>
    <row r="11" spans="1:108" ht="13.3" customHeight="1">
      <c r="B11" s="61">
        <v>1</v>
      </c>
      <c r="C11" s="149">
        <v>43833</v>
      </c>
      <c r="D11" s="156">
        <v>3234.85</v>
      </c>
      <c r="E11" s="58">
        <f t="shared" ref="E11:E74" si="0">(D11-D10)/D10</f>
        <v>-7.0598707736697517E-3</v>
      </c>
      <c r="G11" s="24"/>
      <c r="H11" s="41"/>
      <c r="I11" s="65"/>
      <c r="J11" s="164"/>
      <c r="K11" s="163"/>
      <c r="L11" s="52"/>
      <c r="M11" s="149">
        <v>43833</v>
      </c>
      <c r="N11" s="42">
        <v>3234.85</v>
      </c>
      <c r="O11" s="58">
        <f t="shared" ref="O11:O42" si="1">(N11-N10)/N10</f>
        <v>-7.0598707736697517E-3</v>
      </c>
      <c r="P11" s="160">
        <v>3234.85</v>
      </c>
      <c r="Q11" s="162"/>
      <c r="R11" s="162"/>
      <c r="S11" s="161"/>
      <c r="T11" s="160"/>
      <c r="U11" s="160"/>
      <c r="V11" s="161"/>
      <c r="W11" s="160"/>
      <c r="X11" s="66"/>
      <c r="Z11" s="10"/>
      <c r="AB11" s="3"/>
      <c r="AC11" s="35"/>
      <c r="AD11" s="64"/>
      <c r="AE11" s="36"/>
      <c r="AF11" s="10"/>
      <c r="AH11" s="10"/>
      <c r="AI11" s="10"/>
      <c r="AN11" s="36"/>
      <c r="AO11" s="10"/>
      <c r="AP11" s="50"/>
      <c r="AQ11" s="10"/>
      <c r="AR11" s="10"/>
      <c r="AS11" s="10"/>
      <c r="AT11" s="10"/>
      <c r="AY11" s="4"/>
      <c r="AZ11" s="51"/>
      <c r="BA11" s="51"/>
      <c r="BB11" s="51"/>
      <c r="BD11" s="10"/>
      <c r="BE11" s="35"/>
      <c r="BF11" s="64"/>
      <c r="BG11" s="36"/>
      <c r="BH11" s="10"/>
      <c r="BJ11" s="10"/>
      <c r="BK11" s="10"/>
      <c r="BP11" s="36"/>
      <c r="BQ11" s="10"/>
      <c r="BR11" s="50"/>
      <c r="BS11" s="10"/>
      <c r="BT11" s="10"/>
      <c r="BU11" s="10"/>
      <c r="BV11" s="10"/>
      <c r="CA11" s="4"/>
      <c r="CB11" s="51"/>
      <c r="CC11" s="51"/>
      <c r="CD11" s="51"/>
      <c r="CF11" s="10"/>
      <c r="CG11" s="35"/>
      <c r="CH11" s="64"/>
      <c r="CI11" s="36"/>
      <c r="CJ11" s="10"/>
      <c r="CL11" s="10"/>
      <c r="CM11" s="10"/>
      <c r="CR11" s="36"/>
      <c r="CS11" s="10"/>
      <c r="CT11" s="50"/>
      <c r="CU11" s="10"/>
      <c r="CV11" s="10"/>
      <c r="CW11" s="10"/>
      <c r="CX11" s="10"/>
      <c r="DC11" s="43"/>
      <c r="DD11" s="43"/>
    </row>
    <row r="12" spans="1:108" ht="13.3" customHeight="1">
      <c r="B12" s="61">
        <v>2</v>
      </c>
      <c r="C12" s="149">
        <v>43836</v>
      </c>
      <c r="D12" s="156">
        <v>3246.28</v>
      </c>
      <c r="E12" s="58">
        <f t="shared" si="0"/>
        <v>3.5333941295578749E-3</v>
      </c>
      <c r="G12" s="24"/>
      <c r="H12" s="41"/>
      <c r="I12" s="65"/>
      <c r="J12" s="164"/>
      <c r="K12" s="163"/>
      <c r="L12" s="52"/>
      <c r="M12" s="149">
        <v>43836</v>
      </c>
      <c r="N12" s="42">
        <v>3246.28</v>
      </c>
      <c r="O12" s="58">
        <f t="shared" si="1"/>
        <v>3.5333941295578749E-3</v>
      </c>
      <c r="P12" s="160">
        <v>3246.28</v>
      </c>
      <c r="Q12" s="162"/>
      <c r="R12" s="162"/>
      <c r="S12" s="161"/>
      <c r="T12" s="160"/>
      <c r="U12" s="160"/>
      <c r="V12" s="161"/>
      <c r="W12" s="160"/>
      <c r="X12" s="66"/>
      <c r="Z12" s="10"/>
      <c r="AB12" s="3"/>
      <c r="AC12" s="35"/>
      <c r="AD12" s="64"/>
      <c r="AE12" s="36"/>
      <c r="AF12" s="10"/>
      <c r="AH12" s="10"/>
      <c r="AI12" s="10"/>
      <c r="AN12" s="36"/>
      <c r="AO12" s="10"/>
      <c r="AP12" s="50"/>
      <c r="AQ12" s="10"/>
      <c r="AR12" s="10"/>
      <c r="AS12" s="10"/>
      <c r="AT12" s="10"/>
      <c r="AY12" s="4"/>
      <c r="AZ12" s="51"/>
      <c r="BA12" s="51"/>
      <c r="BB12" s="51"/>
      <c r="BD12" s="10"/>
      <c r="BE12" s="35"/>
      <c r="BF12" s="64"/>
      <c r="BG12" s="36"/>
      <c r="BH12" s="10"/>
      <c r="BJ12" s="10"/>
      <c r="BK12" s="10"/>
      <c r="BP12" s="36"/>
      <c r="BQ12" s="10"/>
      <c r="BR12" s="50"/>
      <c r="BS12" s="10"/>
      <c r="BT12" s="10"/>
      <c r="BU12" s="10"/>
      <c r="BV12" s="10"/>
      <c r="CA12" s="4"/>
      <c r="CB12" s="51"/>
      <c r="CC12" s="51"/>
      <c r="CD12" s="51"/>
      <c r="CF12" s="10"/>
      <c r="CG12" s="35"/>
      <c r="CH12" s="64"/>
      <c r="CI12" s="36"/>
      <c r="CJ12" s="10"/>
      <c r="CL12" s="10"/>
      <c r="CM12" s="10"/>
      <c r="CR12" s="36"/>
      <c r="CS12" s="10"/>
      <c r="CT12" s="50"/>
      <c r="CU12" s="10"/>
      <c r="CV12" s="10"/>
      <c r="CW12" s="10"/>
      <c r="CX12" s="10"/>
      <c r="DC12" s="43"/>
      <c r="DD12" s="43"/>
    </row>
    <row r="13" spans="1:108" ht="13.3" customHeight="1">
      <c r="B13" s="61">
        <v>3</v>
      </c>
      <c r="C13" s="149">
        <v>43837</v>
      </c>
      <c r="D13" s="156">
        <v>3237.18</v>
      </c>
      <c r="E13" s="58">
        <f t="shared" si="0"/>
        <v>-2.8032085956850188E-3</v>
      </c>
      <c r="G13" s="24"/>
      <c r="H13" s="41"/>
      <c r="I13" s="65"/>
      <c r="J13" s="164"/>
      <c r="K13" s="163"/>
      <c r="L13" s="52"/>
      <c r="M13" s="149">
        <v>43837</v>
      </c>
      <c r="N13" s="42">
        <v>3237.18</v>
      </c>
      <c r="O13" s="58">
        <f t="shared" si="1"/>
        <v>-2.8032085956850188E-3</v>
      </c>
      <c r="P13" s="160">
        <v>3237.18</v>
      </c>
      <c r="Q13" s="162"/>
      <c r="R13" s="162"/>
      <c r="S13" s="161"/>
      <c r="T13" s="160"/>
      <c r="U13" s="160"/>
      <c r="V13" s="161"/>
      <c r="W13" s="160"/>
      <c r="X13" s="66"/>
      <c r="Z13" s="10"/>
      <c r="AB13" s="3"/>
      <c r="AC13" s="35"/>
      <c r="AD13" s="64"/>
      <c r="AE13" s="36"/>
      <c r="AF13" s="10"/>
      <c r="AH13" s="10"/>
      <c r="AI13" s="10"/>
      <c r="AN13" s="36"/>
      <c r="AO13" s="10"/>
      <c r="AP13" s="50"/>
      <c r="AQ13" s="10"/>
      <c r="AR13" s="10"/>
      <c r="AS13" s="10"/>
      <c r="AT13" s="10"/>
      <c r="AY13" s="4"/>
      <c r="AZ13" s="51"/>
      <c r="BA13" s="51"/>
      <c r="BB13" s="51"/>
      <c r="BD13" s="10"/>
      <c r="BE13" s="35"/>
      <c r="BF13" s="64"/>
      <c r="BG13" s="36"/>
      <c r="BH13" s="10"/>
      <c r="BJ13" s="10"/>
      <c r="BK13" s="10"/>
      <c r="BP13" s="36"/>
      <c r="BQ13" s="10"/>
      <c r="BR13" s="50"/>
      <c r="BS13" s="10"/>
      <c r="BT13" s="10"/>
      <c r="BU13" s="10"/>
      <c r="BV13" s="10"/>
      <c r="CA13" s="4"/>
      <c r="CB13" s="51"/>
      <c r="CC13" s="51"/>
      <c r="CD13" s="51"/>
      <c r="CF13" s="10"/>
      <c r="CG13" s="35"/>
      <c r="CH13" s="64"/>
      <c r="CI13" s="36"/>
      <c r="CJ13" s="10"/>
      <c r="CL13" s="10"/>
      <c r="CM13" s="10"/>
      <c r="CR13" s="36"/>
      <c r="CS13" s="10"/>
      <c r="CT13" s="50"/>
      <c r="CU13" s="10"/>
      <c r="CV13" s="10"/>
      <c r="CW13" s="10"/>
      <c r="CX13" s="10"/>
      <c r="DC13" s="43"/>
      <c r="DD13" s="43"/>
    </row>
    <row r="14" spans="1:108" ht="13.3" customHeight="1">
      <c r="B14" s="61">
        <v>4</v>
      </c>
      <c r="C14" s="149">
        <v>43838</v>
      </c>
      <c r="D14" s="156">
        <v>3253.05</v>
      </c>
      <c r="E14" s="58">
        <f t="shared" si="0"/>
        <v>4.9024150649640569E-3</v>
      </c>
      <c r="G14" s="24"/>
      <c r="H14" s="41"/>
      <c r="I14" s="65"/>
      <c r="J14" s="164"/>
      <c r="K14" s="163"/>
      <c r="L14" s="52"/>
      <c r="M14" s="149">
        <v>43838</v>
      </c>
      <c r="N14" s="42">
        <v>3253.05</v>
      </c>
      <c r="O14" s="58">
        <f t="shared" si="1"/>
        <v>4.9024150649640569E-3</v>
      </c>
      <c r="P14" s="160">
        <v>3253.05</v>
      </c>
      <c r="Q14" s="162"/>
      <c r="R14" s="162"/>
      <c r="S14" s="161"/>
      <c r="T14" s="160"/>
      <c r="U14" s="160"/>
      <c r="V14" s="161"/>
      <c r="W14" s="160"/>
      <c r="X14" s="66"/>
      <c r="Z14" s="10"/>
      <c r="AB14" s="3"/>
      <c r="AC14" s="35"/>
      <c r="AD14" s="64"/>
      <c r="AE14" s="36"/>
      <c r="AF14" s="10"/>
      <c r="AH14" s="10"/>
      <c r="AI14" s="10"/>
      <c r="AN14" s="36"/>
      <c r="AO14" s="10"/>
      <c r="AP14" s="50"/>
      <c r="AQ14" s="10"/>
      <c r="AR14" s="10"/>
      <c r="AS14" s="10"/>
      <c r="AT14" s="10"/>
      <c r="AY14" s="4"/>
      <c r="AZ14" s="51"/>
      <c r="BA14" s="51"/>
      <c r="BB14" s="51"/>
      <c r="BD14" s="10"/>
      <c r="BE14" s="35"/>
      <c r="BF14" s="64"/>
      <c r="BG14" s="36"/>
      <c r="BH14" s="10"/>
      <c r="BJ14" s="10"/>
      <c r="BK14" s="10"/>
      <c r="BP14" s="36"/>
      <c r="BQ14" s="10"/>
      <c r="BR14" s="50"/>
      <c r="BS14" s="10"/>
      <c r="BT14" s="10"/>
      <c r="BU14" s="10"/>
      <c r="BV14" s="10"/>
      <c r="CA14" s="4"/>
      <c r="CB14" s="51"/>
      <c r="CC14" s="51"/>
      <c r="CD14" s="51"/>
      <c r="CF14" s="10"/>
      <c r="CG14" s="35"/>
      <c r="CH14" s="64"/>
      <c r="CI14" s="36"/>
      <c r="CJ14" s="10"/>
      <c r="CL14" s="10"/>
      <c r="CM14" s="10"/>
      <c r="CR14" s="36"/>
      <c r="CS14" s="10"/>
      <c r="CT14" s="50"/>
      <c r="CU14" s="10"/>
      <c r="CV14" s="10"/>
      <c r="CW14" s="10"/>
      <c r="CX14" s="10"/>
      <c r="DC14" s="43"/>
      <c r="DD14" s="43"/>
    </row>
    <row r="15" spans="1:108" ht="13.3" customHeight="1">
      <c r="B15" s="61">
        <v>5</v>
      </c>
      <c r="C15" s="149">
        <v>43839</v>
      </c>
      <c r="D15" s="156">
        <v>3274.7</v>
      </c>
      <c r="E15" s="58">
        <f t="shared" si="0"/>
        <v>6.6552927252884631E-3</v>
      </c>
      <c r="G15" s="24"/>
      <c r="H15" s="41"/>
      <c r="I15" s="65"/>
      <c r="J15" s="164"/>
      <c r="K15" s="163"/>
      <c r="L15" s="52"/>
      <c r="M15" s="149">
        <v>43839</v>
      </c>
      <c r="N15" s="42">
        <v>3274.7</v>
      </c>
      <c r="O15" s="58">
        <f t="shared" si="1"/>
        <v>6.6552927252884631E-3</v>
      </c>
      <c r="P15" s="160">
        <v>3274.7</v>
      </c>
      <c r="Q15" s="162"/>
      <c r="R15" s="162"/>
      <c r="S15" s="161"/>
      <c r="T15" s="160"/>
      <c r="U15" s="160"/>
      <c r="V15" s="161"/>
      <c r="W15" s="160"/>
      <c r="X15" s="66"/>
      <c r="Z15" s="10"/>
      <c r="AB15" s="3"/>
      <c r="AC15" s="35"/>
      <c r="AD15" s="64"/>
      <c r="AE15" s="36"/>
      <c r="AF15" s="10"/>
      <c r="AH15" s="10"/>
      <c r="AI15" s="10"/>
      <c r="AN15" s="36"/>
      <c r="AO15" s="10"/>
      <c r="AP15" s="50"/>
      <c r="AQ15" s="10"/>
      <c r="AR15" s="10"/>
      <c r="AS15" s="10"/>
      <c r="AT15" s="10"/>
      <c r="AY15" s="4"/>
      <c r="AZ15" s="51"/>
      <c r="BA15" s="51"/>
      <c r="BB15" s="51"/>
      <c r="BD15" s="10"/>
      <c r="BE15" s="35"/>
      <c r="BF15" s="64"/>
      <c r="BG15" s="36"/>
      <c r="BH15" s="10"/>
      <c r="BJ15" s="10"/>
      <c r="BK15" s="10"/>
      <c r="BP15" s="36"/>
      <c r="BQ15" s="10"/>
      <c r="BR15" s="50"/>
      <c r="BS15" s="10"/>
      <c r="BT15" s="10"/>
      <c r="BU15" s="10"/>
      <c r="BV15" s="10"/>
      <c r="CA15" s="4"/>
      <c r="CB15" s="51"/>
      <c r="CC15" s="51"/>
      <c r="CD15" s="51"/>
      <c r="CF15" s="10"/>
      <c r="CG15" s="35"/>
      <c r="CH15" s="64"/>
      <c r="CI15" s="36"/>
      <c r="CJ15" s="10"/>
      <c r="CL15" s="10"/>
      <c r="CM15" s="10"/>
      <c r="CR15" s="36"/>
      <c r="CS15" s="10"/>
      <c r="CT15" s="50"/>
      <c r="CU15" s="10"/>
      <c r="CV15" s="10"/>
      <c r="CW15" s="10"/>
      <c r="CX15" s="10"/>
      <c r="DC15" s="43"/>
      <c r="DD15" s="43"/>
    </row>
    <row r="16" spans="1:108" ht="13.3" customHeight="1">
      <c r="B16" s="61">
        <v>6</v>
      </c>
      <c r="C16" s="149">
        <v>43840</v>
      </c>
      <c r="D16" s="156">
        <v>3265.33</v>
      </c>
      <c r="E16" s="58">
        <f t="shared" si="0"/>
        <v>-2.8613308089290288E-3</v>
      </c>
      <c r="G16" s="24"/>
      <c r="H16" s="41"/>
      <c r="I16" s="65"/>
      <c r="J16" s="164"/>
      <c r="K16" s="163"/>
      <c r="L16" s="52"/>
      <c r="M16" s="149">
        <v>43840</v>
      </c>
      <c r="N16" s="42">
        <v>3265.33</v>
      </c>
      <c r="O16" s="58">
        <f t="shared" si="1"/>
        <v>-2.8613308089290288E-3</v>
      </c>
      <c r="P16" s="160">
        <v>3265.33</v>
      </c>
      <c r="Q16" s="162"/>
      <c r="R16" s="162"/>
      <c r="S16" s="161"/>
      <c r="T16" s="160"/>
      <c r="U16" s="160"/>
      <c r="V16" s="161"/>
      <c r="W16" s="160"/>
      <c r="X16" s="66"/>
      <c r="Z16" s="10"/>
      <c r="AB16" s="3"/>
      <c r="AC16" s="35"/>
      <c r="AD16" s="64"/>
      <c r="AE16" s="36"/>
      <c r="AF16" s="10"/>
      <c r="AH16" s="10"/>
      <c r="AI16" s="10"/>
      <c r="AN16" s="36"/>
      <c r="AO16" s="10"/>
      <c r="AP16" s="50"/>
      <c r="AQ16" s="10"/>
      <c r="AR16" s="10"/>
      <c r="AS16" s="10"/>
      <c r="AT16" s="10"/>
      <c r="AY16" s="4"/>
      <c r="AZ16" s="51"/>
      <c r="BA16" s="51"/>
      <c r="BB16" s="51"/>
      <c r="BD16" s="10"/>
      <c r="BE16" s="35"/>
      <c r="BF16" s="64"/>
      <c r="BG16" s="36"/>
      <c r="BH16" s="10"/>
      <c r="BJ16" s="10"/>
      <c r="BK16" s="10"/>
      <c r="BP16" s="36"/>
      <c r="BQ16" s="10"/>
      <c r="BR16" s="50"/>
      <c r="BS16" s="10"/>
      <c r="BT16" s="10"/>
      <c r="BU16" s="10"/>
      <c r="BV16" s="10"/>
      <c r="CA16" s="4"/>
      <c r="CB16" s="51"/>
      <c r="CC16" s="51"/>
      <c r="CD16" s="51"/>
      <c r="CF16" s="10"/>
      <c r="CG16" s="35"/>
      <c r="CH16" s="64"/>
      <c r="CI16" s="36"/>
      <c r="CJ16" s="10"/>
      <c r="CL16" s="10"/>
      <c r="CM16" s="10"/>
      <c r="CR16" s="36"/>
      <c r="CS16" s="10"/>
      <c r="CT16" s="50"/>
      <c r="CU16" s="10"/>
      <c r="CV16" s="10"/>
      <c r="CW16" s="10"/>
      <c r="CX16" s="10"/>
      <c r="DC16" s="43"/>
      <c r="DD16" s="43"/>
    </row>
    <row r="17" spans="2:108" ht="13.3" customHeight="1">
      <c r="B17" s="61">
        <v>7</v>
      </c>
      <c r="C17" s="149">
        <v>43843</v>
      </c>
      <c r="D17" s="156">
        <v>3265.35</v>
      </c>
      <c r="E17" s="58">
        <f t="shared" si="0"/>
        <v>6.1249552112594471E-6</v>
      </c>
      <c r="G17" s="24"/>
      <c r="H17" s="41"/>
      <c r="I17" s="65"/>
      <c r="J17" s="164"/>
      <c r="K17" s="163"/>
      <c r="L17" s="52"/>
      <c r="M17" s="149">
        <v>43843</v>
      </c>
      <c r="N17" s="42">
        <v>3265.35</v>
      </c>
      <c r="O17" s="58">
        <f t="shared" si="1"/>
        <v>6.1249552112594471E-6</v>
      </c>
      <c r="P17" s="160">
        <v>3265.35</v>
      </c>
      <c r="Q17" s="162"/>
      <c r="R17" s="162"/>
      <c r="S17" s="161"/>
      <c r="T17" s="160"/>
      <c r="U17" s="160"/>
      <c r="V17" s="161"/>
      <c r="W17" s="160"/>
      <c r="X17" s="66"/>
      <c r="Z17" s="10"/>
      <c r="AB17" s="3"/>
      <c r="AC17" s="35"/>
      <c r="AD17" s="64"/>
      <c r="AE17" s="36"/>
      <c r="AF17" s="10"/>
      <c r="AH17" s="10"/>
      <c r="AI17" s="10"/>
      <c r="AN17" s="36"/>
      <c r="AO17" s="10"/>
      <c r="AP17" s="50"/>
      <c r="AQ17" s="10"/>
      <c r="AR17" s="10"/>
      <c r="AS17" s="10"/>
      <c r="AT17" s="10"/>
      <c r="AY17" s="4"/>
      <c r="AZ17" s="51"/>
      <c r="BA17" s="51"/>
      <c r="BB17" s="51"/>
      <c r="BD17" s="10"/>
      <c r="BE17" s="35"/>
      <c r="BF17" s="64"/>
      <c r="BG17" s="36"/>
      <c r="BH17" s="10"/>
      <c r="BJ17" s="10"/>
      <c r="BK17" s="10"/>
      <c r="BP17" s="36"/>
      <c r="BQ17" s="10"/>
      <c r="BR17" s="50"/>
      <c r="BS17" s="10"/>
      <c r="BT17" s="10"/>
      <c r="BU17" s="10"/>
      <c r="BV17" s="10"/>
      <c r="CA17" s="4"/>
      <c r="CB17" s="51"/>
      <c r="CC17" s="51"/>
      <c r="CD17" s="51"/>
      <c r="CF17" s="10"/>
      <c r="CG17" s="35"/>
      <c r="CH17" s="64"/>
      <c r="CI17" s="36"/>
      <c r="CJ17" s="10"/>
      <c r="CL17" s="10"/>
      <c r="CM17" s="10"/>
      <c r="CR17" s="36"/>
      <c r="CS17" s="10"/>
      <c r="CT17" s="50"/>
      <c r="CU17" s="10"/>
      <c r="CV17" s="10"/>
      <c r="CW17" s="10"/>
      <c r="CX17" s="10"/>
      <c r="DC17" s="43"/>
      <c r="DD17" s="43"/>
    </row>
    <row r="18" spans="2:108" ht="13.3" customHeight="1">
      <c r="B18" s="61">
        <v>8</v>
      </c>
      <c r="C18" s="149">
        <v>43844</v>
      </c>
      <c r="D18" s="156">
        <v>3283.15</v>
      </c>
      <c r="E18" s="58">
        <f t="shared" si="0"/>
        <v>5.4511767498124806E-3</v>
      </c>
      <c r="G18" s="24"/>
      <c r="H18" s="41"/>
      <c r="I18" s="65"/>
      <c r="J18" s="164"/>
      <c r="K18" s="163"/>
      <c r="L18" s="52"/>
      <c r="M18" s="149">
        <v>43844</v>
      </c>
      <c r="N18" s="42">
        <v>3283.15</v>
      </c>
      <c r="O18" s="58">
        <f t="shared" si="1"/>
        <v>5.4511767498124806E-3</v>
      </c>
      <c r="P18" s="160">
        <v>3283.15</v>
      </c>
      <c r="Q18" s="162"/>
      <c r="R18" s="162"/>
      <c r="S18" s="161"/>
      <c r="T18" s="160"/>
      <c r="U18" s="160"/>
      <c r="V18" s="161"/>
      <c r="W18" s="160"/>
      <c r="X18" s="66"/>
      <c r="Z18" s="10"/>
      <c r="AB18" s="3"/>
      <c r="AC18" s="35"/>
      <c r="AD18" s="64"/>
      <c r="AE18" s="36"/>
      <c r="AF18" s="10"/>
      <c r="AH18" s="10"/>
      <c r="AI18" s="10"/>
      <c r="AN18" s="36"/>
      <c r="AO18" s="10"/>
      <c r="AP18" s="50"/>
      <c r="AQ18" s="10"/>
      <c r="AR18" s="10"/>
      <c r="AS18" s="10"/>
      <c r="AT18" s="10"/>
      <c r="AY18" s="4"/>
      <c r="AZ18" s="51"/>
      <c r="BA18" s="51"/>
      <c r="BB18" s="51"/>
      <c r="BD18" s="10"/>
      <c r="BE18" s="35"/>
      <c r="BF18" s="64"/>
      <c r="BG18" s="36"/>
      <c r="BH18" s="10"/>
      <c r="BJ18" s="10"/>
      <c r="BK18" s="10"/>
      <c r="BP18" s="36"/>
      <c r="BQ18" s="10"/>
      <c r="BR18" s="50"/>
      <c r="BS18" s="10"/>
      <c r="BT18" s="10"/>
      <c r="BU18" s="10"/>
      <c r="BV18" s="10"/>
      <c r="CA18" s="4"/>
      <c r="CB18" s="51"/>
      <c r="CC18" s="51"/>
      <c r="CD18" s="51"/>
      <c r="CF18" s="10"/>
      <c r="CG18" s="35"/>
      <c r="CH18" s="64"/>
      <c r="CI18" s="36"/>
      <c r="CJ18" s="10"/>
      <c r="CL18" s="10"/>
      <c r="CM18" s="10"/>
      <c r="CR18" s="36"/>
      <c r="CS18" s="10"/>
      <c r="CT18" s="50"/>
      <c r="CU18" s="10"/>
      <c r="CV18" s="10"/>
      <c r="CW18" s="10"/>
      <c r="CX18" s="10"/>
      <c r="DC18" s="43"/>
      <c r="DD18" s="43"/>
    </row>
    <row r="19" spans="2:108" ht="13.3" customHeight="1">
      <c r="B19" s="61">
        <v>9</v>
      </c>
      <c r="C19" s="149">
        <v>43845</v>
      </c>
      <c r="D19" s="156">
        <v>3289.37</v>
      </c>
      <c r="E19" s="58">
        <f t="shared" si="0"/>
        <v>1.8945220291487748E-3</v>
      </c>
      <c r="G19" s="24"/>
      <c r="H19" s="41"/>
      <c r="I19" s="65"/>
      <c r="J19" s="164"/>
      <c r="K19" s="163"/>
      <c r="L19" s="52"/>
      <c r="M19" s="149">
        <v>43845</v>
      </c>
      <c r="N19" s="42">
        <v>3289.37</v>
      </c>
      <c r="O19" s="58">
        <f t="shared" si="1"/>
        <v>1.8945220291487748E-3</v>
      </c>
      <c r="P19" s="160">
        <v>3289.37</v>
      </c>
      <c r="Q19" s="162"/>
      <c r="R19" s="162"/>
      <c r="S19" s="161"/>
      <c r="T19" s="160"/>
      <c r="U19" s="160"/>
      <c r="V19" s="161"/>
      <c r="W19" s="160"/>
      <c r="X19" s="66"/>
      <c r="Z19" s="10"/>
      <c r="AB19" s="3"/>
      <c r="AC19" s="35"/>
      <c r="AD19" s="64"/>
      <c r="AE19" s="36"/>
      <c r="AF19" s="10"/>
      <c r="AH19" s="10"/>
      <c r="AI19" s="10"/>
      <c r="AN19" s="36"/>
      <c r="AO19" s="10"/>
      <c r="AP19" s="50"/>
      <c r="AQ19" s="10"/>
      <c r="AR19" s="10"/>
      <c r="AS19" s="10"/>
      <c r="AT19" s="10"/>
      <c r="AY19" s="4"/>
      <c r="AZ19" s="51"/>
      <c r="BA19" s="51"/>
      <c r="BB19" s="51"/>
      <c r="BD19" s="10"/>
      <c r="BE19" s="35"/>
      <c r="BF19" s="64"/>
      <c r="BG19" s="36"/>
      <c r="BH19" s="10"/>
      <c r="BJ19" s="10"/>
      <c r="BK19" s="10"/>
      <c r="BP19" s="36"/>
      <c r="BQ19" s="10"/>
      <c r="BR19" s="50"/>
      <c r="BS19" s="10"/>
      <c r="BT19" s="10"/>
      <c r="BU19" s="10"/>
      <c r="BV19" s="10"/>
      <c r="CA19" s="4"/>
      <c r="CB19" s="51"/>
      <c r="CC19" s="51"/>
      <c r="CD19" s="51"/>
      <c r="CF19" s="10"/>
      <c r="CG19" s="35"/>
      <c r="CH19" s="64"/>
      <c r="CI19" s="36"/>
      <c r="CJ19" s="10"/>
      <c r="CL19" s="10"/>
      <c r="CM19" s="10"/>
      <c r="CR19" s="36"/>
      <c r="CS19" s="10"/>
      <c r="CT19" s="50"/>
      <c r="CU19" s="10"/>
      <c r="CV19" s="10"/>
      <c r="CW19" s="10"/>
      <c r="CX19" s="10"/>
      <c r="DC19" s="43"/>
      <c r="DD19" s="43"/>
    </row>
    <row r="20" spans="2:108" ht="13.3" customHeight="1">
      <c r="B20" s="61">
        <v>10</v>
      </c>
      <c r="C20" s="149">
        <v>43846</v>
      </c>
      <c r="D20" s="156">
        <v>3316.81</v>
      </c>
      <c r="E20" s="58">
        <f t="shared" si="0"/>
        <v>8.3420229405631041E-3</v>
      </c>
      <c r="G20" s="24"/>
      <c r="H20" s="41"/>
      <c r="I20" s="65"/>
      <c r="J20" s="164"/>
      <c r="K20" s="163"/>
      <c r="L20" s="52"/>
      <c r="M20" s="149">
        <v>43846</v>
      </c>
      <c r="N20" s="42">
        <v>3316.81</v>
      </c>
      <c r="O20" s="58">
        <f t="shared" si="1"/>
        <v>8.3420229405631041E-3</v>
      </c>
      <c r="P20" s="160">
        <v>3316.81</v>
      </c>
      <c r="Q20" s="162"/>
      <c r="R20" s="162"/>
      <c r="S20" s="161"/>
      <c r="T20" s="160"/>
      <c r="U20" s="160"/>
      <c r="V20" s="161"/>
      <c r="W20" s="160"/>
      <c r="X20" s="66"/>
      <c r="Z20" s="10"/>
      <c r="AB20" s="3"/>
      <c r="AC20" s="35"/>
      <c r="AD20" s="64"/>
      <c r="AE20" s="36"/>
      <c r="AF20" s="10"/>
      <c r="AH20" s="10"/>
      <c r="AI20" s="10"/>
      <c r="AN20" s="36"/>
      <c r="AO20" s="10"/>
      <c r="AP20" s="50"/>
      <c r="AQ20" s="10"/>
      <c r="AR20" s="10"/>
      <c r="AS20" s="10"/>
      <c r="AT20" s="10"/>
      <c r="AY20" s="4"/>
      <c r="AZ20" s="51"/>
      <c r="BA20" s="51"/>
      <c r="BB20" s="51"/>
      <c r="BD20" s="10"/>
      <c r="BE20" s="35"/>
      <c r="BF20" s="64"/>
      <c r="BG20" s="36"/>
      <c r="BH20" s="10"/>
      <c r="BJ20" s="10"/>
      <c r="BK20" s="10"/>
      <c r="BP20" s="36"/>
      <c r="BQ20" s="10"/>
      <c r="BR20" s="50"/>
      <c r="BS20" s="10"/>
      <c r="BT20" s="10"/>
      <c r="BU20" s="10"/>
      <c r="BV20" s="10"/>
      <c r="CA20" s="4"/>
      <c r="CB20" s="51"/>
      <c r="CC20" s="51"/>
      <c r="CD20" s="51"/>
      <c r="CF20" s="10"/>
      <c r="CG20" s="35"/>
      <c r="CH20" s="64"/>
      <c r="CI20" s="36"/>
      <c r="CJ20" s="10"/>
      <c r="CL20" s="10"/>
      <c r="CM20" s="10"/>
      <c r="CR20" s="36"/>
      <c r="CS20" s="10"/>
      <c r="CT20" s="50"/>
      <c r="CU20" s="10"/>
      <c r="CV20" s="10"/>
      <c r="CW20" s="10"/>
      <c r="CX20" s="10"/>
      <c r="DC20" s="43"/>
      <c r="DD20" s="43"/>
    </row>
    <row r="21" spans="2:108" ht="13.3" customHeight="1">
      <c r="B21" s="61">
        <v>11</v>
      </c>
      <c r="C21" s="149">
        <v>43847</v>
      </c>
      <c r="D21" s="156">
        <v>3329.62</v>
      </c>
      <c r="E21" s="58">
        <f t="shared" si="0"/>
        <v>3.8621446510351651E-3</v>
      </c>
      <c r="G21" s="24"/>
      <c r="H21" s="41"/>
      <c r="I21" s="65"/>
      <c r="J21" s="164"/>
      <c r="K21" s="163"/>
      <c r="L21" s="52"/>
      <c r="M21" s="149">
        <v>43847</v>
      </c>
      <c r="N21" s="42">
        <v>3329.62</v>
      </c>
      <c r="O21" s="58">
        <f t="shared" si="1"/>
        <v>3.8621446510351651E-3</v>
      </c>
      <c r="P21" s="160">
        <v>3329.62</v>
      </c>
      <c r="Q21" s="162"/>
      <c r="R21" s="162"/>
      <c r="S21" s="161"/>
      <c r="T21" s="160"/>
      <c r="U21" s="160"/>
      <c r="V21" s="161"/>
      <c r="W21" s="160"/>
      <c r="X21" s="66"/>
      <c r="Z21" s="10"/>
      <c r="AB21" s="3"/>
      <c r="AC21" s="35"/>
      <c r="AD21" s="64"/>
      <c r="AE21" s="36"/>
      <c r="AF21" s="10"/>
      <c r="AH21" s="10"/>
      <c r="AI21" s="10"/>
      <c r="AN21" s="36"/>
      <c r="AO21" s="10"/>
      <c r="AP21" s="50"/>
      <c r="AQ21" s="10"/>
      <c r="AR21" s="10"/>
      <c r="AS21" s="10"/>
      <c r="AT21" s="10"/>
      <c r="AY21" s="4"/>
      <c r="AZ21" s="51"/>
      <c r="BA21" s="51"/>
      <c r="BB21" s="51"/>
      <c r="BD21" s="10"/>
      <c r="BE21" s="35"/>
      <c r="BF21" s="64"/>
      <c r="BG21" s="36"/>
      <c r="BH21" s="10"/>
      <c r="BJ21" s="10"/>
      <c r="BK21" s="10"/>
      <c r="BP21" s="36"/>
      <c r="BQ21" s="10"/>
      <c r="BR21" s="50"/>
      <c r="BS21" s="10"/>
      <c r="BT21" s="10"/>
      <c r="BU21" s="10"/>
      <c r="BV21" s="10"/>
      <c r="CA21" s="4"/>
      <c r="CB21" s="51"/>
      <c r="CC21" s="51"/>
      <c r="CD21" s="51"/>
      <c r="CF21" s="10"/>
      <c r="CG21" s="35"/>
      <c r="CH21" s="64"/>
      <c r="CI21" s="36"/>
      <c r="CJ21" s="10"/>
      <c r="CL21" s="10"/>
      <c r="CM21" s="10"/>
      <c r="CR21" s="36"/>
      <c r="CS21" s="10"/>
      <c r="CT21" s="50"/>
      <c r="CU21" s="10"/>
      <c r="CV21" s="10"/>
      <c r="CW21" s="10"/>
      <c r="CX21" s="10"/>
      <c r="DC21" s="43"/>
      <c r="DD21" s="43"/>
    </row>
    <row r="22" spans="2:108" ht="13.3" customHeight="1">
      <c r="B22" s="61">
        <v>12</v>
      </c>
      <c r="C22" s="149">
        <v>43851</v>
      </c>
      <c r="D22" s="156">
        <v>3320.79</v>
      </c>
      <c r="E22" s="58">
        <f t="shared" si="0"/>
        <v>-2.6519542770646284E-3</v>
      </c>
      <c r="G22" s="24"/>
      <c r="H22" s="41"/>
      <c r="I22" s="65"/>
      <c r="J22" s="164"/>
      <c r="K22" s="163"/>
      <c r="L22" s="52"/>
      <c r="M22" s="149">
        <v>43851</v>
      </c>
      <c r="N22" s="42">
        <v>3320.79</v>
      </c>
      <c r="O22" s="58">
        <f t="shared" si="1"/>
        <v>-2.6519542770646284E-3</v>
      </c>
      <c r="P22" s="160">
        <v>3320.79</v>
      </c>
      <c r="Q22" s="162"/>
      <c r="R22" s="162"/>
      <c r="S22" s="161"/>
      <c r="T22" s="160"/>
      <c r="U22" s="160"/>
      <c r="V22" s="161"/>
      <c r="W22" s="160"/>
      <c r="X22" s="66"/>
      <c r="Z22" s="10"/>
      <c r="AB22" s="3"/>
      <c r="AC22" s="35"/>
      <c r="AD22" s="64"/>
      <c r="AE22" s="36"/>
      <c r="AF22" s="10"/>
      <c r="AH22" s="10"/>
      <c r="AI22" s="10"/>
      <c r="AN22" s="36"/>
      <c r="AO22" s="10"/>
      <c r="AP22" s="50"/>
      <c r="AQ22" s="10"/>
      <c r="AR22" s="10"/>
      <c r="AS22" s="10"/>
      <c r="AT22" s="10"/>
      <c r="AY22" s="4"/>
      <c r="AZ22" s="51"/>
      <c r="BA22" s="51"/>
      <c r="BB22" s="51"/>
      <c r="BD22" s="10"/>
      <c r="BE22" s="35"/>
      <c r="BF22" s="64"/>
      <c r="BG22" s="36"/>
      <c r="BH22" s="10"/>
      <c r="BJ22" s="10"/>
      <c r="BK22" s="10"/>
      <c r="BP22" s="36"/>
      <c r="BQ22" s="10"/>
      <c r="BR22" s="50"/>
      <c r="BS22" s="10"/>
      <c r="BT22" s="10"/>
      <c r="BU22" s="10"/>
      <c r="BV22" s="10"/>
      <c r="CA22" s="4"/>
      <c r="CB22" s="51"/>
      <c r="CC22" s="51"/>
      <c r="CD22" s="51"/>
      <c r="CF22" s="10"/>
      <c r="CG22" s="35"/>
      <c r="CH22" s="64"/>
      <c r="CI22" s="36"/>
      <c r="CJ22" s="10"/>
      <c r="CL22" s="10"/>
      <c r="CM22" s="10"/>
      <c r="CR22" s="36"/>
      <c r="CS22" s="10"/>
      <c r="CT22" s="50"/>
      <c r="CU22" s="10"/>
      <c r="CV22" s="10"/>
      <c r="CW22" s="10"/>
      <c r="CX22" s="10"/>
      <c r="DC22" s="43"/>
      <c r="DD22" s="43"/>
    </row>
    <row r="23" spans="2:108" ht="13.3" customHeight="1">
      <c r="B23" s="61">
        <v>13</v>
      </c>
      <c r="C23" s="149">
        <v>43852</v>
      </c>
      <c r="D23" s="156">
        <v>3321.75</v>
      </c>
      <c r="E23" s="58">
        <f t="shared" si="0"/>
        <v>2.8908783753264626E-4</v>
      </c>
      <c r="G23" s="24"/>
      <c r="H23" s="41"/>
      <c r="I23" s="65"/>
      <c r="J23" s="164"/>
      <c r="K23" s="163"/>
      <c r="L23" s="52"/>
      <c r="M23" s="149">
        <v>43852</v>
      </c>
      <c r="N23" s="42">
        <v>3321.75</v>
      </c>
      <c r="O23" s="58">
        <f t="shared" si="1"/>
        <v>2.8908783753264626E-4</v>
      </c>
      <c r="P23" s="160">
        <v>3321.75</v>
      </c>
      <c r="Q23" s="162"/>
      <c r="R23" s="162"/>
      <c r="S23" s="161"/>
      <c r="T23" s="160"/>
      <c r="U23" s="160"/>
      <c r="V23" s="161"/>
      <c r="W23" s="160"/>
      <c r="X23" s="66"/>
      <c r="Z23" s="10"/>
      <c r="AB23" s="3"/>
      <c r="AC23" s="35"/>
      <c r="AD23" s="64"/>
      <c r="AE23" s="36"/>
      <c r="AF23" s="10"/>
      <c r="AH23" s="10"/>
      <c r="AI23" s="10"/>
      <c r="AN23" s="36"/>
      <c r="AO23" s="10"/>
      <c r="AP23" s="50"/>
      <c r="AQ23" s="10"/>
      <c r="AR23" s="10"/>
      <c r="AS23" s="10"/>
      <c r="AT23" s="10"/>
      <c r="AY23" s="4"/>
      <c r="AZ23" s="51"/>
      <c r="BA23" s="51"/>
      <c r="BB23" s="51"/>
      <c r="BD23" s="10"/>
      <c r="BE23" s="35"/>
      <c r="BF23" s="64"/>
      <c r="BG23" s="36"/>
      <c r="BH23" s="10"/>
      <c r="BJ23" s="10"/>
      <c r="BK23" s="10"/>
      <c r="BP23" s="36"/>
      <c r="BQ23" s="10"/>
      <c r="BR23" s="50"/>
      <c r="BS23" s="10"/>
      <c r="BT23" s="10"/>
      <c r="BU23" s="10"/>
      <c r="BV23" s="10"/>
      <c r="CA23" s="4"/>
      <c r="CB23" s="51"/>
      <c r="CC23" s="51"/>
      <c r="CD23" s="51"/>
      <c r="CF23" s="10"/>
      <c r="CG23" s="35"/>
      <c r="CH23" s="64"/>
      <c r="CI23" s="36"/>
      <c r="CJ23" s="10"/>
      <c r="CL23" s="10"/>
      <c r="CM23" s="10"/>
      <c r="CR23" s="36"/>
      <c r="CS23" s="10"/>
      <c r="CT23" s="50"/>
      <c r="CU23" s="10"/>
      <c r="CV23" s="10"/>
      <c r="CW23" s="10"/>
      <c r="CX23" s="10"/>
      <c r="DC23" s="43"/>
      <c r="DD23" s="43"/>
    </row>
    <row r="24" spans="2:108" ht="13.3" customHeight="1">
      <c r="B24" s="61">
        <v>14</v>
      </c>
      <c r="C24" s="149">
        <v>43853</v>
      </c>
      <c r="D24" s="156">
        <v>3325.54</v>
      </c>
      <c r="E24" s="58">
        <f t="shared" si="0"/>
        <v>1.1409648528636904E-3</v>
      </c>
      <c r="G24" s="24"/>
      <c r="H24" s="41"/>
      <c r="I24" s="65"/>
      <c r="J24" s="164"/>
      <c r="K24" s="163"/>
      <c r="L24" s="52"/>
      <c r="M24" s="149">
        <v>43853</v>
      </c>
      <c r="N24" s="42">
        <v>3325.54</v>
      </c>
      <c r="O24" s="58">
        <f t="shared" si="1"/>
        <v>1.1409648528636904E-3</v>
      </c>
      <c r="P24" s="160">
        <v>3325.54</v>
      </c>
      <c r="Q24" s="162"/>
      <c r="R24" s="162"/>
      <c r="S24" s="161"/>
      <c r="T24" s="160"/>
      <c r="U24" s="160"/>
      <c r="V24" s="161"/>
      <c r="W24" s="160"/>
      <c r="X24" s="66"/>
      <c r="Z24" s="10"/>
      <c r="AB24" s="3"/>
      <c r="AC24" s="35"/>
      <c r="AD24" s="64"/>
      <c r="AE24" s="36"/>
      <c r="AF24" s="10"/>
      <c r="AH24" s="10"/>
      <c r="AI24" s="10"/>
      <c r="AN24" s="36"/>
      <c r="AO24" s="10"/>
      <c r="AP24" s="50"/>
      <c r="AQ24" s="10"/>
      <c r="AR24" s="10"/>
      <c r="AS24" s="10"/>
      <c r="AT24" s="10"/>
      <c r="AY24" s="4"/>
      <c r="AZ24" s="51"/>
      <c r="BA24" s="51"/>
      <c r="BB24" s="51"/>
      <c r="BD24" s="10"/>
      <c r="BE24" s="35"/>
      <c r="BF24" s="64"/>
      <c r="BG24" s="36"/>
      <c r="BH24" s="10"/>
      <c r="BJ24" s="10"/>
      <c r="BK24" s="10"/>
      <c r="BP24" s="36"/>
      <c r="BQ24" s="10"/>
      <c r="BR24" s="50"/>
      <c r="BS24" s="10"/>
      <c r="BT24" s="10"/>
      <c r="BU24" s="10"/>
      <c r="BV24" s="10"/>
      <c r="CA24" s="4"/>
      <c r="CB24" s="51"/>
      <c r="CC24" s="51"/>
      <c r="CD24" s="51"/>
      <c r="CF24" s="10"/>
      <c r="CG24" s="35"/>
      <c r="CH24" s="64"/>
      <c r="CI24" s="36"/>
      <c r="CJ24" s="10"/>
      <c r="CL24" s="10"/>
      <c r="CM24" s="10"/>
      <c r="CR24" s="36"/>
      <c r="CS24" s="10"/>
      <c r="CT24" s="50"/>
      <c r="CU24" s="10"/>
      <c r="CV24" s="10"/>
      <c r="CW24" s="10"/>
      <c r="CX24" s="10"/>
      <c r="DC24" s="43"/>
      <c r="DD24" s="43"/>
    </row>
    <row r="25" spans="2:108" ht="13.3" customHeight="1">
      <c r="B25" s="61">
        <v>15</v>
      </c>
      <c r="C25" s="149">
        <v>43854</v>
      </c>
      <c r="D25" s="156">
        <v>3295.47</v>
      </c>
      <c r="E25" s="58">
        <f t="shared" si="0"/>
        <v>-9.0421405245464381E-3</v>
      </c>
      <c r="G25" s="24"/>
      <c r="H25" s="41"/>
      <c r="I25" s="65"/>
      <c r="J25" s="164"/>
      <c r="K25" s="163"/>
      <c r="L25" s="52"/>
      <c r="M25" s="149">
        <v>43854</v>
      </c>
      <c r="N25" s="42">
        <v>3295.47</v>
      </c>
      <c r="O25" s="58">
        <f t="shared" si="1"/>
        <v>-9.0421405245464381E-3</v>
      </c>
      <c r="P25" s="160">
        <v>3295.47</v>
      </c>
      <c r="Q25" s="162"/>
      <c r="R25" s="162"/>
      <c r="S25" s="161"/>
      <c r="T25" s="160"/>
      <c r="U25" s="160"/>
      <c r="V25" s="161"/>
      <c r="W25" s="160"/>
      <c r="X25" s="66"/>
      <c r="Z25" s="10"/>
      <c r="AB25" s="3"/>
      <c r="AC25" s="35"/>
      <c r="AD25" s="64"/>
      <c r="AE25" s="36"/>
      <c r="AF25" s="10"/>
      <c r="AH25" s="10"/>
      <c r="AI25" s="10"/>
      <c r="AN25" s="36"/>
      <c r="AO25" s="10"/>
      <c r="AP25" s="50"/>
      <c r="AQ25" s="10"/>
      <c r="AR25" s="10"/>
      <c r="AS25" s="10"/>
      <c r="AT25" s="10"/>
      <c r="AY25" s="4"/>
      <c r="AZ25" s="51"/>
      <c r="BA25" s="51"/>
      <c r="BB25" s="51"/>
      <c r="BD25" s="10"/>
      <c r="BE25" s="35"/>
      <c r="BF25" s="64"/>
      <c r="BG25" s="36"/>
      <c r="BH25" s="10"/>
      <c r="BJ25" s="10"/>
      <c r="BK25" s="10"/>
      <c r="BP25" s="36"/>
      <c r="BQ25" s="10"/>
      <c r="BR25" s="50"/>
      <c r="BS25" s="10"/>
      <c r="BT25" s="10"/>
      <c r="BU25" s="10"/>
      <c r="BV25" s="10"/>
      <c r="CA25" s="4"/>
      <c r="CB25" s="51"/>
      <c r="CC25" s="51"/>
      <c r="CD25" s="51"/>
      <c r="CF25" s="10"/>
      <c r="CG25" s="35"/>
      <c r="CH25" s="64"/>
      <c r="CI25" s="36"/>
      <c r="CJ25" s="10"/>
      <c r="CL25" s="10"/>
      <c r="CM25" s="10"/>
      <c r="CR25" s="36"/>
      <c r="CS25" s="10"/>
      <c r="CT25" s="50"/>
      <c r="CU25" s="10"/>
      <c r="CV25" s="10"/>
      <c r="CW25" s="10"/>
      <c r="CX25" s="10"/>
      <c r="DC25" s="43"/>
      <c r="DD25" s="43"/>
    </row>
    <row r="26" spans="2:108" ht="13.3" customHeight="1">
      <c r="B26" s="61">
        <v>16</v>
      </c>
      <c r="C26" s="149">
        <v>43857</v>
      </c>
      <c r="D26" s="156">
        <v>3253.63</v>
      </c>
      <c r="E26" s="58">
        <f t="shared" si="0"/>
        <v>-1.2696216321192331E-2</v>
      </c>
      <c r="G26" s="24"/>
      <c r="H26" s="41"/>
      <c r="I26" s="65"/>
      <c r="J26" s="164"/>
      <c r="K26" s="163"/>
      <c r="L26" s="52"/>
      <c r="M26" s="149">
        <v>43857</v>
      </c>
      <c r="N26" s="42">
        <v>3253.63</v>
      </c>
      <c r="O26" s="58">
        <f t="shared" si="1"/>
        <v>-1.2696216321192331E-2</v>
      </c>
      <c r="P26" s="160">
        <v>3253.63</v>
      </c>
      <c r="Q26" s="162"/>
      <c r="R26" s="162"/>
      <c r="S26" s="161"/>
      <c r="T26" s="160"/>
      <c r="U26" s="160"/>
      <c r="V26" s="161"/>
      <c r="W26" s="160"/>
      <c r="X26" s="66"/>
      <c r="Z26" s="10"/>
      <c r="AB26" s="3"/>
      <c r="AC26" s="35"/>
      <c r="AD26" s="64"/>
      <c r="AE26" s="36"/>
      <c r="AF26" s="10"/>
      <c r="AH26" s="10"/>
      <c r="AI26" s="10"/>
      <c r="AN26" s="36"/>
      <c r="AO26" s="10"/>
      <c r="AP26" s="50"/>
      <c r="AQ26" s="10"/>
      <c r="AR26" s="10"/>
      <c r="AS26" s="10"/>
      <c r="AT26" s="10"/>
      <c r="AY26" s="4"/>
      <c r="AZ26" s="51"/>
      <c r="BA26" s="51"/>
      <c r="BB26" s="51"/>
      <c r="BD26" s="10"/>
      <c r="BE26" s="35"/>
      <c r="BF26" s="64"/>
      <c r="BG26" s="36"/>
      <c r="BH26" s="10"/>
      <c r="BJ26" s="10"/>
      <c r="BK26" s="10"/>
      <c r="BP26" s="36"/>
      <c r="BQ26" s="10"/>
      <c r="BR26" s="50"/>
      <c r="BS26" s="10"/>
      <c r="BT26" s="10"/>
      <c r="BU26" s="10"/>
      <c r="BV26" s="10"/>
      <c r="CA26" s="4"/>
      <c r="CB26" s="51"/>
      <c r="CC26" s="51"/>
      <c r="CD26" s="51"/>
      <c r="CF26" s="10"/>
      <c r="CG26" s="35"/>
      <c r="CH26" s="64"/>
      <c r="CI26" s="36"/>
      <c r="CJ26" s="10"/>
      <c r="CL26" s="10"/>
      <c r="CM26" s="10"/>
      <c r="CR26" s="36"/>
      <c r="CS26" s="10"/>
      <c r="CT26" s="50"/>
      <c r="CU26" s="10"/>
      <c r="CV26" s="10"/>
      <c r="CW26" s="10"/>
      <c r="CX26" s="10"/>
      <c r="DC26" s="43"/>
      <c r="DD26" s="43"/>
    </row>
    <row r="27" spans="2:108" ht="13.3" customHeight="1">
      <c r="B27" s="61">
        <v>17</v>
      </c>
      <c r="C27" s="149">
        <v>43858</v>
      </c>
      <c r="D27" s="156">
        <v>3276.24</v>
      </c>
      <c r="E27" s="58">
        <f t="shared" si="0"/>
        <v>6.9491613981920719E-3</v>
      </c>
      <c r="G27" s="24"/>
      <c r="H27" s="41"/>
      <c r="I27" s="65"/>
      <c r="J27" s="164"/>
      <c r="K27" s="163"/>
      <c r="L27" s="52"/>
      <c r="M27" s="149">
        <v>43858</v>
      </c>
      <c r="N27" s="42">
        <v>3276.24</v>
      </c>
      <c r="O27" s="58">
        <f t="shared" si="1"/>
        <v>6.9491613981920719E-3</v>
      </c>
      <c r="P27" s="160">
        <v>3276.24</v>
      </c>
      <c r="Q27" s="162"/>
      <c r="R27" s="162"/>
      <c r="S27" s="161"/>
      <c r="T27" s="160"/>
      <c r="U27" s="160"/>
      <c r="V27" s="161"/>
      <c r="W27" s="160"/>
      <c r="X27" s="66"/>
      <c r="Z27" s="10"/>
      <c r="AB27" s="3"/>
      <c r="AC27" s="35"/>
      <c r="AD27" s="64"/>
      <c r="AE27" s="36"/>
      <c r="AF27" s="10"/>
      <c r="AH27" s="10"/>
      <c r="AI27" s="10"/>
      <c r="AN27" s="36"/>
      <c r="AO27" s="10"/>
      <c r="AP27" s="50"/>
      <c r="AQ27" s="10"/>
      <c r="AR27" s="10"/>
      <c r="AS27" s="10"/>
      <c r="AT27" s="10"/>
      <c r="AY27" s="4"/>
      <c r="AZ27" s="51"/>
      <c r="BA27" s="51"/>
      <c r="BB27" s="51"/>
      <c r="BD27" s="10"/>
      <c r="BE27" s="35"/>
      <c r="BF27" s="64"/>
      <c r="BG27" s="36"/>
      <c r="BH27" s="10"/>
      <c r="BJ27" s="10"/>
      <c r="BK27" s="10"/>
      <c r="BP27" s="36"/>
      <c r="BQ27" s="10"/>
      <c r="BR27" s="50"/>
      <c r="BS27" s="10"/>
      <c r="BT27" s="10"/>
      <c r="BU27" s="10"/>
      <c r="BV27" s="10"/>
      <c r="CA27" s="4"/>
      <c r="CB27" s="51"/>
      <c r="CC27" s="51"/>
      <c r="CD27" s="51"/>
      <c r="CF27" s="10"/>
      <c r="CG27" s="35"/>
      <c r="CH27" s="64"/>
      <c r="CI27" s="36"/>
      <c r="CJ27" s="10"/>
      <c r="CL27" s="10"/>
      <c r="CM27" s="10"/>
      <c r="CR27" s="36"/>
      <c r="CS27" s="10"/>
      <c r="CT27" s="50"/>
      <c r="CU27" s="10"/>
      <c r="CV27" s="10"/>
      <c r="CW27" s="10"/>
      <c r="CX27" s="10"/>
      <c r="DC27" s="43"/>
      <c r="DD27" s="43"/>
    </row>
    <row r="28" spans="2:108" ht="13.3" customHeight="1">
      <c r="B28" s="61">
        <v>18</v>
      </c>
      <c r="C28" s="149">
        <v>43859</v>
      </c>
      <c r="D28" s="156">
        <v>3285.06</v>
      </c>
      <c r="E28" s="58">
        <f t="shared" si="0"/>
        <v>2.6921104680976255E-3</v>
      </c>
      <c r="G28" s="24"/>
      <c r="H28" s="41"/>
      <c r="I28" s="65"/>
      <c r="J28" s="164"/>
      <c r="K28" s="163"/>
      <c r="L28" s="52"/>
      <c r="M28" s="149">
        <v>43859</v>
      </c>
      <c r="N28" s="42">
        <v>3285.06</v>
      </c>
      <c r="O28" s="58">
        <f t="shared" si="1"/>
        <v>2.6921104680976255E-3</v>
      </c>
      <c r="P28" s="160">
        <v>3285.06</v>
      </c>
      <c r="Q28" s="162"/>
      <c r="R28" s="162"/>
      <c r="S28" s="161"/>
      <c r="T28" s="160"/>
      <c r="U28" s="160"/>
      <c r="V28" s="161"/>
      <c r="W28" s="160"/>
      <c r="X28" s="66"/>
      <c r="Z28" s="10"/>
      <c r="AB28" s="3"/>
      <c r="AC28" s="35"/>
      <c r="AD28" s="64"/>
      <c r="AE28" s="36"/>
      <c r="AF28" s="10"/>
      <c r="AH28" s="10"/>
      <c r="AI28" s="10"/>
      <c r="AN28" s="36"/>
      <c r="AO28" s="10"/>
      <c r="AP28" s="50"/>
      <c r="AQ28" s="10"/>
      <c r="AR28" s="10"/>
      <c r="AS28" s="10"/>
      <c r="AT28" s="10"/>
      <c r="AY28" s="4"/>
      <c r="AZ28" s="51"/>
      <c r="BA28" s="51"/>
      <c r="BB28" s="51"/>
      <c r="BD28" s="10"/>
      <c r="BE28" s="35"/>
      <c r="BF28" s="64"/>
      <c r="BG28" s="36"/>
      <c r="BH28" s="10"/>
      <c r="BJ28" s="10"/>
      <c r="BK28" s="10"/>
      <c r="BP28" s="36"/>
      <c r="BQ28" s="10"/>
      <c r="BR28" s="50"/>
      <c r="BS28" s="10"/>
      <c r="BT28" s="10"/>
      <c r="BU28" s="10"/>
      <c r="BV28" s="10"/>
      <c r="CA28" s="4"/>
      <c r="CB28" s="51"/>
      <c r="CC28" s="51"/>
      <c r="CD28" s="51"/>
      <c r="CF28" s="10"/>
      <c r="CG28" s="35"/>
      <c r="CH28" s="64"/>
      <c r="CI28" s="36"/>
      <c r="CJ28" s="10"/>
      <c r="CL28" s="10"/>
      <c r="CM28" s="10"/>
      <c r="CR28" s="36"/>
      <c r="CS28" s="10"/>
      <c r="CT28" s="50"/>
      <c r="CU28" s="10"/>
      <c r="CV28" s="10"/>
      <c r="CW28" s="10"/>
      <c r="CX28" s="10"/>
      <c r="DC28" s="43"/>
      <c r="DD28" s="43"/>
    </row>
    <row r="29" spans="2:108" ht="13.3" customHeight="1">
      <c r="B29" s="61">
        <v>19</v>
      </c>
      <c r="C29" s="149">
        <v>43860</v>
      </c>
      <c r="D29" s="156">
        <v>3283.66</v>
      </c>
      <c r="E29" s="58">
        <f t="shared" si="0"/>
        <v>-4.2617182030163557E-4</v>
      </c>
      <c r="G29" s="24"/>
      <c r="H29" s="41"/>
      <c r="I29" s="65"/>
      <c r="J29" s="164"/>
      <c r="K29" s="163"/>
      <c r="L29" s="52"/>
      <c r="M29" s="149">
        <v>43860</v>
      </c>
      <c r="N29" s="42">
        <v>3283.66</v>
      </c>
      <c r="O29" s="58">
        <f t="shared" si="1"/>
        <v>-4.2617182030163557E-4</v>
      </c>
      <c r="P29" s="160">
        <v>3283.66</v>
      </c>
      <c r="Q29" s="162"/>
      <c r="R29" s="162"/>
      <c r="S29" s="161"/>
      <c r="T29" s="160"/>
      <c r="U29" s="160"/>
      <c r="V29" s="161"/>
      <c r="W29" s="160"/>
      <c r="X29" s="66"/>
      <c r="Z29" s="10"/>
      <c r="AB29" s="3"/>
      <c r="AC29" s="35"/>
      <c r="AD29" s="64"/>
      <c r="AE29" s="36"/>
      <c r="AF29" s="10"/>
      <c r="AH29" s="10"/>
      <c r="AI29" s="10"/>
      <c r="AN29" s="36"/>
      <c r="AO29" s="10"/>
      <c r="AP29" s="50"/>
      <c r="AQ29" s="10"/>
      <c r="AR29" s="10"/>
      <c r="AS29" s="10"/>
      <c r="AT29" s="10"/>
      <c r="AY29" s="4"/>
      <c r="AZ29" s="51"/>
      <c r="BA29" s="51"/>
      <c r="BB29" s="51"/>
      <c r="BD29" s="10"/>
      <c r="BE29" s="35"/>
      <c r="BF29" s="64"/>
      <c r="BG29" s="36"/>
      <c r="BH29" s="10"/>
      <c r="BJ29" s="10"/>
      <c r="BK29" s="10"/>
      <c r="BP29" s="36"/>
      <c r="BQ29" s="10"/>
      <c r="BR29" s="50"/>
      <c r="BS29" s="10"/>
      <c r="BT29" s="10"/>
      <c r="BU29" s="10"/>
      <c r="BV29" s="10"/>
      <c r="CA29" s="4"/>
      <c r="CB29" s="51"/>
      <c r="CC29" s="51"/>
      <c r="CD29" s="51"/>
      <c r="CF29" s="10"/>
      <c r="CG29" s="35"/>
      <c r="CH29" s="64"/>
      <c r="CI29" s="36"/>
      <c r="CJ29" s="10"/>
      <c r="CL29" s="10"/>
      <c r="CM29" s="10"/>
      <c r="CR29" s="36"/>
      <c r="CS29" s="10"/>
      <c r="CT29" s="50"/>
      <c r="CU29" s="10"/>
      <c r="CV29" s="10"/>
      <c r="CW29" s="10"/>
      <c r="CX29" s="10"/>
      <c r="DC29" s="43"/>
      <c r="DD29" s="43"/>
    </row>
    <row r="30" spans="2:108" ht="13.3" customHeight="1">
      <c r="B30" s="61">
        <v>20</v>
      </c>
      <c r="C30" s="149">
        <v>43861</v>
      </c>
      <c r="D30" s="156">
        <v>3225.52</v>
      </c>
      <c r="E30" s="58">
        <f t="shared" si="0"/>
        <v>-1.7705852615678808E-2</v>
      </c>
      <c r="G30" s="24"/>
      <c r="H30" s="41"/>
      <c r="I30" s="65"/>
      <c r="J30" s="164"/>
      <c r="K30" s="163"/>
      <c r="L30" s="52"/>
      <c r="M30" s="149">
        <v>43861</v>
      </c>
      <c r="N30" s="42">
        <v>3225.52</v>
      </c>
      <c r="O30" s="58">
        <f t="shared" si="1"/>
        <v>-1.7705852615678808E-2</v>
      </c>
      <c r="P30" s="160">
        <v>3225.52</v>
      </c>
      <c r="Q30" s="162"/>
      <c r="R30" s="162"/>
      <c r="S30" s="161"/>
      <c r="T30" s="160"/>
      <c r="U30" s="160"/>
      <c r="V30" s="161"/>
      <c r="W30" s="160"/>
      <c r="X30" s="66"/>
      <c r="Z30" s="10"/>
      <c r="AB30" s="3"/>
      <c r="AC30" s="35"/>
      <c r="AD30" s="64"/>
      <c r="AE30" s="36"/>
      <c r="AF30" s="10"/>
      <c r="AH30" s="10"/>
      <c r="AI30" s="10"/>
      <c r="AN30" s="36"/>
      <c r="AO30" s="10"/>
      <c r="AP30" s="50"/>
      <c r="AQ30" s="10"/>
      <c r="AR30" s="10"/>
      <c r="AS30" s="10"/>
      <c r="AT30" s="10"/>
      <c r="AY30" s="4"/>
      <c r="AZ30" s="51"/>
      <c r="BA30" s="51"/>
      <c r="BB30" s="51"/>
      <c r="BD30" s="10"/>
      <c r="BE30" s="35"/>
      <c r="BF30" s="64"/>
      <c r="BG30" s="36"/>
      <c r="BH30" s="10"/>
      <c r="BJ30" s="10"/>
      <c r="BK30" s="10"/>
      <c r="BP30" s="36"/>
      <c r="BQ30" s="10"/>
      <c r="BR30" s="50"/>
      <c r="BS30" s="10"/>
      <c r="BT30" s="10"/>
      <c r="BU30" s="10"/>
      <c r="BV30" s="10"/>
      <c r="CA30" s="4"/>
      <c r="CB30" s="51"/>
      <c r="CC30" s="51"/>
      <c r="CD30" s="51"/>
      <c r="CF30" s="10"/>
      <c r="CG30" s="35"/>
      <c r="CH30" s="64"/>
      <c r="CI30" s="36"/>
      <c r="CJ30" s="10"/>
      <c r="CL30" s="10"/>
      <c r="CM30" s="10"/>
      <c r="CR30" s="36"/>
      <c r="CS30" s="10"/>
      <c r="CT30" s="50"/>
      <c r="CU30" s="10"/>
      <c r="CV30" s="10"/>
      <c r="CW30" s="10"/>
      <c r="CX30" s="10"/>
      <c r="DC30" s="43"/>
      <c r="DD30" s="43"/>
    </row>
    <row r="31" spans="2:108" ht="13.3" customHeight="1">
      <c r="B31" s="61">
        <v>21</v>
      </c>
      <c r="C31" s="149">
        <v>43864</v>
      </c>
      <c r="D31" s="156">
        <v>3248.92</v>
      </c>
      <c r="E31" s="58">
        <f t="shared" si="0"/>
        <v>7.2546442124060903E-3</v>
      </c>
      <c r="G31" s="24"/>
      <c r="H31" s="41"/>
      <c r="I31" s="65"/>
      <c r="J31" s="164"/>
      <c r="K31" s="163"/>
      <c r="L31" s="52"/>
      <c r="M31" s="149">
        <v>43864</v>
      </c>
      <c r="N31" s="42">
        <v>3248.92</v>
      </c>
      <c r="O31" s="58">
        <f t="shared" si="1"/>
        <v>7.2546442124060903E-3</v>
      </c>
      <c r="P31" s="160">
        <v>3248.92</v>
      </c>
      <c r="Q31" s="162"/>
      <c r="R31" s="162"/>
      <c r="S31" s="161"/>
      <c r="T31" s="160"/>
      <c r="U31" s="160"/>
      <c r="V31" s="161"/>
      <c r="W31" s="160"/>
      <c r="X31" s="66"/>
      <c r="Z31" s="10"/>
      <c r="AB31" s="3"/>
      <c r="AC31" s="35"/>
      <c r="AD31" s="64"/>
      <c r="AE31" s="36"/>
      <c r="AF31" s="10"/>
      <c r="AH31" s="10"/>
      <c r="AI31" s="10"/>
      <c r="AN31" s="36"/>
      <c r="AO31" s="10"/>
      <c r="AP31" s="50"/>
      <c r="AQ31" s="10"/>
      <c r="AR31" s="10"/>
      <c r="AS31" s="10"/>
      <c r="AT31" s="10"/>
      <c r="AY31" s="4"/>
      <c r="AZ31" s="51"/>
      <c r="BA31" s="51"/>
      <c r="BB31" s="51"/>
      <c r="BD31" s="10"/>
      <c r="BE31" s="35"/>
      <c r="BF31" s="64"/>
      <c r="BG31" s="36"/>
      <c r="BH31" s="10"/>
      <c r="BJ31" s="10"/>
      <c r="BK31" s="10"/>
      <c r="BP31" s="36"/>
      <c r="BQ31" s="10"/>
      <c r="BR31" s="50"/>
      <c r="BS31" s="10"/>
      <c r="BT31" s="10"/>
      <c r="BU31" s="10"/>
      <c r="BV31" s="10"/>
      <c r="CA31" s="4"/>
      <c r="CB31" s="51"/>
      <c r="CC31" s="51"/>
      <c r="CD31" s="51"/>
      <c r="CF31" s="10"/>
      <c r="CG31" s="35"/>
      <c r="CH31" s="64"/>
      <c r="CI31" s="36"/>
      <c r="CJ31" s="10"/>
      <c r="CL31" s="10"/>
      <c r="CM31" s="10"/>
      <c r="CR31" s="36"/>
      <c r="CS31" s="10"/>
      <c r="CT31" s="50"/>
      <c r="CU31" s="10"/>
      <c r="CV31" s="10"/>
      <c r="CW31" s="10"/>
      <c r="CX31" s="10"/>
      <c r="DC31" s="43"/>
      <c r="DD31" s="43"/>
    </row>
    <row r="32" spans="2:108" ht="13.3" customHeight="1">
      <c r="B32" s="61">
        <v>22</v>
      </c>
      <c r="C32" s="149">
        <v>43865</v>
      </c>
      <c r="D32" s="156">
        <v>3296.86</v>
      </c>
      <c r="E32" s="58">
        <f t="shared" si="0"/>
        <v>1.4755672654297445E-2</v>
      </c>
      <c r="G32" s="24"/>
      <c r="H32" s="41"/>
      <c r="I32" s="65"/>
      <c r="J32" s="164"/>
      <c r="K32" s="163"/>
      <c r="L32" s="52"/>
      <c r="M32" s="149">
        <v>43865</v>
      </c>
      <c r="N32" s="42">
        <v>3296.86</v>
      </c>
      <c r="O32" s="58">
        <f t="shared" si="1"/>
        <v>1.4755672654297445E-2</v>
      </c>
      <c r="P32" s="160">
        <v>3296.86</v>
      </c>
      <c r="Q32" s="162"/>
      <c r="R32" s="162"/>
      <c r="S32" s="161"/>
      <c r="T32" s="160"/>
      <c r="U32" s="160"/>
      <c r="V32" s="161"/>
      <c r="W32" s="160"/>
      <c r="X32" s="66"/>
      <c r="Z32" s="10"/>
      <c r="AB32" s="3"/>
      <c r="AC32" s="35"/>
      <c r="AD32" s="64"/>
      <c r="AE32" s="36"/>
      <c r="AF32" s="10"/>
      <c r="AH32" s="10"/>
      <c r="AI32" s="10"/>
      <c r="AN32" s="36"/>
      <c r="AO32" s="10"/>
      <c r="AP32" s="50"/>
      <c r="AQ32" s="10"/>
      <c r="AR32" s="10"/>
      <c r="AS32" s="10"/>
      <c r="AT32" s="10"/>
      <c r="AY32" s="4"/>
      <c r="AZ32" s="51"/>
      <c r="BA32" s="51"/>
      <c r="BB32" s="51"/>
      <c r="BD32" s="10"/>
      <c r="BE32" s="35"/>
      <c r="BF32" s="64"/>
      <c r="BG32" s="36"/>
      <c r="BH32" s="10"/>
      <c r="BJ32" s="10"/>
      <c r="BK32" s="10"/>
      <c r="BP32" s="36"/>
      <c r="BQ32" s="10"/>
      <c r="BR32" s="50"/>
      <c r="BS32" s="10"/>
      <c r="BT32" s="10"/>
      <c r="BU32" s="10"/>
      <c r="BV32" s="10"/>
      <c r="CA32" s="4"/>
      <c r="CB32" s="51"/>
      <c r="CC32" s="51"/>
      <c r="CD32" s="51"/>
      <c r="CF32" s="10"/>
      <c r="CG32" s="35"/>
      <c r="CH32" s="64"/>
      <c r="CI32" s="36"/>
      <c r="CJ32" s="10"/>
      <c r="CL32" s="10"/>
      <c r="CM32" s="10"/>
      <c r="CR32" s="36"/>
      <c r="CS32" s="10"/>
      <c r="CT32" s="50"/>
      <c r="CU32" s="10"/>
      <c r="CV32" s="10"/>
      <c r="CW32" s="10"/>
      <c r="CX32" s="10"/>
      <c r="DC32" s="43"/>
      <c r="DD32" s="43"/>
    </row>
    <row r="33" spans="2:108" ht="13.3" customHeight="1">
      <c r="B33" s="61">
        <v>23</v>
      </c>
      <c r="C33" s="149">
        <v>43866</v>
      </c>
      <c r="D33" s="156">
        <v>3334.69</v>
      </c>
      <c r="E33" s="58">
        <f t="shared" si="0"/>
        <v>1.1474554576172457E-2</v>
      </c>
      <c r="G33" s="24"/>
      <c r="H33" s="41"/>
      <c r="I33" s="65"/>
      <c r="J33" s="164"/>
      <c r="K33" s="163"/>
      <c r="L33" s="52"/>
      <c r="M33" s="149">
        <v>43866</v>
      </c>
      <c r="N33" s="42">
        <v>3334.69</v>
      </c>
      <c r="O33" s="58">
        <f t="shared" si="1"/>
        <v>1.1474554576172457E-2</v>
      </c>
      <c r="P33" s="160">
        <v>3334.69</v>
      </c>
      <c r="Q33" s="162"/>
      <c r="R33" s="162"/>
      <c r="S33" s="161"/>
      <c r="T33" s="160"/>
      <c r="U33" s="160"/>
      <c r="V33" s="161"/>
      <c r="W33" s="160"/>
      <c r="X33" s="66"/>
      <c r="Z33" s="10"/>
      <c r="AB33" s="3"/>
      <c r="AC33" s="35"/>
      <c r="AD33" s="64"/>
      <c r="AE33" s="36"/>
      <c r="AF33" s="10"/>
      <c r="AH33" s="10"/>
      <c r="AI33" s="10"/>
      <c r="AN33" s="36"/>
      <c r="AO33" s="10"/>
      <c r="AP33" s="50"/>
      <c r="AQ33" s="10"/>
      <c r="AR33" s="10"/>
      <c r="AS33" s="10"/>
      <c r="AT33" s="10"/>
      <c r="AY33" s="4"/>
      <c r="AZ33" s="51"/>
      <c r="BA33" s="51"/>
      <c r="BB33" s="51"/>
      <c r="BD33" s="10"/>
      <c r="BE33" s="35"/>
      <c r="BF33" s="64"/>
      <c r="BG33" s="36"/>
      <c r="BH33" s="10"/>
      <c r="BJ33" s="10"/>
      <c r="BK33" s="10"/>
      <c r="BP33" s="36"/>
      <c r="BQ33" s="10"/>
      <c r="BR33" s="50"/>
      <c r="BS33" s="10"/>
      <c r="BT33" s="10"/>
      <c r="BU33" s="10"/>
      <c r="BV33" s="10"/>
      <c r="CA33" s="4"/>
      <c r="CB33" s="51"/>
      <c r="CC33" s="51"/>
      <c r="CD33" s="51"/>
      <c r="CF33" s="10"/>
      <c r="CG33" s="35"/>
      <c r="CH33" s="64"/>
      <c r="CI33" s="36"/>
      <c r="CJ33" s="10"/>
      <c r="CL33" s="10"/>
      <c r="CM33" s="10"/>
      <c r="CR33" s="36"/>
      <c r="CS33" s="10"/>
      <c r="CT33" s="50"/>
      <c r="CU33" s="10"/>
      <c r="CV33" s="10"/>
      <c r="CW33" s="10"/>
      <c r="CX33" s="10"/>
      <c r="DC33" s="43"/>
      <c r="DD33" s="43"/>
    </row>
    <row r="34" spans="2:108" ht="13.3" customHeight="1">
      <c r="B34" s="61">
        <v>24</v>
      </c>
      <c r="C34" s="149">
        <v>43867</v>
      </c>
      <c r="D34" s="156">
        <v>3344.26</v>
      </c>
      <c r="E34" s="58">
        <f t="shared" si="0"/>
        <v>2.8698319783848464E-3</v>
      </c>
      <c r="G34" s="24"/>
      <c r="H34" s="41"/>
      <c r="I34" s="65"/>
      <c r="J34" s="164"/>
      <c r="K34" s="163"/>
      <c r="L34" s="52"/>
      <c r="M34" s="149">
        <v>43867</v>
      </c>
      <c r="N34" s="42">
        <v>3344.26</v>
      </c>
      <c r="O34" s="58">
        <f t="shared" si="1"/>
        <v>2.8698319783848464E-3</v>
      </c>
      <c r="P34" s="160">
        <v>3344.26</v>
      </c>
      <c r="Q34" s="162"/>
      <c r="R34" s="162"/>
      <c r="S34" s="161"/>
      <c r="T34" s="160"/>
      <c r="U34" s="160"/>
      <c r="V34" s="161"/>
      <c r="W34" s="160"/>
      <c r="X34" s="66"/>
      <c r="Z34" s="10"/>
      <c r="AB34" s="3"/>
      <c r="AC34" s="35"/>
      <c r="AD34" s="64"/>
      <c r="AE34" s="36"/>
      <c r="AF34" s="10"/>
      <c r="AH34" s="10"/>
      <c r="AI34" s="10"/>
      <c r="AN34" s="36"/>
      <c r="AO34" s="10"/>
      <c r="AP34" s="50"/>
      <c r="AQ34" s="10"/>
      <c r="AR34" s="10"/>
      <c r="AS34" s="10"/>
      <c r="AT34" s="10"/>
      <c r="AY34" s="4"/>
      <c r="AZ34" s="51"/>
      <c r="BA34" s="51"/>
      <c r="BB34" s="51"/>
      <c r="BD34" s="10"/>
      <c r="BE34" s="35"/>
      <c r="BF34" s="64"/>
      <c r="BG34" s="36"/>
      <c r="BH34" s="10"/>
      <c r="BJ34" s="10"/>
      <c r="BK34" s="10"/>
      <c r="BP34" s="36"/>
      <c r="BQ34" s="10"/>
      <c r="BR34" s="50"/>
      <c r="BS34" s="10"/>
      <c r="BT34" s="10"/>
      <c r="BU34" s="10"/>
      <c r="BV34" s="10"/>
      <c r="CA34" s="4"/>
      <c r="CB34" s="51"/>
      <c r="CC34" s="51"/>
      <c r="CD34" s="51"/>
      <c r="CF34" s="10"/>
      <c r="CG34" s="35"/>
      <c r="CH34" s="64"/>
      <c r="CI34" s="36"/>
      <c r="CJ34" s="10"/>
      <c r="CL34" s="10"/>
      <c r="CM34" s="10"/>
      <c r="CR34" s="36"/>
      <c r="CS34" s="10"/>
      <c r="CT34" s="50"/>
      <c r="CU34" s="10"/>
      <c r="CV34" s="10"/>
      <c r="CW34" s="10"/>
      <c r="CX34" s="10"/>
      <c r="DC34" s="43"/>
      <c r="DD34" s="43"/>
    </row>
    <row r="35" spans="2:108" ht="13.3" customHeight="1">
      <c r="B35" s="61">
        <v>25</v>
      </c>
      <c r="C35" s="149">
        <v>43868</v>
      </c>
      <c r="D35" s="156">
        <v>3327.71</v>
      </c>
      <c r="E35" s="58">
        <f t="shared" si="0"/>
        <v>-4.948777906024107E-3</v>
      </c>
      <c r="G35" s="24"/>
      <c r="H35" s="41"/>
      <c r="I35" s="65"/>
      <c r="J35" s="164"/>
      <c r="K35" s="163"/>
      <c r="L35" s="52"/>
      <c r="M35" s="149">
        <v>43868</v>
      </c>
      <c r="N35" s="42">
        <v>3327.71</v>
      </c>
      <c r="O35" s="58">
        <f t="shared" si="1"/>
        <v>-4.948777906024107E-3</v>
      </c>
      <c r="P35" s="160">
        <v>3327.71</v>
      </c>
      <c r="Q35" s="162"/>
      <c r="R35" s="162"/>
      <c r="S35" s="161"/>
      <c r="T35" s="160"/>
      <c r="U35" s="160"/>
      <c r="V35" s="161"/>
      <c r="W35" s="160"/>
      <c r="X35" s="66"/>
      <c r="Z35" s="10"/>
      <c r="AB35" s="3"/>
      <c r="AC35" s="35"/>
      <c r="AD35" s="64"/>
      <c r="AE35" s="36"/>
      <c r="AF35" s="10"/>
      <c r="AH35" s="10"/>
      <c r="AI35" s="10"/>
      <c r="AN35" s="36"/>
      <c r="AO35" s="10"/>
      <c r="AP35" s="50"/>
      <c r="AQ35" s="10"/>
      <c r="AR35" s="10"/>
      <c r="AS35" s="10"/>
      <c r="AT35" s="10"/>
      <c r="AY35" s="4"/>
      <c r="AZ35" s="51"/>
      <c r="BA35" s="51"/>
      <c r="BB35" s="51"/>
      <c r="BD35" s="10"/>
      <c r="BE35" s="35"/>
      <c r="BF35" s="64"/>
      <c r="BG35" s="36"/>
      <c r="BH35" s="10"/>
      <c r="BJ35" s="10"/>
      <c r="BK35" s="10"/>
      <c r="BP35" s="36"/>
      <c r="BQ35" s="10"/>
      <c r="BR35" s="50"/>
      <c r="BS35" s="10"/>
      <c r="BT35" s="10"/>
      <c r="BU35" s="10"/>
      <c r="BV35" s="10"/>
      <c r="CA35" s="4"/>
      <c r="CB35" s="51"/>
      <c r="CC35" s="51"/>
      <c r="CD35" s="51"/>
      <c r="CF35" s="10"/>
      <c r="CG35" s="35"/>
      <c r="CH35" s="64"/>
      <c r="CI35" s="36"/>
      <c r="CJ35" s="10"/>
      <c r="CL35" s="10"/>
      <c r="CM35" s="10"/>
      <c r="CR35" s="36"/>
      <c r="CS35" s="10"/>
      <c r="CT35" s="50"/>
      <c r="CU35" s="10"/>
      <c r="CV35" s="10"/>
      <c r="CW35" s="10"/>
      <c r="CX35" s="10"/>
      <c r="DC35" s="43"/>
      <c r="DD35" s="43"/>
    </row>
    <row r="36" spans="2:108" ht="13.3" customHeight="1">
      <c r="B36" s="61">
        <v>26</v>
      </c>
      <c r="C36" s="149">
        <v>43871</v>
      </c>
      <c r="D36" s="156">
        <v>3352.09</v>
      </c>
      <c r="E36" s="58">
        <f t="shared" si="0"/>
        <v>7.3263595685922481E-3</v>
      </c>
      <c r="G36" s="24"/>
      <c r="H36" s="41"/>
      <c r="I36" s="65"/>
      <c r="J36" s="164"/>
      <c r="K36" s="163"/>
      <c r="L36" s="52"/>
      <c r="M36" s="149">
        <v>43871</v>
      </c>
      <c r="N36" s="42">
        <v>3352.09</v>
      </c>
      <c r="O36" s="58">
        <f t="shared" si="1"/>
        <v>7.3263595685922481E-3</v>
      </c>
      <c r="P36" s="160">
        <v>3352.09</v>
      </c>
      <c r="Q36" s="162"/>
      <c r="R36" s="162"/>
      <c r="S36" s="161"/>
      <c r="T36" s="160"/>
      <c r="U36" s="160"/>
      <c r="V36" s="161"/>
      <c r="W36" s="160"/>
      <c r="X36" s="66"/>
      <c r="Z36" s="10"/>
      <c r="AB36" s="3"/>
      <c r="AC36" s="35"/>
      <c r="AD36" s="64"/>
      <c r="AE36" s="36"/>
      <c r="AF36" s="10"/>
      <c r="AH36" s="10"/>
      <c r="AI36" s="10"/>
      <c r="AN36" s="36"/>
      <c r="AO36" s="10"/>
      <c r="AP36" s="50"/>
      <c r="AQ36" s="10"/>
      <c r="AR36" s="10"/>
      <c r="AS36" s="10"/>
      <c r="AT36" s="10"/>
      <c r="AY36" s="4"/>
      <c r="AZ36" s="51"/>
      <c r="BA36" s="51"/>
      <c r="BB36" s="51"/>
      <c r="BD36" s="10"/>
      <c r="BE36" s="35"/>
      <c r="BF36" s="64"/>
      <c r="BG36" s="36"/>
      <c r="BH36" s="10"/>
      <c r="BJ36" s="10"/>
      <c r="BK36" s="10"/>
      <c r="BP36" s="36"/>
      <c r="BQ36" s="10"/>
      <c r="BR36" s="50"/>
      <c r="BS36" s="10"/>
      <c r="BT36" s="10"/>
      <c r="BU36" s="10"/>
      <c r="BV36" s="10"/>
      <c r="CA36" s="4"/>
      <c r="CB36" s="51"/>
      <c r="CC36" s="51"/>
      <c r="CD36" s="51"/>
      <c r="CF36" s="10"/>
      <c r="CG36" s="35"/>
      <c r="CH36" s="64"/>
      <c r="CI36" s="36"/>
      <c r="CJ36" s="10"/>
      <c r="CL36" s="10"/>
      <c r="CM36" s="10"/>
      <c r="CR36" s="36"/>
      <c r="CS36" s="10"/>
      <c r="CT36" s="50"/>
      <c r="CU36" s="10"/>
      <c r="CV36" s="10"/>
      <c r="CW36" s="10"/>
      <c r="CX36" s="10"/>
      <c r="DC36" s="43"/>
      <c r="DD36" s="43"/>
    </row>
    <row r="37" spans="2:108" ht="13.3" customHeight="1">
      <c r="B37" s="61">
        <v>27</v>
      </c>
      <c r="C37" s="149">
        <v>43872</v>
      </c>
      <c r="D37" s="156">
        <v>3357.75</v>
      </c>
      <c r="E37" s="58">
        <f t="shared" si="0"/>
        <v>1.6884988171558205E-3</v>
      </c>
      <c r="G37" s="24"/>
      <c r="H37" s="41"/>
      <c r="I37" s="65"/>
      <c r="J37" s="164"/>
      <c r="K37" s="163"/>
      <c r="L37" s="52"/>
      <c r="M37" s="149">
        <v>43872</v>
      </c>
      <c r="N37" s="42">
        <v>3357.75</v>
      </c>
      <c r="O37" s="58">
        <f t="shared" si="1"/>
        <v>1.6884988171558205E-3</v>
      </c>
      <c r="P37" s="160">
        <v>3357.75</v>
      </c>
      <c r="Q37" s="162"/>
      <c r="R37" s="162"/>
      <c r="S37" s="161"/>
      <c r="T37" s="160"/>
      <c r="U37" s="160"/>
      <c r="V37" s="161"/>
      <c r="W37" s="160"/>
      <c r="X37" s="66"/>
      <c r="Z37" s="10"/>
      <c r="AB37" s="3"/>
      <c r="AC37" s="35"/>
      <c r="AD37" s="64"/>
      <c r="AE37" s="36"/>
      <c r="AF37" s="10"/>
      <c r="AH37" s="10"/>
      <c r="AI37" s="10"/>
      <c r="AN37" s="36"/>
      <c r="AO37" s="10"/>
      <c r="AP37" s="50"/>
      <c r="AQ37" s="10"/>
      <c r="AR37" s="10"/>
      <c r="AS37" s="10"/>
      <c r="AT37" s="10"/>
      <c r="AY37" s="4"/>
      <c r="AZ37" s="51"/>
      <c r="BA37" s="51"/>
      <c r="BB37" s="51"/>
      <c r="BD37" s="10"/>
      <c r="BE37" s="35"/>
      <c r="BF37" s="64"/>
      <c r="BG37" s="36"/>
      <c r="BH37" s="10"/>
      <c r="BJ37" s="10"/>
      <c r="BK37" s="10"/>
      <c r="BP37" s="36"/>
      <c r="BQ37" s="10"/>
      <c r="BR37" s="50"/>
      <c r="BS37" s="10"/>
      <c r="BT37" s="10"/>
      <c r="BU37" s="10"/>
      <c r="BV37" s="10"/>
      <c r="CA37" s="4"/>
      <c r="CB37" s="51"/>
      <c r="CC37" s="51"/>
      <c r="CD37" s="51"/>
      <c r="CF37" s="10"/>
      <c r="CG37" s="35"/>
      <c r="CH37" s="64"/>
      <c r="CI37" s="36"/>
      <c r="CJ37" s="10"/>
      <c r="CL37" s="10"/>
      <c r="CM37" s="10"/>
      <c r="CR37" s="36"/>
      <c r="CS37" s="10"/>
      <c r="CT37" s="50"/>
      <c r="CU37" s="10"/>
      <c r="CV37" s="10"/>
      <c r="CW37" s="10"/>
      <c r="CX37" s="10"/>
      <c r="DC37" s="43"/>
      <c r="DD37" s="43"/>
    </row>
    <row r="38" spans="2:108" ht="13.3" customHeight="1">
      <c r="B38" s="61">
        <v>28</v>
      </c>
      <c r="C38" s="149">
        <v>43873</v>
      </c>
      <c r="D38" s="156">
        <v>3379.45</v>
      </c>
      <c r="E38" s="58">
        <f t="shared" si="0"/>
        <v>6.4626610081154993E-3</v>
      </c>
      <c r="G38" s="24"/>
      <c r="H38" s="41"/>
      <c r="I38" s="65"/>
      <c r="J38" s="164"/>
      <c r="K38" s="163"/>
      <c r="L38" s="52"/>
      <c r="M38" s="149">
        <v>43873</v>
      </c>
      <c r="N38" s="42">
        <v>3379.45</v>
      </c>
      <c r="O38" s="58">
        <f t="shared" si="1"/>
        <v>6.4626610081154993E-3</v>
      </c>
      <c r="P38" s="160">
        <v>3379.45</v>
      </c>
      <c r="Q38" s="162"/>
      <c r="R38" s="162"/>
      <c r="S38" s="161"/>
      <c r="T38" s="160"/>
      <c r="U38" s="160"/>
      <c r="V38" s="161"/>
      <c r="W38" s="160"/>
      <c r="X38" s="66"/>
      <c r="Z38" s="10"/>
      <c r="AB38" s="3"/>
      <c r="AC38" s="35"/>
      <c r="AD38" s="64"/>
      <c r="AE38" s="36"/>
      <c r="AF38" s="10"/>
      <c r="AH38" s="10"/>
      <c r="AI38" s="10"/>
      <c r="AN38" s="36"/>
      <c r="AO38" s="10"/>
      <c r="AP38" s="50"/>
      <c r="AQ38" s="10"/>
      <c r="AR38" s="10"/>
      <c r="AS38" s="10"/>
      <c r="AT38" s="10"/>
      <c r="AY38" s="4"/>
      <c r="AZ38" s="51"/>
      <c r="BA38" s="51"/>
      <c r="BB38" s="51"/>
      <c r="BD38" s="10"/>
      <c r="BE38" s="35"/>
      <c r="BF38" s="64"/>
      <c r="BG38" s="36"/>
      <c r="BH38" s="10"/>
      <c r="BJ38" s="10"/>
      <c r="BK38" s="10"/>
      <c r="BP38" s="36"/>
      <c r="BQ38" s="10"/>
      <c r="BR38" s="50"/>
      <c r="BS38" s="10"/>
      <c r="BT38" s="10"/>
      <c r="BU38" s="10"/>
      <c r="BV38" s="10"/>
      <c r="CA38" s="4"/>
      <c r="CB38" s="51"/>
      <c r="CC38" s="51"/>
      <c r="CD38" s="51"/>
      <c r="CF38" s="10"/>
      <c r="CG38" s="35"/>
      <c r="CH38" s="64"/>
      <c r="CI38" s="36"/>
      <c r="CJ38" s="10"/>
      <c r="CL38" s="10"/>
      <c r="CM38" s="10"/>
      <c r="CR38" s="36"/>
      <c r="CS38" s="10"/>
      <c r="CT38" s="50"/>
      <c r="CU38" s="10"/>
      <c r="CV38" s="10"/>
      <c r="CW38" s="10"/>
      <c r="CX38" s="10"/>
      <c r="DC38" s="43"/>
      <c r="DD38" s="43"/>
    </row>
    <row r="39" spans="2:108" ht="13.3" customHeight="1">
      <c r="B39" s="61">
        <v>29</v>
      </c>
      <c r="C39" s="149">
        <v>43874</v>
      </c>
      <c r="D39" s="156">
        <v>3373.94</v>
      </c>
      <c r="E39" s="58">
        <f t="shared" si="0"/>
        <v>-1.6304428235363044E-3</v>
      </c>
      <c r="G39" s="24"/>
      <c r="H39" s="41"/>
      <c r="I39" s="65"/>
      <c r="J39" s="164"/>
      <c r="K39" s="163"/>
      <c r="L39" s="52"/>
      <c r="M39" s="149">
        <v>43874</v>
      </c>
      <c r="N39" s="42">
        <v>3373.94</v>
      </c>
      <c r="O39" s="58">
        <f t="shared" si="1"/>
        <v>-1.6304428235363044E-3</v>
      </c>
      <c r="P39" s="160">
        <v>3373.94</v>
      </c>
      <c r="Q39" s="162"/>
      <c r="R39" s="162"/>
      <c r="S39" s="161"/>
      <c r="T39" s="160"/>
      <c r="U39" s="160"/>
      <c r="V39" s="161"/>
      <c r="W39" s="160"/>
      <c r="X39" s="66"/>
      <c r="Z39" s="10"/>
      <c r="AB39" s="3"/>
      <c r="AC39" s="35"/>
      <c r="AD39" s="64"/>
      <c r="AE39" s="36"/>
      <c r="AF39" s="10"/>
      <c r="AH39" s="10"/>
      <c r="AI39" s="10"/>
      <c r="AN39" s="36"/>
      <c r="AO39" s="10"/>
      <c r="AP39" s="50"/>
      <c r="AQ39" s="10"/>
      <c r="AR39" s="10"/>
      <c r="AS39" s="10"/>
      <c r="AT39" s="10"/>
      <c r="AY39" s="4"/>
      <c r="AZ39" s="51"/>
      <c r="BA39" s="51"/>
      <c r="BB39" s="51"/>
      <c r="BD39" s="10"/>
      <c r="BE39" s="35"/>
      <c r="BF39" s="64"/>
      <c r="BG39" s="36"/>
      <c r="BH39" s="10"/>
      <c r="BJ39" s="10"/>
      <c r="BK39" s="10"/>
      <c r="BP39" s="36"/>
      <c r="BQ39" s="10"/>
      <c r="BR39" s="50"/>
      <c r="BS39" s="10"/>
      <c r="BT39" s="10"/>
      <c r="BU39" s="10"/>
      <c r="BV39" s="10"/>
      <c r="CA39" s="4"/>
      <c r="CB39" s="51"/>
      <c r="CC39" s="51"/>
      <c r="CD39" s="51"/>
      <c r="CF39" s="10"/>
      <c r="CG39" s="35"/>
      <c r="CH39" s="64"/>
      <c r="CI39" s="36"/>
      <c r="CJ39" s="10"/>
      <c r="CL39" s="10"/>
      <c r="CM39" s="10"/>
      <c r="CR39" s="36"/>
      <c r="CS39" s="10"/>
      <c r="CT39" s="50"/>
      <c r="CU39" s="10"/>
      <c r="CV39" s="10"/>
      <c r="CW39" s="10"/>
      <c r="CX39" s="10"/>
      <c r="DC39" s="43"/>
      <c r="DD39" s="43"/>
    </row>
    <row r="40" spans="2:108" ht="13.3" customHeight="1">
      <c r="B40" s="61">
        <v>30</v>
      </c>
      <c r="C40" s="149">
        <v>43875</v>
      </c>
      <c r="D40" s="156">
        <v>3380.16</v>
      </c>
      <c r="E40" s="58">
        <f t="shared" si="0"/>
        <v>1.8435419717006821E-3</v>
      </c>
      <c r="G40" s="24"/>
      <c r="H40" s="41"/>
      <c r="I40" s="65"/>
      <c r="J40" s="164"/>
      <c r="K40" s="163"/>
      <c r="L40" s="52"/>
      <c r="M40" s="149">
        <v>43875</v>
      </c>
      <c r="N40" s="42">
        <v>3380.16</v>
      </c>
      <c r="O40" s="58">
        <f t="shared" si="1"/>
        <v>1.8435419717006821E-3</v>
      </c>
      <c r="P40" s="160">
        <v>3380.16</v>
      </c>
      <c r="Q40" s="162"/>
      <c r="R40" s="162"/>
      <c r="S40" s="161"/>
      <c r="T40" s="160"/>
      <c r="U40" s="160"/>
      <c r="V40" s="161"/>
      <c r="W40" s="160"/>
      <c r="X40" s="66"/>
      <c r="Z40" s="10"/>
      <c r="AB40" s="3"/>
      <c r="AC40" s="35"/>
      <c r="AD40" s="64"/>
      <c r="AE40" s="36"/>
      <c r="AF40" s="10"/>
      <c r="AH40" s="10"/>
      <c r="AI40" s="10"/>
      <c r="AN40" s="36"/>
      <c r="AO40" s="10"/>
      <c r="AP40" s="50"/>
      <c r="AQ40" s="10"/>
      <c r="AR40" s="10"/>
      <c r="AS40" s="10"/>
      <c r="AT40" s="10"/>
      <c r="AY40" s="4"/>
      <c r="AZ40" s="51"/>
      <c r="BA40" s="51"/>
      <c r="BB40" s="51"/>
      <c r="BD40" s="10"/>
      <c r="BE40" s="35"/>
      <c r="BF40" s="64"/>
      <c r="BG40" s="36"/>
      <c r="BH40" s="10"/>
      <c r="BJ40" s="10"/>
      <c r="BK40" s="10"/>
      <c r="BP40" s="36"/>
      <c r="BQ40" s="10"/>
      <c r="BR40" s="50"/>
      <c r="BS40" s="10"/>
      <c r="BT40" s="10"/>
      <c r="BU40" s="10"/>
      <c r="BV40" s="10"/>
      <c r="CA40" s="4"/>
      <c r="CB40" s="51"/>
      <c r="CC40" s="51"/>
      <c r="CD40" s="51"/>
      <c r="CF40" s="10"/>
      <c r="CG40" s="35"/>
      <c r="CH40" s="64"/>
      <c r="CI40" s="36"/>
      <c r="CJ40" s="10"/>
      <c r="CL40" s="10"/>
      <c r="CM40" s="10"/>
      <c r="CR40" s="36"/>
      <c r="CS40" s="10"/>
      <c r="CT40" s="50"/>
      <c r="CU40" s="10"/>
      <c r="CV40" s="10"/>
      <c r="CW40" s="10"/>
      <c r="CX40" s="10"/>
      <c r="DC40" s="43"/>
      <c r="DD40" s="43"/>
    </row>
    <row r="41" spans="2:108" ht="13.3" customHeight="1">
      <c r="B41" s="61">
        <v>31</v>
      </c>
      <c r="C41" s="149">
        <v>43879</v>
      </c>
      <c r="D41" s="156">
        <v>3370.29</v>
      </c>
      <c r="E41" s="58">
        <f t="shared" si="0"/>
        <v>-2.9199801192842621E-3</v>
      </c>
      <c r="G41" s="24"/>
      <c r="H41" s="41"/>
      <c r="I41" s="65"/>
      <c r="J41" s="164"/>
      <c r="K41" s="163"/>
      <c r="L41" s="52"/>
      <c r="M41" s="149">
        <v>43879</v>
      </c>
      <c r="N41" s="42">
        <v>3370.29</v>
      </c>
      <c r="O41" s="58">
        <f t="shared" si="1"/>
        <v>-2.9199801192842621E-3</v>
      </c>
      <c r="P41" s="160">
        <v>3370.29</v>
      </c>
      <c r="Q41" s="162"/>
      <c r="R41" s="162"/>
      <c r="S41" s="161"/>
      <c r="T41" s="160"/>
      <c r="U41" s="160"/>
      <c r="V41" s="161"/>
      <c r="W41" s="160"/>
      <c r="X41" s="66"/>
      <c r="Z41" s="10"/>
      <c r="AB41" s="3"/>
      <c r="AC41" s="35"/>
      <c r="AD41" s="64"/>
      <c r="AE41" s="36"/>
      <c r="AF41" s="10"/>
      <c r="AH41" s="10"/>
      <c r="AI41" s="10"/>
      <c r="AN41" s="36"/>
      <c r="AO41" s="10"/>
      <c r="AP41" s="50"/>
      <c r="AQ41" s="10"/>
      <c r="AR41" s="10"/>
      <c r="AS41" s="10"/>
      <c r="AT41" s="10"/>
      <c r="AY41" s="4"/>
      <c r="AZ41" s="51"/>
      <c r="BA41" s="51"/>
      <c r="BB41" s="51"/>
      <c r="BD41" s="10"/>
      <c r="BE41" s="35"/>
      <c r="BF41" s="64"/>
      <c r="BG41" s="36"/>
      <c r="BH41" s="10"/>
      <c r="BJ41" s="10"/>
      <c r="BK41" s="10"/>
      <c r="BP41" s="36"/>
      <c r="BQ41" s="10"/>
      <c r="BR41" s="50"/>
      <c r="BS41" s="10"/>
      <c r="BT41" s="10"/>
      <c r="BU41" s="10"/>
      <c r="BV41" s="10"/>
      <c r="CA41" s="4"/>
      <c r="CB41" s="51"/>
      <c r="CC41" s="51"/>
      <c r="CD41" s="51"/>
      <c r="CF41" s="10"/>
      <c r="CG41" s="35"/>
      <c r="CH41" s="64"/>
      <c r="CI41" s="36"/>
      <c r="CJ41" s="10"/>
      <c r="CL41" s="10"/>
      <c r="CM41" s="10"/>
      <c r="CR41" s="36"/>
      <c r="CS41" s="10"/>
      <c r="CT41" s="50"/>
      <c r="CU41" s="10"/>
      <c r="CV41" s="10"/>
      <c r="CW41" s="10"/>
      <c r="CX41" s="10"/>
      <c r="DC41" s="43"/>
      <c r="DD41" s="43"/>
    </row>
    <row r="42" spans="2:108" ht="13.3" customHeight="1">
      <c r="B42" s="61">
        <v>32</v>
      </c>
      <c r="C42" s="149">
        <v>43880</v>
      </c>
      <c r="D42" s="154">
        <v>3386.1</v>
      </c>
      <c r="E42" s="58">
        <f t="shared" si="0"/>
        <v>4.6909909829717759E-3</v>
      </c>
      <c r="G42" s="24"/>
      <c r="H42" s="41"/>
      <c r="I42" s="65"/>
      <c r="J42" s="164"/>
      <c r="K42" s="163"/>
      <c r="L42" s="52"/>
      <c r="M42" s="149">
        <v>43880</v>
      </c>
      <c r="N42" s="42">
        <v>3386.1</v>
      </c>
      <c r="O42" s="58">
        <f t="shared" si="1"/>
        <v>4.6909909829717759E-3</v>
      </c>
      <c r="P42" s="165">
        <v>3386.1</v>
      </c>
      <c r="Q42" s="162"/>
      <c r="R42" s="162"/>
      <c r="S42" s="161"/>
      <c r="T42" s="160"/>
      <c r="U42" s="160"/>
      <c r="V42" s="161"/>
      <c r="W42" s="160"/>
      <c r="X42" s="66"/>
      <c r="Z42" s="10"/>
      <c r="AB42" s="3"/>
      <c r="AC42" s="35"/>
      <c r="AD42" s="64"/>
      <c r="AE42" s="36"/>
      <c r="AF42" s="10"/>
      <c r="AH42" s="10"/>
      <c r="AI42" s="10"/>
      <c r="AN42" s="36"/>
      <c r="AO42" s="10"/>
      <c r="AP42" s="50"/>
      <c r="AQ42" s="10"/>
      <c r="AR42" s="10"/>
      <c r="AS42" s="10"/>
      <c r="AT42" s="10"/>
      <c r="AY42" s="4"/>
      <c r="AZ42" s="51"/>
      <c r="BA42" s="51"/>
      <c r="BB42" s="51"/>
      <c r="BD42" s="10"/>
      <c r="BE42" s="35"/>
      <c r="BF42" s="64"/>
      <c r="BG42" s="36"/>
      <c r="BH42" s="10"/>
      <c r="BJ42" s="10"/>
      <c r="BK42" s="10"/>
      <c r="BP42" s="36"/>
      <c r="BQ42" s="10"/>
      <c r="BR42" s="50"/>
      <c r="BS42" s="10"/>
      <c r="BT42" s="10"/>
      <c r="BU42" s="10"/>
      <c r="BV42" s="10"/>
      <c r="CA42" s="4"/>
      <c r="CB42" s="51"/>
      <c r="CC42" s="51"/>
      <c r="CD42" s="51"/>
      <c r="CF42" s="10"/>
      <c r="CG42" s="35"/>
      <c r="CH42" s="64"/>
      <c r="CI42" s="36"/>
      <c r="CJ42" s="10"/>
      <c r="CL42" s="10"/>
      <c r="CM42" s="10"/>
      <c r="CR42" s="36"/>
      <c r="CS42" s="10"/>
      <c r="CT42" s="50"/>
      <c r="CU42" s="10"/>
      <c r="CV42" s="10"/>
      <c r="CW42" s="10"/>
      <c r="CX42" s="10"/>
      <c r="DC42" s="43"/>
      <c r="DD42" s="43"/>
    </row>
    <row r="43" spans="2:108" ht="13.3" customHeight="1">
      <c r="B43" s="61">
        <v>33</v>
      </c>
      <c r="C43" s="149">
        <v>43881</v>
      </c>
      <c r="D43" s="156">
        <v>3373.23</v>
      </c>
      <c r="E43" s="58">
        <f t="shared" si="0"/>
        <v>-3.8008328165145423E-3</v>
      </c>
      <c r="G43" s="24"/>
      <c r="H43" s="41"/>
      <c r="I43" s="65"/>
      <c r="J43" s="164"/>
      <c r="K43" s="163"/>
      <c r="L43" s="52"/>
      <c r="M43" s="149">
        <v>43881</v>
      </c>
      <c r="N43" s="42">
        <v>3373.23</v>
      </c>
      <c r="O43" s="58">
        <f t="shared" ref="O43:O74" si="2">(N43-N42)/N42</f>
        <v>-3.8008328165145423E-3</v>
      </c>
      <c r="P43" s="160">
        <v>3373.23</v>
      </c>
      <c r="Q43" s="162"/>
      <c r="R43" s="162"/>
      <c r="S43" s="161"/>
      <c r="T43" s="160"/>
      <c r="U43" s="160"/>
      <c r="V43" s="161"/>
      <c r="W43" s="160"/>
      <c r="X43" s="66"/>
      <c r="Z43" s="10"/>
      <c r="AB43" s="3"/>
      <c r="AC43" s="35"/>
      <c r="AD43" s="64"/>
      <c r="AE43" s="36"/>
      <c r="AF43" s="10"/>
      <c r="AH43" s="10"/>
      <c r="AI43" s="10"/>
      <c r="AN43" s="36"/>
      <c r="AO43" s="10"/>
      <c r="AP43" s="50"/>
      <c r="AQ43" s="10"/>
      <c r="AR43" s="10"/>
      <c r="AS43" s="10"/>
      <c r="AT43" s="10"/>
      <c r="AY43" s="4"/>
      <c r="AZ43" s="51"/>
      <c r="BA43" s="51"/>
      <c r="BB43" s="51"/>
      <c r="BD43" s="10"/>
      <c r="BE43" s="35"/>
      <c r="BF43" s="64"/>
      <c r="BG43" s="36"/>
      <c r="BH43" s="10"/>
      <c r="BJ43" s="10"/>
      <c r="BK43" s="10"/>
      <c r="BP43" s="36"/>
      <c r="BQ43" s="10"/>
      <c r="BR43" s="50"/>
      <c r="BS43" s="10"/>
      <c r="BT43" s="10"/>
      <c r="BU43" s="10"/>
      <c r="BV43" s="10"/>
      <c r="CA43" s="4"/>
      <c r="CB43" s="51"/>
      <c r="CC43" s="51"/>
      <c r="CD43" s="51"/>
      <c r="CF43" s="10"/>
      <c r="CG43" s="35"/>
      <c r="CH43" s="64"/>
      <c r="CI43" s="36"/>
      <c r="CJ43" s="10"/>
      <c r="CL43" s="10"/>
      <c r="CM43" s="10"/>
      <c r="CR43" s="36"/>
      <c r="CS43" s="10"/>
      <c r="CT43" s="50"/>
      <c r="CU43" s="10"/>
      <c r="CV43" s="10"/>
      <c r="CW43" s="10"/>
      <c r="CX43" s="10"/>
      <c r="DC43" s="43"/>
      <c r="DD43" s="43"/>
    </row>
    <row r="44" spans="2:108" ht="13.3" customHeight="1">
      <c r="B44" s="61">
        <v>34</v>
      </c>
      <c r="C44" s="149">
        <v>43882</v>
      </c>
      <c r="D44" s="156">
        <v>3337.75</v>
      </c>
      <c r="E44" s="58">
        <f t="shared" si="0"/>
        <v>-1.0518108756295899E-2</v>
      </c>
      <c r="G44" s="24"/>
      <c r="H44" s="41"/>
      <c r="I44" s="65"/>
      <c r="J44" s="164"/>
      <c r="K44" s="163"/>
      <c r="L44" s="52"/>
      <c r="M44" s="149">
        <v>43882</v>
      </c>
      <c r="N44" s="42">
        <v>3337.75</v>
      </c>
      <c r="O44" s="58">
        <f t="shared" si="2"/>
        <v>-1.0518108756295899E-2</v>
      </c>
      <c r="P44" s="160">
        <v>3337.75</v>
      </c>
      <c r="Q44" s="162"/>
      <c r="R44" s="162"/>
      <c r="S44" s="161"/>
      <c r="T44" s="160"/>
      <c r="U44" s="160"/>
      <c r="V44" s="161"/>
      <c r="W44" s="160"/>
      <c r="X44" s="66"/>
      <c r="Z44" s="10"/>
      <c r="AB44" s="3"/>
      <c r="AC44" s="35"/>
      <c r="AD44" s="64"/>
      <c r="AE44" s="36"/>
      <c r="AF44" s="10"/>
      <c r="AH44" s="10"/>
      <c r="AI44" s="10"/>
      <c r="AN44" s="36"/>
      <c r="AO44" s="10"/>
      <c r="AP44" s="50"/>
      <c r="AQ44" s="10"/>
      <c r="AR44" s="10"/>
      <c r="AS44" s="10"/>
      <c r="AT44" s="10"/>
      <c r="AY44" s="4"/>
      <c r="AZ44" s="51"/>
      <c r="BA44" s="51"/>
      <c r="BB44" s="51"/>
      <c r="BD44" s="10"/>
      <c r="BE44" s="35"/>
      <c r="BF44" s="64"/>
      <c r="BG44" s="36"/>
      <c r="BH44" s="10"/>
      <c r="BJ44" s="10"/>
      <c r="BK44" s="10"/>
      <c r="BP44" s="36"/>
      <c r="BQ44" s="10"/>
      <c r="BR44" s="50"/>
      <c r="BS44" s="10"/>
      <c r="BT44" s="10"/>
      <c r="BU44" s="10"/>
      <c r="BV44" s="10"/>
      <c r="CA44" s="4"/>
      <c r="CB44" s="51"/>
      <c r="CC44" s="51"/>
      <c r="CD44" s="51"/>
      <c r="CF44" s="10"/>
      <c r="CG44" s="35"/>
      <c r="CH44" s="64"/>
      <c r="CI44" s="36"/>
      <c r="CJ44" s="10"/>
      <c r="CL44" s="10"/>
      <c r="CM44" s="10"/>
      <c r="CR44" s="36"/>
      <c r="CS44" s="10"/>
      <c r="CT44" s="50"/>
      <c r="CU44" s="10"/>
      <c r="CV44" s="10"/>
      <c r="CW44" s="10"/>
      <c r="CX44" s="10"/>
      <c r="DC44" s="43"/>
      <c r="DD44" s="43"/>
    </row>
    <row r="45" spans="2:108" ht="13.3" customHeight="1">
      <c r="B45" s="61">
        <v>35</v>
      </c>
      <c r="C45" s="149">
        <v>43885</v>
      </c>
      <c r="D45" s="156">
        <v>3225.89</v>
      </c>
      <c r="E45" s="58">
        <f t="shared" si="0"/>
        <v>-3.3513594487304357E-2</v>
      </c>
      <c r="G45" s="24"/>
      <c r="H45" s="41"/>
      <c r="I45" s="65"/>
      <c r="J45" s="164"/>
      <c r="K45" s="163"/>
      <c r="L45" s="52"/>
      <c r="M45" s="149">
        <v>43885</v>
      </c>
      <c r="N45" s="42">
        <v>3225.89</v>
      </c>
      <c r="O45" s="58">
        <f t="shared" si="2"/>
        <v>-3.3513594487304357E-2</v>
      </c>
      <c r="P45" s="160">
        <v>3225.89</v>
      </c>
      <c r="Q45" s="162"/>
      <c r="R45" s="162"/>
      <c r="S45" s="161"/>
      <c r="T45" s="160"/>
      <c r="U45" s="160"/>
      <c r="V45" s="161"/>
      <c r="W45" s="160"/>
      <c r="X45" s="66"/>
      <c r="Z45" s="10"/>
      <c r="AB45" s="3"/>
      <c r="AC45" s="35"/>
      <c r="AD45" s="64"/>
      <c r="AE45" s="36"/>
      <c r="AF45" s="10"/>
      <c r="AH45" s="10"/>
      <c r="AI45" s="10"/>
      <c r="AN45" s="36"/>
      <c r="AO45" s="10"/>
      <c r="AP45" s="50"/>
      <c r="AQ45" s="10"/>
      <c r="AR45" s="10"/>
      <c r="AS45" s="10"/>
      <c r="AT45" s="10"/>
      <c r="AY45" s="4"/>
      <c r="AZ45" s="51"/>
      <c r="BA45" s="51"/>
      <c r="BB45" s="51"/>
      <c r="BD45" s="10"/>
      <c r="BE45" s="35"/>
      <c r="BF45" s="64"/>
      <c r="BG45" s="36"/>
      <c r="BH45" s="10"/>
      <c r="BJ45" s="10"/>
      <c r="BK45" s="10"/>
      <c r="BP45" s="36"/>
      <c r="BQ45" s="10"/>
      <c r="BR45" s="50"/>
      <c r="BS45" s="10"/>
      <c r="BT45" s="10"/>
      <c r="BU45" s="10"/>
      <c r="BV45" s="10"/>
      <c r="CA45" s="4"/>
      <c r="CB45" s="51"/>
      <c r="CC45" s="51"/>
      <c r="CD45" s="51"/>
      <c r="CF45" s="10"/>
      <c r="CG45" s="35"/>
      <c r="CH45" s="64"/>
      <c r="CI45" s="36"/>
      <c r="CJ45" s="10"/>
      <c r="CL45" s="10"/>
      <c r="CM45" s="10"/>
      <c r="CR45" s="36"/>
      <c r="CS45" s="10"/>
      <c r="CT45" s="50"/>
      <c r="CU45" s="10"/>
      <c r="CV45" s="10"/>
      <c r="CW45" s="10"/>
      <c r="CX45" s="10"/>
      <c r="DC45" s="43"/>
      <c r="DD45" s="43"/>
    </row>
    <row r="46" spans="2:108" ht="13.3" customHeight="1">
      <c r="B46" s="61">
        <v>36</v>
      </c>
      <c r="C46" s="149">
        <v>43886</v>
      </c>
      <c r="D46" s="156">
        <v>3128.21</v>
      </c>
      <c r="E46" s="58">
        <f t="shared" si="0"/>
        <v>-3.0280015747592089E-2</v>
      </c>
      <c r="G46" s="24"/>
      <c r="H46" s="41"/>
      <c r="I46" s="65"/>
      <c r="J46" s="164"/>
      <c r="K46" s="163"/>
      <c r="L46" s="52"/>
      <c r="M46" s="149">
        <v>43886</v>
      </c>
      <c r="N46" s="42">
        <v>3128.21</v>
      </c>
      <c r="O46" s="58">
        <f t="shared" si="2"/>
        <v>-3.0280015747592089E-2</v>
      </c>
      <c r="P46" s="160">
        <v>3128.21</v>
      </c>
      <c r="Q46" s="162"/>
      <c r="R46" s="162"/>
      <c r="S46" s="161"/>
      <c r="T46" s="160"/>
      <c r="U46" s="160"/>
      <c r="V46" s="161"/>
      <c r="W46" s="160"/>
      <c r="X46" s="66"/>
      <c r="Z46" s="10"/>
      <c r="AB46" s="3"/>
      <c r="AC46" s="35"/>
      <c r="AD46" s="64"/>
      <c r="AE46" s="36"/>
      <c r="AF46" s="10"/>
      <c r="AH46" s="10"/>
      <c r="AI46" s="10"/>
      <c r="AN46" s="36"/>
      <c r="AO46" s="10"/>
      <c r="AP46" s="50"/>
      <c r="AQ46" s="10"/>
      <c r="AR46" s="10"/>
      <c r="AS46" s="10"/>
      <c r="AT46" s="10"/>
      <c r="AY46" s="4"/>
      <c r="AZ46" s="51"/>
      <c r="BA46" s="51"/>
      <c r="BB46" s="51"/>
      <c r="BD46" s="10"/>
      <c r="BE46" s="35"/>
      <c r="BF46" s="64"/>
      <c r="BG46" s="36"/>
      <c r="BH46" s="10"/>
      <c r="BJ46" s="10"/>
      <c r="BK46" s="10"/>
      <c r="BP46" s="36"/>
      <c r="BQ46" s="10"/>
      <c r="BR46" s="50"/>
      <c r="BS46" s="10"/>
      <c r="BT46" s="10"/>
      <c r="BU46" s="10"/>
      <c r="BV46" s="10"/>
      <c r="CA46" s="4"/>
      <c r="CB46" s="51"/>
      <c r="CC46" s="51"/>
      <c r="CD46" s="51"/>
      <c r="CF46" s="10"/>
      <c r="CG46" s="35"/>
      <c r="CH46" s="64"/>
      <c r="CI46" s="36"/>
      <c r="CJ46" s="10"/>
      <c r="CL46" s="10"/>
      <c r="CM46" s="10"/>
      <c r="CR46" s="36"/>
      <c r="CS46" s="10"/>
      <c r="CT46" s="50"/>
      <c r="CU46" s="10"/>
      <c r="CV46" s="10"/>
      <c r="CW46" s="10"/>
      <c r="CX46" s="10"/>
      <c r="DC46" s="43"/>
      <c r="DD46" s="43"/>
    </row>
    <row r="47" spans="2:108" ht="13.3" customHeight="1">
      <c r="B47" s="61">
        <v>37</v>
      </c>
      <c r="C47" s="149">
        <v>43887</v>
      </c>
      <c r="D47" s="156">
        <v>3116.48</v>
      </c>
      <c r="E47" s="58">
        <f t="shared" si="0"/>
        <v>-3.7497482585887834E-3</v>
      </c>
      <c r="G47" s="24"/>
      <c r="H47" s="41"/>
      <c r="I47" s="65"/>
      <c r="J47" s="164"/>
      <c r="K47" s="163"/>
      <c r="L47" s="52"/>
      <c r="M47" s="149">
        <v>43887</v>
      </c>
      <c r="N47" s="42">
        <v>3116.48</v>
      </c>
      <c r="O47" s="58">
        <f t="shared" si="2"/>
        <v>-3.7497482585887834E-3</v>
      </c>
      <c r="P47" s="160">
        <v>3116.48</v>
      </c>
      <c r="Q47" s="162"/>
      <c r="R47" s="162"/>
      <c r="S47" s="161"/>
      <c r="T47" s="160"/>
      <c r="U47" s="160"/>
      <c r="V47" s="161"/>
      <c r="W47" s="160"/>
      <c r="X47" s="66"/>
      <c r="Z47" s="10"/>
      <c r="AB47" s="3"/>
      <c r="AC47" s="35"/>
      <c r="AD47" s="64"/>
      <c r="AE47" s="36"/>
      <c r="AF47" s="10"/>
      <c r="AH47" s="10"/>
      <c r="AI47" s="10"/>
      <c r="AN47" s="36"/>
      <c r="AO47" s="10"/>
      <c r="AP47" s="50"/>
      <c r="AQ47" s="10"/>
      <c r="AR47" s="10"/>
      <c r="AS47" s="10"/>
      <c r="AT47" s="10"/>
      <c r="AY47" s="4"/>
      <c r="AZ47" s="51"/>
      <c r="BA47" s="51"/>
      <c r="BB47" s="51"/>
      <c r="BD47" s="10"/>
      <c r="BE47" s="35"/>
      <c r="BF47" s="64"/>
      <c r="BG47" s="36"/>
      <c r="BH47" s="10"/>
      <c r="BJ47" s="10"/>
      <c r="BK47" s="10"/>
      <c r="BP47" s="36"/>
      <c r="BQ47" s="10"/>
      <c r="BR47" s="50"/>
      <c r="BS47" s="10"/>
      <c r="BT47" s="10"/>
      <c r="BU47" s="10"/>
      <c r="BV47" s="10"/>
      <c r="CA47" s="4"/>
      <c r="CB47" s="51"/>
      <c r="CC47" s="51"/>
      <c r="CD47" s="51"/>
      <c r="CF47" s="10"/>
      <c r="CG47" s="35"/>
      <c r="CH47" s="64"/>
      <c r="CI47" s="36"/>
      <c r="CJ47" s="10"/>
      <c r="CL47" s="10"/>
      <c r="CM47" s="10"/>
      <c r="CR47" s="36"/>
      <c r="CS47" s="10"/>
      <c r="CT47" s="50"/>
      <c r="CU47" s="10"/>
      <c r="CV47" s="10"/>
      <c r="CW47" s="10"/>
      <c r="CX47" s="10"/>
      <c r="DC47" s="43"/>
      <c r="DD47" s="43"/>
    </row>
    <row r="48" spans="2:108" ht="13.3" customHeight="1">
      <c r="B48" s="61">
        <v>38</v>
      </c>
      <c r="C48" s="149">
        <v>43888</v>
      </c>
      <c r="D48" s="156">
        <v>2978.39</v>
      </c>
      <c r="E48" s="58">
        <f t="shared" si="0"/>
        <v>-4.4309605709005079E-2</v>
      </c>
      <c r="G48" s="24"/>
      <c r="H48" s="41"/>
      <c r="I48" s="65"/>
      <c r="J48" s="164"/>
      <c r="K48" s="163"/>
      <c r="L48" s="52"/>
      <c r="M48" s="149">
        <v>43888</v>
      </c>
      <c r="N48" s="42">
        <v>2978.39</v>
      </c>
      <c r="O48" s="58">
        <f t="shared" si="2"/>
        <v>-4.4309605709005079E-2</v>
      </c>
      <c r="P48" s="160">
        <v>2978.39</v>
      </c>
      <c r="Q48" s="162"/>
      <c r="R48" s="162"/>
      <c r="S48" s="161"/>
      <c r="T48" s="160"/>
      <c r="U48" s="160"/>
      <c r="V48" s="161"/>
      <c r="W48" s="160"/>
      <c r="X48" s="66"/>
      <c r="Z48" s="10"/>
      <c r="AB48" s="3"/>
      <c r="AC48" s="35"/>
      <c r="AD48" s="64"/>
      <c r="AE48" s="36"/>
      <c r="AF48" s="10"/>
      <c r="AH48" s="10"/>
      <c r="AI48" s="10"/>
      <c r="AN48" s="36"/>
      <c r="AO48" s="10"/>
      <c r="AP48" s="50"/>
      <c r="AQ48" s="10"/>
      <c r="AR48" s="10"/>
      <c r="AS48" s="10"/>
      <c r="AT48" s="10"/>
      <c r="AY48" s="4"/>
      <c r="AZ48" s="51"/>
      <c r="BA48" s="51"/>
      <c r="BB48" s="51"/>
      <c r="BD48" s="10"/>
      <c r="BE48" s="35"/>
      <c r="BF48" s="64"/>
      <c r="BG48" s="36"/>
      <c r="BH48" s="10"/>
      <c r="BJ48" s="10"/>
      <c r="BK48" s="10"/>
      <c r="BP48" s="36"/>
      <c r="BQ48" s="10"/>
      <c r="BR48" s="50"/>
      <c r="BS48" s="10"/>
      <c r="BT48" s="10"/>
      <c r="BU48" s="10"/>
      <c r="BV48" s="10"/>
      <c r="CA48" s="4"/>
      <c r="CB48" s="51"/>
      <c r="CC48" s="51"/>
      <c r="CD48" s="51"/>
      <c r="CF48" s="10"/>
      <c r="CG48" s="35"/>
      <c r="CH48" s="64"/>
      <c r="CI48" s="36"/>
      <c r="CJ48" s="10"/>
      <c r="CL48" s="10"/>
      <c r="CM48" s="10"/>
      <c r="CR48" s="36"/>
      <c r="CS48" s="10"/>
      <c r="CT48" s="50"/>
      <c r="CU48" s="10"/>
      <c r="CV48" s="10"/>
      <c r="CW48" s="10"/>
      <c r="CX48" s="10"/>
      <c r="DC48" s="43"/>
      <c r="DD48" s="43"/>
    </row>
    <row r="49" spans="2:108" ht="13.3" customHeight="1">
      <c r="B49" s="61">
        <v>39</v>
      </c>
      <c r="C49" s="149">
        <v>43889</v>
      </c>
      <c r="D49" s="156">
        <v>2954.22</v>
      </c>
      <c r="E49" s="58">
        <f t="shared" si="0"/>
        <v>-8.1151225997938732E-3</v>
      </c>
      <c r="G49" s="24"/>
      <c r="H49" s="41"/>
      <c r="I49" s="65"/>
      <c r="J49" s="164"/>
      <c r="K49" s="163"/>
      <c r="L49" s="52"/>
      <c r="M49" s="149">
        <v>43889</v>
      </c>
      <c r="N49" s="42">
        <v>2954.22</v>
      </c>
      <c r="O49" s="58">
        <f t="shared" si="2"/>
        <v>-8.1151225997938732E-3</v>
      </c>
      <c r="P49" s="160">
        <v>2954.22</v>
      </c>
      <c r="Q49" s="162"/>
      <c r="R49" s="162"/>
      <c r="S49" s="161"/>
      <c r="T49" s="160"/>
      <c r="U49" s="160"/>
      <c r="V49" s="161"/>
      <c r="W49" s="160"/>
      <c r="X49" s="66"/>
      <c r="Z49" s="10"/>
      <c r="AB49" s="3"/>
      <c r="AC49" s="35"/>
      <c r="AD49" s="64"/>
      <c r="AE49" s="36"/>
      <c r="AF49" s="10"/>
      <c r="AH49" s="10"/>
      <c r="AI49" s="10"/>
      <c r="AN49" s="36"/>
      <c r="AO49" s="10"/>
      <c r="AP49" s="50"/>
      <c r="AQ49" s="10"/>
      <c r="AR49" s="10"/>
      <c r="AS49" s="10"/>
      <c r="AT49" s="10"/>
      <c r="AY49" s="4"/>
      <c r="AZ49" s="51"/>
      <c r="BA49" s="51"/>
      <c r="BB49" s="51"/>
      <c r="BD49" s="10"/>
      <c r="BE49" s="35"/>
      <c r="BF49" s="64"/>
      <c r="BG49" s="36"/>
      <c r="BH49" s="10"/>
      <c r="BJ49" s="10"/>
      <c r="BK49" s="10"/>
      <c r="BP49" s="36"/>
      <c r="BQ49" s="10"/>
      <c r="BR49" s="50"/>
      <c r="BS49" s="10"/>
      <c r="BT49" s="10"/>
      <c r="BU49" s="10"/>
      <c r="BV49" s="10"/>
      <c r="CA49" s="4"/>
      <c r="CB49" s="51"/>
      <c r="CC49" s="51"/>
      <c r="CD49" s="51"/>
      <c r="CF49" s="10"/>
      <c r="CG49" s="35"/>
      <c r="CH49" s="64"/>
      <c r="CI49" s="36"/>
      <c r="CJ49" s="10"/>
      <c r="CL49" s="10"/>
      <c r="CM49" s="10"/>
      <c r="CR49" s="36"/>
      <c r="CS49" s="10"/>
      <c r="CT49" s="50"/>
      <c r="CU49" s="10"/>
      <c r="CV49" s="10"/>
      <c r="CW49" s="10"/>
      <c r="CX49" s="10"/>
      <c r="DC49" s="43"/>
      <c r="DD49" s="43"/>
    </row>
    <row r="50" spans="2:108" ht="13.3" customHeight="1">
      <c r="B50" s="61">
        <v>40</v>
      </c>
      <c r="C50" s="149">
        <v>43892</v>
      </c>
      <c r="D50" s="156">
        <v>3090.23</v>
      </c>
      <c r="E50" s="58">
        <f t="shared" si="0"/>
        <v>4.6039225243888482E-2</v>
      </c>
      <c r="G50" s="24"/>
      <c r="H50" s="41"/>
      <c r="I50" s="65"/>
      <c r="J50" s="164"/>
      <c r="K50" s="163"/>
      <c r="L50" s="52"/>
      <c r="M50" s="149">
        <v>43892</v>
      </c>
      <c r="N50" s="42">
        <v>3090.23</v>
      </c>
      <c r="O50" s="58">
        <f t="shared" si="2"/>
        <v>4.6039225243888482E-2</v>
      </c>
      <c r="P50" s="160">
        <v>3090.23</v>
      </c>
      <c r="Q50" s="162"/>
      <c r="R50" s="162"/>
      <c r="S50" s="161"/>
      <c r="T50" s="160"/>
      <c r="U50" s="160"/>
      <c r="V50" s="161"/>
      <c r="W50" s="160"/>
      <c r="X50" s="66"/>
      <c r="Z50" s="10"/>
      <c r="AB50" s="3"/>
      <c r="AC50" s="35"/>
      <c r="AD50" s="64"/>
      <c r="AE50" s="36"/>
      <c r="AF50" s="10"/>
      <c r="AH50" s="10"/>
      <c r="AI50" s="10"/>
      <c r="AN50" s="36"/>
      <c r="AO50" s="10"/>
      <c r="AP50" s="50"/>
      <c r="AQ50" s="10"/>
      <c r="AR50" s="10"/>
      <c r="AS50" s="10"/>
      <c r="AT50" s="10"/>
      <c r="AY50" s="4"/>
      <c r="AZ50" s="51"/>
      <c r="BA50" s="51"/>
      <c r="BB50" s="51"/>
      <c r="BD50" s="10"/>
      <c r="BE50" s="35"/>
      <c r="BF50" s="64"/>
      <c r="BG50" s="36"/>
      <c r="BH50" s="10"/>
      <c r="BJ50" s="10"/>
      <c r="BK50" s="10"/>
      <c r="BP50" s="36"/>
      <c r="BQ50" s="10"/>
      <c r="BR50" s="50"/>
      <c r="BS50" s="10"/>
      <c r="BT50" s="10"/>
      <c r="BU50" s="10"/>
      <c r="BV50" s="10"/>
      <c r="CA50" s="4"/>
      <c r="CB50" s="51"/>
      <c r="CC50" s="51"/>
      <c r="CD50" s="51"/>
      <c r="CF50" s="10"/>
      <c r="CG50" s="35"/>
      <c r="CH50" s="64"/>
      <c r="CI50" s="36"/>
      <c r="CJ50" s="10"/>
      <c r="CL50" s="10"/>
      <c r="CM50" s="10"/>
      <c r="CR50" s="36"/>
      <c r="CS50" s="10"/>
      <c r="CT50" s="50"/>
      <c r="CU50" s="10"/>
      <c r="CV50" s="10"/>
      <c r="CW50" s="10"/>
      <c r="CX50" s="10"/>
      <c r="DC50" s="43"/>
      <c r="DD50" s="43"/>
    </row>
    <row r="51" spans="2:108" ht="13.3" customHeight="1">
      <c r="B51" s="61">
        <v>41</v>
      </c>
      <c r="C51" s="149">
        <v>43893</v>
      </c>
      <c r="D51" s="156">
        <v>3003.04</v>
      </c>
      <c r="E51" s="58">
        <f t="shared" si="0"/>
        <v>-2.821472835355299E-2</v>
      </c>
      <c r="G51" s="24"/>
      <c r="H51" s="41"/>
      <c r="I51" s="65"/>
      <c r="J51" s="164"/>
      <c r="K51" s="163"/>
      <c r="L51" s="52"/>
      <c r="M51" s="149">
        <v>43893</v>
      </c>
      <c r="N51" s="42">
        <v>3003.04</v>
      </c>
      <c r="O51" s="58">
        <f t="shared" si="2"/>
        <v>-2.821472835355299E-2</v>
      </c>
      <c r="P51" s="160">
        <v>3003.04</v>
      </c>
      <c r="Q51" s="162"/>
      <c r="R51" s="162"/>
      <c r="S51" s="161"/>
      <c r="T51" s="160"/>
      <c r="U51" s="160"/>
      <c r="V51" s="161"/>
      <c r="W51" s="160"/>
      <c r="X51" s="66"/>
      <c r="Z51" s="10"/>
      <c r="AB51" s="3"/>
      <c r="AC51" s="35"/>
      <c r="AD51" s="64"/>
      <c r="AE51" s="36"/>
      <c r="AF51" s="10"/>
      <c r="AH51" s="10"/>
      <c r="AI51" s="10"/>
      <c r="AN51" s="36"/>
      <c r="AO51" s="10"/>
      <c r="AP51" s="50"/>
      <c r="AQ51" s="10"/>
      <c r="AR51" s="10"/>
      <c r="AS51" s="10"/>
      <c r="AT51" s="10"/>
      <c r="AY51" s="4"/>
      <c r="AZ51" s="51"/>
      <c r="BA51" s="51"/>
      <c r="BB51" s="51"/>
      <c r="BD51" s="10"/>
      <c r="BE51" s="35"/>
      <c r="BF51" s="64"/>
      <c r="BG51" s="36"/>
      <c r="BH51" s="10"/>
      <c r="BJ51" s="10"/>
      <c r="BK51" s="10"/>
      <c r="BP51" s="36"/>
      <c r="BQ51" s="10"/>
      <c r="BR51" s="50"/>
      <c r="BS51" s="10"/>
      <c r="BT51" s="10"/>
      <c r="BU51" s="10"/>
      <c r="BV51" s="10"/>
      <c r="CA51" s="4"/>
      <c r="CB51" s="51"/>
      <c r="CC51" s="51"/>
      <c r="CD51" s="51"/>
      <c r="CF51" s="10"/>
      <c r="CG51" s="35"/>
      <c r="CH51" s="64"/>
      <c r="CI51" s="36"/>
      <c r="CJ51" s="10"/>
      <c r="CL51" s="10"/>
      <c r="CM51" s="10"/>
      <c r="CR51" s="36"/>
      <c r="CS51" s="10"/>
      <c r="CT51" s="50"/>
      <c r="CU51" s="10"/>
      <c r="CV51" s="10"/>
      <c r="CW51" s="10"/>
      <c r="CX51" s="10"/>
      <c r="DC51" s="43"/>
      <c r="DD51" s="43"/>
    </row>
    <row r="52" spans="2:108" ht="13.3" customHeight="1">
      <c r="B52" s="61">
        <v>42</v>
      </c>
      <c r="C52" s="149">
        <v>43894</v>
      </c>
      <c r="D52" s="156">
        <v>3130.12</v>
      </c>
      <c r="E52" s="58">
        <f t="shared" si="0"/>
        <v>4.2317118653098174E-2</v>
      </c>
      <c r="G52" s="24"/>
      <c r="H52" s="41"/>
      <c r="I52" s="65"/>
      <c r="J52" s="164"/>
      <c r="K52" s="163"/>
      <c r="L52" s="52"/>
      <c r="M52" s="149">
        <v>43894</v>
      </c>
      <c r="N52" s="42">
        <v>3130.12</v>
      </c>
      <c r="O52" s="58">
        <f t="shared" si="2"/>
        <v>4.2317118653098174E-2</v>
      </c>
      <c r="P52" s="160">
        <v>3130.12</v>
      </c>
      <c r="Q52" s="162"/>
      <c r="R52" s="162"/>
      <c r="S52" s="161"/>
      <c r="T52" s="160"/>
      <c r="U52" s="160"/>
      <c r="V52" s="161"/>
      <c r="W52" s="160"/>
      <c r="X52" s="66"/>
      <c r="Z52" s="10"/>
      <c r="AB52" s="3"/>
      <c r="AC52" s="35"/>
      <c r="AD52" s="64"/>
      <c r="AE52" s="36"/>
      <c r="AF52" s="10"/>
      <c r="AH52" s="10"/>
      <c r="AI52" s="10"/>
      <c r="AN52" s="36"/>
      <c r="AO52" s="10"/>
      <c r="AP52" s="50"/>
      <c r="AQ52" s="10"/>
      <c r="AR52" s="10"/>
      <c r="AS52" s="10"/>
      <c r="AT52" s="10"/>
      <c r="AY52" s="4"/>
      <c r="AZ52" s="51"/>
      <c r="BA52" s="51"/>
      <c r="BB52" s="51"/>
      <c r="BD52" s="10"/>
      <c r="BE52" s="35"/>
      <c r="BF52" s="64"/>
      <c r="BG52" s="36"/>
      <c r="BH52" s="10"/>
      <c r="BJ52" s="10"/>
      <c r="BK52" s="10"/>
      <c r="BP52" s="36"/>
      <c r="BQ52" s="10"/>
      <c r="BR52" s="50"/>
      <c r="BS52" s="10"/>
      <c r="BT52" s="10"/>
      <c r="BU52" s="10"/>
      <c r="BV52" s="10"/>
      <c r="CA52" s="4"/>
      <c r="CB52" s="51"/>
      <c r="CC52" s="51"/>
      <c r="CD52" s="51"/>
      <c r="CF52" s="10"/>
      <c r="CG52" s="35"/>
      <c r="CH52" s="64"/>
      <c r="CI52" s="36"/>
      <c r="CJ52" s="10"/>
      <c r="CL52" s="10"/>
      <c r="CM52" s="10"/>
      <c r="CR52" s="36"/>
      <c r="CS52" s="10"/>
      <c r="CT52" s="50"/>
      <c r="CU52" s="10"/>
      <c r="CV52" s="10"/>
      <c r="CW52" s="10"/>
      <c r="CX52" s="10"/>
      <c r="DC52" s="43"/>
      <c r="DD52" s="43"/>
    </row>
    <row r="53" spans="2:108" ht="13.3" customHeight="1">
      <c r="B53" s="61">
        <v>43</v>
      </c>
      <c r="C53" s="149">
        <v>43895</v>
      </c>
      <c r="D53" s="156">
        <v>3023.94</v>
      </c>
      <c r="E53" s="58">
        <f t="shared" si="0"/>
        <v>-3.3922022158894817E-2</v>
      </c>
      <c r="G53" s="24"/>
      <c r="H53" s="41"/>
      <c r="I53" s="65"/>
      <c r="J53" s="164"/>
      <c r="K53" s="163"/>
      <c r="L53" s="52"/>
      <c r="M53" s="149">
        <v>43895</v>
      </c>
      <c r="N53" s="42">
        <v>3023.94</v>
      </c>
      <c r="O53" s="58">
        <f t="shared" si="2"/>
        <v>-3.3922022158894817E-2</v>
      </c>
      <c r="P53" s="160">
        <v>3023.94</v>
      </c>
      <c r="Q53" s="162"/>
      <c r="R53" s="162"/>
      <c r="S53" s="161"/>
      <c r="T53" s="160"/>
      <c r="U53" s="160"/>
      <c r="V53" s="161"/>
      <c r="W53" s="160"/>
      <c r="X53" s="66"/>
      <c r="Z53" s="10"/>
      <c r="AB53" s="3"/>
      <c r="AC53" s="35"/>
      <c r="AD53" s="64"/>
      <c r="AE53" s="36"/>
      <c r="AF53" s="10"/>
      <c r="AH53" s="10"/>
      <c r="AI53" s="10"/>
      <c r="AN53" s="36"/>
      <c r="AO53" s="10"/>
      <c r="AP53" s="50"/>
      <c r="AQ53" s="10"/>
      <c r="AR53" s="10"/>
      <c r="AS53" s="10"/>
      <c r="AT53" s="10"/>
      <c r="AY53" s="4"/>
      <c r="AZ53" s="51"/>
      <c r="BA53" s="51"/>
      <c r="BB53" s="51"/>
      <c r="BD53" s="10"/>
      <c r="BE53" s="35"/>
      <c r="BF53" s="64"/>
      <c r="BG53" s="36"/>
      <c r="BH53" s="10"/>
      <c r="BJ53" s="10"/>
      <c r="BK53" s="10"/>
      <c r="BP53" s="36"/>
      <c r="BQ53" s="10"/>
      <c r="BR53" s="50"/>
      <c r="BS53" s="10"/>
      <c r="BT53" s="10"/>
      <c r="BU53" s="10"/>
      <c r="BV53" s="10"/>
      <c r="CA53" s="4"/>
      <c r="CB53" s="51"/>
      <c r="CC53" s="51"/>
      <c r="CD53" s="51"/>
      <c r="CF53" s="10"/>
      <c r="CG53" s="35"/>
      <c r="CH53" s="64"/>
      <c r="CI53" s="36"/>
      <c r="CJ53" s="10"/>
      <c r="CL53" s="10"/>
      <c r="CM53" s="10"/>
      <c r="CR53" s="36"/>
      <c r="CS53" s="10"/>
      <c r="CT53" s="50"/>
      <c r="CU53" s="10"/>
      <c r="CV53" s="10"/>
      <c r="CW53" s="10"/>
      <c r="CX53" s="10"/>
      <c r="DC53" s="43"/>
      <c r="DD53" s="43"/>
    </row>
    <row r="54" spans="2:108" ht="13.3" customHeight="1">
      <c r="B54" s="61">
        <v>44</v>
      </c>
      <c r="C54" s="149">
        <v>43896</v>
      </c>
      <c r="D54" s="156">
        <v>2972.37</v>
      </c>
      <c r="E54" s="58">
        <f t="shared" si="0"/>
        <v>-1.7053909799797668E-2</v>
      </c>
      <c r="G54" s="24"/>
      <c r="H54" s="41"/>
      <c r="I54" s="65"/>
      <c r="J54" s="164"/>
      <c r="K54" s="163"/>
      <c r="L54" s="52"/>
      <c r="M54" s="149">
        <v>43896</v>
      </c>
      <c r="N54" s="42">
        <v>2972.37</v>
      </c>
      <c r="O54" s="58">
        <f t="shared" si="2"/>
        <v>-1.7053909799797668E-2</v>
      </c>
      <c r="P54" s="160">
        <v>2972.37</v>
      </c>
      <c r="Q54" s="162"/>
      <c r="R54" s="162"/>
      <c r="S54" s="161"/>
      <c r="T54" s="160"/>
      <c r="U54" s="160"/>
      <c r="V54" s="161"/>
      <c r="W54" s="160"/>
      <c r="X54" s="66"/>
      <c r="Z54" s="10"/>
      <c r="AB54" s="3"/>
      <c r="AC54" s="35"/>
      <c r="AD54" s="64"/>
      <c r="AE54" s="36"/>
      <c r="AF54" s="10"/>
      <c r="AH54" s="10"/>
      <c r="AI54" s="10"/>
      <c r="AN54" s="36"/>
      <c r="AO54" s="10"/>
      <c r="AP54" s="50"/>
      <c r="AQ54" s="10"/>
      <c r="AR54" s="10"/>
      <c r="AS54" s="10"/>
      <c r="AT54" s="10"/>
      <c r="AY54" s="4"/>
      <c r="AZ54" s="51"/>
      <c r="BA54" s="51"/>
      <c r="BB54" s="51"/>
      <c r="BD54" s="10"/>
      <c r="BE54" s="35"/>
      <c r="BF54" s="64"/>
      <c r="BG54" s="36"/>
      <c r="BH54" s="10"/>
      <c r="BJ54" s="10"/>
      <c r="BK54" s="10"/>
      <c r="BP54" s="36"/>
      <c r="BQ54" s="10"/>
      <c r="BR54" s="50"/>
      <c r="BS54" s="10"/>
      <c r="BT54" s="10"/>
      <c r="BU54" s="10"/>
      <c r="BV54" s="10"/>
      <c r="CA54" s="4"/>
      <c r="CB54" s="51"/>
      <c r="CC54" s="51"/>
      <c r="CD54" s="51"/>
      <c r="CF54" s="10"/>
      <c r="CG54" s="35"/>
      <c r="CH54" s="64"/>
      <c r="CI54" s="36"/>
      <c r="CJ54" s="10"/>
      <c r="CL54" s="10"/>
      <c r="CM54" s="10"/>
      <c r="CR54" s="36"/>
      <c r="CS54" s="10"/>
      <c r="CT54" s="50"/>
      <c r="CU54" s="10"/>
      <c r="CV54" s="10"/>
      <c r="CW54" s="10"/>
      <c r="CX54" s="10"/>
      <c r="DC54" s="43"/>
      <c r="DD54" s="43"/>
    </row>
    <row r="55" spans="2:108" ht="13.3" customHeight="1">
      <c r="B55" s="61">
        <v>45</v>
      </c>
      <c r="C55" s="149">
        <v>43899</v>
      </c>
      <c r="D55" s="156">
        <v>2746.56</v>
      </c>
      <c r="E55" s="58">
        <f t="shared" si="0"/>
        <v>-7.5969680759797723E-2</v>
      </c>
      <c r="G55" s="24"/>
      <c r="H55" s="41"/>
      <c r="I55" s="65"/>
      <c r="J55" s="164"/>
      <c r="K55" s="163"/>
      <c r="L55" s="52"/>
      <c r="M55" s="149">
        <v>43899</v>
      </c>
      <c r="N55" s="42">
        <v>2746.56</v>
      </c>
      <c r="O55" s="58">
        <f t="shared" si="2"/>
        <v>-7.5969680759797723E-2</v>
      </c>
      <c r="P55" s="160">
        <v>2746.56</v>
      </c>
      <c r="Q55" s="162"/>
      <c r="R55" s="162"/>
      <c r="S55" s="161"/>
      <c r="T55" s="160"/>
      <c r="U55" s="160"/>
      <c r="V55" s="161"/>
      <c r="W55" s="160"/>
      <c r="X55" s="66"/>
      <c r="Z55" s="10"/>
      <c r="AB55" s="3"/>
      <c r="AC55" s="35"/>
      <c r="AD55" s="64"/>
      <c r="AE55" s="36"/>
      <c r="AF55" s="10"/>
      <c r="AH55" s="10"/>
      <c r="AI55" s="10"/>
      <c r="AN55" s="36"/>
      <c r="AO55" s="10"/>
      <c r="AP55" s="50"/>
      <c r="AQ55" s="10"/>
      <c r="AR55" s="10"/>
      <c r="AS55" s="10"/>
      <c r="AT55" s="10"/>
      <c r="AY55" s="4"/>
      <c r="AZ55" s="51"/>
      <c r="BA55" s="51"/>
      <c r="BB55" s="51"/>
      <c r="BD55" s="10"/>
      <c r="BE55" s="35"/>
      <c r="BF55" s="64"/>
      <c r="BG55" s="36"/>
      <c r="BH55" s="10"/>
      <c r="BJ55" s="10"/>
      <c r="BK55" s="10"/>
      <c r="BP55" s="36"/>
      <c r="BQ55" s="10"/>
      <c r="BR55" s="50"/>
      <c r="BS55" s="10"/>
      <c r="BT55" s="10"/>
      <c r="BU55" s="10"/>
      <c r="BV55" s="10"/>
      <c r="CA55" s="4"/>
      <c r="CB55" s="51"/>
      <c r="CC55" s="51"/>
      <c r="CD55" s="51"/>
      <c r="CF55" s="10"/>
      <c r="CG55" s="35"/>
      <c r="CH55" s="64"/>
      <c r="CI55" s="36"/>
      <c r="CJ55" s="10"/>
      <c r="CL55" s="10"/>
      <c r="CM55" s="10"/>
      <c r="CR55" s="36"/>
      <c r="CS55" s="10"/>
      <c r="CT55" s="50"/>
      <c r="CU55" s="10"/>
      <c r="CV55" s="10"/>
      <c r="CW55" s="10"/>
      <c r="CX55" s="10"/>
      <c r="DC55" s="43"/>
      <c r="DD55" s="43"/>
    </row>
    <row r="56" spans="2:108" ht="13.3" customHeight="1">
      <c r="B56" s="61">
        <v>46</v>
      </c>
      <c r="C56" s="149">
        <v>43900</v>
      </c>
      <c r="D56" s="156">
        <v>2882.23</v>
      </c>
      <c r="E56" s="58">
        <f t="shared" si="0"/>
        <v>4.9396335780030318E-2</v>
      </c>
      <c r="G56" s="24"/>
      <c r="H56" s="41"/>
      <c r="I56" s="65"/>
      <c r="J56" s="164"/>
      <c r="K56" s="163"/>
      <c r="L56" s="52"/>
      <c r="M56" s="149">
        <v>43900</v>
      </c>
      <c r="N56" s="42">
        <v>2882.23</v>
      </c>
      <c r="O56" s="58">
        <f t="shared" si="2"/>
        <v>4.9396335780030318E-2</v>
      </c>
      <c r="P56" s="160">
        <v>2882.23</v>
      </c>
      <c r="Q56" s="162"/>
      <c r="R56" s="162"/>
      <c r="S56" s="161"/>
      <c r="T56" s="160"/>
      <c r="U56" s="160"/>
      <c r="V56" s="161"/>
      <c r="W56" s="160"/>
      <c r="X56" s="66"/>
      <c r="Z56" s="10"/>
      <c r="AB56" s="3"/>
      <c r="AC56" s="35"/>
      <c r="AD56" s="64"/>
      <c r="AE56" s="36"/>
      <c r="AF56" s="10"/>
      <c r="AH56" s="10"/>
      <c r="AI56" s="10"/>
      <c r="AN56" s="36"/>
      <c r="AO56" s="10"/>
      <c r="AP56" s="50"/>
      <c r="AQ56" s="10"/>
      <c r="AR56" s="10"/>
      <c r="AS56" s="10"/>
      <c r="AT56" s="10"/>
      <c r="AY56" s="4"/>
      <c r="AZ56" s="51"/>
      <c r="BA56" s="51"/>
      <c r="BB56" s="51"/>
      <c r="BD56" s="10"/>
      <c r="BE56" s="35"/>
      <c r="BF56" s="64"/>
      <c r="BG56" s="36"/>
      <c r="BH56" s="10"/>
      <c r="BJ56" s="10"/>
      <c r="BK56" s="10"/>
      <c r="BP56" s="36"/>
      <c r="BQ56" s="10"/>
      <c r="BR56" s="50"/>
      <c r="BS56" s="10"/>
      <c r="BT56" s="10"/>
      <c r="BU56" s="10"/>
      <c r="BV56" s="10"/>
      <c r="CA56" s="4"/>
      <c r="CB56" s="51"/>
      <c r="CC56" s="51"/>
      <c r="CD56" s="51"/>
      <c r="CF56" s="10"/>
      <c r="CG56" s="35"/>
      <c r="CH56" s="64"/>
      <c r="CI56" s="36"/>
      <c r="CJ56" s="10"/>
      <c r="CL56" s="10"/>
      <c r="CM56" s="10"/>
      <c r="CR56" s="36"/>
      <c r="CS56" s="10"/>
      <c r="CT56" s="50"/>
      <c r="CU56" s="10"/>
      <c r="CV56" s="10"/>
      <c r="CW56" s="10"/>
      <c r="CX56" s="10"/>
      <c r="DC56" s="43"/>
      <c r="DD56" s="43"/>
    </row>
    <row r="57" spans="2:108" ht="13.3" customHeight="1">
      <c r="B57" s="61">
        <v>47</v>
      </c>
      <c r="C57" s="149">
        <v>43901</v>
      </c>
      <c r="D57" s="156">
        <v>2741.38</v>
      </c>
      <c r="E57" s="58">
        <f t="shared" si="0"/>
        <v>-4.8868410917935041E-2</v>
      </c>
      <c r="G57" s="24"/>
      <c r="H57" s="41"/>
      <c r="I57" s="65"/>
      <c r="J57" s="164"/>
      <c r="K57" s="163"/>
      <c r="L57" s="52"/>
      <c r="M57" s="149">
        <v>43901</v>
      </c>
      <c r="N57" s="42">
        <v>2741.38</v>
      </c>
      <c r="O57" s="58">
        <f t="shared" si="2"/>
        <v>-4.8868410917935041E-2</v>
      </c>
      <c r="P57" s="160">
        <v>2741.38</v>
      </c>
      <c r="Q57" s="162"/>
      <c r="R57" s="162"/>
      <c r="S57" s="161"/>
      <c r="T57" s="160"/>
      <c r="U57" s="160"/>
      <c r="V57" s="161"/>
      <c r="W57" s="160"/>
      <c r="X57" s="66"/>
      <c r="Z57" s="10"/>
      <c r="AB57" s="3"/>
      <c r="AC57" s="35"/>
      <c r="AD57" s="64"/>
      <c r="AE57" s="36"/>
      <c r="AF57" s="10"/>
      <c r="AH57" s="10"/>
      <c r="AI57" s="10"/>
      <c r="AN57" s="36"/>
      <c r="AO57" s="10"/>
      <c r="AP57" s="50"/>
      <c r="AQ57" s="10"/>
      <c r="AR57" s="10"/>
      <c r="AS57" s="10"/>
      <c r="AT57" s="10"/>
      <c r="AY57" s="4"/>
      <c r="AZ57" s="51"/>
      <c r="BA57" s="51"/>
      <c r="BB57" s="51"/>
      <c r="BD57" s="10"/>
      <c r="BE57" s="35"/>
      <c r="BF57" s="64"/>
      <c r="BG57" s="36"/>
      <c r="BH57" s="10"/>
      <c r="BJ57" s="10"/>
      <c r="BK57" s="10"/>
      <c r="BP57" s="36"/>
      <c r="BQ57" s="10"/>
      <c r="BR57" s="50"/>
      <c r="BS57" s="10"/>
      <c r="BT57" s="10"/>
      <c r="BU57" s="10"/>
      <c r="BV57" s="10"/>
      <c r="CA57" s="4"/>
      <c r="CB57" s="51"/>
      <c r="CC57" s="51"/>
      <c r="CD57" s="51"/>
      <c r="CF57" s="10"/>
      <c r="CG57" s="35"/>
      <c r="CH57" s="64"/>
      <c r="CI57" s="36"/>
      <c r="CJ57" s="10"/>
      <c r="CL57" s="10"/>
      <c r="CM57" s="10"/>
      <c r="CR57" s="36"/>
      <c r="CS57" s="10"/>
      <c r="CT57" s="50"/>
      <c r="CU57" s="10"/>
      <c r="CV57" s="10"/>
      <c r="CW57" s="10"/>
      <c r="CX57" s="10"/>
      <c r="DC57" s="43"/>
      <c r="DD57" s="43"/>
    </row>
    <row r="58" spans="2:108" ht="13.3" customHeight="1">
      <c r="B58" s="61">
        <v>48</v>
      </c>
      <c r="C58" s="149">
        <v>43902</v>
      </c>
      <c r="D58" s="156">
        <v>2480.64</v>
      </c>
      <c r="E58" s="58">
        <f t="shared" si="0"/>
        <v>-9.5112680474797442E-2</v>
      </c>
      <c r="G58" s="24"/>
      <c r="H58" s="41"/>
      <c r="I58" s="65"/>
      <c r="J58" s="164"/>
      <c r="K58" s="163"/>
      <c r="L58" s="52"/>
      <c r="M58" s="149">
        <v>43902</v>
      </c>
      <c r="N58" s="42">
        <v>2480.64</v>
      </c>
      <c r="O58" s="58">
        <f t="shared" si="2"/>
        <v>-9.5112680474797442E-2</v>
      </c>
      <c r="P58" s="160">
        <v>2480.64</v>
      </c>
      <c r="Q58" s="162"/>
      <c r="R58" s="162"/>
      <c r="S58" s="161"/>
      <c r="T58" s="160"/>
      <c r="U58" s="160"/>
      <c r="V58" s="161"/>
      <c r="W58" s="160"/>
      <c r="X58" s="66"/>
      <c r="Z58" s="10"/>
      <c r="AB58" s="3"/>
      <c r="AC58" s="35"/>
      <c r="AD58" s="64"/>
      <c r="AE58" s="36"/>
      <c r="AF58" s="10"/>
      <c r="AH58" s="10"/>
      <c r="AI58" s="10"/>
      <c r="AN58" s="36"/>
      <c r="AO58" s="10"/>
      <c r="AP58" s="50"/>
      <c r="AQ58" s="10"/>
      <c r="AR58" s="10"/>
      <c r="AS58" s="10"/>
      <c r="AT58" s="10"/>
      <c r="AY58" s="4"/>
      <c r="AZ58" s="51"/>
      <c r="BA58" s="51"/>
      <c r="BB58" s="51"/>
      <c r="BD58" s="10"/>
      <c r="BE58" s="35"/>
      <c r="BF58" s="64"/>
      <c r="BG58" s="36"/>
      <c r="BH58" s="10"/>
      <c r="BJ58" s="10"/>
      <c r="BK58" s="10"/>
      <c r="BP58" s="36"/>
      <c r="BQ58" s="10"/>
      <c r="BR58" s="50"/>
      <c r="BS58" s="10"/>
      <c r="BT58" s="10"/>
      <c r="BU58" s="10"/>
      <c r="BV58" s="10"/>
      <c r="CA58" s="4"/>
      <c r="CB58" s="51"/>
      <c r="CC58" s="51"/>
      <c r="CD58" s="51"/>
      <c r="CF58" s="10"/>
      <c r="CG58" s="35"/>
      <c r="CH58" s="64"/>
      <c r="CI58" s="36"/>
      <c r="CJ58" s="10"/>
      <c r="CL58" s="10"/>
      <c r="CM58" s="10"/>
      <c r="CR58" s="36"/>
      <c r="CS58" s="10"/>
      <c r="CT58" s="50"/>
      <c r="CU58" s="10"/>
      <c r="CV58" s="10"/>
      <c r="CW58" s="10"/>
      <c r="CX58" s="10"/>
      <c r="DC58" s="43"/>
      <c r="DD58" s="43"/>
    </row>
    <row r="59" spans="2:108" ht="13.3" customHeight="1">
      <c r="B59" s="61">
        <v>49</v>
      </c>
      <c r="C59" s="149">
        <v>43903</v>
      </c>
      <c r="D59" s="156">
        <v>2711.02</v>
      </c>
      <c r="E59" s="58">
        <f t="shared" si="0"/>
        <v>9.2871194530443804E-2</v>
      </c>
      <c r="G59" s="24"/>
      <c r="H59" s="41"/>
      <c r="I59" s="65"/>
      <c r="J59" s="164"/>
      <c r="K59" s="163"/>
      <c r="L59" s="52"/>
      <c r="M59" s="149">
        <v>43903</v>
      </c>
      <c r="N59" s="42">
        <v>2711.02</v>
      </c>
      <c r="O59" s="58">
        <f t="shared" si="2"/>
        <v>9.2871194530443804E-2</v>
      </c>
      <c r="P59" s="160">
        <v>2711.02</v>
      </c>
      <c r="Q59" s="162"/>
      <c r="R59" s="162"/>
      <c r="S59" s="161"/>
      <c r="T59" s="160"/>
      <c r="U59" s="160"/>
      <c r="V59" s="161"/>
      <c r="W59" s="160"/>
      <c r="X59" s="66"/>
      <c r="Z59" s="10"/>
      <c r="AB59" s="3"/>
      <c r="AC59" s="35"/>
      <c r="AD59" s="64"/>
      <c r="AE59" s="36"/>
      <c r="AF59" s="10"/>
      <c r="AH59" s="10"/>
      <c r="AI59" s="10"/>
      <c r="AN59" s="36"/>
      <c r="AO59" s="10"/>
      <c r="AP59" s="50"/>
      <c r="AQ59" s="10"/>
      <c r="AR59" s="10"/>
      <c r="AS59" s="10"/>
      <c r="AT59" s="10"/>
      <c r="AY59" s="4"/>
      <c r="AZ59" s="51"/>
      <c r="BA59" s="51"/>
      <c r="BB59" s="51"/>
      <c r="BD59" s="10"/>
      <c r="BE59" s="35"/>
      <c r="BF59" s="64"/>
      <c r="BG59" s="36"/>
      <c r="BH59" s="10"/>
      <c r="BJ59" s="10"/>
      <c r="BK59" s="10"/>
      <c r="BP59" s="36"/>
      <c r="BQ59" s="10"/>
      <c r="BR59" s="50"/>
      <c r="BS59" s="10"/>
      <c r="BT59" s="10"/>
      <c r="BU59" s="10"/>
      <c r="BV59" s="10"/>
      <c r="CA59" s="4"/>
      <c r="CB59" s="51"/>
      <c r="CC59" s="51"/>
      <c r="CD59" s="51"/>
      <c r="CF59" s="10"/>
      <c r="CG59" s="35"/>
      <c r="CH59" s="64"/>
      <c r="CI59" s="36"/>
      <c r="CJ59" s="10"/>
      <c r="CL59" s="10"/>
      <c r="CM59" s="10"/>
      <c r="CR59" s="36"/>
      <c r="CS59" s="10"/>
      <c r="CT59" s="50"/>
      <c r="CU59" s="10"/>
      <c r="CV59" s="10"/>
      <c r="CW59" s="10"/>
      <c r="CX59" s="10"/>
      <c r="DC59" s="43"/>
      <c r="DD59" s="43"/>
    </row>
    <row r="60" spans="2:108" ht="13.3" customHeight="1">
      <c r="B60" s="61">
        <v>50</v>
      </c>
      <c r="C60" s="149">
        <v>43906</v>
      </c>
      <c r="D60" s="156">
        <v>2386.13</v>
      </c>
      <c r="E60" s="58">
        <f t="shared" si="0"/>
        <v>-0.11984050283657069</v>
      </c>
      <c r="G60" s="24"/>
      <c r="H60" s="41"/>
      <c r="I60" s="65"/>
      <c r="J60" s="164"/>
      <c r="K60" s="163"/>
      <c r="L60" s="52"/>
      <c r="M60" s="149">
        <v>43906</v>
      </c>
      <c r="N60" s="42">
        <v>2386.13</v>
      </c>
      <c r="O60" s="58">
        <f t="shared" si="2"/>
        <v>-0.11984050283657069</v>
      </c>
      <c r="P60" s="160">
        <v>2386.13</v>
      </c>
      <c r="Q60" s="162"/>
      <c r="R60" s="162"/>
      <c r="S60" s="161"/>
      <c r="T60" s="160"/>
      <c r="U60" s="160"/>
      <c r="V60" s="161"/>
      <c r="W60" s="160"/>
      <c r="X60" s="66"/>
      <c r="Z60" s="10"/>
      <c r="AB60" s="3"/>
      <c r="AC60" s="35"/>
      <c r="AD60" s="64"/>
      <c r="AE60" s="36"/>
      <c r="AF60" s="10"/>
      <c r="AH60" s="10"/>
      <c r="AI60" s="10"/>
      <c r="AN60" s="36"/>
      <c r="AO60" s="10"/>
      <c r="AP60" s="50"/>
      <c r="AQ60" s="10"/>
      <c r="AR60" s="10"/>
      <c r="AS60" s="10"/>
      <c r="AT60" s="10"/>
      <c r="AY60" s="4"/>
      <c r="AZ60" s="51"/>
      <c r="BA60" s="51"/>
      <c r="BB60" s="51"/>
      <c r="BD60" s="10"/>
      <c r="BE60" s="35"/>
      <c r="BF60" s="64"/>
      <c r="BG60" s="36"/>
      <c r="BH60" s="10"/>
      <c r="BJ60" s="10"/>
      <c r="BK60" s="10"/>
      <c r="BP60" s="36"/>
      <c r="BQ60" s="10"/>
      <c r="BR60" s="50"/>
      <c r="BS60" s="10"/>
      <c r="BT60" s="10"/>
      <c r="BU60" s="10"/>
      <c r="BV60" s="10"/>
      <c r="CA60" s="4"/>
      <c r="CB60" s="51"/>
      <c r="CC60" s="51"/>
      <c r="CD60" s="51"/>
      <c r="CF60" s="10"/>
      <c r="CG60" s="35"/>
      <c r="CH60" s="64"/>
      <c r="CI60" s="36"/>
      <c r="CJ60" s="10"/>
      <c r="CL60" s="10"/>
      <c r="CM60" s="10"/>
      <c r="CR60" s="36"/>
      <c r="CS60" s="10"/>
      <c r="CT60" s="50"/>
      <c r="CU60" s="10"/>
      <c r="CV60" s="10"/>
      <c r="CW60" s="10"/>
      <c r="CX60" s="10"/>
      <c r="DC60" s="43"/>
      <c r="DD60" s="43"/>
    </row>
    <row r="61" spans="2:108" ht="13.3" customHeight="1">
      <c r="B61" s="61">
        <v>51</v>
      </c>
      <c r="C61" s="149">
        <v>43907</v>
      </c>
      <c r="D61" s="156">
        <v>2529.19</v>
      </c>
      <c r="E61" s="58">
        <f t="shared" si="0"/>
        <v>5.9954822243549151E-2</v>
      </c>
      <c r="G61" s="24"/>
      <c r="H61" s="41"/>
      <c r="I61" s="65"/>
      <c r="J61" s="164"/>
      <c r="K61" s="163"/>
      <c r="L61" s="52"/>
      <c r="M61" s="149">
        <v>43907</v>
      </c>
      <c r="N61" s="42">
        <v>2529.19</v>
      </c>
      <c r="O61" s="58">
        <f t="shared" si="2"/>
        <v>5.9954822243549151E-2</v>
      </c>
      <c r="P61" s="160">
        <v>2529.19</v>
      </c>
      <c r="Q61" s="162"/>
      <c r="R61" s="162"/>
      <c r="S61" s="161"/>
      <c r="T61" s="160"/>
      <c r="U61" s="160"/>
      <c r="V61" s="161"/>
      <c r="W61" s="160"/>
      <c r="X61" s="66"/>
      <c r="Z61" s="10"/>
      <c r="AB61" s="3"/>
      <c r="AC61" s="35"/>
      <c r="AD61" s="64"/>
      <c r="AE61" s="36"/>
      <c r="AF61" s="10"/>
      <c r="AH61" s="10"/>
      <c r="AI61" s="10"/>
      <c r="AN61" s="36"/>
      <c r="AO61" s="10"/>
      <c r="AP61" s="50"/>
      <c r="AQ61" s="10"/>
      <c r="AR61" s="10"/>
      <c r="AS61" s="10"/>
      <c r="AT61" s="10"/>
      <c r="AY61" s="4"/>
      <c r="AZ61" s="51"/>
      <c r="BA61" s="51"/>
      <c r="BB61" s="51"/>
      <c r="BD61" s="10"/>
      <c r="BE61" s="35"/>
      <c r="BF61" s="64"/>
      <c r="BG61" s="36"/>
      <c r="BH61" s="10"/>
      <c r="BJ61" s="10"/>
      <c r="BK61" s="10"/>
      <c r="BP61" s="36"/>
      <c r="BQ61" s="10"/>
      <c r="BR61" s="50"/>
      <c r="BS61" s="10"/>
      <c r="BT61" s="10"/>
      <c r="BU61" s="10"/>
      <c r="BV61" s="10"/>
      <c r="CA61" s="4"/>
      <c r="CB61" s="51"/>
      <c r="CC61" s="51"/>
      <c r="CD61" s="51"/>
      <c r="CF61" s="10"/>
      <c r="CG61" s="35"/>
      <c r="CH61" s="64"/>
      <c r="CI61" s="36"/>
      <c r="CJ61" s="10"/>
      <c r="CL61" s="10"/>
      <c r="CM61" s="10"/>
      <c r="CR61" s="36"/>
      <c r="CS61" s="10"/>
      <c r="CT61" s="50"/>
      <c r="CU61" s="10"/>
      <c r="CV61" s="10"/>
      <c r="CW61" s="10"/>
      <c r="CX61" s="10"/>
      <c r="DC61" s="43"/>
      <c r="DD61" s="43"/>
    </row>
    <row r="62" spans="2:108" ht="13.3" customHeight="1">
      <c r="B62" s="61">
        <v>52</v>
      </c>
      <c r="C62" s="149">
        <v>43908</v>
      </c>
      <c r="D62" s="156">
        <v>2398.1</v>
      </c>
      <c r="E62" s="58">
        <f t="shared" si="0"/>
        <v>-5.1830823307066745E-2</v>
      </c>
      <c r="G62" s="24"/>
      <c r="H62" s="41"/>
      <c r="I62" s="65"/>
      <c r="J62" s="164"/>
      <c r="K62" s="163"/>
      <c r="L62" s="52"/>
      <c r="M62" s="149">
        <v>43908</v>
      </c>
      <c r="N62" s="42">
        <v>2398.1</v>
      </c>
      <c r="O62" s="58">
        <f t="shared" si="2"/>
        <v>-5.1830823307066745E-2</v>
      </c>
      <c r="P62" s="160">
        <v>2398.1</v>
      </c>
      <c r="Q62" s="162"/>
      <c r="R62" s="162"/>
      <c r="S62" s="161"/>
      <c r="T62" s="160"/>
      <c r="U62" s="160"/>
      <c r="V62" s="161"/>
      <c r="W62" s="160"/>
      <c r="X62" s="66"/>
      <c r="Z62" s="10"/>
      <c r="AB62" s="3"/>
      <c r="AC62" s="35"/>
      <c r="AD62" s="64"/>
      <c r="AE62" s="36"/>
      <c r="AF62" s="10"/>
      <c r="AH62" s="10"/>
      <c r="AI62" s="10"/>
      <c r="AN62" s="36"/>
      <c r="AO62" s="10"/>
      <c r="AP62" s="50"/>
      <c r="AQ62" s="10"/>
      <c r="AR62" s="10"/>
      <c r="AS62" s="10"/>
      <c r="AT62" s="10"/>
      <c r="AY62" s="4"/>
      <c r="AZ62" s="51"/>
      <c r="BA62" s="51"/>
      <c r="BB62" s="51"/>
      <c r="BD62" s="10"/>
      <c r="BE62" s="35"/>
      <c r="BF62" s="64"/>
      <c r="BG62" s="36"/>
      <c r="BH62" s="10"/>
      <c r="BJ62" s="10"/>
      <c r="BK62" s="10"/>
      <c r="BP62" s="36"/>
      <c r="BQ62" s="10"/>
      <c r="BR62" s="50"/>
      <c r="BS62" s="10"/>
      <c r="BT62" s="10"/>
      <c r="BU62" s="10"/>
      <c r="BV62" s="10"/>
      <c r="CA62" s="4"/>
      <c r="CB62" s="51"/>
      <c r="CC62" s="51"/>
      <c r="CD62" s="51"/>
      <c r="CF62" s="10"/>
      <c r="CG62" s="35"/>
      <c r="CH62" s="64"/>
      <c r="CI62" s="36"/>
      <c r="CJ62" s="10"/>
      <c r="CL62" s="10"/>
      <c r="CM62" s="10"/>
      <c r="CR62" s="36"/>
      <c r="CS62" s="10"/>
      <c r="CT62" s="50"/>
      <c r="CU62" s="10"/>
      <c r="CV62" s="10"/>
      <c r="CW62" s="10"/>
      <c r="CX62" s="10"/>
      <c r="DC62" s="43"/>
      <c r="DD62" s="43"/>
    </row>
    <row r="63" spans="2:108" ht="13.3" customHeight="1">
      <c r="B63" s="61">
        <v>53</v>
      </c>
      <c r="C63" s="149">
        <v>43909</v>
      </c>
      <c r="D63" s="156">
        <v>2409.39</v>
      </c>
      <c r="E63" s="58">
        <f t="shared" si="0"/>
        <v>4.7078937492181158E-3</v>
      </c>
      <c r="G63" s="24"/>
      <c r="H63" s="41"/>
      <c r="I63" s="65"/>
      <c r="J63" s="164"/>
      <c r="K63" s="163"/>
      <c r="L63" s="52"/>
      <c r="M63" s="149">
        <v>43909</v>
      </c>
      <c r="N63" s="42">
        <v>2409.39</v>
      </c>
      <c r="O63" s="58">
        <f t="shared" si="2"/>
        <v>4.7078937492181158E-3</v>
      </c>
      <c r="P63" s="160">
        <v>2409.39</v>
      </c>
      <c r="Q63" s="162"/>
      <c r="R63" s="162"/>
      <c r="S63" s="161"/>
      <c r="T63" s="160"/>
      <c r="U63" s="160"/>
      <c r="V63" s="161"/>
      <c r="W63" s="160"/>
      <c r="X63" s="66"/>
      <c r="Y63" s="43"/>
      <c r="Z63" s="10"/>
      <c r="AB63" s="3"/>
      <c r="AC63" s="35"/>
      <c r="AD63" s="64"/>
      <c r="AE63" s="36"/>
      <c r="AF63" s="10"/>
      <c r="AH63" s="10"/>
      <c r="AI63" s="10"/>
      <c r="AN63" s="36"/>
      <c r="AO63" s="10"/>
      <c r="AP63" s="50"/>
      <c r="AQ63" s="10"/>
      <c r="AR63" s="10"/>
      <c r="AS63" s="10"/>
      <c r="AT63" s="10"/>
      <c r="AY63" s="4"/>
      <c r="AZ63" s="51"/>
      <c r="BA63" s="51"/>
      <c r="BB63" s="51"/>
      <c r="BD63" s="10"/>
      <c r="BE63" s="35"/>
      <c r="BF63" s="64"/>
      <c r="BG63" s="36"/>
      <c r="BH63" s="10"/>
      <c r="BJ63" s="10"/>
      <c r="BK63" s="10"/>
      <c r="BP63" s="36"/>
      <c r="BQ63" s="10"/>
      <c r="BR63" s="50"/>
      <c r="BS63" s="10"/>
      <c r="BT63" s="10"/>
      <c r="BU63" s="10"/>
      <c r="BV63" s="10"/>
      <c r="CA63" s="4"/>
      <c r="CB63" s="51"/>
      <c r="CC63" s="51"/>
      <c r="CD63" s="51"/>
      <c r="CF63" s="10"/>
      <c r="CG63" s="35"/>
      <c r="CH63" s="64"/>
      <c r="CI63" s="36"/>
      <c r="CJ63" s="10"/>
      <c r="CL63" s="10"/>
      <c r="CM63" s="10"/>
      <c r="CR63" s="36"/>
      <c r="CS63" s="10"/>
      <c r="CT63" s="50"/>
      <c r="CU63" s="10"/>
      <c r="CV63" s="10"/>
      <c r="CW63" s="10"/>
      <c r="CX63" s="10"/>
      <c r="DC63" s="43"/>
      <c r="DD63" s="43"/>
    </row>
    <row r="64" spans="2:108">
      <c r="B64" s="61">
        <v>54</v>
      </c>
      <c r="C64" s="149">
        <v>43910</v>
      </c>
      <c r="D64" s="156">
        <v>2304.92</v>
      </c>
      <c r="E64" s="58">
        <f t="shared" si="0"/>
        <v>-4.3359522534749381E-2</v>
      </c>
      <c r="G64" s="57"/>
      <c r="H64" s="152"/>
      <c r="I64" s="112"/>
      <c r="J64" s="159"/>
      <c r="K64" s="158"/>
      <c r="L64" s="52"/>
      <c r="M64" s="149">
        <v>43910</v>
      </c>
      <c r="N64" s="59">
        <v>2304.92</v>
      </c>
      <c r="O64" s="58">
        <f t="shared" si="2"/>
        <v>-4.3359522534749381E-2</v>
      </c>
      <c r="P64" s="59">
        <v>2304.92</v>
      </c>
      <c r="Q64" s="144"/>
      <c r="R64" s="144"/>
      <c r="S64" s="144"/>
      <c r="T64" s="144"/>
      <c r="U64" s="144"/>
      <c r="V64" s="157"/>
      <c r="W64" s="144"/>
      <c r="X64" s="66"/>
      <c r="Y64" s="37"/>
      <c r="Z64" s="23"/>
      <c r="AB64" s="3"/>
      <c r="AC64" s="28"/>
      <c r="AD64" s="56"/>
      <c r="AE64" s="28"/>
      <c r="AF64" s="18"/>
      <c r="AH64" s="23"/>
      <c r="AI64" s="23"/>
      <c r="AJ64" s="23"/>
      <c r="AK64" s="23"/>
      <c r="AL64" s="23"/>
      <c r="AM64" s="23"/>
      <c r="AN64" s="23"/>
      <c r="AO64" s="30"/>
      <c r="AP64" s="22"/>
      <c r="AQ64" s="29"/>
      <c r="AR64" s="27"/>
      <c r="AS64" s="27"/>
      <c r="AT64" s="27"/>
      <c r="AU64" s="27"/>
      <c r="AV64" s="27"/>
      <c r="AW64" s="27"/>
      <c r="AY64" s="2"/>
      <c r="AZ64" s="8"/>
      <c r="BA64" s="8"/>
      <c r="BB64" s="8"/>
      <c r="BD64" s="37"/>
      <c r="BE64" s="28"/>
      <c r="BF64" s="56"/>
      <c r="BG64" s="28"/>
      <c r="BH64" s="18"/>
      <c r="BJ64" s="23"/>
      <c r="BK64" s="23"/>
      <c r="BL64" s="23"/>
      <c r="BM64" s="23"/>
      <c r="BN64" s="23"/>
      <c r="BO64" s="23"/>
      <c r="BP64" s="23"/>
      <c r="BQ64" s="30"/>
      <c r="BR64" s="22"/>
      <c r="BS64" s="29"/>
      <c r="BT64" s="27"/>
      <c r="BU64" s="27"/>
      <c r="BV64" s="27"/>
      <c r="BW64" s="27"/>
      <c r="BX64" s="27"/>
      <c r="BY64" s="27"/>
      <c r="CA64" s="2"/>
      <c r="CB64" s="8"/>
      <c r="CC64" s="8"/>
      <c r="CD64" s="8"/>
      <c r="CF64" s="37"/>
      <c r="CG64" s="28"/>
      <c r="CH64" s="56"/>
      <c r="CI64" s="28"/>
      <c r="CJ64" s="18"/>
      <c r="CL64" s="23"/>
      <c r="CM64" s="23"/>
      <c r="CN64" s="23"/>
      <c r="CO64" s="23"/>
      <c r="CP64" s="23"/>
      <c r="CQ64" s="23"/>
      <c r="CR64" s="23"/>
      <c r="CS64" s="30"/>
      <c r="CT64" s="22"/>
      <c r="CU64" s="29"/>
      <c r="CV64" s="27"/>
      <c r="CW64" s="27"/>
      <c r="CX64" s="27"/>
      <c r="CY64" s="27"/>
      <c r="CZ64" s="27"/>
      <c r="DA64" s="27"/>
    </row>
    <row r="65" spans="2:105">
      <c r="B65" s="61">
        <v>55</v>
      </c>
      <c r="C65" s="149">
        <v>43913</v>
      </c>
      <c r="D65" s="156">
        <v>2237.4</v>
      </c>
      <c r="E65" s="58">
        <f t="shared" si="0"/>
        <v>-2.929385835517067E-2</v>
      </c>
      <c r="G65" s="60">
        <v>0</v>
      </c>
      <c r="H65" s="152">
        <f>D65</f>
        <v>2237.4</v>
      </c>
      <c r="I65" s="112"/>
      <c r="J65" s="151">
        <f t="shared" ref="J65:J128" ca="1" si="3">+J64+K65</f>
        <v>-1.0533724419536259</v>
      </c>
      <c r="K65" s="150">
        <f t="shared" ref="K65:K128" ca="1" si="4">NORMINV(RAND(),0,$I$5)</f>
        <v>-1.0533724419536259</v>
      </c>
      <c r="L65" s="52"/>
      <c r="M65" s="149">
        <v>43913</v>
      </c>
      <c r="N65" s="59">
        <f>'[1]S&amp;P500'!$N$4494</f>
        <v>2237.4</v>
      </c>
      <c r="O65" s="58">
        <f t="shared" ref="O65:O96" si="5">IF(N65="","",(N65-N64)/N64)</f>
        <v>-2.929385835517067E-2</v>
      </c>
      <c r="P65" s="144">
        <f t="shared" ref="P65:P128" si="6">$I$6*EXP($I$4*X65)</f>
        <v>2237.4</v>
      </c>
      <c r="Q65" s="144">
        <f t="shared" ref="Q65:Q128" si="7">$I$6*EXP($I$3*SQRT(X65))</f>
        <v>2237.4</v>
      </c>
      <c r="R65" s="144">
        <f t="shared" ref="R65:R128" si="8">$I$6*EXP($I$4*X65+$I$3*SQRT(X65))</f>
        <v>2237.4</v>
      </c>
      <c r="S65" s="144">
        <f t="shared" ref="S65:S128" si="9">$I$6*EXP($I$4*X65-$I$3*SQRT(X65))</f>
        <v>2237.4</v>
      </c>
      <c r="T65" s="144">
        <f t="shared" ref="T65:T128" si="10">$I$6*EXP($I$4*X65+2*$I$3*SQRT(X65))</f>
        <v>2237.4</v>
      </c>
      <c r="U65" s="144">
        <f t="shared" ref="U65:U128" si="11">$I$6*EXP($I$4*X65-2*$I$3*SQRT(X65))</f>
        <v>2237.4</v>
      </c>
      <c r="V65" s="144">
        <f t="shared" ref="V65:V128" si="12">$I$6*EXP($I$4*X65+3*$I$3*SQRT(X65))</f>
        <v>2237.4</v>
      </c>
      <c r="W65" s="144">
        <f t="shared" ref="W65:W128" si="13">$I$6*EXP($I$4*X65-3*$I$3*SQRT(X65))</f>
        <v>2237.4</v>
      </c>
      <c r="X65" s="57">
        <v>0</v>
      </c>
      <c r="Y65" s="57"/>
      <c r="Z65" s="23"/>
      <c r="AB65" s="3"/>
      <c r="AC65" s="28"/>
      <c r="AD65" s="56"/>
      <c r="AE65" s="28"/>
      <c r="AF65" s="18"/>
      <c r="AH65" s="23"/>
      <c r="AI65" s="23"/>
      <c r="AJ65" s="23"/>
      <c r="AK65" s="23"/>
      <c r="AL65" s="23"/>
      <c r="AM65" s="23"/>
      <c r="AN65" s="23"/>
      <c r="AO65" s="30"/>
      <c r="AP65" s="22"/>
      <c r="AQ65" s="29"/>
      <c r="AR65" s="27"/>
      <c r="AS65" s="27"/>
      <c r="AT65" s="27"/>
      <c r="AU65" s="27"/>
      <c r="AV65" s="27"/>
      <c r="AW65" s="27"/>
      <c r="AY65" s="2"/>
      <c r="AZ65" s="8"/>
      <c r="BA65" s="8"/>
      <c r="BB65" s="8"/>
      <c r="BD65" s="37"/>
      <c r="BE65" s="28"/>
      <c r="BF65" s="56"/>
      <c r="BG65" s="28"/>
      <c r="BH65" s="18"/>
      <c r="BJ65" s="23"/>
      <c r="BK65" s="23"/>
      <c r="BL65" s="23"/>
      <c r="BM65" s="23"/>
      <c r="BN65" s="23"/>
      <c r="BO65" s="23"/>
      <c r="BP65" s="23"/>
      <c r="BQ65" s="30"/>
      <c r="BR65" s="22"/>
      <c r="BS65" s="29"/>
      <c r="BT65" s="27"/>
      <c r="BU65" s="27"/>
      <c r="BV65" s="27"/>
      <c r="BW65" s="27"/>
      <c r="BX65" s="27"/>
      <c r="BY65" s="27"/>
      <c r="CA65" s="2"/>
      <c r="CB65" s="8"/>
      <c r="CC65" s="8"/>
      <c r="CD65" s="8"/>
      <c r="CF65" s="37"/>
      <c r="CG65" s="28"/>
      <c r="CH65" s="56"/>
      <c r="CI65" s="28"/>
      <c r="CJ65" s="18"/>
      <c r="CL65" s="23"/>
      <c r="CM65" s="23"/>
      <c r="CN65" s="23"/>
      <c r="CO65" s="23"/>
      <c r="CP65" s="23"/>
      <c r="CQ65" s="23"/>
      <c r="CR65" s="23"/>
      <c r="CS65" s="30"/>
      <c r="CT65" s="22"/>
      <c r="CU65" s="29"/>
      <c r="CV65" s="27"/>
      <c r="CW65" s="27"/>
      <c r="CX65" s="27"/>
      <c r="CY65" s="27"/>
      <c r="CZ65" s="27"/>
      <c r="DA65" s="27"/>
    </row>
    <row r="66" spans="2:105">
      <c r="B66" s="61">
        <v>56</v>
      </c>
      <c r="C66" s="149">
        <v>43914</v>
      </c>
      <c r="D66" s="156">
        <v>2447.33</v>
      </c>
      <c r="E66" s="58">
        <f t="shared" si="0"/>
        <v>9.3827657101993311E-2</v>
      </c>
      <c r="G66" s="57">
        <v>1</v>
      </c>
      <c r="H66" s="152">
        <f t="shared" ref="H66:H129" ca="1" si="14">$I$6*EXP(($I$2-($I$3^2)/2)*G66+$I$3*J66)</f>
        <v>2097.127883446823</v>
      </c>
      <c r="I66" s="112">
        <f t="shared" ref="I66:I129" ca="1" si="15">(H66-H65)/H65</f>
        <v>-6.269425071653574E-2</v>
      </c>
      <c r="J66" s="151">
        <f t="shared" ca="1" si="3"/>
        <v>-4.0648589606824936</v>
      </c>
      <c r="K66" s="150">
        <f t="shared" ca="1" si="4"/>
        <v>-3.0114865187288675</v>
      </c>
      <c r="L66" s="52"/>
      <c r="M66" s="149">
        <v>43914</v>
      </c>
      <c r="N66" s="63">
        <v>2447.33</v>
      </c>
      <c r="O66" s="62">
        <f t="shared" si="5"/>
        <v>9.3827657101993311E-2</v>
      </c>
      <c r="P66" s="144">
        <f t="shared" si="6"/>
        <v>2238.0534161941218</v>
      </c>
      <c r="Q66" s="144">
        <f t="shared" si="7"/>
        <v>2273.4863207275966</v>
      </c>
      <c r="R66" s="144">
        <f t="shared" si="8"/>
        <v>2274.1502756659524</v>
      </c>
      <c r="S66" s="144">
        <f t="shared" si="9"/>
        <v>2202.5295106196963</v>
      </c>
      <c r="T66" s="144">
        <f t="shared" si="10"/>
        <v>2310.8293300283526</v>
      </c>
      <c r="U66" s="144">
        <f t="shared" si="11"/>
        <v>2167.5694646288407</v>
      </c>
      <c r="V66" s="144">
        <f t="shared" si="12"/>
        <v>2348.0999693195567</v>
      </c>
      <c r="W66" s="144">
        <f t="shared" si="13"/>
        <v>2133.1643282588502</v>
      </c>
      <c r="X66" s="57">
        <v>1</v>
      </c>
      <c r="Y66" s="57"/>
      <c r="Z66" s="23"/>
      <c r="AB66" s="3"/>
      <c r="AC66" s="28"/>
      <c r="AD66" s="56"/>
      <c r="AE66" s="28"/>
      <c r="AF66" s="18"/>
      <c r="AH66" s="23"/>
      <c r="AI66" s="23"/>
      <c r="AJ66" s="23"/>
      <c r="AK66" s="23"/>
      <c r="AL66" s="23"/>
      <c r="AM66" s="23"/>
      <c r="AN66" s="23"/>
      <c r="AO66" s="30"/>
      <c r="AP66" s="22"/>
      <c r="AQ66" s="29"/>
      <c r="AR66" s="27"/>
      <c r="AS66" s="27"/>
      <c r="AT66" s="27"/>
      <c r="AU66" s="27"/>
      <c r="AV66" s="27"/>
      <c r="AW66" s="27"/>
      <c r="AY66" s="2"/>
      <c r="AZ66" s="8"/>
      <c r="BA66" s="8"/>
      <c r="BB66" s="8"/>
      <c r="BD66" s="37"/>
      <c r="BE66" s="28"/>
      <c r="BF66" s="56"/>
      <c r="BG66" s="28"/>
      <c r="BH66" s="18"/>
      <c r="BJ66" s="23"/>
      <c r="BK66" s="23"/>
      <c r="BL66" s="23"/>
      <c r="BM66" s="23"/>
      <c r="BN66" s="23"/>
      <c r="BO66" s="23"/>
      <c r="BP66" s="23"/>
      <c r="BQ66" s="30"/>
      <c r="BR66" s="22"/>
      <c r="BS66" s="29"/>
      <c r="BT66" s="27"/>
      <c r="BU66" s="27"/>
      <c r="BV66" s="27"/>
      <c r="BW66" s="27"/>
      <c r="BX66" s="27"/>
      <c r="BY66" s="27"/>
      <c r="CA66" s="2"/>
      <c r="CB66" s="8"/>
      <c r="CC66" s="8"/>
      <c r="CD66" s="8"/>
      <c r="CF66" s="37"/>
      <c r="CG66" s="28"/>
      <c r="CH66" s="56"/>
      <c r="CI66" s="28"/>
      <c r="CJ66" s="18"/>
      <c r="CL66" s="23"/>
      <c r="CM66" s="23"/>
      <c r="CN66" s="23"/>
      <c r="CO66" s="23"/>
      <c r="CP66" s="23"/>
      <c r="CQ66" s="23"/>
      <c r="CR66" s="23"/>
      <c r="CS66" s="30"/>
      <c r="CT66" s="22"/>
      <c r="CU66" s="29"/>
      <c r="CV66" s="27"/>
      <c r="CW66" s="27"/>
      <c r="CX66" s="27"/>
      <c r="CY66" s="27"/>
      <c r="CZ66" s="27"/>
      <c r="DA66" s="27"/>
    </row>
    <row r="67" spans="2:105">
      <c r="B67" s="61">
        <v>57</v>
      </c>
      <c r="C67" s="149">
        <v>43915</v>
      </c>
      <c r="D67" s="156">
        <v>2475.56</v>
      </c>
      <c r="E67" s="58">
        <f t="shared" si="0"/>
        <v>1.1535019797084994E-2</v>
      </c>
      <c r="G67" s="60">
        <v>2</v>
      </c>
      <c r="H67" s="152">
        <f t="shared" ca="1" si="14"/>
        <v>2067.5457364090748</v>
      </c>
      <c r="I67" s="112">
        <f t="shared" ca="1" si="15"/>
        <v>-1.41060291416884E-2</v>
      </c>
      <c r="J67" s="151">
        <f t="shared" ca="1" si="3"/>
        <v>-4.9710130099464376</v>
      </c>
      <c r="K67" s="150">
        <f t="shared" ca="1" si="4"/>
        <v>-0.90615404926394438</v>
      </c>
      <c r="L67" s="52"/>
      <c r="M67" s="149">
        <v>43915</v>
      </c>
      <c r="N67" s="59">
        <v>2475.56</v>
      </c>
      <c r="O67" s="58">
        <f t="shared" si="5"/>
        <v>1.1535019797084994E-2</v>
      </c>
      <c r="P67" s="144">
        <f t="shared" si="6"/>
        <v>2238.7070232136307</v>
      </c>
      <c r="Q67" s="144">
        <f t="shared" si="7"/>
        <v>2288.6037018757106</v>
      </c>
      <c r="R67" s="144">
        <f t="shared" si="8"/>
        <v>2289.9406367846013</v>
      </c>
      <c r="S67" s="144">
        <f t="shared" si="9"/>
        <v>2188.6196765446816</v>
      </c>
      <c r="T67" s="144">
        <f t="shared" si="10"/>
        <v>2342.3467499869762</v>
      </c>
      <c r="U67" s="144">
        <f t="shared" si="11"/>
        <v>2139.6529509620659</v>
      </c>
      <c r="V67" s="144">
        <f t="shared" si="12"/>
        <v>2395.9521958955629</v>
      </c>
      <c r="W67" s="144">
        <f t="shared" si="13"/>
        <v>2091.7817744325721</v>
      </c>
      <c r="X67" s="57">
        <v>2</v>
      </c>
      <c r="Y67" s="57"/>
      <c r="Z67" s="23"/>
      <c r="AB67" s="3"/>
      <c r="AC67" s="28"/>
      <c r="AD67" s="56"/>
      <c r="AE67" s="28"/>
      <c r="AF67" s="18"/>
      <c r="AH67" s="23"/>
      <c r="AI67" s="23"/>
      <c r="AJ67" s="23"/>
      <c r="AK67" s="23"/>
      <c r="AL67" s="23"/>
      <c r="AM67" s="23"/>
      <c r="AN67" s="23"/>
      <c r="AO67" s="30"/>
      <c r="AP67" s="22"/>
      <c r="AQ67" s="29"/>
      <c r="AR67" s="27"/>
      <c r="AS67" s="27"/>
      <c r="AT67" s="27"/>
      <c r="AU67" s="27"/>
      <c r="AV67" s="27"/>
      <c r="AW67" s="27"/>
      <c r="AY67" s="2"/>
      <c r="AZ67" s="8"/>
      <c r="BA67" s="8"/>
      <c r="BB67" s="8"/>
      <c r="BD67" s="37"/>
      <c r="BE67" s="28"/>
      <c r="BF67" s="56"/>
      <c r="BG67" s="28"/>
      <c r="BH67" s="18"/>
      <c r="BJ67" s="23"/>
      <c r="BK67" s="23"/>
      <c r="BL67" s="23"/>
      <c r="BM67" s="23"/>
      <c r="BN67" s="23"/>
      <c r="BO67" s="23"/>
      <c r="BP67" s="23"/>
      <c r="BQ67" s="30"/>
      <c r="BR67" s="22"/>
      <c r="BS67" s="29"/>
      <c r="BT67" s="27"/>
      <c r="BU67" s="27"/>
      <c r="BV67" s="27"/>
      <c r="BW67" s="27"/>
      <c r="BX67" s="27"/>
      <c r="BY67" s="27"/>
      <c r="CA67" s="2"/>
      <c r="CB67" s="8"/>
      <c r="CC67" s="8"/>
      <c r="CD67" s="8"/>
      <c r="CF67" s="37"/>
      <c r="CG67" s="28"/>
      <c r="CH67" s="56"/>
      <c r="CI67" s="28"/>
      <c r="CJ67" s="18"/>
      <c r="CL67" s="23"/>
      <c r="CM67" s="23"/>
      <c r="CN67" s="23"/>
      <c r="CO67" s="23"/>
      <c r="CP67" s="23"/>
      <c r="CQ67" s="23"/>
      <c r="CR67" s="23"/>
      <c r="CS67" s="30"/>
      <c r="CT67" s="22"/>
      <c r="CU67" s="29"/>
      <c r="CV67" s="27"/>
      <c r="CW67" s="27"/>
      <c r="CX67" s="27"/>
      <c r="CY67" s="27"/>
      <c r="CZ67" s="27"/>
      <c r="DA67" s="27"/>
    </row>
    <row r="68" spans="2:105">
      <c r="B68" s="61">
        <v>58</v>
      </c>
      <c r="C68" s="149">
        <v>43916</v>
      </c>
      <c r="D68" s="156">
        <v>2630.07</v>
      </c>
      <c r="E68" s="58">
        <f t="shared" si="0"/>
        <v>6.2414160836336108E-2</v>
      </c>
      <c r="G68" s="57">
        <v>3</v>
      </c>
      <c r="H68" s="152">
        <f t="shared" ca="1" si="14"/>
        <v>2058.4788318322612</v>
      </c>
      <c r="I68" s="112">
        <f t="shared" ca="1" si="15"/>
        <v>-4.3853465571025594E-3</v>
      </c>
      <c r="J68" s="151">
        <f t="shared" ca="1" si="3"/>
        <v>-5.263949909572756</v>
      </c>
      <c r="K68" s="150">
        <f t="shared" ca="1" si="4"/>
        <v>-0.2929368996263188</v>
      </c>
      <c r="L68" s="52"/>
      <c r="M68" s="149">
        <v>43916</v>
      </c>
      <c r="N68" s="59">
        <f>'[1]S&amp;P500'!F4497</f>
        <v>2630.07</v>
      </c>
      <c r="O68" s="58">
        <f t="shared" si="5"/>
        <v>6.2414160836336108E-2</v>
      </c>
      <c r="P68" s="144">
        <f t="shared" si="6"/>
        <v>2239.3608211142573</v>
      </c>
      <c r="Q68" s="144">
        <f t="shared" si="7"/>
        <v>2300.2718011170914</v>
      </c>
      <c r="R68" s="144">
        <f t="shared" si="8"/>
        <v>2302.2877220593286</v>
      </c>
      <c r="S68" s="144">
        <f t="shared" si="9"/>
        <v>2178.1538593516834</v>
      </c>
      <c r="T68" s="144">
        <f t="shared" si="10"/>
        <v>2366.9828931398843</v>
      </c>
      <c r="U68" s="144">
        <f t="shared" si="11"/>
        <v>2118.6198268164503</v>
      </c>
      <c r="V68" s="144">
        <f t="shared" si="12"/>
        <v>2433.4960234272926</v>
      </c>
      <c r="W68" s="144">
        <f t="shared" si="13"/>
        <v>2060.7129984452804</v>
      </c>
      <c r="X68" s="57">
        <v>3</v>
      </c>
      <c r="Y68" s="57"/>
      <c r="Z68" s="23"/>
      <c r="AB68" s="3"/>
      <c r="AC68" s="28"/>
      <c r="AD68" s="56"/>
      <c r="AE68" s="28"/>
      <c r="AF68" s="18"/>
      <c r="AH68" s="23"/>
      <c r="AI68" s="23"/>
      <c r="AJ68" s="23"/>
      <c r="AK68" s="23"/>
      <c r="AL68" s="23"/>
      <c r="AM68" s="23"/>
      <c r="AN68" s="23"/>
      <c r="AO68" s="30"/>
      <c r="AP68" s="22"/>
      <c r="AQ68" s="29"/>
      <c r="AR68" s="27"/>
      <c r="AS68" s="27"/>
      <c r="AT68" s="27"/>
      <c r="AU68" s="27"/>
      <c r="AV68" s="27"/>
      <c r="AW68" s="27"/>
      <c r="AY68" s="2"/>
      <c r="AZ68" s="8"/>
      <c r="BA68" s="8"/>
      <c r="BB68" s="8"/>
      <c r="BD68" s="37"/>
      <c r="BE68" s="28"/>
      <c r="BF68" s="56"/>
      <c r="BG68" s="28"/>
      <c r="BH68" s="18"/>
      <c r="BJ68" s="23"/>
      <c r="BK68" s="23"/>
      <c r="BL68" s="23"/>
      <c r="BM68" s="23"/>
      <c r="BN68" s="23"/>
      <c r="BO68" s="23"/>
      <c r="BP68" s="23"/>
      <c r="BQ68" s="30"/>
      <c r="BR68" s="22"/>
      <c r="BS68" s="29"/>
      <c r="BT68" s="27"/>
      <c r="BU68" s="27"/>
      <c r="BV68" s="27"/>
      <c r="BW68" s="27"/>
      <c r="BX68" s="27"/>
      <c r="BY68" s="27"/>
      <c r="CA68" s="2"/>
      <c r="CB68" s="8"/>
      <c r="CC68" s="8"/>
      <c r="CD68" s="8"/>
      <c r="CF68" s="37"/>
      <c r="CG68" s="28"/>
      <c r="CH68" s="56"/>
      <c r="CI68" s="28"/>
      <c r="CJ68" s="18"/>
      <c r="CL68" s="23"/>
      <c r="CM68" s="23"/>
      <c r="CN68" s="23"/>
      <c r="CO68" s="23"/>
      <c r="CP68" s="23"/>
      <c r="CQ68" s="23"/>
      <c r="CR68" s="23"/>
      <c r="CS68" s="30"/>
      <c r="CT68" s="22"/>
      <c r="CU68" s="29"/>
      <c r="CV68" s="27"/>
      <c r="CW68" s="27"/>
      <c r="CX68" s="27"/>
      <c r="CY68" s="27"/>
      <c r="CZ68" s="27"/>
      <c r="DA68" s="27"/>
    </row>
    <row r="69" spans="2:105">
      <c r="B69" s="61">
        <v>59</v>
      </c>
      <c r="C69" s="149">
        <v>43917</v>
      </c>
      <c r="D69" s="156">
        <v>2541.4699999999998</v>
      </c>
      <c r="E69" s="58">
        <f t="shared" si="0"/>
        <v>-3.3687316307170666E-2</v>
      </c>
      <c r="G69" s="60">
        <v>4</v>
      </c>
      <c r="H69" s="152">
        <f t="shared" ca="1" si="14"/>
        <v>2105.8437162389</v>
      </c>
      <c r="I69" s="112">
        <f t="shared" ca="1" si="15"/>
        <v>2.3009653378110815E-2</v>
      </c>
      <c r="J69" s="151">
        <f t="shared" ca="1" si="3"/>
        <v>-3.8603922053723405</v>
      </c>
      <c r="K69" s="150">
        <f t="shared" ca="1" si="4"/>
        <v>1.4035577042004157</v>
      </c>
      <c r="L69" s="52"/>
      <c r="M69" s="149">
        <v>43917</v>
      </c>
      <c r="N69" s="59">
        <f>'[1]S&amp;P500'!F4498</f>
        <v>2541.4699999999998</v>
      </c>
      <c r="O69" s="58">
        <f t="shared" si="5"/>
        <v>-3.3687316307170666E-2</v>
      </c>
      <c r="P69" s="144">
        <f t="shared" si="6"/>
        <v>2240.0148099517464</v>
      </c>
      <c r="Q69" s="144">
        <f t="shared" si="7"/>
        <v>2310.1546663696718</v>
      </c>
      <c r="R69" s="144">
        <f t="shared" si="8"/>
        <v>2312.854503417896</v>
      </c>
      <c r="S69" s="144">
        <f t="shared" si="9"/>
        <v>2169.469087393149</v>
      </c>
      <c r="T69" s="144">
        <f t="shared" si="10"/>
        <v>2388.0627620027549</v>
      </c>
      <c r="U69" s="144">
        <f t="shared" si="11"/>
        <v>2101.145090757615</v>
      </c>
      <c r="V69" s="144">
        <f t="shared" si="12"/>
        <v>2465.7166055351349</v>
      </c>
      <c r="W69" s="144">
        <f t="shared" si="13"/>
        <v>2034.9728503021429</v>
      </c>
      <c r="X69" s="57">
        <v>4</v>
      </c>
      <c r="Y69" s="57"/>
      <c r="Z69" s="23"/>
      <c r="AB69" s="3"/>
      <c r="AC69" s="28"/>
      <c r="AD69" s="56"/>
      <c r="AE69" s="28"/>
      <c r="AF69" s="18"/>
      <c r="AH69" s="23"/>
      <c r="AI69" s="23"/>
      <c r="AJ69" s="23"/>
      <c r="AK69" s="23"/>
      <c r="AL69" s="23"/>
      <c r="AM69" s="23"/>
      <c r="AN69" s="23"/>
      <c r="AO69" s="30"/>
      <c r="AP69" s="22"/>
      <c r="AQ69" s="29"/>
      <c r="AR69" s="27"/>
      <c r="AS69" s="27"/>
      <c r="AT69" s="27"/>
      <c r="AU69" s="27"/>
      <c r="AV69" s="27"/>
      <c r="AW69" s="27"/>
      <c r="AY69" s="2"/>
      <c r="AZ69" s="8"/>
      <c r="BA69" s="8"/>
      <c r="BB69" s="8"/>
      <c r="BD69" s="37"/>
      <c r="BE69" s="28"/>
      <c r="BF69" s="56"/>
      <c r="BG69" s="28"/>
      <c r="BH69" s="18"/>
      <c r="BJ69" s="23"/>
      <c r="BK69" s="23"/>
      <c r="BL69" s="23"/>
      <c r="BM69" s="23"/>
      <c r="BN69" s="23"/>
      <c r="BO69" s="23"/>
      <c r="BP69" s="23"/>
      <c r="BQ69" s="30"/>
      <c r="BR69" s="22"/>
      <c r="BS69" s="29"/>
      <c r="BT69" s="27"/>
      <c r="BU69" s="27"/>
      <c r="BV69" s="27"/>
      <c r="BW69" s="27"/>
      <c r="BX69" s="27"/>
      <c r="BY69" s="27"/>
      <c r="CA69" s="2"/>
      <c r="CB69" s="8"/>
      <c r="CC69" s="8"/>
      <c r="CD69" s="8"/>
      <c r="CF69" s="37"/>
      <c r="CG69" s="28"/>
      <c r="CH69" s="56"/>
      <c r="CI69" s="28"/>
      <c r="CJ69" s="18"/>
      <c r="CL69" s="23"/>
      <c r="CM69" s="23"/>
      <c r="CN69" s="23"/>
      <c r="CO69" s="23"/>
      <c r="CP69" s="23"/>
      <c r="CQ69" s="23"/>
      <c r="CR69" s="23"/>
      <c r="CS69" s="30"/>
      <c r="CT69" s="22"/>
      <c r="CU69" s="29"/>
      <c r="CV69" s="27"/>
      <c r="CW69" s="27"/>
      <c r="CX69" s="27"/>
      <c r="CY69" s="27"/>
      <c r="CZ69" s="27"/>
      <c r="DA69" s="27"/>
    </row>
    <row r="70" spans="2:105">
      <c r="B70" s="61">
        <v>60</v>
      </c>
      <c r="C70" s="149">
        <v>43920</v>
      </c>
      <c r="D70" s="156">
        <v>2626.65</v>
      </c>
      <c r="E70" s="58">
        <f t="shared" si="0"/>
        <v>3.3516035994916447E-2</v>
      </c>
      <c r="G70" s="57">
        <v>5</v>
      </c>
      <c r="H70" s="152">
        <f t="shared" ca="1" si="14"/>
        <v>2145.9984570109737</v>
      </c>
      <c r="I70" s="112">
        <f t="shared" ca="1" si="15"/>
        <v>1.9068243508493218E-2</v>
      </c>
      <c r="J70" s="151">
        <f t="shared" ca="1" si="3"/>
        <v>-2.6980970143404281</v>
      </c>
      <c r="K70" s="150">
        <f t="shared" ca="1" si="4"/>
        <v>1.1622951910319124</v>
      </c>
      <c r="L70" s="52"/>
      <c r="M70" s="149">
        <v>43920</v>
      </c>
      <c r="N70" s="59">
        <f>'[1]S&amp;P500'!F4499</f>
        <v>2626.65</v>
      </c>
      <c r="O70" s="58">
        <f t="shared" si="5"/>
        <v>3.3516035994916447E-2</v>
      </c>
      <c r="P70" s="144">
        <f t="shared" si="6"/>
        <v>2240.6689897818596</v>
      </c>
      <c r="Q70" s="144">
        <f t="shared" si="7"/>
        <v>2318.8968225582917</v>
      </c>
      <c r="R70" s="144">
        <f t="shared" si="8"/>
        <v>2322.2848846026864</v>
      </c>
      <c r="S70" s="144">
        <f t="shared" si="9"/>
        <v>2161.9214572070118</v>
      </c>
      <c r="T70" s="144">
        <f t="shared" si="10"/>
        <v>2406.8736211586306</v>
      </c>
      <c r="U70" s="144">
        <f t="shared" si="11"/>
        <v>2085.9414792843268</v>
      </c>
      <c r="V70" s="144">
        <f t="shared" si="12"/>
        <v>2494.5434845821565</v>
      </c>
      <c r="W70" s="144">
        <f t="shared" si="13"/>
        <v>2012.631791267821</v>
      </c>
      <c r="X70" s="57">
        <v>5</v>
      </c>
      <c r="Y70" s="57"/>
      <c r="Z70" s="23"/>
      <c r="AB70" s="3"/>
      <c r="AC70" s="28"/>
      <c r="AD70" s="56"/>
      <c r="AE70" s="28"/>
      <c r="AF70" s="18"/>
      <c r="AH70" s="23"/>
      <c r="AI70" s="23"/>
      <c r="AJ70" s="23"/>
      <c r="AK70" s="23"/>
      <c r="AL70" s="23"/>
      <c r="AM70" s="23"/>
      <c r="AN70" s="23"/>
      <c r="AO70" s="30"/>
      <c r="AP70" s="22"/>
      <c r="AQ70" s="29"/>
      <c r="AR70" s="27"/>
      <c r="AS70" s="27"/>
      <c r="AT70" s="27"/>
      <c r="AU70" s="27"/>
      <c r="AV70" s="27"/>
      <c r="AW70" s="27"/>
      <c r="AY70" s="2"/>
      <c r="AZ70" s="8"/>
      <c r="BA70" s="8"/>
      <c r="BB70" s="8"/>
      <c r="BD70" s="37"/>
      <c r="BE70" s="28"/>
      <c r="BF70" s="56"/>
      <c r="BG70" s="28"/>
      <c r="BH70" s="18"/>
      <c r="BJ70" s="23"/>
      <c r="BK70" s="23"/>
      <c r="BL70" s="23"/>
      <c r="BM70" s="23"/>
      <c r="BN70" s="23"/>
      <c r="BO70" s="23"/>
      <c r="BP70" s="23"/>
      <c r="BQ70" s="30"/>
      <c r="BR70" s="22"/>
      <c r="BS70" s="29"/>
      <c r="BT70" s="27"/>
      <c r="BU70" s="27"/>
      <c r="BV70" s="27"/>
      <c r="BW70" s="27"/>
      <c r="BX70" s="27"/>
      <c r="BY70" s="27"/>
      <c r="CA70" s="2"/>
      <c r="CB70" s="8"/>
      <c r="CC70" s="8"/>
      <c r="CD70" s="8"/>
      <c r="CF70" s="37"/>
      <c r="CG70" s="28"/>
      <c r="CH70" s="56"/>
      <c r="CI70" s="28"/>
      <c r="CJ70" s="18"/>
      <c r="CL70" s="23"/>
      <c r="CM70" s="23"/>
      <c r="CN70" s="23"/>
      <c r="CO70" s="23"/>
      <c r="CP70" s="23"/>
      <c r="CQ70" s="23"/>
      <c r="CR70" s="23"/>
      <c r="CS70" s="30"/>
      <c r="CT70" s="22"/>
      <c r="CU70" s="29"/>
      <c r="CV70" s="27"/>
      <c r="CW70" s="27"/>
      <c r="CX70" s="27"/>
      <c r="CY70" s="27"/>
      <c r="CZ70" s="27"/>
      <c r="DA70" s="27"/>
    </row>
    <row r="71" spans="2:105">
      <c r="B71" s="61">
        <v>61</v>
      </c>
      <c r="C71" s="149">
        <v>43921</v>
      </c>
      <c r="D71" s="156">
        <v>2584.59</v>
      </c>
      <c r="E71" s="58">
        <f t="shared" si="0"/>
        <v>-1.6012791959339821E-2</v>
      </c>
      <c r="G71" s="60">
        <v>6</v>
      </c>
      <c r="H71" s="152">
        <f t="shared" ca="1" si="14"/>
        <v>2166.3957132992623</v>
      </c>
      <c r="I71" s="112">
        <f t="shared" ca="1" si="15"/>
        <v>9.5047860922969629E-3</v>
      </c>
      <c r="J71" s="151">
        <f t="shared" ca="1" si="3"/>
        <v>-2.1251032761018935</v>
      </c>
      <c r="K71" s="150">
        <f t="shared" ca="1" si="4"/>
        <v>0.57299373823853461</v>
      </c>
      <c r="L71" s="52"/>
      <c r="M71" s="149">
        <v>43921</v>
      </c>
      <c r="N71" s="59">
        <f>'[1]S&amp;P500'!F4500</f>
        <v>2584.59</v>
      </c>
      <c r="O71" s="58">
        <f t="shared" si="5"/>
        <v>-1.6012791959339821E-2</v>
      </c>
      <c r="P71" s="144">
        <f t="shared" si="6"/>
        <v>2241.3233606603744</v>
      </c>
      <c r="Q71" s="144">
        <f t="shared" si="7"/>
        <v>2326.8288065690399</v>
      </c>
      <c r="R71" s="144">
        <f t="shared" si="8"/>
        <v>2330.9089838297523</v>
      </c>
      <c r="S71" s="144">
        <f t="shared" si="9"/>
        <v>2155.1808508576364</v>
      </c>
      <c r="T71" s="144">
        <f t="shared" si="10"/>
        <v>2424.0753414971109</v>
      </c>
      <c r="U71" s="144">
        <f t="shared" si="11"/>
        <v>2072.3491225893081</v>
      </c>
      <c r="V71" s="144">
        <f t="shared" si="12"/>
        <v>2520.9655555060162</v>
      </c>
      <c r="W71" s="144">
        <f t="shared" si="13"/>
        <v>1992.7009300345542</v>
      </c>
      <c r="X71" s="57">
        <v>6</v>
      </c>
      <c r="Y71" s="57"/>
      <c r="Z71" s="23"/>
      <c r="AB71" s="3"/>
      <c r="AC71" s="28"/>
      <c r="AD71" s="56"/>
      <c r="AE71" s="28"/>
      <c r="AF71" s="18"/>
      <c r="AH71" s="23"/>
      <c r="AI71" s="23"/>
      <c r="AJ71" s="23"/>
      <c r="AK71" s="23"/>
      <c r="AL71" s="23"/>
      <c r="AM71" s="23"/>
      <c r="AN71" s="23"/>
      <c r="AO71" s="30"/>
      <c r="AP71" s="22"/>
      <c r="AQ71" s="29"/>
      <c r="AR71" s="27"/>
      <c r="AS71" s="27"/>
      <c r="AT71" s="27"/>
      <c r="AU71" s="27"/>
      <c r="AV71" s="27"/>
      <c r="AW71" s="27"/>
      <c r="AY71" s="2"/>
      <c r="AZ71" s="8"/>
      <c r="BA71" s="8"/>
      <c r="BB71" s="8"/>
      <c r="BD71" s="37"/>
      <c r="BE71" s="28"/>
      <c r="BF71" s="56"/>
      <c r="BG71" s="28"/>
      <c r="BH71" s="18"/>
      <c r="BJ71" s="23"/>
      <c r="BK71" s="23"/>
      <c r="BL71" s="23"/>
      <c r="BM71" s="23"/>
      <c r="BN71" s="23"/>
      <c r="BO71" s="23"/>
      <c r="BP71" s="23"/>
      <c r="BQ71" s="30"/>
      <c r="BR71" s="22"/>
      <c r="BS71" s="29"/>
      <c r="BT71" s="27"/>
      <c r="BU71" s="27"/>
      <c r="BV71" s="27"/>
      <c r="BW71" s="27"/>
      <c r="BX71" s="27"/>
      <c r="BY71" s="27"/>
      <c r="CA71" s="2"/>
      <c r="CB71" s="8"/>
      <c r="CC71" s="8"/>
      <c r="CD71" s="8"/>
      <c r="CF71" s="37"/>
      <c r="CG71" s="28"/>
      <c r="CH71" s="56"/>
      <c r="CI71" s="28"/>
      <c r="CJ71" s="18"/>
      <c r="CL71" s="23"/>
      <c r="CM71" s="23"/>
      <c r="CN71" s="23"/>
      <c r="CO71" s="23"/>
      <c r="CP71" s="23"/>
      <c r="CQ71" s="23"/>
      <c r="CR71" s="23"/>
      <c r="CS71" s="30"/>
      <c r="CT71" s="22"/>
      <c r="CU71" s="29"/>
      <c r="CV71" s="27"/>
      <c r="CW71" s="27"/>
      <c r="CX71" s="27"/>
      <c r="CY71" s="27"/>
      <c r="CZ71" s="27"/>
      <c r="DA71" s="27"/>
    </row>
    <row r="72" spans="2:105">
      <c r="B72" s="61">
        <v>62</v>
      </c>
      <c r="C72" s="149">
        <v>43922</v>
      </c>
      <c r="D72" s="156">
        <v>2470.5</v>
      </c>
      <c r="E72" s="58">
        <f t="shared" si="0"/>
        <v>-4.4142397827121573E-2</v>
      </c>
      <c r="G72" s="57">
        <v>7</v>
      </c>
      <c r="H72" s="152">
        <f t="shared" ca="1" si="14"/>
        <v>2189.6012669842307</v>
      </c>
      <c r="I72" s="112">
        <f t="shared" ca="1" si="15"/>
        <v>1.0711595089720739E-2</v>
      </c>
      <c r="J72" s="151">
        <f t="shared" ca="1" si="3"/>
        <v>-1.4774387530767967</v>
      </c>
      <c r="K72" s="150">
        <f t="shared" ca="1" si="4"/>
        <v>0.64766452302509681</v>
      </c>
      <c r="L72" s="52"/>
      <c r="M72" s="149">
        <v>43922</v>
      </c>
      <c r="N72" s="59">
        <f>'[1]S&amp;P500'!F4501</f>
        <v>2470.5</v>
      </c>
      <c r="O72" s="58">
        <f t="shared" si="5"/>
        <v>-4.4142397827121573E-2</v>
      </c>
      <c r="P72" s="144">
        <f t="shared" si="6"/>
        <v>2241.977922643086</v>
      </c>
      <c r="Q72" s="144">
        <f t="shared" si="7"/>
        <v>2334.1469638709159</v>
      </c>
      <c r="R72" s="144">
        <f t="shared" si="8"/>
        <v>2338.9228395472337</v>
      </c>
      <c r="S72" s="144">
        <f t="shared" si="9"/>
        <v>2149.0512301774024</v>
      </c>
      <c r="T72" s="144">
        <f t="shared" si="10"/>
        <v>2440.0597321254654</v>
      </c>
      <c r="U72" s="144">
        <f t="shared" si="11"/>
        <v>2059.9762126481219</v>
      </c>
      <c r="V72" s="144">
        <f t="shared" si="12"/>
        <v>2545.5698647556692</v>
      </c>
      <c r="W72" s="144">
        <f t="shared" si="13"/>
        <v>1974.593223785457</v>
      </c>
      <c r="X72" s="57">
        <v>7</v>
      </c>
      <c r="Y72" s="57"/>
      <c r="Z72" s="23"/>
      <c r="AB72" s="3"/>
      <c r="AC72" s="28"/>
      <c r="AD72" s="56"/>
      <c r="AE72" s="28"/>
      <c r="AF72" s="18"/>
      <c r="AH72" s="23"/>
      <c r="AI72" s="23"/>
      <c r="AJ72" s="23"/>
      <c r="AK72" s="23"/>
      <c r="AL72" s="23"/>
      <c r="AM72" s="23"/>
      <c r="AN72" s="23"/>
      <c r="AO72" s="30"/>
      <c r="AP72" s="22"/>
      <c r="AQ72" s="29"/>
      <c r="AR72" s="27"/>
      <c r="AS72" s="27"/>
      <c r="AT72" s="27"/>
      <c r="AU72" s="27"/>
      <c r="AV72" s="27"/>
      <c r="AW72" s="27"/>
      <c r="AY72" s="2"/>
      <c r="AZ72" s="8"/>
      <c r="BA72" s="8"/>
      <c r="BB72" s="8"/>
      <c r="BD72" s="37"/>
      <c r="BE72" s="28"/>
      <c r="BF72" s="56"/>
      <c r="BG72" s="28"/>
      <c r="BH72" s="18"/>
      <c r="BJ72" s="23"/>
      <c r="BK72" s="23"/>
      <c r="BL72" s="23"/>
      <c r="BM72" s="23"/>
      <c r="BN72" s="23"/>
      <c r="BO72" s="23"/>
      <c r="BP72" s="23"/>
      <c r="BQ72" s="30"/>
      <c r="BR72" s="22"/>
      <c r="BS72" s="29"/>
      <c r="BT72" s="27"/>
      <c r="BU72" s="27"/>
      <c r="BV72" s="27"/>
      <c r="BW72" s="27"/>
      <c r="BX72" s="27"/>
      <c r="BY72" s="27"/>
      <c r="CA72" s="2"/>
      <c r="CB72" s="8"/>
      <c r="CC72" s="8"/>
      <c r="CD72" s="8"/>
      <c r="CF72" s="37"/>
      <c r="CG72" s="28"/>
      <c r="CH72" s="56"/>
      <c r="CI72" s="28"/>
      <c r="CJ72" s="18"/>
      <c r="CL72" s="23"/>
      <c r="CM72" s="23"/>
      <c r="CN72" s="23"/>
      <c r="CO72" s="23"/>
      <c r="CP72" s="23"/>
      <c r="CQ72" s="23"/>
      <c r="CR72" s="23"/>
      <c r="CS72" s="30"/>
      <c r="CT72" s="22"/>
      <c r="CU72" s="29"/>
      <c r="CV72" s="27"/>
      <c r="CW72" s="27"/>
      <c r="CX72" s="27"/>
      <c r="CY72" s="27"/>
      <c r="CZ72" s="27"/>
      <c r="DA72" s="27"/>
    </row>
    <row r="73" spans="2:105">
      <c r="B73" s="61">
        <v>63</v>
      </c>
      <c r="C73" s="149">
        <v>43923</v>
      </c>
      <c r="D73" s="156">
        <v>2526.9</v>
      </c>
      <c r="E73" s="58">
        <f t="shared" si="0"/>
        <v>2.282938676381303E-2</v>
      </c>
      <c r="G73" s="60">
        <v>8</v>
      </c>
      <c r="H73" s="152">
        <f t="shared" ca="1" si="14"/>
        <v>2248.0700861427349</v>
      </c>
      <c r="I73" s="112">
        <f t="shared" ca="1" si="15"/>
        <v>2.6702952743096517E-2</v>
      </c>
      <c r="J73" s="151">
        <f t="shared" ca="1" si="3"/>
        <v>0.15135195153207404</v>
      </c>
      <c r="K73" s="150">
        <f t="shared" ca="1" si="4"/>
        <v>1.6287907046088708</v>
      </c>
      <c r="L73" s="52"/>
      <c r="M73" s="149">
        <v>43923</v>
      </c>
      <c r="N73" s="59">
        <f>'[1]S&amp;P500'!F4502</f>
        <v>2526.9</v>
      </c>
      <c r="O73" s="58">
        <f t="shared" si="5"/>
        <v>2.282938676381303E-2</v>
      </c>
      <c r="P73" s="144">
        <f t="shared" si="6"/>
        <v>2242.6326757858042</v>
      </c>
      <c r="Q73" s="144">
        <f t="shared" si="7"/>
        <v>2340.9792188429446</v>
      </c>
      <c r="R73" s="144">
        <f t="shared" si="8"/>
        <v>2346.4541385146663</v>
      </c>
      <c r="S73" s="144">
        <f t="shared" si="9"/>
        <v>2143.4049086873979</v>
      </c>
      <c r="T73" s="144">
        <f t="shared" si="10"/>
        <v>2455.0819595203625</v>
      </c>
      <c r="U73" s="144">
        <f t="shared" si="11"/>
        <v>2048.5675840674444</v>
      </c>
      <c r="V73" s="144">
        <f t="shared" si="12"/>
        <v>2568.7386465510785</v>
      </c>
      <c r="W73" s="144">
        <f t="shared" si="13"/>
        <v>1957.926441934811</v>
      </c>
      <c r="X73" s="57">
        <v>8</v>
      </c>
      <c r="Y73" s="57"/>
      <c r="Z73" s="23"/>
      <c r="AB73" s="3"/>
      <c r="AC73" s="28"/>
      <c r="AD73" s="56"/>
      <c r="AE73" s="28"/>
      <c r="AF73" s="18"/>
      <c r="AH73" s="23"/>
      <c r="AI73" s="23"/>
      <c r="AJ73" s="23"/>
      <c r="AK73" s="23"/>
      <c r="AL73" s="23"/>
      <c r="AM73" s="23"/>
      <c r="AN73" s="23"/>
      <c r="AO73" s="30"/>
      <c r="AP73" s="22"/>
      <c r="AQ73" s="29"/>
      <c r="AR73" s="27"/>
      <c r="AS73" s="27"/>
      <c r="AT73" s="27"/>
      <c r="AU73" s="27"/>
      <c r="AV73" s="27"/>
      <c r="AW73" s="27"/>
      <c r="AY73" s="2"/>
      <c r="AZ73" s="8"/>
      <c r="BA73" s="8"/>
      <c r="BB73" s="8"/>
      <c r="BD73" s="37"/>
      <c r="BE73" s="28"/>
      <c r="BF73" s="56"/>
      <c r="BG73" s="28"/>
      <c r="BH73" s="18"/>
      <c r="BJ73" s="23"/>
      <c r="BK73" s="23"/>
      <c r="BL73" s="23"/>
      <c r="BM73" s="23"/>
      <c r="BN73" s="23"/>
      <c r="BO73" s="23"/>
      <c r="BP73" s="23"/>
      <c r="BQ73" s="30"/>
      <c r="BR73" s="22"/>
      <c r="BS73" s="29"/>
      <c r="BT73" s="27"/>
      <c r="BU73" s="27"/>
      <c r="BV73" s="27"/>
      <c r="BW73" s="27"/>
      <c r="BX73" s="27"/>
      <c r="BY73" s="27"/>
      <c r="CA73" s="2"/>
      <c r="CB73" s="8"/>
      <c r="CC73" s="8"/>
      <c r="CD73" s="8"/>
      <c r="CF73" s="37"/>
      <c r="CG73" s="28"/>
      <c r="CH73" s="56"/>
      <c r="CI73" s="28"/>
      <c r="CJ73" s="18"/>
      <c r="CL73" s="23"/>
      <c r="CM73" s="23"/>
      <c r="CN73" s="23"/>
      <c r="CO73" s="23"/>
      <c r="CP73" s="23"/>
      <c r="CQ73" s="23"/>
      <c r="CR73" s="23"/>
      <c r="CS73" s="30"/>
      <c r="CT73" s="22"/>
      <c r="CU73" s="29"/>
      <c r="CV73" s="27"/>
      <c r="CW73" s="27"/>
      <c r="CX73" s="27"/>
      <c r="CY73" s="27"/>
      <c r="CZ73" s="27"/>
      <c r="DA73" s="27"/>
    </row>
    <row r="74" spans="2:105">
      <c r="B74" s="61">
        <v>64</v>
      </c>
      <c r="C74" s="149">
        <v>43924</v>
      </c>
      <c r="D74" s="156">
        <v>2488.65</v>
      </c>
      <c r="E74" s="58">
        <f t="shared" si="0"/>
        <v>-1.5137124539950137E-2</v>
      </c>
      <c r="G74" s="57">
        <v>9</v>
      </c>
      <c r="H74" s="152">
        <f t="shared" ca="1" si="14"/>
        <v>2162.3682293901334</v>
      </c>
      <c r="I74" s="112">
        <f t="shared" ca="1" si="15"/>
        <v>-3.812241321161379E-2</v>
      </c>
      <c r="J74" s="151">
        <f t="shared" ca="1" si="3"/>
        <v>-2.2961533655897806</v>
      </c>
      <c r="K74" s="150">
        <f t="shared" ca="1" si="4"/>
        <v>-2.4475053171218546</v>
      </c>
      <c r="L74" s="52"/>
      <c r="M74" s="149">
        <v>43924</v>
      </c>
      <c r="N74" s="59">
        <f>'[1]S&amp;P500'!F4503</f>
        <v>2488.65</v>
      </c>
      <c r="O74" s="58">
        <f t="shared" si="5"/>
        <v>-1.5137124539950137E-2</v>
      </c>
      <c r="P74" s="144">
        <f t="shared" si="6"/>
        <v>2243.2876201443564</v>
      </c>
      <c r="Q74" s="144">
        <f t="shared" si="7"/>
        <v>2347.4144242229709</v>
      </c>
      <c r="R74" s="144">
        <f t="shared" si="8"/>
        <v>2353.5915425081262</v>
      </c>
      <c r="S74" s="144">
        <f t="shared" si="9"/>
        <v>2138.1532248922731</v>
      </c>
      <c r="T74" s="144">
        <f t="shared" si="10"/>
        <v>2469.3191810193825</v>
      </c>
      <c r="U74" s="144">
        <f t="shared" si="11"/>
        <v>2037.9460805935523</v>
      </c>
      <c r="V74" s="144">
        <f t="shared" si="12"/>
        <v>2590.7372233553901</v>
      </c>
      <c r="W74" s="144">
        <f t="shared" si="13"/>
        <v>1942.4352656558899</v>
      </c>
      <c r="X74" s="57">
        <v>9</v>
      </c>
      <c r="Y74" s="57"/>
      <c r="Z74" s="23"/>
      <c r="AB74" s="3"/>
      <c r="AC74" s="28"/>
      <c r="AD74" s="56"/>
      <c r="AE74" s="28"/>
      <c r="AF74" s="18"/>
      <c r="AH74" s="23"/>
      <c r="AI74" s="23"/>
      <c r="AJ74" s="23"/>
      <c r="AK74" s="23"/>
      <c r="AL74" s="23"/>
      <c r="AM74" s="23"/>
      <c r="AN74" s="23"/>
      <c r="AO74" s="30"/>
      <c r="AP74" s="22"/>
      <c r="AQ74" s="29"/>
      <c r="AR74" s="27"/>
      <c r="AS74" s="27"/>
      <c r="AT74" s="27"/>
      <c r="AU74" s="27"/>
      <c r="AV74" s="27"/>
      <c r="AW74" s="27"/>
      <c r="AY74" s="2"/>
      <c r="AZ74" s="8"/>
      <c r="BA74" s="8"/>
      <c r="BB74" s="8"/>
      <c r="BD74" s="37"/>
      <c r="BE74" s="28"/>
      <c r="BF74" s="56"/>
      <c r="BG74" s="28"/>
      <c r="BH74" s="18"/>
      <c r="BJ74" s="23"/>
      <c r="BK74" s="23"/>
      <c r="BL74" s="23"/>
      <c r="BM74" s="23"/>
      <c r="BN74" s="23"/>
      <c r="BO74" s="23"/>
      <c r="BP74" s="23"/>
      <c r="BQ74" s="30"/>
      <c r="BR74" s="22"/>
      <c r="BS74" s="29"/>
      <c r="BT74" s="27"/>
      <c r="BU74" s="27"/>
      <c r="BV74" s="27"/>
      <c r="BW74" s="27"/>
      <c r="BX74" s="27"/>
      <c r="BY74" s="27"/>
      <c r="CA74" s="2"/>
      <c r="CB74" s="8"/>
      <c r="CC74" s="8"/>
      <c r="CD74" s="8"/>
      <c r="CF74" s="37"/>
      <c r="CG74" s="28"/>
      <c r="CH74" s="56"/>
      <c r="CI74" s="28"/>
      <c r="CJ74" s="18"/>
      <c r="CL74" s="23"/>
      <c r="CM74" s="23"/>
      <c r="CN74" s="23"/>
      <c r="CO74" s="23"/>
      <c r="CP74" s="23"/>
      <c r="CQ74" s="23"/>
      <c r="CR74" s="23"/>
      <c r="CS74" s="30"/>
      <c r="CT74" s="22"/>
      <c r="CU74" s="29"/>
      <c r="CV74" s="27"/>
      <c r="CW74" s="27"/>
      <c r="CX74" s="27"/>
      <c r="CY74" s="27"/>
      <c r="CZ74" s="27"/>
      <c r="DA74" s="27"/>
    </row>
    <row r="75" spans="2:105">
      <c r="B75" s="61">
        <v>65</v>
      </c>
      <c r="C75" s="149">
        <v>43927</v>
      </c>
      <c r="D75" s="156">
        <v>2663.68</v>
      </c>
      <c r="E75" s="58">
        <f t="shared" ref="E75:E138" si="16">(D75-D74)/D74</f>
        <v>7.0331304120707913E-2</v>
      </c>
      <c r="G75" s="60">
        <v>10</v>
      </c>
      <c r="H75" s="152">
        <f t="shared" ca="1" si="14"/>
        <v>2199.7131329114231</v>
      </c>
      <c r="I75" s="112">
        <f t="shared" ca="1" si="15"/>
        <v>1.7270371906926509E-2</v>
      </c>
      <c r="J75" s="151">
        <f t="shared" ca="1" si="3"/>
        <v>-1.2442199812280057</v>
      </c>
      <c r="K75" s="150">
        <f t="shared" ca="1" si="4"/>
        <v>1.0519333843617749</v>
      </c>
      <c r="L75" s="52"/>
      <c r="M75" s="149">
        <v>43927</v>
      </c>
      <c r="N75" s="59">
        <f>'[1]S&amp;P500'!F4504</f>
        <v>2663.68</v>
      </c>
      <c r="O75" s="58">
        <f t="shared" si="5"/>
        <v>7.0331304120707913E-2</v>
      </c>
      <c r="P75" s="144">
        <f t="shared" si="6"/>
        <v>2243.9427557745857</v>
      </c>
      <c r="Q75" s="144">
        <f t="shared" si="7"/>
        <v>2353.5172703625053</v>
      </c>
      <c r="R75" s="144">
        <f t="shared" si="8"/>
        <v>2360.3995840798784</v>
      </c>
      <c r="S75" s="144">
        <f t="shared" si="9"/>
        <v>2133.2316465205927</v>
      </c>
      <c r="T75" s="144">
        <f t="shared" si="10"/>
        <v>2482.9003245233166</v>
      </c>
      <c r="U75" s="144">
        <f t="shared" si="11"/>
        <v>2027.9827754100227</v>
      </c>
      <c r="V75" s="144">
        <f t="shared" si="12"/>
        <v>2611.7586459078816</v>
      </c>
      <c r="W75" s="144">
        <f t="shared" si="13"/>
        <v>1927.9266478480106</v>
      </c>
      <c r="X75" s="57">
        <v>10</v>
      </c>
      <c r="Y75" s="57"/>
      <c r="Z75" s="23"/>
      <c r="AB75" s="3"/>
      <c r="AC75" s="28"/>
      <c r="AD75" s="56"/>
      <c r="AE75" s="28"/>
      <c r="AF75" s="18"/>
      <c r="AH75" s="23"/>
      <c r="AI75" s="23"/>
      <c r="AJ75" s="23"/>
      <c r="AK75" s="23"/>
      <c r="AL75" s="23"/>
      <c r="AM75" s="23"/>
      <c r="AN75" s="23"/>
      <c r="AO75" s="30"/>
      <c r="AP75" s="22"/>
      <c r="AQ75" s="29"/>
      <c r="AR75" s="27"/>
      <c r="AS75" s="27"/>
      <c r="AT75" s="27"/>
      <c r="AU75" s="27"/>
      <c r="AV75" s="27"/>
      <c r="AW75" s="27"/>
      <c r="AY75" s="2"/>
      <c r="AZ75" s="8"/>
      <c r="BA75" s="8"/>
      <c r="BB75" s="8"/>
      <c r="BD75" s="37"/>
      <c r="BE75" s="28"/>
      <c r="BF75" s="56"/>
      <c r="BG75" s="28"/>
      <c r="BH75" s="18"/>
      <c r="BJ75" s="23"/>
      <c r="BK75" s="23"/>
      <c r="BL75" s="23"/>
      <c r="BM75" s="23"/>
      <c r="BN75" s="23"/>
      <c r="BO75" s="23"/>
      <c r="BP75" s="23"/>
      <c r="BQ75" s="30"/>
      <c r="BR75" s="22"/>
      <c r="BS75" s="29"/>
      <c r="BT75" s="27"/>
      <c r="BU75" s="27"/>
      <c r="BV75" s="27"/>
      <c r="BW75" s="27"/>
      <c r="BX75" s="27"/>
      <c r="BY75" s="27"/>
      <c r="CA75" s="2"/>
      <c r="CB75" s="8"/>
      <c r="CC75" s="8"/>
      <c r="CD75" s="8"/>
      <c r="CF75" s="37"/>
      <c r="CG75" s="28"/>
      <c r="CH75" s="56"/>
      <c r="CI75" s="28"/>
      <c r="CJ75" s="18"/>
      <c r="CL75" s="23"/>
      <c r="CM75" s="23"/>
      <c r="CN75" s="23"/>
      <c r="CO75" s="23"/>
      <c r="CP75" s="23"/>
      <c r="CQ75" s="23"/>
      <c r="CR75" s="23"/>
      <c r="CS75" s="30"/>
      <c r="CT75" s="22"/>
      <c r="CU75" s="29"/>
      <c r="CV75" s="27"/>
      <c r="CW75" s="27"/>
      <c r="CX75" s="27"/>
      <c r="CY75" s="27"/>
      <c r="CZ75" s="27"/>
      <c r="DA75" s="27"/>
    </row>
    <row r="76" spans="2:105">
      <c r="B76" s="61">
        <v>66</v>
      </c>
      <c r="C76" s="149">
        <v>43928</v>
      </c>
      <c r="D76" s="156">
        <v>2659.41</v>
      </c>
      <c r="E76" s="58">
        <f t="shared" si="16"/>
        <v>-1.6030454108601567E-3</v>
      </c>
      <c r="G76" s="57">
        <v>11</v>
      </c>
      <c r="H76" s="152">
        <f t="shared" ca="1" si="14"/>
        <v>2187.8325852604357</v>
      </c>
      <c r="I76" s="112">
        <f t="shared" ca="1" si="15"/>
        <v>-5.4009531848650417E-3</v>
      </c>
      <c r="J76" s="151">
        <f t="shared" ca="1" si="3"/>
        <v>-1.6009444226009579</v>
      </c>
      <c r="K76" s="150">
        <f t="shared" ca="1" si="4"/>
        <v>-0.35672444137295234</v>
      </c>
      <c r="L76" s="52"/>
      <c r="M76" s="149">
        <v>43928</v>
      </c>
      <c r="N76" s="59">
        <f>'[1]S&amp;P500'!F4505</f>
        <v>2659.41</v>
      </c>
      <c r="O76" s="58">
        <f t="shared" si="5"/>
        <v>-1.6030454108601567E-3</v>
      </c>
      <c r="P76" s="144">
        <f t="shared" si="6"/>
        <v>2244.598082732351</v>
      </c>
      <c r="Q76" s="144">
        <f t="shared" si="7"/>
        <v>2359.3365911531082</v>
      </c>
      <c r="R76" s="144">
        <f t="shared" si="8"/>
        <v>2366.9269638967321</v>
      </c>
      <c r="S76" s="144">
        <f t="shared" si="9"/>
        <v>2128.59147318648</v>
      </c>
      <c r="T76" s="144">
        <f t="shared" si="10"/>
        <v>2495.9226756541043</v>
      </c>
      <c r="U76" s="144">
        <f t="shared" si="11"/>
        <v>2018.5803839797984</v>
      </c>
      <c r="V76" s="144">
        <f t="shared" si="12"/>
        <v>2631.9485551798962</v>
      </c>
      <c r="W76" s="144">
        <f t="shared" si="13"/>
        <v>1914.2549511806017</v>
      </c>
      <c r="X76" s="57">
        <v>11</v>
      </c>
      <c r="Y76" s="57"/>
      <c r="Z76" s="23"/>
      <c r="AB76" s="3"/>
      <c r="AC76" s="28"/>
      <c r="AD76" s="56"/>
      <c r="AE76" s="28"/>
      <c r="AF76" s="18"/>
      <c r="AH76" s="23"/>
      <c r="AI76" s="23"/>
      <c r="AJ76" s="23"/>
      <c r="AK76" s="23"/>
      <c r="AL76" s="23"/>
      <c r="AM76" s="23"/>
      <c r="AN76" s="23"/>
      <c r="AO76" s="30"/>
      <c r="AP76" s="22"/>
      <c r="AQ76" s="29"/>
      <c r="AR76" s="27"/>
      <c r="AS76" s="27"/>
      <c r="AT76" s="27"/>
      <c r="AU76" s="27"/>
      <c r="AV76" s="27"/>
      <c r="AW76" s="27"/>
      <c r="AY76" s="2"/>
      <c r="AZ76" s="8"/>
      <c r="BA76" s="8"/>
      <c r="BB76" s="8"/>
      <c r="BD76" s="37"/>
      <c r="BE76" s="28"/>
      <c r="BF76" s="56"/>
      <c r="BG76" s="28"/>
      <c r="BH76" s="18"/>
      <c r="BJ76" s="23"/>
      <c r="BK76" s="23"/>
      <c r="BL76" s="23"/>
      <c r="BM76" s="23"/>
      <c r="BN76" s="23"/>
      <c r="BO76" s="23"/>
      <c r="BP76" s="23"/>
      <c r="BQ76" s="30"/>
      <c r="BR76" s="22"/>
      <c r="BS76" s="29"/>
      <c r="BT76" s="27"/>
      <c r="BU76" s="27"/>
      <c r="BV76" s="27"/>
      <c r="BW76" s="27"/>
      <c r="BX76" s="27"/>
      <c r="BY76" s="27"/>
      <c r="CA76" s="2"/>
      <c r="CB76" s="8"/>
      <c r="CC76" s="8"/>
      <c r="CD76" s="8"/>
      <c r="CF76" s="37"/>
      <c r="CG76" s="28"/>
      <c r="CH76" s="56"/>
      <c r="CI76" s="28"/>
      <c r="CJ76" s="18"/>
      <c r="CL76" s="23"/>
      <c r="CM76" s="23"/>
      <c r="CN76" s="23"/>
      <c r="CO76" s="23"/>
      <c r="CP76" s="23"/>
      <c r="CQ76" s="23"/>
      <c r="CR76" s="23"/>
      <c r="CS76" s="30"/>
      <c r="CT76" s="22"/>
      <c r="CU76" s="29"/>
      <c r="CV76" s="27"/>
      <c r="CW76" s="27"/>
      <c r="CX76" s="27"/>
      <c r="CY76" s="27"/>
      <c r="CZ76" s="27"/>
      <c r="DA76" s="27"/>
    </row>
    <row r="77" spans="2:105">
      <c r="B77" s="61">
        <v>67</v>
      </c>
      <c r="C77" s="149">
        <v>43929</v>
      </c>
      <c r="D77" s="156">
        <v>2749.98</v>
      </c>
      <c r="E77" s="58">
        <f t="shared" si="16"/>
        <v>3.4056426049386961E-2</v>
      </c>
      <c r="G77" s="60">
        <v>12</v>
      </c>
      <c r="H77" s="152">
        <f t="shared" ca="1" si="14"/>
        <v>2084.2899766788787</v>
      </c>
      <c r="I77" s="112">
        <f t="shared" ca="1" si="15"/>
        <v>-4.7326568439984867E-2</v>
      </c>
      <c r="J77" s="151">
        <f t="shared" ca="1" si="3"/>
        <v>-4.6493886837217362</v>
      </c>
      <c r="K77" s="150">
        <f t="shared" ca="1" si="4"/>
        <v>-3.0484442611207783</v>
      </c>
      <c r="L77" s="52"/>
      <c r="M77" s="149">
        <v>43929</v>
      </c>
      <c r="N77" s="59">
        <f>'[1]S&amp;P500'!F4506</f>
        <v>2749.98</v>
      </c>
      <c r="O77" s="58">
        <f t="shared" si="5"/>
        <v>3.4056426049386961E-2</v>
      </c>
      <c r="P77" s="144">
        <f t="shared" si="6"/>
        <v>2245.2536010735294</v>
      </c>
      <c r="Q77" s="144">
        <f t="shared" si="7"/>
        <v>2364.9103240432942</v>
      </c>
      <c r="R77" s="144">
        <f t="shared" si="8"/>
        <v>2373.2115049942672</v>
      </c>
      <c r="S77" s="144">
        <f t="shared" si="9"/>
        <v>2124.1948821353908</v>
      </c>
      <c r="T77" s="144">
        <f t="shared" si="10"/>
        <v>2508.4617812189445</v>
      </c>
      <c r="U77" s="144">
        <f t="shared" si="11"/>
        <v>2009.6633605810739</v>
      </c>
      <c r="V77" s="144">
        <f t="shared" si="12"/>
        <v>2651.4200249721612</v>
      </c>
      <c r="W77" s="144">
        <f t="shared" si="13"/>
        <v>1901.3071054958866</v>
      </c>
      <c r="X77" s="57">
        <v>12</v>
      </c>
      <c r="Y77" s="57"/>
      <c r="Z77" s="23"/>
      <c r="AB77" s="3"/>
      <c r="AC77" s="28"/>
      <c r="AD77" s="56"/>
      <c r="AE77" s="28"/>
      <c r="AF77" s="18"/>
      <c r="AH77" s="23"/>
      <c r="AI77" s="23"/>
      <c r="AJ77" s="23"/>
      <c r="AK77" s="23"/>
      <c r="AL77" s="23"/>
      <c r="AM77" s="23"/>
      <c r="AN77" s="23"/>
      <c r="AO77" s="30"/>
      <c r="AP77" s="22"/>
      <c r="AQ77" s="29"/>
      <c r="AR77" s="27"/>
      <c r="AS77" s="27"/>
      <c r="AT77" s="27"/>
      <c r="AU77" s="27"/>
      <c r="AV77" s="27"/>
      <c r="AW77" s="27"/>
      <c r="AY77" s="2"/>
      <c r="AZ77" s="8"/>
      <c r="BA77" s="8"/>
      <c r="BB77" s="8"/>
      <c r="BD77" s="37"/>
      <c r="BE77" s="28"/>
      <c r="BF77" s="56"/>
      <c r="BG77" s="28"/>
      <c r="BH77" s="18"/>
      <c r="BJ77" s="23"/>
      <c r="BK77" s="23"/>
      <c r="BL77" s="23"/>
      <c r="BM77" s="23"/>
      <c r="BN77" s="23"/>
      <c r="BO77" s="23"/>
      <c r="BP77" s="23"/>
      <c r="BQ77" s="30"/>
      <c r="BR77" s="22"/>
      <c r="BS77" s="29"/>
      <c r="BT77" s="27"/>
      <c r="BU77" s="27"/>
      <c r="BV77" s="27"/>
      <c r="BW77" s="27"/>
      <c r="BX77" s="27"/>
      <c r="BY77" s="27"/>
      <c r="CA77" s="2"/>
      <c r="CB77" s="8"/>
      <c r="CC77" s="8"/>
      <c r="CD77" s="8"/>
      <c r="CF77" s="37"/>
      <c r="CG77" s="28"/>
      <c r="CH77" s="56"/>
      <c r="CI77" s="28"/>
      <c r="CJ77" s="18"/>
      <c r="CL77" s="23"/>
      <c r="CM77" s="23"/>
      <c r="CN77" s="23"/>
      <c r="CO77" s="23"/>
      <c r="CP77" s="23"/>
      <c r="CQ77" s="23"/>
      <c r="CR77" s="23"/>
      <c r="CS77" s="30"/>
      <c r="CT77" s="22"/>
      <c r="CU77" s="29"/>
      <c r="CV77" s="27"/>
      <c r="CW77" s="27"/>
      <c r="CX77" s="27"/>
      <c r="CY77" s="27"/>
      <c r="CZ77" s="27"/>
      <c r="DA77" s="27"/>
    </row>
    <row r="78" spans="2:105">
      <c r="B78" s="61">
        <v>68</v>
      </c>
      <c r="C78" s="149">
        <v>43930</v>
      </c>
      <c r="D78" s="156">
        <v>2789.82</v>
      </c>
      <c r="E78" s="58">
        <f t="shared" si="16"/>
        <v>1.4487378090022526E-2</v>
      </c>
      <c r="G78" s="57">
        <v>13</v>
      </c>
      <c r="H78" s="152">
        <f t="shared" ca="1" si="14"/>
        <v>2136.7105437774139</v>
      </c>
      <c r="I78" s="112">
        <f t="shared" ca="1" si="15"/>
        <v>2.5150323460300137E-2</v>
      </c>
      <c r="J78" s="151">
        <f t="shared" ca="1" si="3"/>
        <v>-3.115185004239283</v>
      </c>
      <c r="K78" s="150">
        <f t="shared" ca="1" si="4"/>
        <v>1.5342036794824532</v>
      </c>
      <c r="L78" s="52"/>
      <c r="M78" s="149">
        <v>43930</v>
      </c>
      <c r="N78" s="59">
        <f>'[1]S&amp;P500'!F4507</f>
        <v>2789.82</v>
      </c>
      <c r="O78" s="58">
        <f t="shared" si="5"/>
        <v>1.4487378090022526E-2</v>
      </c>
      <c r="P78" s="144">
        <f t="shared" si="6"/>
        <v>2245.9093108540119</v>
      </c>
      <c r="Q78" s="144">
        <f t="shared" si="7"/>
        <v>2370.2686374016084</v>
      </c>
      <c r="R78" s="144">
        <f t="shared" si="8"/>
        <v>2379.2832761086629</v>
      </c>
      <c r="S78" s="144">
        <f t="shared" si="9"/>
        <v>2120.0118049122848</v>
      </c>
      <c r="T78" s="144">
        <f t="shared" si="10"/>
        <v>2520.5776923458097</v>
      </c>
      <c r="U78" s="144">
        <f t="shared" si="11"/>
        <v>2001.1716551717846</v>
      </c>
      <c r="V78" s="144">
        <f t="shared" si="12"/>
        <v>2670.2629178070051</v>
      </c>
      <c r="W78" s="144">
        <f t="shared" si="13"/>
        <v>1888.9932519166668</v>
      </c>
      <c r="X78" s="57">
        <v>13</v>
      </c>
      <c r="Y78" s="57"/>
      <c r="Z78" s="23"/>
      <c r="AB78" s="3"/>
      <c r="AC78" s="28"/>
      <c r="AD78" s="56"/>
      <c r="AE78" s="28"/>
      <c r="AF78" s="18"/>
      <c r="AH78" s="23"/>
      <c r="AI78" s="23"/>
      <c r="AJ78" s="23"/>
      <c r="AK78" s="23"/>
      <c r="AL78" s="23"/>
      <c r="AM78" s="23"/>
      <c r="AN78" s="23"/>
      <c r="AO78" s="30"/>
      <c r="AP78" s="22"/>
      <c r="AQ78" s="29"/>
      <c r="AR78" s="27"/>
      <c r="AS78" s="27"/>
      <c r="AT78" s="27"/>
      <c r="AU78" s="27"/>
      <c r="AV78" s="27"/>
      <c r="AW78" s="27"/>
      <c r="AY78" s="2"/>
      <c r="AZ78" s="8"/>
      <c r="BA78" s="8"/>
      <c r="BB78" s="8"/>
      <c r="BD78" s="37"/>
      <c r="BE78" s="28"/>
      <c r="BF78" s="56"/>
      <c r="BG78" s="28"/>
      <c r="BH78" s="18"/>
      <c r="BJ78" s="23"/>
      <c r="BK78" s="23"/>
      <c r="BL78" s="23"/>
      <c r="BM78" s="23"/>
      <c r="BN78" s="23"/>
      <c r="BO78" s="23"/>
      <c r="BP78" s="23"/>
      <c r="BQ78" s="30"/>
      <c r="BR78" s="22"/>
      <c r="BS78" s="29"/>
      <c r="BT78" s="27"/>
      <c r="BU78" s="27"/>
      <c r="BV78" s="27"/>
      <c r="BW78" s="27"/>
      <c r="BX78" s="27"/>
      <c r="BY78" s="27"/>
      <c r="CA78" s="2"/>
      <c r="CB78" s="8"/>
      <c r="CC78" s="8"/>
      <c r="CD78" s="8"/>
      <c r="CF78" s="37"/>
      <c r="CG78" s="28"/>
      <c r="CH78" s="56"/>
      <c r="CI78" s="28"/>
      <c r="CJ78" s="18"/>
      <c r="CL78" s="23"/>
      <c r="CM78" s="23"/>
      <c r="CN78" s="23"/>
      <c r="CO78" s="23"/>
      <c r="CP78" s="23"/>
      <c r="CQ78" s="23"/>
      <c r="CR78" s="23"/>
      <c r="CS78" s="30"/>
      <c r="CT78" s="22"/>
      <c r="CU78" s="29"/>
      <c r="CV78" s="27"/>
      <c r="CW78" s="27"/>
      <c r="CX78" s="27"/>
      <c r="CY78" s="27"/>
      <c r="CZ78" s="27"/>
      <c r="DA78" s="27"/>
    </row>
    <row r="79" spans="2:105">
      <c r="B79" s="61">
        <v>69</v>
      </c>
      <c r="C79" s="149">
        <v>43934</v>
      </c>
      <c r="D79" s="156">
        <v>2761.63</v>
      </c>
      <c r="E79" s="58">
        <f t="shared" si="16"/>
        <v>-1.0104594561656327E-2</v>
      </c>
      <c r="G79" s="60">
        <v>14</v>
      </c>
      <c r="H79" s="152">
        <f t="shared" ca="1" si="14"/>
        <v>2137.3375590589844</v>
      </c>
      <c r="I79" s="112">
        <f t="shared" ca="1" si="15"/>
        <v>2.9344886390742257E-4</v>
      </c>
      <c r="J79" s="151">
        <f t="shared" ca="1" si="3"/>
        <v>-3.1150971407261059</v>
      </c>
      <c r="K79" s="150">
        <f t="shared" ca="1" si="4"/>
        <v>8.7863513177349243E-5</v>
      </c>
      <c r="L79" s="52"/>
      <c r="M79" s="149">
        <v>43934</v>
      </c>
      <c r="N79" s="59">
        <f>'[1]S&amp;P500'!F4508</f>
        <v>2761.63</v>
      </c>
      <c r="O79" s="58">
        <f t="shared" si="5"/>
        <v>-1.0104594561656327E-2</v>
      </c>
      <c r="P79" s="144">
        <f t="shared" si="6"/>
        <v>2246.5652121297071</v>
      </c>
      <c r="Q79" s="144">
        <f t="shared" si="7"/>
        <v>2375.4359905782044</v>
      </c>
      <c r="R79" s="144">
        <f t="shared" si="8"/>
        <v>2385.1666488217857</v>
      </c>
      <c r="S79" s="144">
        <f t="shared" si="9"/>
        <v>2116.017870216539</v>
      </c>
      <c r="T79" s="144">
        <f t="shared" si="10"/>
        <v>2532.3190762215399</v>
      </c>
      <c r="U79" s="144">
        <f t="shared" si="11"/>
        <v>1993.0566016515106</v>
      </c>
      <c r="V79" s="144">
        <f t="shared" si="12"/>
        <v>2688.5500461626875</v>
      </c>
      <c r="W79" s="144">
        <f t="shared" si="13"/>
        <v>1877.2405816119933</v>
      </c>
      <c r="X79" s="57">
        <v>14</v>
      </c>
      <c r="Y79" s="57"/>
      <c r="Z79" s="23"/>
      <c r="AB79" s="3"/>
      <c r="AC79" s="28"/>
      <c r="AD79" s="56"/>
      <c r="AE79" s="28"/>
      <c r="AF79" s="18"/>
      <c r="AH79" s="23"/>
      <c r="AI79" s="23"/>
      <c r="AJ79" s="23"/>
      <c r="AK79" s="23"/>
      <c r="AL79" s="23"/>
      <c r="AM79" s="23"/>
      <c r="AN79" s="23"/>
      <c r="AO79" s="30"/>
      <c r="AP79" s="22"/>
      <c r="AQ79" s="29"/>
      <c r="AR79" s="27"/>
      <c r="AS79" s="27"/>
      <c r="AT79" s="27"/>
      <c r="AU79" s="27"/>
      <c r="AV79" s="27"/>
      <c r="AW79" s="27"/>
      <c r="AY79" s="2"/>
      <c r="AZ79" s="8"/>
      <c r="BA79" s="8"/>
      <c r="BB79" s="8"/>
      <c r="BD79" s="37"/>
      <c r="BE79" s="28"/>
      <c r="BF79" s="56"/>
      <c r="BG79" s="28"/>
      <c r="BH79" s="18"/>
      <c r="BJ79" s="23"/>
      <c r="BK79" s="23"/>
      <c r="BL79" s="23"/>
      <c r="BM79" s="23"/>
      <c r="BN79" s="23"/>
      <c r="BO79" s="23"/>
      <c r="BP79" s="23"/>
      <c r="BQ79" s="30"/>
      <c r="BR79" s="22"/>
      <c r="BS79" s="29"/>
      <c r="BT79" s="27"/>
      <c r="BU79" s="27"/>
      <c r="BV79" s="27"/>
      <c r="BW79" s="27"/>
      <c r="BX79" s="27"/>
      <c r="BY79" s="27"/>
      <c r="CA79" s="2"/>
      <c r="CB79" s="8"/>
      <c r="CC79" s="8"/>
      <c r="CD79" s="8"/>
      <c r="CF79" s="37"/>
      <c r="CG79" s="28"/>
      <c r="CH79" s="56"/>
      <c r="CI79" s="28"/>
      <c r="CJ79" s="18"/>
      <c r="CL79" s="23"/>
      <c r="CM79" s="23"/>
      <c r="CN79" s="23"/>
      <c r="CO79" s="23"/>
      <c r="CP79" s="23"/>
      <c r="CQ79" s="23"/>
      <c r="CR79" s="23"/>
      <c r="CS79" s="30"/>
      <c r="CT79" s="22"/>
      <c r="CU79" s="29"/>
      <c r="CV79" s="27"/>
      <c r="CW79" s="27"/>
      <c r="CX79" s="27"/>
      <c r="CY79" s="27"/>
      <c r="CZ79" s="27"/>
      <c r="DA79" s="27"/>
    </row>
    <row r="80" spans="2:105">
      <c r="B80" s="61">
        <v>70</v>
      </c>
      <c r="C80" s="149">
        <v>43935</v>
      </c>
      <c r="D80" s="156">
        <v>2846.06</v>
      </c>
      <c r="E80" s="58">
        <f t="shared" si="16"/>
        <v>3.0572524197665811E-2</v>
      </c>
      <c r="G80" s="57">
        <v>15</v>
      </c>
      <c r="H80" s="152">
        <f t="shared" ca="1" si="14"/>
        <v>2064.3978217920285</v>
      </c>
      <c r="I80" s="112">
        <f t="shared" ca="1" si="15"/>
        <v>-3.4126447157495077E-2</v>
      </c>
      <c r="J80" s="151">
        <f t="shared" ca="1" si="3"/>
        <v>-5.3034940792282468</v>
      </c>
      <c r="K80" s="150">
        <f t="shared" ca="1" si="4"/>
        <v>-2.1883969385021409</v>
      </c>
      <c r="L80" s="52"/>
      <c r="M80" s="149">
        <v>43935</v>
      </c>
      <c r="N80" s="59">
        <f>'[1]S&amp;P500'!F4509</f>
        <v>2846.06</v>
      </c>
      <c r="O80" s="58">
        <f t="shared" si="5"/>
        <v>3.0572524197665811E-2</v>
      </c>
      <c r="P80" s="144">
        <f t="shared" si="6"/>
        <v>2247.2213049565394</v>
      </c>
      <c r="Q80" s="144">
        <f t="shared" si="7"/>
        <v>2380.4325407223459</v>
      </c>
      <c r="R80" s="144">
        <f t="shared" si="8"/>
        <v>2390.8817022092971</v>
      </c>
      <c r="S80" s="144">
        <f t="shared" si="9"/>
        <v>2112.1929992538362</v>
      </c>
      <c r="T80" s="144">
        <f t="shared" si="10"/>
        <v>2543.7260234900536</v>
      </c>
      <c r="U80" s="144">
        <f t="shared" si="11"/>
        <v>1985.278110463267</v>
      </c>
      <c r="V80" s="144">
        <f t="shared" si="12"/>
        <v>2706.3413788316698</v>
      </c>
      <c r="W80" s="144">
        <f t="shared" si="13"/>
        <v>1865.9891294388976</v>
      </c>
      <c r="X80" s="57">
        <v>15</v>
      </c>
      <c r="Y80" s="57"/>
      <c r="Z80" s="23"/>
      <c r="AB80" s="3"/>
      <c r="AC80" s="28"/>
      <c r="AD80" s="56"/>
      <c r="AE80" s="28"/>
      <c r="AF80" s="18"/>
      <c r="AH80" s="23"/>
      <c r="AI80" s="23"/>
      <c r="AJ80" s="23"/>
      <c r="AK80" s="23"/>
      <c r="AL80" s="23"/>
      <c r="AM80" s="23"/>
      <c r="AN80" s="23"/>
      <c r="AO80" s="30"/>
      <c r="AP80" s="22"/>
      <c r="AQ80" s="29"/>
      <c r="AR80" s="27"/>
      <c r="AS80" s="27"/>
      <c r="AT80" s="27"/>
      <c r="AU80" s="27"/>
      <c r="AV80" s="27"/>
      <c r="AW80" s="27"/>
      <c r="AY80" s="2"/>
      <c r="AZ80" s="8"/>
      <c r="BA80" s="8"/>
      <c r="BB80" s="8"/>
      <c r="BD80" s="37"/>
      <c r="BE80" s="28"/>
      <c r="BF80" s="56"/>
      <c r="BG80" s="28"/>
      <c r="BH80" s="18"/>
      <c r="BJ80" s="23"/>
      <c r="BK80" s="23"/>
      <c r="BL80" s="23"/>
      <c r="BM80" s="23"/>
      <c r="BN80" s="23"/>
      <c r="BO80" s="23"/>
      <c r="BP80" s="23"/>
      <c r="BQ80" s="30"/>
      <c r="BR80" s="22"/>
      <c r="BS80" s="29"/>
      <c r="BT80" s="27"/>
      <c r="BU80" s="27"/>
      <c r="BV80" s="27"/>
      <c r="BW80" s="27"/>
      <c r="BX80" s="27"/>
      <c r="BY80" s="27"/>
      <c r="CA80" s="2"/>
      <c r="CB80" s="8"/>
      <c r="CC80" s="8"/>
      <c r="CD80" s="8"/>
      <c r="CF80" s="37"/>
      <c r="CG80" s="28"/>
      <c r="CH80" s="56"/>
      <c r="CI80" s="28"/>
      <c r="CJ80" s="18"/>
      <c r="CL80" s="23"/>
      <c r="CM80" s="23"/>
      <c r="CN80" s="23"/>
      <c r="CO80" s="23"/>
      <c r="CP80" s="23"/>
      <c r="CQ80" s="23"/>
      <c r="CR80" s="23"/>
      <c r="CS80" s="30"/>
      <c r="CT80" s="22"/>
      <c r="CU80" s="29"/>
      <c r="CV80" s="27"/>
      <c r="CW80" s="27"/>
      <c r="CX80" s="27"/>
      <c r="CY80" s="27"/>
      <c r="CZ80" s="27"/>
      <c r="DA80" s="27"/>
    </row>
    <row r="81" spans="2:105">
      <c r="B81" s="61">
        <v>71</v>
      </c>
      <c r="C81" s="149">
        <v>43936</v>
      </c>
      <c r="D81" s="156">
        <v>2783.36</v>
      </c>
      <c r="E81" s="58">
        <f t="shared" si="16"/>
        <v>-2.2030456139364531E-2</v>
      </c>
      <c r="G81" s="60">
        <v>16</v>
      </c>
      <c r="H81" s="152">
        <f t="shared" ca="1" si="14"/>
        <v>2014.2253966544263</v>
      </c>
      <c r="I81" s="112">
        <f t="shared" ca="1" si="15"/>
        <v>-2.430366114901698E-2</v>
      </c>
      <c r="J81" s="151">
        <f t="shared" ca="1" si="3"/>
        <v>-6.8594859045985297</v>
      </c>
      <c r="K81" s="150">
        <f t="shared" ca="1" si="4"/>
        <v>-1.5559918253702829</v>
      </c>
      <c r="L81" s="52"/>
      <c r="M81" s="149">
        <v>43936</v>
      </c>
      <c r="N81" s="59">
        <f>'[1]S&amp;P500'!F4510</f>
        <v>2783.36</v>
      </c>
      <c r="O81" s="58">
        <f t="shared" si="5"/>
        <v>-2.2030456139364531E-2</v>
      </c>
      <c r="P81" s="144">
        <f t="shared" si="6"/>
        <v>2247.8775893904512</v>
      </c>
      <c r="Q81" s="144">
        <f t="shared" si="7"/>
        <v>2385.275132988992</v>
      </c>
      <c r="R81" s="144">
        <f t="shared" si="8"/>
        <v>2396.4452113954962</v>
      </c>
      <c r="S81" s="144">
        <f t="shared" si="9"/>
        <v>2108.5204171813275</v>
      </c>
      <c r="T81" s="144">
        <f t="shared" si="10"/>
        <v>2554.8320239171471</v>
      </c>
      <c r="U81" s="144">
        <f t="shared" si="11"/>
        <v>1977.8026929287046</v>
      </c>
      <c r="V81" s="144">
        <f t="shared" si="12"/>
        <v>2723.6870008105425</v>
      </c>
      <c r="W81" s="144">
        <f t="shared" si="13"/>
        <v>1855.1888140524652</v>
      </c>
      <c r="X81" s="57">
        <v>16</v>
      </c>
      <c r="Y81" s="57"/>
      <c r="Z81" s="23"/>
      <c r="AB81" s="3"/>
      <c r="AC81" s="28"/>
      <c r="AD81" s="56"/>
      <c r="AE81" s="28"/>
      <c r="AF81" s="18"/>
      <c r="AH81" s="23"/>
      <c r="AI81" s="23"/>
      <c r="AJ81" s="23"/>
      <c r="AK81" s="23"/>
      <c r="AL81" s="23"/>
      <c r="AM81" s="23"/>
      <c r="AN81" s="23"/>
      <c r="AO81" s="30"/>
      <c r="AP81" s="22"/>
      <c r="AQ81" s="29"/>
      <c r="AR81" s="27"/>
      <c r="AS81" s="27"/>
      <c r="AT81" s="27"/>
      <c r="AU81" s="27"/>
      <c r="AV81" s="27"/>
      <c r="AW81" s="27"/>
      <c r="AY81" s="2"/>
      <c r="AZ81" s="8"/>
      <c r="BA81" s="8"/>
      <c r="BB81" s="8"/>
      <c r="BD81" s="37"/>
      <c r="BE81" s="28"/>
      <c r="BF81" s="56"/>
      <c r="BG81" s="28"/>
      <c r="BH81" s="18"/>
      <c r="BJ81" s="23"/>
      <c r="BK81" s="23"/>
      <c r="BL81" s="23"/>
      <c r="BM81" s="23"/>
      <c r="BN81" s="23"/>
      <c r="BO81" s="23"/>
      <c r="BP81" s="23"/>
      <c r="BQ81" s="30"/>
      <c r="BR81" s="22"/>
      <c r="BS81" s="29"/>
      <c r="BT81" s="27"/>
      <c r="BU81" s="27"/>
      <c r="BV81" s="27"/>
      <c r="BW81" s="27"/>
      <c r="BX81" s="27"/>
      <c r="BY81" s="27"/>
      <c r="CA81" s="2"/>
      <c r="CB81" s="8"/>
      <c r="CC81" s="8"/>
      <c r="CD81" s="8"/>
      <c r="CF81" s="37"/>
      <c r="CG81" s="28"/>
      <c r="CH81" s="56"/>
      <c r="CI81" s="28"/>
      <c r="CJ81" s="18"/>
      <c r="CL81" s="23"/>
      <c r="CM81" s="23"/>
      <c r="CN81" s="23"/>
      <c r="CO81" s="23"/>
      <c r="CP81" s="23"/>
      <c r="CQ81" s="23"/>
      <c r="CR81" s="23"/>
      <c r="CS81" s="30"/>
      <c r="CT81" s="22"/>
      <c r="CU81" s="29"/>
      <c r="CV81" s="27"/>
      <c r="CW81" s="27"/>
      <c r="CX81" s="27"/>
      <c r="CY81" s="27"/>
      <c r="CZ81" s="27"/>
      <c r="DA81" s="27"/>
    </row>
    <row r="82" spans="2:105">
      <c r="B82" s="61">
        <v>72</v>
      </c>
      <c r="C82" s="149">
        <v>43937</v>
      </c>
      <c r="D82" s="156">
        <v>2799.55</v>
      </c>
      <c r="E82" s="58">
        <f t="shared" si="16"/>
        <v>5.8167107381007326E-3</v>
      </c>
      <c r="G82" s="57">
        <v>17</v>
      </c>
      <c r="H82" s="152">
        <f t="shared" ca="1" si="14"/>
        <v>2015.8646429628595</v>
      </c>
      <c r="I82" s="112">
        <f t="shared" ca="1" si="15"/>
        <v>8.1383459425941169E-4</v>
      </c>
      <c r="J82" s="151">
        <f t="shared" ca="1" si="3"/>
        <v>-6.826891928945332</v>
      </c>
      <c r="K82" s="150">
        <f t="shared" ca="1" si="4"/>
        <v>3.2593975653197549E-2</v>
      </c>
      <c r="L82" s="52"/>
      <c r="M82" s="149">
        <v>43937</v>
      </c>
      <c r="N82" s="59">
        <f>'[1]S&amp;P500'!F4511</f>
        <v>2799.55</v>
      </c>
      <c r="O82" s="58">
        <f t="shared" si="5"/>
        <v>5.8167107381007326E-3</v>
      </c>
      <c r="P82" s="144">
        <f t="shared" si="6"/>
        <v>2248.5340654873989</v>
      </c>
      <c r="Q82" s="144">
        <f t="shared" si="7"/>
        <v>2389.9780156793154</v>
      </c>
      <c r="R82" s="144">
        <f t="shared" si="8"/>
        <v>2401.8713614109756</v>
      </c>
      <c r="S82" s="144">
        <f t="shared" si="9"/>
        <v>2104.9859392499716</v>
      </c>
      <c r="T82" s="144">
        <f t="shared" si="10"/>
        <v>2565.6653929838112</v>
      </c>
      <c r="U82" s="144">
        <f t="shared" si="11"/>
        <v>1970.6020346547944</v>
      </c>
      <c r="V82" s="144">
        <f t="shared" si="12"/>
        <v>2740.6292503890854</v>
      </c>
      <c r="W82" s="144">
        <f t="shared" si="13"/>
        <v>1844.7973008167767</v>
      </c>
      <c r="X82" s="57">
        <v>17</v>
      </c>
      <c r="Y82" s="57"/>
      <c r="Z82" s="23"/>
      <c r="AB82" s="3"/>
      <c r="AC82" s="28"/>
      <c r="AD82" s="56"/>
      <c r="AE82" s="28"/>
      <c r="AF82" s="18"/>
      <c r="AH82" s="23"/>
      <c r="AI82" s="23"/>
      <c r="AJ82" s="23"/>
      <c r="AK82" s="23"/>
      <c r="AL82" s="23"/>
      <c r="AM82" s="23"/>
      <c r="AN82" s="23"/>
      <c r="AO82" s="30"/>
      <c r="AP82" s="22"/>
      <c r="AQ82" s="29"/>
      <c r="AR82" s="27"/>
      <c r="AS82" s="27"/>
      <c r="AT82" s="27"/>
      <c r="AU82" s="27"/>
      <c r="AV82" s="27"/>
      <c r="AW82" s="27"/>
      <c r="AY82" s="2"/>
      <c r="AZ82" s="8"/>
      <c r="BA82" s="8"/>
      <c r="BB82" s="8"/>
      <c r="BD82" s="37"/>
      <c r="BE82" s="28"/>
      <c r="BF82" s="56"/>
      <c r="BG82" s="28"/>
      <c r="BH82" s="18"/>
      <c r="BJ82" s="23"/>
      <c r="BK82" s="23"/>
      <c r="BL82" s="23"/>
      <c r="BM82" s="23"/>
      <c r="BN82" s="23"/>
      <c r="BO82" s="23"/>
      <c r="BP82" s="23"/>
      <c r="BQ82" s="30"/>
      <c r="BR82" s="22"/>
      <c r="BS82" s="29"/>
      <c r="BT82" s="27"/>
      <c r="BU82" s="27"/>
      <c r="BV82" s="27"/>
      <c r="BW82" s="27"/>
      <c r="BX82" s="27"/>
      <c r="BY82" s="27"/>
      <c r="CA82" s="2"/>
      <c r="CB82" s="8"/>
      <c r="CC82" s="8"/>
      <c r="CD82" s="8"/>
      <c r="CF82" s="37"/>
      <c r="CG82" s="28"/>
      <c r="CH82" s="56"/>
      <c r="CI82" s="28"/>
      <c r="CJ82" s="18"/>
      <c r="CL82" s="23"/>
      <c r="CM82" s="23"/>
      <c r="CN82" s="23"/>
      <c r="CO82" s="23"/>
      <c r="CP82" s="23"/>
      <c r="CQ82" s="23"/>
      <c r="CR82" s="23"/>
      <c r="CS82" s="30"/>
      <c r="CT82" s="22"/>
      <c r="CU82" s="29"/>
      <c r="CV82" s="27"/>
      <c r="CW82" s="27"/>
      <c r="CX82" s="27"/>
      <c r="CY82" s="27"/>
      <c r="CZ82" s="27"/>
      <c r="DA82" s="27"/>
    </row>
    <row r="83" spans="2:105">
      <c r="B83" s="61">
        <v>73</v>
      </c>
      <c r="C83" s="149">
        <v>43938</v>
      </c>
      <c r="D83" s="156">
        <v>2874.56</v>
      </c>
      <c r="E83" s="58">
        <f t="shared" si="16"/>
        <v>2.6793591827257865E-2</v>
      </c>
      <c r="G83" s="60">
        <v>18</v>
      </c>
      <c r="H83" s="152">
        <f t="shared" ca="1" si="14"/>
        <v>2044.8441653576729</v>
      </c>
      <c r="I83" s="112">
        <f t="shared" ca="1" si="15"/>
        <v>1.4375728299009237E-2</v>
      </c>
      <c r="J83" s="151">
        <f t="shared" ca="1" si="3"/>
        <v>-5.9530558499118742</v>
      </c>
      <c r="K83" s="150">
        <f t="shared" ca="1" si="4"/>
        <v>0.87383607903345784</v>
      </c>
      <c r="L83" s="52"/>
      <c r="M83" s="149">
        <v>43938</v>
      </c>
      <c r="N83" s="59">
        <f>'[1]S&amp;P500'!F4512</f>
        <v>2874.56</v>
      </c>
      <c r="O83" s="58">
        <f t="shared" si="5"/>
        <v>2.6793591827257865E-2</v>
      </c>
      <c r="P83" s="144">
        <f t="shared" si="6"/>
        <v>2249.1907333033564</v>
      </c>
      <c r="Q83" s="144">
        <f t="shared" si="7"/>
        <v>2394.5533683105709</v>
      </c>
      <c r="R83" s="144">
        <f t="shared" si="8"/>
        <v>2407.1722742488937</v>
      </c>
      <c r="S83" s="144">
        <f t="shared" si="9"/>
        <v>2101.577443748266</v>
      </c>
      <c r="T83" s="144">
        <f t="shared" si="10"/>
        <v>2576.2503251124099</v>
      </c>
      <c r="U83" s="144">
        <f t="shared" si="11"/>
        <v>1963.6519423076468</v>
      </c>
      <c r="V83" s="144">
        <f t="shared" si="12"/>
        <v>2757.2042967771185</v>
      </c>
      <c r="W83" s="144">
        <f t="shared" si="13"/>
        <v>1834.7784241780575</v>
      </c>
      <c r="X83" s="57">
        <v>18</v>
      </c>
      <c r="Y83" s="57"/>
      <c r="Z83" s="23"/>
      <c r="AB83" s="3"/>
      <c r="AC83" s="28"/>
      <c r="AD83" s="56"/>
      <c r="AE83" s="28"/>
      <c r="AF83" s="18"/>
      <c r="AH83" s="23"/>
      <c r="AI83" s="23"/>
      <c r="AJ83" s="23"/>
      <c r="AK83" s="23"/>
      <c r="AL83" s="23"/>
      <c r="AM83" s="23"/>
      <c r="AN83" s="23"/>
      <c r="AO83" s="30"/>
      <c r="AP83" s="22"/>
      <c r="AQ83" s="29"/>
      <c r="AR83" s="27"/>
      <c r="AS83" s="27"/>
      <c r="AT83" s="27"/>
      <c r="AU83" s="27"/>
      <c r="AV83" s="27"/>
      <c r="AW83" s="27"/>
      <c r="AY83" s="2"/>
      <c r="AZ83" s="8"/>
      <c r="BA83" s="8"/>
      <c r="BB83" s="8"/>
      <c r="BD83" s="37"/>
      <c r="BE83" s="28"/>
      <c r="BF83" s="56"/>
      <c r="BG83" s="28"/>
      <c r="BH83" s="18"/>
      <c r="BJ83" s="23"/>
      <c r="BK83" s="23"/>
      <c r="BL83" s="23"/>
      <c r="BM83" s="23"/>
      <c r="BN83" s="23"/>
      <c r="BO83" s="23"/>
      <c r="BP83" s="23"/>
      <c r="BQ83" s="30"/>
      <c r="BR83" s="22"/>
      <c r="BS83" s="29"/>
      <c r="BT83" s="27"/>
      <c r="BU83" s="27"/>
      <c r="BV83" s="27"/>
      <c r="BW83" s="27"/>
      <c r="BX83" s="27"/>
      <c r="BY83" s="27"/>
      <c r="CA83" s="2"/>
      <c r="CB83" s="8"/>
      <c r="CC83" s="8"/>
      <c r="CD83" s="8"/>
      <c r="CF83" s="37"/>
      <c r="CG83" s="28"/>
      <c r="CH83" s="56"/>
      <c r="CI83" s="28"/>
      <c r="CJ83" s="18"/>
      <c r="CL83" s="23"/>
      <c r="CM83" s="23"/>
      <c r="CN83" s="23"/>
      <c r="CO83" s="23"/>
      <c r="CP83" s="23"/>
      <c r="CQ83" s="23"/>
      <c r="CR83" s="23"/>
      <c r="CS83" s="30"/>
      <c r="CT83" s="22"/>
      <c r="CU83" s="29"/>
      <c r="CV83" s="27"/>
      <c r="CW83" s="27"/>
      <c r="CX83" s="27"/>
      <c r="CY83" s="27"/>
      <c r="CZ83" s="27"/>
      <c r="DA83" s="27"/>
    </row>
    <row r="84" spans="2:105">
      <c r="B84" s="61">
        <v>74</v>
      </c>
      <c r="C84" s="149">
        <v>43941</v>
      </c>
      <c r="D84" s="156">
        <v>2823.16</v>
      </c>
      <c r="E84" s="58">
        <f t="shared" si="16"/>
        <v>-1.7880997439608182E-2</v>
      </c>
      <c r="G84" s="57">
        <v>19</v>
      </c>
      <c r="H84" s="152">
        <f t="shared" ca="1" si="14"/>
        <v>1999.608345871824</v>
      </c>
      <c r="I84" s="112">
        <f t="shared" ca="1" si="15"/>
        <v>-2.2121890876675425E-2</v>
      </c>
      <c r="J84" s="151">
        <f t="shared" ca="1" si="3"/>
        <v>-7.3694464444661794</v>
      </c>
      <c r="K84" s="150">
        <f t="shared" ca="1" si="4"/>
        <v>-1.4163905945543047</v>
      </c>
      <c r="L84" s="52"/>
      <c r="M84" s="149">
        <v>43941</v>
      </c>
      <c r="N84" s="59">
        <f>'[1]S&amp;P500'!F4513</f>
        <v>2823.16</v>
      </c>
      <c r="O84" s="58">
        <f t="shared" si="5"/>
        <v>-1.7880997439608182E-2</v>
      </c>
      <c r="P84" s="144">
        <f t="shared" si="6"/>
        <v>2249.8475928943144</v>
      </c>
      <c r="Q84" s="144">
        <f t="shared" si="7"/>
        <v>2399.0116991593441</v>
      </c>
      <c r="R84" s="144">
        <f t="shared" si="8"/>
        <v>2412.3584055953106</v>
      </c>
      <c r="S84" s="144">
        <f t="shared" si="9"/>
        <v>2098.2844752719107</v>
      </c>
      <c r="T84" s="144">
        <f t="shared" si="10"/>
        <v>2586.6076864166139</v>
      </c>
      <c r="U84" s="144">
        <f t="shared" si="11"/>
        <v>1956.9315508625821</v>
      </c>
      <c r="V84" s="144">
        <f t="shared" si="12"/>
        <v>2773.4433274555022</v>
      </c>
      <c r="W84" s="144">
        <f t="shared" si="13"/>
        <v>1825.1010003136807</v>
      </c>
      <c r="X84" s="57">
        <v>19</v>
      </c>
      <c r="Y84" s="57"/>
      <c r="Z84" s="23"/>
      <c r="AB84" s="3"/>
      <c r="AC84" s="28"/>
      <c r="AD84" s="56"/>
      <c r="AE84" s="28"/>
      <c r="AF84" s="18"/>
      <c r="AH84" s="23"/>
      <c r="AI84" s="23"/>
      <c r="AJ84" s="23"/>
      <c r="AK84" s="23"/>
      <c r="AL84" s="23"/>
      <c r="AM84" s="23"/>
      <c r="AN84" s="23"/>
      <c r="AO84" s="30"/>
      <c r="AP84" s="22"/>
      <c r="AQ84" s="29"/>
      <c r="AR84" s="27"/>
      <c r="AS84" s="27"/>
      <c r="AT84" s="27"/>
      <c r="AU84" s="27"/>
      <c r="AV84" s="27"/>
      <c r="AW84" s="27"/>
      <c r="AY84" s="2"/>
      <c r="AZ84" s="8"/>
      <c r="BA84" s="8"/>
      <c r="BB84" s="8"/>
      <c r="BD84" s="37"/>
      <c r="BE84" s="28"/>
      <c r="BF84" s="56"/>
      <c r="BG84" s="28"/>
      <c r="BH84" s="18"/>
      <c r="BJ84" s="23"/>
      <c r="BK84" s="23"/>
      <c r="BL84" s="23"/>
      <c r="BM84" s="23"/>
      <c r="BN84" s="23"/>
      <c r="BO84" s="23"/>
      <c r="BP84" s="23"/>
      <c r="BQ84" s="30"/>
      <c r="BR84" s="22"/>
      <c r="BS84" s="29"/>
      <c r="BT84" s="27"/>
      <c r="BU84" s="27"/>
      <c r="BV84" s="27"/>
      <c r="BW84" s="27"/>
      <c r="BX84" s="27"/>
      <c r="BY84" s="27"/>
      <c r="CA84" s="2"/>
      <c r="CB84" s="8"/>
      <c r="CC84" s="8"/>
      <c r="CD84" s="8"/>
      <c r="CF84" s="37"/>
      <c r="CG84" s="28"/>
      <c r="CH84" s="56"/>
      <c r="CI84" s="28"/>
      <c r="CJ84" s="18"/>
      <c r="CL84" s="23"/>
      <c r="CM84" s="23"/>
      <c r="CN84" s="23"/>
      <c r="CO84" s="23"/>
      <c r="CP84" s="23"/>
      <c r="CQ84" s="23"/>
      <c r="CR84" s="23"/>
      <c r="CS84" s="30"/>
      <c r="CT84" s="22"/>
      <c r="CU84" s="29"/>
      <c r="CV84" s="27"/>
      <c r="CW84" s="27"/>
      <c r="CX84" s="27"/>
      <c r="CY84" s="27"/>
      <c r="CZ84" s="27"/>
      <c r="DA84" s="27"/>
    </row>
    <row r="85" spans="2:105">
      <c r="B85" s="61">
        <v>75</v>
      </c>
      <c r="C85" s="149">
        <v>43942</v>
      </c>
      <c r="D85" s="156">
        <v>2736.56</v>
      </c>
      <c r="E85" s="58">
        <f t="shared" si="16"/>
        <v>-3.067484662576684E-2</v>
      </c>
      <c r="G85" s="60">
        <v>20</v>
      </c>
      <c r="H85" s="152">
        <f t="shared" ca="1" si="14"/>
        <v>1959.6055672441282</v>
      </c>
      <c r="I85" s="112">
        <f t="shared" ca="1" si="15"/>
        <v>-2.0005306894363185E-2</v>
      </c>
      <c r="J85" s="151">
        <f t="shared" ca="1" si="3"/>
        <v>-8.6507041026231484</v>
      </c>
      <c r="K85" s="150">
        <f t="shared" ca="1" si="4"/>
        <v>-1.2812576581569686</v>
      </c>
      <c r="L85" s="52"/>
      <c r="M85" s="149">
        <v>43942</v>
      </c>
      <c r="N85" s="59">
        <f>'[1]S&amp;P500'!F4514</f>
        <v>2736.56</v>
      </c>
      <c r="O85" s="58">
        <f t="shared" si="5"/>
        <v>-3.067484662576684E-2</v>
      </c>
      <c r="P85" s="144">
        <f t="shared" si="6"/>
        <v>2250.5046443162782</v>
      </c>
      <c r="Q85" s="144">
        <f t="shared" si="7"/>
        <v>2403.3621496696796</v>
      </c>
      <c r="R85" s="144">
        <f t="shared" si="8"/>
        <v>2417.4388485767267</v>
      </c>
      <c r="S85" s="144">
        <f t="shared" si="9"/>
        <v>2095.0979409762667</v>
      </c>
      <c r="T85" s="144">
        <f t="shared" si="10"/>
        <v>2596.7556216190037</v>
      </c>
      <c r="U85" s="144">
        <f t="shared" si="11"/>
        <v>1950.4227166865235</v>
      </c>
      <c r="V85" s="144">
        <f t="shared" si="12"/>
        <v>2789.3734571114123</v>
      </c>
      <c r="W85" s="144">
        <f t="shared" si="13"/>
        <v>1815.7379181968902</v>
      </c>
      <c r="X85" s="57">
        <v>20</v>
      </c>
      <c r="Y85" s="57"/>
      <c r="Z85" s="23"/>
      <c r="AB85" s="3"/>
      <c r="AC85" s="28"/>
      <c r="AD85" s="56"/>
      <c r="AE85" s="28"/>
      <c r="AF85" s="18"/>
      <c r="AH85" s="23"/>
      <c r="AI85" s="23"/>
      <c r="AJ85" s="23"/>
      <c r="AK85" s="23"/>
      <c r="AL85" s="23"/>
      <c r="AM85" s="23"/>
      <c r="AN85" s="23"/>
      <c r="AO85" s="30"/>
      <c r="AP85" s="22"/>
      <c r="AQ85" s="29"/>
      <c r="AR85" s="27"/>
      <c r="AS85" s="27"/>
      <c r="AT85" s="27"/>
      <c r="AU85" s="27"/>
      <c r="AV85" s="27"/>
      <c r="AW85" s="27"/>
      <c r="AY85" s="2"/>
      <c r="AZ85" s="8"/>
      <c r="BA85" s="8"/>
      <c r="BB85" s="8"/>
      <c r="BD85" s="37"/>
      <c r="BE85" s="28"/>
      <c r="BF85" s="56"/>
      <c r="BG85" s="28"/>
      <c r="BH85" s="18"/>
      <c r="BJ85" s="23"/>
      <c r="BK85" s="23"/>
      <c r="BL85" s="23"/>
      <c r="BM85" s="23"/>
      <c r="BN85" s="23"/>
      <c r="BO85" s="23"/>
      <c r="BP85" s="23"/>
      <c r="BQ85" s="30"/>
      <c r="BR85" s="22"/>
      <c r="BS85" s="29"/>
      <c r="BT85" s="27"/>
      <c r="BU85" s="27"/>
      <c r="BV85" s="27"/>
      <c r="BW85" s="27"/>
      <c r="BX85" s="27"/>
      <c r="BY85" s="27"/>
      <c r="CA85" s="2"/>
      <c r="CB85" s="8"/>
      <c r="CC85" s="8"/>
      <c r="CD85" s="8"/>
      <c r="CF85" s="37"/>
      <c r="CG85" s="28"/>
      <c r="CH85" s="56"/>
      <c r="CI85" s="28"/>
      <c r="CJ85" s="18"/>
      <c r="CL85" s="23"/>
      <c r="CM85" s="23"/>
      <c r="CN85" s="23"/>
      <c r="CO85" s="23"/>
      <c r="CP85" s="23"/>
      <c r="CQ85" s="23"/>
      <c r="CR85" s="23"/>
      <c r="CS85" s="30"/>
      <c r="CT85" s="22"/>
      <c r="CU85" s="29"/>
      <c r="CV85" s="27"/>
      <c r="CW85" s="27"/>
      <c r="CX85" s="27"/>
      <c r="CY85" s="27"/>
      <c r="CZ85" s="27"/>
      <c r="DA85" s="27"/>
    </row>
    <row r="86" spans="2:105">
      <c r="B86" s="61">
        <v>76</v>
      </c>
      <c r="C86" s="149">
        <v>43943</v>
      </c>
      <c r="D86" s="156">
        <v>2799.31</v>
      </c>
      <c r="E86" s="58">
        <f t="shared" si="16"/>
        <v>2.2930248194813926E-2</v>
      </c>
      <c r="G86" s="57">
        <v>21</v>
      </c>
      <c r="H86" s="152">
        <f t="shared" ca="1" si="14"/>
        <v>2048.0632767944371</v>
      </c>
      <c r="I86" s="112">
        <f t="shared" ca="1" si="15"/>
        <v>4.5140568606727584E-2</v>
      </c>
      <c r="J86" s="151">
        <f t="shared" ca="1" si="3"/>
        <v>-5.9094921161529097</v>
      </c>
      <c r="K86" s="150">
        <f t="shared" ca="1" si="4"/>
        <v>2.7412119864702387</v>
      </c>
      <c r="L86" s="52"/>
      <c r="M86" s="149">
        <v>43943</v>
      </c>
      <c r="N86" s="59">
        <f>'[1]S&amp;P500'!F4515</f>
        <v>2799.31</v>
      </c>
      <c r="O86" s="58">
        <f t="shared" si="5"/>
        <v>2.2930248194813926E-2</v>
      </c>
      <c r="P86" s="144">
        <f t="shared" si="6"/>
        <v>2251.1618876252719</v>
      </c>
      <c r="Q86" s="144">
        <f t="shared" si="7"/>
        <v>2407.6127310818038</v>
      </c>
      <c r="R86" s="144">
        <f t="shared" si="8"/>
        <v>2422.421569845691</v>
      </c>
      <c r="S86" s="144">
        <f t="shared" si="9"/>
        <v>2092.0098744907532</v>
      </c>
      <c r="T86" s="144">
        <f t="shared" si="10"/>
        <v>2606.7100257475881</v>
      </c>
      <c r="U86" s="144">
        <f t="shared" si="11"/>
        <v>1944.1095458414804</v>
      </c>
      <c r="V86" s="144">
        <f t="shared" si="12"/>
        <v>2805.0184339986004</v>
      </c>
      <c r="W86" s="144">
        <f t="shared" si="13"/>
        <v>1806.6654332365454</v>
      </c>
      <c r="X86" s="57">
        <v>21</v>
      </c>
      <c r="Y86" s="57"/>
      <c r="Z86" s="23"/>
      <c r="AB86" s="3"/>
      <c r="AC86" s="28"/>
      <c r="AD86" s="56"/>
      <c r="AE86" s="28"/>
      <c r="AF86" s="18"/>
      <c r="AH86" s="23"/>
      <c r="AI86" s="23"/>
      <c r="AJ86" s="23"/>
      <c r="AK86" s="23"/>
      <c r="AL86" s="23"/>
      <c r="AM86" s="23"/>
      <c r="AN86" s="23"/>
      <c r="AO86" s="30"/>
      <c r="AP86" s="22"/>
      <c r="AQ86" s="29"/>
      <c r="AR86" s="27"/>
      <c r="AS86" s="27"/>
      <c r="AT86" s="27"/>
      <c r="AU86" s="27"/>
      <c r="AV86" s="27"/>
      <c r="AW86" s="27"/>
      <c r="AY86" s="2"/>
      <c r="AZ86" s="8"/>
      <c r="BA86" s="8"/>
      <c r="BB86" s="8"/>
      <c r="BD86" s="37"/>
      <c r="BE86" s="28"/>
      <c r="BF86" s="56"/>
      <c r="BG86" s="28"/>
      <c r="BH86" s="18"/>
      <c r="BJ86" s="23"/>
      <c r="BK86" s="23"/>
      <c r="BL86" s="23"/>
      <c r="BM86" s="23"/>
      <c r="BN86" s="23"/>
      <c r="BO86" s="23"/>
      <c r="BP86" s="23"/>
      <c r="BQ86" s="30"/>
      <c r="BR86" s="22"/>
      <c r="BS86" s="29"/>
      <c r="BT86" s="27"/>
      <c r="BU86" s="27"/>
      <c r="BV86" s="27"/>
      <c r="BW86" s="27"/>
      <c r="BX86" s="27"/>
      <c r="BY86" s="27"/>
      <c r="CA86" s="2"/>
      <c r="CB86" s="8"/>
      <c r="CC86" s="8"/>
      <c r="CD86" s="8"/>
      <c r="CF86" s="37"/>
      <c r="CG86" s="28"/>
      <c r="CH86" s="56"/>
      <c r="CI86" s="28"/>
      <c r="CJ86" s="18"/>
      <c r="CL86" s="23"/>
      <c r="CM86" s="23"/>
      <c r="CN86" s="23"/>
      <c r="CO86" s="23"/>
      <c r="CP86" s="23"/>
      <c r="CQ86" s="23"/>
      <c r="CR86" s="23"/>
      <c r="CS86" s="30"/>
      <c r="CT86" s="22"/>
      <c r="CU86" s="29"/>
      <c r="CV86" s="27"/>
      <c r="CW86" s="27"/>
      <c r="CX86" s="27"/>
      <c r="CY86" s="27"/>
      <c r="CZ86" s="27"/>
      <c r="DA86" s="27"/>
    </row>
    <row r="87" spans="2:105">
      <c r="B87" s="61">
        <v>77</v>
      </c>
      <c r="C87" s="149">
        <v>43944</v>
      </c>
      <c r="D87" s="156">
        <v>2797.8</v>
      </c>
      <c r="E87" s="58">
        <f t="shared" si="16"/>
        <v>-5.3941864245109097E-4</v>
      </c>
      <c r="G87" s="60">
        <v>22</v>
      </c>
      <c r="H87" s="152">
        <f t="shared" ca="1" si="14"/>
        <v>2124.7684168708397</v>
      </c>
      <c r="I87" s="112">
        <f t="shared" ca="1" si="15"/>
        <v>3.7452524512064399E-2</v>
      </c>
      <c r="J87" s="151">
        <f t="shared" ca="1" si="3"/>
        <v>-3.6297288305732778</v>
      </c>
      <c r="K87" s="150">
        <f t="shared" ca="1" si="4"/>
        <v>2.2797632855796319</v>
      </c>
      <c r="L87" s="52"/>
      <c r="M87" s="149">
        <v>43944</v>
      </c>
      <c r="N87" s="59">
        <f>'[1]S&amp;P500'!F4516</f>
        <v>2797.8</v>
      </c>
      <c r="O87" s="58">
        <f t="shared" si="5"/>
        <v>-5.3941864245109097E-4</v>
      </c>
      <c r="P87" s="144">
        <f t="shared" si="6"/>
        <v>2251.8193228773339</v>
      </c>
      <c r="Q87" s="144">
        <f t="shared" si="7"/>
        <v>2411.7705108617406</v>
      </c>
      <c r="R87" s="144">
        <f t="shared" si="8"/>
        <v>2427.3135955592234</v>
      </c>
      <c r="S87" s="144">
        <f t="shared" si="9"/>
        <v>2089.0132499404181</v>
      </c>
      <c r="T87" s="144">
        <f t="shared" si="10"/>
        <v>2616.4849156983623</v>
      </c>
      <c r="U87" s="144">
        <f t="shared" si="11"/>
        <v>1937.9780225219924</v>
      </c>
      <c r="V87" s="144">
        <f t="shared" si="12"/>
        <v>2820.3991962974337</v>
      </c>
      <c r="W87" s="144">
        <f t="shared" si="13"/>
        <v>1797.8626109170789</v>
      </c>
      <c r="X87" s="57">
        <v>22</v>
      </c>
      <c r="Y87" s="57"/>
      <c r="Z87" s="23"/>
      <c r="AB87" s="3"/>
      <c r="AC87" s="28"/>
      <c r="AD87" s="56"/>
      <c r="AE87" s="28"/>
      <c r="AF87" s="18"/>
      <c r="AH87" s="23"/>
      <c r="AI87" s="23"/>
      <c r="AJ87" s="23"/>
      <c r="AK87" s="23"/>
      <c r="AL87" s="23"/>
      <c r="AM87" s="23"/>
      <c r="AN87" s="23"/>
      <c r="AO87" s="30"/>
      <c r="AP87" s="22"/>
      <c r="AQ87" s="29"/>
      <c r="AR87" s="27"/>
      <c r="AS87" s="27"/>
      <c r="AT87" s="27"/>
      <c r="AU87" s="27"/>
      <c r="AV87" s="27"/>
      <c r="AW87" s="27"/>
      <c r="AY87" s="2"/>
      <c r="AZ87" s="8"/>
      <c r="BA87" s="8"/>
      <c r="BB87" s="8"/>
      <c r="BD87" s="37"/>
      <c r="BE87" s="28"/>
      <c r="BF87" s="56"/>
      <c r="BG87" s="28"/>
      <c r="BH87" s="18"/>
      <c r="BJ87" s="23"/>
      <c r="BK87" s="23"/>
      <c r="BL87" s="23"/>
      <c r="BM87" s="23"/>
      <c r="BN87" s="23"/>
      <c r="BO87" s="23"/>
      <c r="BP87" s="23"/>
      <c r="BQ87" s="30"/>
      <c r="BR87" s="22"/>
      <c r="BS87" s="29"/>
      <c r="BT87" s="27"/>
      <c r="BU87" s="27"/>
      <c r="BV87" s="27"/>
      <c r="BW87" s="27"/>
      <c r="BX87" s="27"/>
      <c r="BY87" s="27"/>
      <c r="CA87" s="2"/>
      <c r="CB87" s="8"/>
      <c r="CC87" s="8"/>
      <c r="CD87" s="8"/>
      <c r="CF87" s="37"/>
      <c r="CG87" s="28"/>
      <c r="CH87" s="56"/>
      <c r="CI87" s="28"/>
      <c r="CJ87" s="18"/>
      <c r="CL87" s="23"/>
      <c r="CM87" s="23"/>
      <c r="CN87" s="23"/>
      <c r="CO87" s="23"/>
      <c r="CP87" s="23"/>
      <c r="CQ87" s="23"/>
      <c r="CR87" s="23"/>
      <c r="CS87" s="30"/>
      <c r="CT87" s="22"/>
      <c r="CU87" s="29"/>
      <c r="CV87" s="27"/>
      <c r="CW87" s="27"/>
      <c r="CX87" s="27"/>
      <c r="CY87" s="27"/>
      <c r="CZ87" s="27"/>
      <c r="DA87" s="27"/>
    </row>
    <row r="88" spans="2:105">
      <c r="B88" s="61">
        <v>78</v>
      </c>
      <c r="C88" s="149">
        <v>43945</v>
      </c>
      <c r="D88" s="156">
        <v>2836.74</v>
      </c>
      <c r="E88" s="58">
        <f t="shared" si="16"/>
        <v>1.3918078490242189E-2</v>
      </c>
      <c r="G88" s="57">
        <v>23</v>
      </c>
      <c r="H88" s="152">
        <f t="shared" ca="1" si="14"/>
        <v>2195.5875566603377</v>
      </c>
      <c r="I88" s="112">
        <f t="shared" ca="1" si="15"/>
        <v>3.3330286363063406E-2</v>
      </c>
      <c r="J88" s="151">
        <f t="shared" ca="1" si="3"/>
        <v>-1.5987991969647064</v>
      </c>
      <c r="K88" s="150">
        <f t="shared" ca="1" si="4"/>
        <v>2.0309296336085714</v>
      </c>
      <c r="L88" s="52"/>
      <c r="M88" s="149">
        <v>43945</v>
      </c>
      <c r="N88" s="59">
        <f>'[1]S&amp;P500'!F4517</f>
        <v>2836.74</v>
      </c>
      <c r="O88" s="58">
        <f t="shared" si="5"/>
        <v>1.3918078490242189E-2</v>
      </c>
      <c r="P88" s="144">
        <f t="shared" si="6"/>
        <v>2252.4769501285205</v>
      </c>
      <c r="Q88" s="144">
        <f t="shared" si="7"/>
        <v>2415.8417613646402</v>
      </c>
      <c r="R88" s="144">
        <f t="shared" si="8"/>
        <v>2432.1211596637781</v>
      </c>
      <c r="S88" s="144">
        <f t="shared" si="9"/>
        <v>2086.1018336609814</v>
      </c>
      <c r="T88" s="144">
        <f t="shared" si="10"/>
        <v>2626.0927264746374</v>
      </c>
      <c r="U88" s="144">
        <f t="shared" si="11"/>
        <v>1932.0157128157985</v>
      </c>
      <c r="V88" s="144">
        <f t="shared" si="12"/>
        <v>2835.5343156491276</v>
      </c>
      <c r="W88" s="144">
        <f t="shared" si="13"/>
        <v>1789.3108832642672</v>
      </c>
      <c r="X88" s="57">
        <v>23</v>
      </c>
      <c r="Y88" s="57"/>
      <c r="Z88" s="23"/>
      <c r="AB88" s="3"/>
      <c r="AC88" s="28"/>
      <c r="AD88" s="56"/>
      <c r="AE88" s="28"/>
      <c r="AF88" s="18"/>
      <c r="AH88" s="23"/>
      <c r="AI88" s="23"/>
      <c r="AJ88" s="23"/>
      <c r="AK88" s="23"/>
      <c r="AL88" s="23"/>
      <c r="AM88" s="23"/>
      <c r="AN88" s="23"/>
      <c r="AO88" s="30"/>
      <c r="AP88" s="22"/>
      <c r="AQ88" s="29"/>
      <c r="AR88" s="27"/>
      <c r="AS88" s="27"/>
      <c r="AT88" s="27"/>
      <c r="AU88" s="27"/>
      <c r="AV88" s="27"/>
      <c r="AW88" s="27"/>
      <c r="AY88" s="2"/>
      <c r="AZ88" s="8"/>
      <c r="BA88" s="8"/>
      <c r="BB88" s="8"/>
      <c r="BD88" s="37"/>
      <c r="BE88" s="28"/>
      <c r="BF88" s="56"/>
      <c r="BG88" s="28"/>
      <c r="BH88" s="18"/>
      <c r="BJ88" s="23"/>
      <c r="BK88" s="23"/>
      <c r="BL88" s="23"/>
      <c r="BM88" s="23"/>
      <c r="BN88" s="23"/>
      <c r="BO88" s="23"/>
      <c r="BP88" s="23"/>
      <c r="BQ88" s="30"/>
      <c r="BR88" s="22"/>
      <c r="BS88" s="29"/>
      <c r="BT88" s="27"/>
      <c r="BU88" s="27"/>
      <c r="BV88" s="27"/>
      <c r="BW88" s="27"/>
      <c r="BX88" s="27"/>
      <c r="BY88" s="27"/>
      <c r="CA88" s="2"/>
      <c r="CB88" s="8"/>
      <c r="CC88" s="8"/>
      <c r="CD88" s="8"/>
      <c r="CF88" s="37"/>
      <c r="CG88" s="28"/>
      <c r="CH88" s="56"/>
      <c r="CI88" s="28"/>
      <c r="CJ88" s="18"/>
      <c r="CL88" s="23"/>
      <c r="CM88" s="23"/>
      <c r="CN88" s="23"/>
      <c r="CO88" s="23"/>
      <c r="CP88" s="23"/>
      <c r="CQ88" s="23"/>
      <c r="CR88" s="23"/>
      <c r="CS88" s="30"/>
      <c r="CT88" s="22"/>
      <c r="CU88" s="29"/>
      <c r="CV88" s="27"/>
      <c r="CW88" s="27"/>
      <c r="CX88" s="27"/>
      <c r="CY88" s="27"/>
      <c r="CZ88" s="27"/>
      <c r="DA88" s="27"/>
    </row>
    <row r="89" spans="2:105">
      <c r="B89" s="61">
        <v>79</v>
      </c>
      <c r="C89" s="149">
        <v>43948</v>
      </c>
      <c r="D89" s="156">
        <v>2878.48</v>
      </c>
      <c r="E89" s="58">
        <f t="shared" si="16"/>
        <v>1.4714073196697703E-2</v>
      </c>
      <c r="G89" s="60">
        <v>24</v>
      </c>
      <c r="H89" s="152">
        <f t="shared" ca="1" si="14"/>
        <v>2216.355382405126</v>
      </c>
      <c r="I89" s="112">
        <f t="shared" ca="1" si="15"/>
        <v>9.4588920773343247E-3</v>
      </c>
      <c r="J89" s="151">
        <f t="shared" ca="1" si="3"/>
        <v>-1.0286468926426646</v>
      </c>
      <c r="K89" s="150">
        <f t="shared" ca="1" si="4"/>
        <v>0.57015230432204178</v>
      </c>
      <c r="L89" s="52"/>
      <c r="M89" s="149">
        <v>43948</v>
      </c>
      <c r="N89" s="59">
        <f>'[1]S&amp;P500'!F4518</f>
        <v>2878.48</v>
      </c>
      <c r="O89" s="58">
        <f t="shared" si="5"/>
        <v>1.4714073196697703E-2</v>
      </c>
      <c r="P89" s="144">
        <f t="shared" si="6"/>
        <v>2253.1347694349024</v>
      </c>
      <c r="Q89" s="144">
        <f t="shared" si="7"/>
        <v>2419.832079681551</v>
      </c>
      <c r="R89" s="144">
        <f t="shared" si="8"/>
        <v>2436.8498234220392</v>
      </c>
      <c r="S89" s="144">
        <f t="shared" si="9"/>
        <v>2083.2700646720355</v>
      </c>
      <c r="T89" s="144">
        <f t="shared" si="10"/>
        <v>2635.5445499611037</v>
      </c>
      <c r="U89" s="144">
        <f t="shared" si="11"/>
        <v>1926.2115259297716</v>
      </c>
      <c r="V89" s="144">
        <f t="shared" si="12"/>
        <v>2850.4403546195381</v>
      </c>
      <c r="W89" s="144">
        <f t="shared" si="13"/>
        <v>1780.9936913814397</v>
      </c>
      <c r="X89" s="57">
        <v>24</v>
      </c>
      <c r="Y89" s="57"/>
      <c r="Z89" s="23"/>
      <c r="AB89" s="3"/>
      <c r="AC89" s="28"/>
      <c r="AD89" s="56"/>
      <c r="AE89" s="28"/>
      <c r="AF89" s="18"/>
      <c r="AH89" s="23"/>
      <c r="AI89" s="23"/>
      <c r="AJ89" s="23"/>
      <c r="AK89" s="23"/>
      <c r="AL89" s="23"/>
      <c r="AM89" s="23"/>
      <c r="AN89" s="23"/>
      <c r="AO89" s="30"/>
      <c r="AP89" s="22"/>
      <c r="AQ89" s="29"/>
      <c r="AR89" s="27"/>
      <c r="AS89" s="27"/>
      <c r="AT89" s="27"/>
      <c r="AU89" s="27"/>
      <c r="AV89" s="27"/>
      <c r="AW89" s="27"/>
      <c r="AY89" s="2"/>
      <c r="AZ89" s="8"/>
      <c r="BA89" s="8"/>
      <c r="BB89" s="8"/>
      <c r="BD89" s="37"/>
      <c r="BE89" s="28"/>
      <c r="BF89" s="56"/>
      <c r="BG89" s="28"/>
      <c r="BH89" s="18"/>
      <c r="BJ89" s="23"/>
      <c r="BK89" s="23"/>
      <c r="BL89" s="23"/>
      <c r="BM89" s="23"/>
      <c r="BN89" s="23"/>
      <c r="BO89" s="23"/>
      <c r="BP89" s="23"/>
      <c r="BQ89" s="30"/>
      <c r="BR89" s="22"/>
      <c r="BS89" s="29"/>
      <c r="BT89" s="27"/>
      <c r="BU89" s="27"/>
      <c r="BV89" s="27"/>
      <c r="BW89" s="27"/>
      <c r="BX89" s="27"/>
      <c r="BY89" s="27"/>
      <c r="CA89" s="2"/>
      <c r="CB89" s="8"/>
      <c r="CC89" s="8"/>
      <c r="CD89" s="8"/>
      <c r="CF89" s="37"/>
      <c r="CG89" s="28"/>
      <c r="CH89" s="56"/>
      <c r="CI89" s="28"/>
      <c r="CJ89" s="18"/>
      <c r="CL89" s="23"/>
      <c r="CM89" s="23"/>
      <c r="CN89" s="23"/>
      <c r="CO89" s="23"/>
      <c r="CP89" s="23"/>
      <c r="CQ89" s="23"/>
      <c r="CR89" s="23"/>
      <c r="CS89" s="30"/>
      <c r="CT89" s="22"/>
      <c r="CU89" s="29"/>
      <c r="CV89" s="27"/>
      <c r="CW89" s="27"/>
      <c r="CX89" s="27"/>
      <c r="CY89" s="27"/>
      <c r="CZ89" s="27"/>
      <c r="DA89" s="27"/>
    </row>
    <row r="90" spans="2:105">
      <c r="B90" s="61">
        <v>80</v>
      </c>
      <c r="C90" s="149">
        <v>43949</v>
      </c>
      <c r="D90" s="156">
        <v>2863.39</v>
      </c>
      <c r="E90" s="58">
        <f t="shared" si="16"/>
        <v>-5.2423501292349246E-3</v>
      </c>
      <c r="G90" s="57">
        <v>25</v>
      </c>
      <c r="H90" s="152">
        <f t="shared" ca="1" si="14"/>
        <v>2252.0112959122771</v>
      </c>
      <c r="I90" s="112">
        <f t="shared" ca="1" si="15"/>
        <v>1.6087633684656807E-2</v>
      </c>
      <c r="J90" s="151">
        <f t="shared" ca="1" si="3"/>
        <v>-4.9421951187003321E-2</v>
      </c>
      <c r="K90" s="150">
        <f t="shared" ca="1" si="4"/>
        <v>0.9792249414556613</v>
      </c>
      <c r="L90" s="52"/>
      <c r="M90" s="149">
        <v>43949</v>
      </c>
      <c r="N90" s="59">
        <f>'[1]S&amp;P500'!F4519</f>
        <v>2863.39</v>
      </c>
      <c r="O90" s="58">
        <f t="shared" si="5"/>
        <v>-5.2423501292349246E-3</v>
      </c>
      <c r="P90" s="144">
        <f t="shared" si="6"/>
        <v>2253.7927808525692</v>
      </c>
      <c r="Q90" s="144">
        <f t="shared" si="7"/>
        <v>2423.7464852159524</v>
      </c>
      <c r="R90" s="144">
        <f t="shared" si="8"/>
        <v>2441.5045727167699</v>
      </c>
      <c r="S90" s="144">
        <f t="shared" si="9"/>
        <v>2080.5129573731992</v>
      </c>
      <c r="T90" s="144">
        <f t="shared" si="10"/>
        <v>2644.8503292933524</v>
      </c>
      <c r="U90" s="144">
        <f t="shared" si="11"/>
        <v>1920.555519820402</v>
      </c>
      <c r="V90" s="144">
        <f t="shared" si="12"/>
        <v>2865.1321576593441</v>
      </c>
      <c r="W90" s="144">
        <f t="shared" si="13"/>
        <v>1772.8961944892958</v>
      </c>
      <c r="X90" s="57">
        <v>25</v>
      </c>
      <c r="Y90" s="57"/>
      <c r="Z90" s="23"/>
      <c r="AB90" s="3"/>
      <c r="AC90" s="28"/>
      <c r="AD90" s="56"/>
      <c r="AE90" s="28"/>
      <c r="AF90" s="18"/>
      <c r="AH90" s="23"/>
      <c r="AI90" s="23"/>
      <c r="AJ90" s="23"/>
      <c r="AK90" s="23"/>
      <c r="AL90" s="23"/>
      <c r="AM90" s="23"/>
      <c r="AN90" s="23"/>
      <c r="AO90" s="30"/>
      <c r="AP90" s="22"/>
      <c r="AQ90" s="29"/>
      <c r="AR90" s="27"/>
      <c r="AS90" s="27"/>
      <c r="AT90" s="27"/>
      <c r="AU90" s="27"/>
      <c r="AV90" s="27"/>
      <c r="AW90" s="27"/>
      <c r="AY90" s="2"/>
      <c r="AZ90" s="8"/>
      <c r="BA90" s="8"/>
      <c r="BB90" s="8"/>
      <c r="BD90" s="37"/>
      <c r="BE90" s="28"/>
      <c r="BF90" s="56"/>
      <c r="BG90" s="28"/>
      <c r="BH90" s="18"/>
      <c r="BJ90" s="23"/>
      <c r="BK90" s="23"/>
      <c r="BL90" s="23"/>
      <c r="BM90" s="23"/>
      <c r="BN90" s="23"/>
      <c r="BO90" s="23"/>
      <c r="BP90" s="23"/>
      <c r="BQ90" s="30"/>
      <c r="BR90" s="22"/>
      <c r="BS90" s="29"/>
      <c r="BT90" s="27"/>
      <c r="BU90" s="27"/>
      <c r="BV90" s="27"/>
      <c r="BW90" s="27"/>
      <c r="BX90" s="27"/>
      <c r="BY90" s="27"/>
      <c r="CA90" s="2"/>
      <c r="CB90" s="8"/>
      <c r="CC90" s="8"/>
      <c r="CD90" s="8"/>
      <c r="CF90" s="37"/>
      <c r="CG90" s="28"/>
      <c r="CH90" s="56"/>
      <c r="CI90" s="28"/>
      <c r="CJ90" s="18"/>
      <c r="CL90" s="23"/>
      <c r="CM90" s="23"/>
      <c r="CN90" s="23"/>
      <c r="CO90" s="23"/>
      <c r="CP90" s="23"/>
      <c r="CQ90" s="23"/>
      <c r="CR90" s="23"/>
      <c r="CS90" s="30"/>
      <c r="CT90" s="22"/>
      <c r="CU90" s="29"/>
      <c r="CV90" s="27"/>
      <c r="CW90" s="27"/>
      <c r="CX90" s="27"/>
      <c r="CY90" s="27"/>
      <c r="CZ90" s="27"/>
      <c r="DA90" s="27"/>
    </row>
    <row r="91" spans="2:105">
      <c r="B91" s="61">
        <v>81</v>
      </c>
      <c r="C91" s="149">
        <v>43950</v>
      </c>
      <c r="D91" s="156">
        <v>2939.51</v>
      </c>
      <c r="E91" s="58">
        <f t="shared" si="16"/>
        <v>2.6583874358714791E-2</v>
      </c>
      <c r="G91" s="60">
        <v>26</v>
      </c>
      <c r="H91" s="152">
        <f t="shared" ca="1" si="14"/>
        <v>2315.3662483634325</v>
      </c>
      <c r="I91" s="112">
        <f t="shared" ca="1" si="15"/>
        <v>2.8132608644616371E-2</v>
      </c>
      <c r="J91" s="151">
        <f t="shared" ca="1" si="3"/>
        <v>1.6663377644141415</v>
      </c>
      <c r="K91" s="150">
        <f t="shared" ca="1" si="4"/>
        <v>1.7157597156011448</v>
      </c>
      <c r="L91" s="52"/>
      <c r="M91" s="149">
        <v>43950</v>
      </c>
      <c r="N91" s="59">
        <f>'[1]S&amp;P500'!F4520</f>
        <v>2939.51</v>
      </c>
      <c r="O91" s="58">
        <f t="shared" si="5"/>
        <v>2.6583874358714791E-2</v>
      </c>
      <c r="P91" s="144">
        <f t="shared" si="6"/>
        <v>2254.4509844376248</v>
      </c>
      <c r="Q91" s="144">
        <f t="shared" si="7"/>
        <v>2427.5894998482372</v>
      </c>
      <c r="R91" s="144">
        <f t="shared" si="8"/>
        <v>2446.0898979812723</v>
      </c>
      <c r="S91" s="144">
        <f t="shared" si="9"/>
        <v>2077.8260216136537</v>
      </c>
      <c r="T91" s="144">
        <f t="shared" si="10"/>
        <v>2654.0190185144284</v>
      </c>
      <c r="U91" s="144">
        <f t="shared" si="11"/>
        <v>1915.0387415372411</v>
      </c>
      <c r="V91" s="144">
        <f t="shared" si="12"/>
        <v>2879.623090079177</v>
      </c>
      <c r="W91" s="144">
        <f t="shared" si="13"/>
        <v>1765.0050309507787</v>
      </c>
      <c r="X91" s="57">
        <v>26</v>
      </c>
      <c r="Y91" s="57"/>
      <c r="Z91" s="23"/>
      <c r="AB91" s="3"/>
      <c r="AC91" s="28"/>
      <c r="AD91" s="56"/>
      <c r="AE91" s="28"/>
      <c r="AF91" s="18"/>
      <c r="AH91" s="23"/>
      <c r="AI91" s="23"/>
      <c r="AJ91" s="23"/>
      <c r="AK91" s="23"/>
      <c r="AL91" s="23"/>
      <c r="AM91" s="23"/>
      <c r="AN91" s="23"/>
      <c r="AO91" s="30"/>
      <c r="AP91" s="22"/>
      <c r="AQ91" s="29"/>
      <c r="AR91" s="27"/>
      <c r="AS91" s="27"/>
      <c r="AT91" s="27"/>
      <c r="AU91" s="27"/>
      <c r="AV91" s="27"/>
      <c r="AW91" s="27"/>
      <c r="AY91" s="2"/>
      <c r="AZ91" s="8"/>
      <c r="BA91" s="8"/>
      <c r="BB91" s="8"/>
      <c r="BD91" s="37"/>
      <c r="BE91" s="28"/>
      <c r="BF91" s="56"/>
      <c r="BG91" s="28"/>
      <c r="BH91" s="18"/>
      <c r="BJ91" s="23"/>
      <c r="BK91" s="23"/>
      <c r="BL91" s="23"/>
      <c r="BM91" s="23"/>
      <c r="BN91" s="23"/>
      <c r="BO91" s="23"/>
      <c r="BP91" s="23"/>
      <c r="BQ91" s="30"/>
      <c r="BR91" s="22"/>
      <c r="BS91" s="29"/>
      <c r="BT91" s="27"/>
      <c r="BU91" s="27"/>
      <c r="BV91" s="27"/>
      <c r="BW91" s="27"/>
      <c r="BX91" s="27"/>
      <c r="BY91" s="27"/>
      <c r="CA91" s="2"/>
      <c r="CB91" s="8"/>
      <c r="CC91" s="8"/>
      <c r="CD91" s="8"/>
      <c r="CF91" s="37"/>
      <c r="CG91" s="28"/>
      <c r="CH91" s="56"/>
      <c r="CI91" s="28"/>
      <c r="CJ91" s="18"/>
      <c r="CL91" s="23"/>
      <c r="CM91" s="23"/>
      <c r="CN91" s="23"/>
      <c r="CO91" s="23"/>
      <c r="CP91" s="23"/>
      <c r="CQ91" s="23"/>
      <c r="CR91" s="23"/>
      <c r="CS91" s="30"/>
      <c r="CT91" s="22"/>
      <c r="CU91" s="29"/>
      <c r="CV91" s="27"/>
      <c r="CW91" s="27"/>
      <c r="CX91" s="27"/>
      <c r="CY91" s="27"/>
      <c r="CZ91" s="27"/>
      <c r="DA91" s="27"/>
    </row>
    <row r="92" spans="2:105">
      <c r="B92" s="61">
        <v>82</v>
      </c>
      <c r="C92" s="149">
        <v>43951</v>
      </c>
      <c r="D92" s="156">
        <v>2912.43</v>
      </c>
      <c r="E92" s="58">
        <f t="shared" si="16"/>
        <v>-9.2124197570344641E-3</v>
      </c>
      <c r="G92" s="57">
        <v>27</v>
      </c>
      <c r="H92" s="152">
        <f t="shared" ca="1" si="14"/>
        <v>2335.1442830166261</v>
      </c>
      <c r="I92" s="112">
        <f t="shared" ca="1" si="15"/>
        <v>8.5420760828543892E-3</v>
      </c>
      <c r="J92" s="151">
        <f t="shared" ca="1" si="3"/>
        <v>2.179700201435308</v>
      </c>
      <c r="K92" s="150">
        <f t="shared" ca="1" si="4"/>
        <v>0.51336243702116624</v>
      </c>
      <c r="L92" s="52"/>
      <c r="M92" s="149">
        <v>43951</v>
      </c>
      <c r="N92" s="59">
        <f>'[1]S&amp;P500'!F4521</f>
        <v>2912.43</v>
      </c>
      <c r="O92" s="58">
        <f t="shared" si="5"/>
        <v>-9.2124197570344641E-3</v>
      </c>
      <c r="P92" s="144">
        <f t="shared" si="6"/>
        <v>2255.1093802461901</v>
      </c>
      <c r="Q92" s="144">
        <f t="shared" si="7"/>
        <v>2431.3652143414106</v>
      </c>
      <c r="R92" s="144">
        <f t="shared" si="8"/>
        <v>2450.6098604029698</v>
      </c>
      <c r="S92" s="144">
        <f t="shared" si="9"/>
        <v>2075.2051964885636</v>
      </c>
      <c r="T92" s="144">
        <f t="shared" si="10"/>
        <v>2663.058714805507</v>
      </c>
      <c r="U92" s="144">
        <f t="shared" si="11"/>
        <v>1909.6530949922262</v>
      </c>
      <c r="V92" s="144">
        <f t="shared" si="12"/>
        <v>2893.9252359555076</v>
      </c>
      <c r="W92" s="144">
        <f t="shared" si="13"/>
        <v>1757.308120365188</v>
      </c>
      <c r="X92" s="57">
        <v>27</v>
      </c>
      <c r="Y92" s="57"/>
      <c r="Z92" s="23"/>
      <c r="AB92" s="3"/>
      <c r="AC92" s="28"/>
      <c r="AD92" s="56"/>
      <c r="AE92" s="28"/>
      <c r="AF92" s="18"/>
      <c r="AH92" s="23"/>
      <c r="AI92" s="23"/>
      <c r="AJ92" s="23"/>
      <c r="AK92" s="23"/>
      <c r="AL92" s="23"/>
      <c r="AM92" s="23"/>
      <c r="AN92" s="23"/>
      <c r="AO92" s="30"/>
      <c r="AP92" s="22"/>
      <c r="AQ92" s="29"/>
      <c r="AR92" s="27"/>
      <c r="AS92" s="27"/>
      <c r="AT92" s="27"/>
      <c r="AU92" s="27"/>
      <c r="AV92" s="27"/>
      <c r="AW92" s="27"/>
      <c r="AY92" s="2"/>
      <c r="AZ92" s="8"/>
      <c r="BA92" s="8"/>
      <c r="BB92" s="8"/>
      <c r="BD92" s="37"/>
      <c r="BE92" s="28"/>
      <c r="BF92" s="56"/>
      <c r="BG92" s="28"/>
      <c r="BH92" s="18"/>
      <c r="BJ92" s="23"/>
      <c r="BK92" s="23"/>
      <c r="BL92" s="23"/>
      <c r="BM92" s="23"/>
      <c r="BN92" s="23"/>
      <c r="BO92" s="23"/>
      <c r="BP92" s="23"/>
      <c r="BQ92" s="30"/>
      <c r="BR92" s="22"/>
      <c r="BS92" s="29"/>
      <c r="BT92" s="27"/>
      <c r="BU92" s="27"/>
      <c r="BV92" s="27"/>
      <c r="BW92" s="27"/>
      <c r="BX92" s="27"/>
      <c r="BY92" s="27"/>
      <c r="CA92" s="2"/>
      <c r="CB92" s="8"/>
      <c r="CC92" s="8"/>
      <c r="CD92" s="8"/>
      <c r="CF92" s="37"/>
      <c r="CG92" s="28"/>
      <c r="CH92" s="56"/>
      <c r="CI92" s="28"/>
      <c r="CJ92" s="18"/>
      <c r="CL92" s="23"/>
      <c r="CM92" s="23"/>
      <c r="CN92" s="23"/>
      <c r="CO92" s="23"/>
      <c r="CP92" s="23"/>
      <c r="CQ92" s="23"/>
      <c r="CR92" s="23"/>
      <c r="CS92" s="30"/>
      <c r="CT92" s="22"/>
      <c r="CU92" s="29"/>
      <c r="CV92" s="27"/>
      <c r="CW92" s="27"/>
      <c r="CX92" s="27"/>
      <c r="CY92" s="27"/>
      <c r="CZ92" s="27"/>
      <c r="DA92" s="27"/>
    </row>
    <row r="93" spans="2:105">
      <c r="B93" s="61">
        <v>83</v>
      </c>
      <c r="C93" s="149">
        <v>43952</v>
      </c>
      <c r="D93" s="156">
        <v>2830.71</v>
      </c>
      <c r="E93" s="58">
        <f t="shared" si="16"/>
        <v>-2.8059043479156512E-2</v>
      </c>
      <c r="G93" s="60">
        <v>28</v>
      </c>
      <c r="H93" s="152">
        <f t="shared" ca="1" si="14"/>
        <v>2369.2855722036711</v>
      </c>
      <c r="I93" s="112">
        <f t="shared" ca="1" si="15"/>
        <v>1.4620633695036616E-2</v>
      </c>
      <c r="J93" s="151">
        <f t="shared" ca="1" si="3"/>
        <v>3.0686241215440395</v>
      </c>
      <c r="K93" s="150">
        <f t="shared" ca="1" si="4"/>
        <v>0.88892392010873156</v>
      </c>
      <c r="L93" s="52"/>
      <c r="M93" s="149">
        <v>43952</v>
      </c>
      <c r="N93" s="59">
        <f>'[1]S&amp;P500'!F4522</f>
        <v>2830.71</v>
      </c>
      <c r="O93" s="58">
        <f t="shared" si="5"/>
        <v>-2.8059043479156512E-2</v>
      </c>
      <c r="P93" s="144">
        <f t="shared" si="6"/>
        <v>2255.7679683344036</v>
      </c>
      <c r="Q93" s="144">
        <f t="shared" si="7"/>
        <v>2435.0773437685766</v>
      </c>
      <c r="R93" s="144">
        <f t="shared" si="8"/>
        <v>2455.0681471752832</v>
      </c>
      <c r="S93" s="144">
        <f t="shared" si="9"/>
        <v>2072.6467950872011</v>
      </c>
      <c r="T93" s="144">
        <f t="shared" si="10"/>
        <v>2671.9767688363404</v>
      </c>
      <c r="U93" s="144">
        <f t="shared" si="11"/>
        <v>1904.3912306092338</v>
      </c>
      <c r="V93" s="144">
        <f t="shared" si="12"/>
        <v>2908.0495632740412</v>
      </c>
      <c r="W93" s="144">
        <f t="shared" si="13"/>
        <v>1749.7944984247874</v>
      </c>
      <c r="X93" s="57">
        <v>28</v>
      </c>
      <c r="Y93" s="57"/>
      <c r="Z93" s="23"/>
      <c r="AB93" s="3"/>
      <c r="AC93" s="28"/>
      <c r="AD93" s="56"/>
      <c r="AE93" s="28"/>
      <c r="AF93" s="18"/>
      <c r="AH93" s="23"/>
      <c r="AI93" s="23"/>
      <c r="AJ93" s="23"/>
      <c r="AK93" s="23"/>
      <c r="AL93" s="23"/>
      <c r="AM93" s="23"/>
      <c r="AN93" s="23"/>
      <c r="AO93" s="30"/>
      <c r="AP93" s="22"/>
      <c r="AQ93" s="29"/>
      <c r="AR93" s="27"/>
      <c r="AS93" s="27"/>
      <c r="AT93" s="27"/>
      <c r="AU93" s="27"/>
      <c r="AV93" s="27"/>
      <c r="AW93" s="27"/>
      <c r="AY93" s="2"/>
      <c r="AZ93" s="8"/>
      <c r="BA93" s="8"/>
      <c r="BB93" s="8"/>
      <c r="BD93" s="37"/>
      <c r="BE93" s="28"/>
      <c r="BF93" s="56"/>
      <c r="BG93" s="28"/>
      <c r="BH93" s="18"/>
      <c r="BJ93" s="23"/>
      <c r="BK93" s="23"/>
      <c r="BL93" s="23"/>
      <c r="BM93" s="23"/>
      <c r="BN93" s="23"/>
      <c r="BO93" s="23"/>
      <c r="BP93" s="23"/>
      <c r="BQ93" s="30"/>
      <c r="BR93" s="22"/>
      <c r="BS93" s="29"/>
      <c r="BT93" s="27"/>
      <c r="BU93" s="27"/>
      <c r="BV93" s="27"/>
      <c r="BW93" s="27"/>
      <c r="BX93" s="27"/>
      <c r="BY93" s="27"/>
      <c r="CA93" s="2"/>
      <c r="CB93" s="8"/>
      <c r="CC93" s="8"/>
      <c r="CD93" s="8"/>
      <c r="CF93" s="37"/>
      <c r="CG93" s="28"/>
      <c r="CH93" s="56"/>
      <c r="CI93" s="28"/>
      <c r="CJ93" s="18"/>
      <c r="CL93" s="23"/>
      <c r="CM93" s="23"/>
      <c r="CN93" s="23"/>
      <c r="CO93" s="23"/>
      <c r="CP93" s="23"/>
      <c r="CQ93" s="23"/>
      <c r="CR93" s="23"/>
      <c r="CS93" s="30"/>
      <c r="CT93" s="22"/>
      <c r="CU93" s="29"/>
      <c r="CV93" s="27"/>
      <c r="CW93" s="27"/>
      <c r="CX93" s="27"/>
      <c r="CY93" s="27"/>
      <c r="CZ93" s="27"/>
      <c r="DA93" s="27"/>
    </row>
    <row r="94" spans="2:105">
      <c r="B94" s="61">
        <v>84</v>
      </c>
      <c r="C94" s="149">
        <v>43955</v>
      </c>
      <c r="D94" s="156">
        <v>2842.74</v>
      </c>
      <c r="E94" s="58">
        <f t="shared" si="16"/>
        <v>4.2498171836746774E-3</v>
      </c>
      <c r="G94" s="57">
        <v>29</v>
      </c>
      <c r="H94" s="152">
        <f t="shared" ca="1" si="14"/>
        <v>2334.9145201678043</v>
      </c>
      <c r="I94" s="112">
        <f t="shared" ca="1" si="15"/>
        <v>-1.4506926661397891E-2</v>
      </c>
      <c r="J94" s="151">
        <f t="shared" ca="1" si="3"/>
        <v>2.1370503096809901</v>
      </c>
      <c r="K94" s="150">
        <f t="shared" ca="1" si="4"/>
        <v>-0.93157381186304944</v>
      </c>
      <c r="L94" s="52"/>
      <c r="M94" s="149">
        <v>43955</v>
      </c>
      <c r="N94" s="59">
        <f>'[1]S&amp;P500'!F4523</f>
        <v>2842.74</v>
      </c>
      <c r="O94" s="58">
        <f t="shared" si="5"/>
        <v>4.2498171836746774E-3</v>
      </c>
      <c r="P94" s="144">
        <f t="shared" si="6"/>
        <v>2256.4267487584184</v>
      </c>
      <c r="Q94" s="144">
        <f t="shared" si="7"/>
        <v>2438.7292741021074</v>
      </c>
      <c r="R94" s="144">
        <f t="shared" si="8"/>
        <v>2459.4681179334025</v>
      </c>
      <c r="S94" s="144">
        <f t="shared" si="9"/>
        <v>2070.1474580571703</v>
      </c>
      <c r="T94" s="144">
        <f t="shared" si="10"/>
        <v>2680.7798775029064</v>
      </c>
      <c r="U94" s="144">
        <f t="shared" si="11"/>
        <v>1899.2464525864327</v>
      </c>
      <c r="V94" s="144">
        <f t="shared" si="12"/>
        <v>2922.0060627023322</v>
      </c>
      <c r="W94" s="144">
        <f t="shared" si="13"/>
        <v>1742.454178142189</v>
      </c>
      <c r="X94" s="57">
        <v>29</v>
      </c>
      <c r="Y94" s="57"/>
      <c r="Z94" s="23"/>
      <c r="AB94" s="3"/>
      <c r="AC94" s="28"/>
      <c r="AD94" s="56"/>
      <c r="AE94" s="28"/>
      <c r="AF94" s="18"/>
      <c r="AH94" s="23"/>
      <c r="AI94" s="23"/>
      <c r="AJ94" s="23"/>
      <c r="AK94" s="23"/>
      <c r="AL94" s="23"/>
      <c r="AM94" s="23"/>
      <c r="AN94" s="23"/>
      <c r="AO94" s="30"/>
      <c r="AP94" s="22"/>
      <c r="AQ94" s="29"/>
      <c r="AR94" s="27"/>
      <c r="AS94" s="27"/>
      <c r="AT94" s="27"/>
      <c r="AU94" s="27"/>
      <c r="AV94" s="27"/>
      <c r="AW94" s="27"/>
      <c r="AY94" s="2"/>
      <c r="AZ94" s="8"/>
      <c r="BA94" s="8"/>
      <c r="BB94" s="8"/>
      <c r="BD94" s="37"/>
      <c r="BE94" s="28"/>
      <c r="BF94" s="56"/>
      <c r="BG94" s="28"/>
      <c r="BH94" s="18"/>
      <c r="BJ94" s="23"/>
      <c r="BK94" s="23"/>
      <c r="BL94" s="23"/>
      <c r="BM94" s="23"/>
      <c r="BN94" s="23"/>
      <c r="BO94" s="23"/>
      <c r="BP94" s="23"/>
      <c r="BQ94" s="30"/>
      <c r="BR94" s="22"/>
      <c r="BS94" s="29"/>
      <c r="BT94" s="27"/>
      <c r="BU94" s="27"/>
      <c r="BV94" s="27"/>
      <c r="BW94" s="27"/>
      <c r="BX94" s="27"/>
      <c r="BY94" s="27"/>
      <c r="CA94" s="2"/>
      <c r="CB94" s="8"/>
      <c r="CC94" s="8"/>
      <c r="CD94" s="8"/>
      <c r="CF94" s="37"/>
      <c r="CG94" s="28"/>
      <c r="CH94" s="56"/>
      <c r="CI94" s="28"/>
      <c r="CJ94" s="18"/>
      <c r="CL94" s="23"/>
      <c r="CM94" s="23"/>
      <c r="CN94" s="23"/>
      <c r="CO94" s="23"/>
      <c r="CP94" s="23"/>
      <c r="CQ94" s="23"/>
      <c r="CR94" s="23"/>
      <c r="CS94" s="30"/>
      <c r="CT94" s="22"/>
      <c r="CU94" s="29"/>
      <c r="CV94" s="27"/>
      <c r="CW94" s="27"/>
      <c r="CX94" s="27"/>
      <c r="CY94" s="27"/>
      <c r="CZ94" s="27"/>
      <c r="DA94" s="27"/>
    </row>
    <row r="95" spans="2:105">
      <c r="B95" s="61">
        <v>85</v>
      </c>
      <c r="C95" s="149">
        <v>43956</v>
      </c>
      <c r="D95" s="156">
        <v>2868.44</v>
      </c>
      <c r="E95" s="58">
        <f t="shared" si="16"/>
        <v>9.0405735311707286E-3</v>
      </c>
      <c r="G95" s="60">
        <v>30</v>
      </c>
      <c r="H95" s="152">
        <f t="shared" ca="1" si="14"/>
        <v>2318.7146121896399</v>
      </c>
      <c r="I95" s="112">
        <f t="shared" ca="1" si="15"/>
        <v>-6.9381160801553462E-3</v>
      </c>
      <c r="J95" s="151">
        <f t="shared" ca="1" si="3"/>
        <v>1.6836567648176357</v>
      </c>
      <c r="K95" s="150">
        <f t="shared" ca="1" si="4"/>
        <v>-0.45339354486335437</v>
      </c>
      <c r="L95" s="52"/>
      <c r="M95" s="149">
        <v>43956</v>
      </c>
      <c r="N95" s="59">
        <f>'[1]S&amp;P500'!F4524</f>
        <v>2868.44</v>
      </c>
      <c r="O95" s="58">
        <f t="shared" si="5"/>
        <v>9.0405735311707286E-3</v>
      </c>
      <c r="P95" s="144">
        <f t="shared" si="6"/>
        <v>2257.0857215744045</v>
      </c>
      <c r="Q95" s="144">
        <f t="shared" si="7"/>
        <v>2442.3241016282632</v>
      </c>
      <c r="R95" s="144">
        <f t="shared" si="8"/>
        <v>2463.8128440342311</v>
      </c>
      <c r="S95" s="144">
        <f t="shared" si="9"/>
        <v>2067.7041143244696</v>
      </c>
      <c r="T95" s="144">
        <f t="shared" si="10"/>
        <v>2689.47416236975</v>
      </c>
      <c r="U95" s="144">
        <f t="shared" si="11"/>
        <v>1894.2126404539395</v>
      </c>
      <c r="V95" s="144">
        <f t="shared" si="12"/>
        <v>2935.8038649602777</v>
      </c>
      <c r="W95" s="144">
        <f t="shared" si="13"/>
        <v>1735.2780324798641</v>
      </c>
      <c r="X95" s="57">
        <v>30</v>
      </c>
      <c r="Y95" s="57"/>
      <c r="Z95" s="23"/>
      <c r="AB95" s="3"/>
      <c r="AC95" s="28"/>
      <c r="AD95" s="56"/>
      <c r="AE95" s="28"/>
      <c r="AF95" s="18"/>
      <c r="AH95" s="23"/>
      <c r="AI95" s="23"/>
      <c r="AJ95" s="23"/>
      <c r="AK95" s="23"/>
      <c r="AL95" s="23"/>
      <c r="AM95" s="23"/>
      <c r="AN95" s="23"/>
      <c r="AO95" s="30"/>
      <c r="AP95" s="22"/>
      <c r="AQ95" s="29"/>
      <c r="AR95" s="27"/>
      <c r="AS95" s="27"/>
      <c r="AT95" s="27"/>
      <c r="AU95" s="27"/>
      <c r="AV95" s="27"/>
      <c r="AW95" s="27"/>
      <c r="AY95" s="2"/>
      <c r="AZ95" s="8"/>
      <c r="BA95" s="8"/>
      <c r="BB95" s="8"/>
      <c r="BD95" s="37"/>
      <c r="BE95" s="28"/>
      <c r="BF95" s="56"/>
      <c r="BG95" s="28"/>
      <c r="BH95" s="18"/>
      <c r="BJ95" s="23"/>
      <c r="BK95" s="23"/>
      <c r="BL95" s="23"/>
      <c r="BM95" s="23"/>
      <c r="BN95" s="23"/>
      <c r="BO95" s="23"/>
      <c r="BP95" s="23"/>
      <c r="BQ95" s="30"/>
      <c r="BR95" s="22"/>
      <c r="BS95" s="29"/>
      <c r="BT95" s="27"/>
      <c r="BU95" s="27"/>
      <c r="BV95" s="27"/>
      <c r="BW95" s="27"/>
      <c r="BX95" s="27"/>
      <c r="BY95" s="27"/>
      <c r="CA95" s="2"/>
      <c r="CB95" s="8"/>
      <c r="CC95" s="8"/>
      <c r="CD95" s="8"/>
      <c r="CF95" s="37"/>
      <c r="CG95" s="28"/>
      <c r="CH95" s="56"/>
      <c r="CI95" s="28"/>
      <c r="CJ95" s="18"/>
      <c r="CL95" s="23"/>
      <c r="CM95" s="23"/>
      <c r="CN95" s="23"/>
      <c r="CO95" s="23"/>
      <c r="CP95" s="23"/>
      <c r="CQ95" s="23"/>
      <c r="CR95" s="23"/>
      <c r="CS95" s="30"/>
      <c r="CT95" s="22"/>
      <c r="CU95" s="29"/>
      <c r="CV95" s="27"/>
      <c r="CW95" s="27"/>
      <c r="CX95" s="27"/>
      <c r="CY95" s="27"/>
      <c r="CZ95" s="27"/>
      <c r="DA95" s="27"/>
    </row>
    <row r="96" spans="2:105">
      <c r="B96" s="61">
        <v>86</v>
      </c>
      <c r="C96" s="149">
        <v>43957</v>
      </c>
      <c r="D96" s="156">
        <v>2848.42</v>
      </c>
      <c r="E96" s="58">
        <f t="shared" si="16"/>
        <v>-6.9794034388029665E-3</v>
      </c>
      <c r="G96" s="57">
        <v>31</v>
      </c>
      <c r="H96" s="152">
        <f t="shared" ca="1" si="14"/>
        <v>2374.8439953319044</v>
      </c>
      <c r="I96" s="112">
        <f t="shared" ca="1" si="15"/>
        <v>2.4207111494958678E-2</v>
      </c>
      <c r="J96" s="151">
        <f t="shared" ca="1" si="3"/>
        <v>3.1603294826524952</v>
      </c>
      <c r="K96" s="150">
        <f t="shared" ca="1" si="4"/>
        <v>1.4766727178348595</v>
      </c>
      <c r="L96" s="52"/>
      <c r="M96" s="149">
        <v>43957</v>
      </c>
      <c r="N96" s="59">
        <f>'[1]S&amp;P500'!F4525</f>
        <v>2848.42</v>
      </c>
      <c r="O96" s="58">
        <f t="shared" si="5"/>
        <v>-6.9794034388029665E-3</v>
      </c>
      <c r="P96" s="144">
        <f t="shared" si="6"/>
        <v>2257.7448868385495</v>
      </c>
      <c r="Q96" s="144">
        <f t="shared" si="7"/>
        <v>2445.8646664930866</v>
      </c>
      <c r="R96" s="144">
        <f t="shared" si="8"/>
        <v>2468.1051419834803</v>
      </c>
      <c r="S96" s="144">
        <f t="shared" si="9"/>
        <v>2065.3139476663882</v>
      </c>
      <c r="T96" s="144">
        <f t="shared" si="10"/>
        <v>2698.0652364205312</v>
      </c>
      <c r="U96" s="144">
        <f t="shared" si="11"/>
        <v>1889.2841823232736</v>
      </c>
      <c r="V96" s="144">
        <f t="shared" si="12"/>
        <v>2949.4513406875362</v>
      </c>
      <c r="W96" s="144">
        <f t="shared" si="13"/>
        <v>1728.2576944827217</v>
      </c>
      <c r="X96" s="57">
        <v>31</v>
      </c>
      <c r="Y96" s="57"/>
      <c r="Z96" s="23"/>
      <c r="AB96" s="3"/>
      <c r="AC96" s="28"/>
      <c r="AD96" s="56"/>
      <c r="AE96" s="28"/>
      <c r="AF96" s="18"/>
      <c r="AH96" s="23"/>
      <c r="AI96" s="23"/>
      <c r="AJ96" s="23"/>
      <c r="AK96" s="23"/>
      <c r="AL96" s="23"/>
      <c r="AM96" s="23"/>
      <c r="AN96" s="23"/>
      <c r="AO96" s="30"/>
      <c r="AP96" s="22"/>
      <c r="AQ96" s="29"/>
      <c r="AR96" s="27"/>
      <c r="AS96" s="27"/>
      <c r="AT96" s="27"/>
      <c r="AU96" s="27"/>
      <c r="AV96" s="27"/>
      <c r="AW96" s="27"/>
      <c r="AY96" s="2"/>
      <c r="AZ96" s="8"/>
      <c r="BA96" s="8"/>
      <c r="BB96" s="8"/>
      <c r="BD96" s="37"/>
      <c r="BE96" s="28"/>
      <c r="BF96" s="56"/>
      <c r="BG96" s="28"/>
      <c r="BH96" s="18"/>
      <c r="BJ96" s="23"/>
      <c r="BK96" s="23"/>
      <c r="BL96" s="23"/>
      <c r="BM96" s="23"/>
      <c r="BN96" s="23"/>
      <c r="BO96" s="23"/>
      <c r="BP96" s="23"/>
      <c r="BQ96" s="30"/>
      <c r="BR96" s="22"/>
      <c r="BS96" s="29"/>
      <c r="BT96" s="27"/>
      <c r="BU96" s="27"/>
      <c r="BV96" s="27"/>
      <c r="BW96" s="27"/>
      <c r="BX96" s="27"/>
      <c r="BY96" s="27"/>
      <c r="CA96" s="2"/>
      <c r="CB96" s="8"/>
      <c r="CC96" s="8"/>
      <c r="CD96" s="8"/>
      <c r="CF96" s="37"/>
      <c r="CG96" s="28"/>
      <c r="CH96" s="56"/>
      <c r="CI96" s="28"/>
      <c r="CJ96" s="18"/>
      <c r="CL96" s="23"/>
      <c r="CM96" s="23"/>
      <c r="CN96" s="23"/>
      <c r="CO96" s="23"/>
      <c r="CP96" s="23"/>
      <c r="CQ96" s="23"/>
      <c r="CR96" s="23"/>
      <c r="CS96" s="30"/>
      <c r="CT96" s="22"/>
      <c r="CU96" s="29"/>
      <c r="CV96" s="27"/>
      <c r="CW96" s="27"/>
      <c r="CX96" s="27"/>
      <c r="CY96" s="27"/>
      <c r="CZ96" s="27"/>
      <c r="DA96" s="27"/>
    </row>
    <row r="97" spans="2:105">
      <c r="B97" s="61">
        <v>87</v>
      </c>
      <c r="C97" s="149">
        <v>43958</v>
      </c>
      <c r="D97" s="156">
        <v>2881.19</v>
      </c>
      <c r="E97" s="58">
        <f t="shared" si="16"/>
        <v>1.1504623615899334E-2</v>
      </c>
      <c r="G97" s="60">
        <v>32</v>
      </c>
      <c r="H97" s="152">
        <f t="shared" ca="1" si="14"/>
        <v>2342.7883349270351</v>
      </c>
      <c r="I97" s="112">
        <f t="shared" ca="1" si="15"/>
        <v>-1.3498006802922327E-2</v>
      </c>
      <c r="J97" s="151">
        <f t="shared" ca="1" si="3"/>
        <v>2.2927086671500669</v>
      </c>
      <c r="K97" s="150">
        <f t="shared" ca="1" si="4"/>
        <v>-0.86762081550242853</v>
      </c>
      <c r="L97" s="52"/>
      <c r="M97" s="149">
        <v>43958</v>
      </c>
      <c r="N97" s="59">
        <f>'[1]S&amp;P500'!F4526</f>
        <v>2881.19</v>
      </c>
      <c r="O97" s="58">
        <f t="shared" ref="O97:O128" si="17">IF(N97="","",(N97-N96)/N96)</f>
        <v>1.1504623615899334E-2</v>
      </c>
      <c r="P97" s="144">
        <f t="shared" si="6"/>
        <v>2258.4042446070553</v>
      </c>
      <c r="Q97" s="144">
        <f t="shared" si="7"/>
        <v>2449.3535814134816</v>
      </c>
      <c r="R97" s="144">
        <f t="shared" si="8"/>
        <v>2472.347602041521</v>
      </c>
      <c r="S97" s="144">
        <f t="shared" si="9"/>
        <v>2062.9743681056657</v>
      </c>
      <c r="T97" s="144">
        <f t="shared" si="10"/>
        <v>2706.5582611778996</v>
      </c>
      <c r="U97" s="144">
        <f t="shared" si="11"/>
        <v>1884.4559177674839</v>
      </c>
      <c r="V97" s="144">
        <f t="shared" si="12"/>
        <v>2962.9561858944908</v>
      </c>
      <c r="W97" s="144">
        <f t="shared" si="13"/>
        <v>1721.3854718271514</v>
      </c>
      <c r="X97" s="57">
        <v>32</v>
      </c>
      <c r="Y97" s="57"/>
      <c r="Z97" s="23"/>
      <c r="AB97" s="3"/>
      <c r="AC97" s="28"/>
      <c r="AD97" s="56"/>
      <c r="AE97" s="28"/>
      <c r="AF97" s="18"/>
      <c r="AH97" s="23"/>
      <c r="AI97" s="23"/>
      <c r="AJ97" s="23"/>
      <c r="AK97" s="23"/>
      <c r="AL97" s="23"/>
      <c r="AM97" s="23"/>
      <c r="AN97" s="23"/>
      <c r="AO97" s="30"/>
      <c r="AP97" s="22"/>
      <c r="AQ97" s="29"/>
      <c r="AR97" s="27"/>
      <c r="AS97" s="27"/>
      <c r="AT97" s="27"/>
      <c r="AU97" s="27"/>
      <c r="AV97" s="27"/>
      <c r="AW97" s="27"/>
      <c r="AY97" s="2"/>
      <c r="AZ97" s="8"/>
      <c r="BA97" s="8"/>
      <c r="BB97" s="8"/>
      <c r="BD97" s="37"/>
      <c r="BE97" s="28"/>
      <c r="BF97" s="56"/>
      <c r="BG97" s="28"/>
      <c r="BH97" s="18"/>
      <c r="BJ97" s="23"/>
      <c r="BK97" s="23"/>
      <c r="BL97" s="23"/>
      <c r="BM97" s="23"/>
      <c r="BN97" s="23"/>
      <c r="BO97" s="23"/>
      <c r="BP97" s="23"/>
      <c r="BQ97" s="30"/>
      <c r="BR97" s="22"/>
      <c r="BS97" s="29"/>
      <c r="BT97" s="27"/>
      <c r="BU97" s="27"/>
      <c r="BV97" s="27"/>
      <c r="BW97" s="27"/>
      <c r="BX97" s="27"/>
      <c r="BY97" s="27"/>
      <c r="CA97" s="2"/>
      <c r="CB97" s="8"/>
      <c r="CC97" s="8"/>
      <c r="CD97" s="8"/>
      <c r="CF97" s="37"/>
      <c r="CG97" s="28"/>
      <c r="CH97" s="56"/>
      <c r="CI97" s="28"/>
      <c r="CJ97" s="18"/>
      <c r="CL97" s="23"/>
      <c r="CM97" s="23"/>
      <c r="CN97" s="23"/>
      <c r="CO97" s="23"/>
      <c r="CP97" s="23"/>
      <c r="CQ97" s="23"/>
      <c r="CR97" s="23"/>
      <c r="CS97" s="30"/>
      <c r="CT97" s="22"/>
      <c r="CU97" s="29"/>
      <c r="CV97" s="27"/>
      <c r="CW97" s="27"/>
      <c r="CX97" s="27"/>
      <c r="CY97" s="27"/>
      <c r="CZ97" s="27"/>
      <c r="DA97" s="27"/>
    </row>
    <row r="98" spans="2:105">
      <c r="B98" s="61">
        <v>88</v>
      </c>
      <c r="C98" s="149">
        <v>43959</v>
      </c>
      <c r="D98" s="156">
        <v>2929.8</v>
      </c>
      <c r="E98" s="58">
        <f t="shared" si="16"/>
        <v>1.6871501011734777E-2</v>
      </c>
      <c r="G98" s="57">
        <v>33</v>
      </c>
      <c r="H98" s="152">
        <f t="shared" ca="1" si="14"/>
        <v>2366.3780847971852</v>
      </c>
      <c r="I98" s="112">
        <f t="shared" ca="1" si="15"/>
        <v>1.0069091397829955E-2</v>
      </c>
      <c r="J98" s="151">
        <f t="shared" ca="1" si="3"/>
        <v>2.9006296570299468</v>
      </c>
      <c r="K98" s="150">
        <f t="shared" ca="1" si="4"/>
        <v>0.60792098987987986</v>
      </c>
      <c r="L98" s="52"/>
      <c r="M98" s="149">
        <v>43959</v>
      </c>
      <c r="N98" s="59">
        <f>'[1]S&amp;P500'!F4527</f>
        <v>2929.8</v>
      </c>
      <c r="O98" s="58">
        <f t="shared" si="17"/>
        <v>1.6871501011734777E-2</v>
      </c>
      <c r="P98" s="144">
        <f t="shared" si="6"/>
        <v>2259.0637949361426</v>
      </c>
      <c r="Q98" s="144">
        <f t="shared" si="7"/>
        <v>2452.7932563787899</v>
      </c>
      <c r="R98" s="144">
        <f t="shared" si="8"/>
        <v>2476.5426128313434</v>
      </c>
      <c r="S98" s="144">
        <f t="shared" si="9"/>
        <v>2060.6829873025222</v>
      </c>
      <c r="T98" s="144">
        <f t="shared" si="10"/>
        <v>2714.9579958377699</v>
      </c>
      <c r="U98" s="144">
        <f t="shared" si="11"/>
        <v>1879.7230886868692</v>
      </c>
      <c r="V98" s="144">
        <f t="shared" si="12"/>
        <v>2976.325495460158</v>
      </c>
      <c r="W98" s="144">
        <f t="shared" si="13"/>
        <v>1714.6542733231111</v>
      </c>
      <c r="X98" s="57">
        <v>33</v>
      </c>
      <c r="Y98" s="57"/>
      <c r="Z98" s="23"/>
      <c r="AB98" s="3"/>
      <c r="AC98" s="28"/>
      <c r="AD98" s="56"/>
      <c r="AE98" s="28"/>
      <c r="AF98" s="18"/>
      <c r="AH98" s="23"/>
      <c r="AI98" s="23"/>
      <c r="AJ98" s="23"/>
      <c r="AK98" s="23"/>
      <c r="AL98" s="23"/>
      <c r="AM98" s="23"/>
      <c r="AN98" s="23"/>
      <c r="AO98" s="30"/>
      <c r="AP98" s="22"/>
      <c r="AQ98" s="29"/>
      <c r="AR98" s="27"/>
      <c r="AS98" s="27"/>
      <c r="AT98" s="27"/>
      <c r="AU98" s="27"/>
      <c r="AV98" s="27"/>
      <c r="AW98" s="27"/>
      <c r="AY98" s="2"/>
      <c r="AZ98" s="8"/>
      <c r="BA98" s="8"/>
      <c r="BB98" s="8"/>
      <c r="BD98" s="37"/>
      <c r="BE98" s="28"/>
      <c r="BF98" s="56"/>
      <c r="BG98" s="28"/>
      <c r="BH98" s="18"/>
      <c r="BJ98" s="23"/>
      <c r="BK98" s="23"/>
      <c r="BL98" s="23"/>
      <c r="BM98" s="23"/>
      <c r="BN98" s="23"/>
      <c r="BO98" s="23"/>
      <c r="BP98" s="23"/>
      <c r="BQ98" s="30"/>
      <c r="BR98" s="22"/>
      <c r="BS98" s="29"/>
      <c r="BT98" s="27"/>
      <c r="BU98" s="27"/>
      <c r="BV98" s="27"/>
      <c r="BW98" s="27"/>
      <c r="BX98" s="27"/>
      <c r="BY98" s="27"/>
      <c r="CA98" s="2"/>
      <c r="CB98" s="8"/>
      <c r="CC98" s="8"/>
      <c r="CD98" s="8"/>
      <c r="CF98" s="37"/>
      <c r="CG98" s="28"/>
      <c r="CH98" s="56"/>
      <c r="CI98" s="28"/>
      <c r="CJ98" s="18"/>
      <c r="CL98" s="23"/>
      <c r="CM98" s="23"/>
      <c r="CN98" s="23"/>
      <c r="CO98" s="23"/>
      <c r="CP98" s="23"/>
      <c r="CQ98" s="23"/>
      <c r="CR98" s="23"/>
      <c r="CS98" s="30"/>
      <c r="CT98" s="22"/>
      <c r="CU98" s="29"/>
      <c r="CV98" s="27"/>
      <c r="CW98" s="27"/>
      <c r="CX98" s="27"/>
      <c r="CY98" s="27"/>
      <c r="CZ98" s="27"/>
      <c r="DA98" s="27"/>
    </row>
    <row r="99" spans="2:105">
      <c r="B99" s="61">
        <v>89</v>
      </c>
      <c r="C99" s="149">
        <v>43962</v>
      </c>
      <c r="D99" s="156">
        <v>2930.19</v>
      </c>
      <c r="E99" s="58">
        <f t="shared" si="16"/>
        <v>1.3311488838824243E-4</v>
      </c>
      <c r="G99" s="60">
        <v>34</v>
      </c>
      <c r="H99" s="152">
        <f t="shared" ca="1" si="14"/>
        <v>2425.304535334802</v>
      </c>
      <c r="I99" s="112">
        <f t="shared" ca="1" si="15"/>
        <v>2.4901536620961059E-2</v>
      </c>
      <c r="J99" s="151">
        <f t="shared" ca="1" si="3"/>
        <v>4.4196637909630256</v>
      </c>
      <c r="K99" s="150">
        <f t="shared" ca="1" si="4"/>
        <v>1.5190341339330788</v>
      </c>
      <c r="L99" s="52"/>
      <c r="M99" s="149">
        <v>43962</v>
      </c>
      <c r="N99" s="59">
        <f>'[1]S&amp;P500'!F4528</f>
        <v>2930.19</v>
      </c>
      <c r="O99" s="58">
        <f t="shared" si="17"/>
        <v>1.3311488838824243E-4</v>
      </c>
      <c r="P99" s="144">
        <f t="shared" si="6"/>
        <v>2259.723537882046</v>
      </c>
      <c r="Q99" s="144">
        <f t="shared" si="7"/>
        <v>2456.185920006666</v>
      </c>
      <c r="R99" s="144">
        <f t="shared" si="8"/>
        <v>2480.6923826108573</v>
      </c>
      <c r="S99" s="144">
        <f t="shared" si="9"/>
        <v>2058.4375972823623</v>
      </c>
      <c r="T99" s="144">
        <f t="shared" si="10"/>
        <v>2723.2688397410284</v>
      </c>
      <c r="U99" s="144">
        <f t="shared" si="11"/>
        <v>1875.0812968372759</v>
      </c>
      <c r="V99" s="144">
        <f t="shared" si="12"/>
        <v>2989.5658266580872</v>
      </c>
      <c r="W99" s="144">
        <f t="shared" si="13"/>
        <v>1708.0575453882316</v>
      </c>
      <c r="X99" s="57">
        <v>34</v>
      </c>
      <c r="Y99" s="57"/>
      <c r="Z99" s="23"/>
      <c r="AB99" s="3"/>
      <c r="AC99" s="28"/>
      <c r="AD99" s="56"/>
      <c r="AE99" s="28"/>
      <c r="AF99" s="18"/>
      <c r="AH99" s="23"/>
      <c r="AI99" s="23"/>
      <c r="AJ99" s="23"/>
      <c r="AK99" s="23"/>
      <c r="AL99" s="23"/>
      <c r="AM99" s="23"/>
      <c r="AN99" s="23"/>
      <c r="AO99" s="30"/>
      <c r="AP99" s="22"/>
      <c r="AQ99" s="29"/>
      <c r="AR99" s="27"/>
      <c r="AS99" s="27"/>
      <c r="AT99" s="27"/>
      <c r="AU99" s="27"/>
      <c r="AV99" s="27"/>
      <c r="AW99" s="27"/>
      <c r="AY99" s="2"/>
      <c r="AZ99" s="8"/>
      <c r="BA99" s="8"/>
      <c r="BB99" s="8"/>
      <c r="BD99" s="37"/>
      <c r="BE99" s="28"/>
      <c r="BF99" s="56"/>
      <c r="BG99" s="28"/>
      <c r="BH99" s="18"/>
      <c r="BJ99" s="23"/>
      <c r="BK99" s="23"/>
      <c r="BL99" s="23"/>
      <c r="BM99" s="23"/>
      <c r="BN99" s="23"/>
      <c r="BO99" s="23"/>
      <c r="BP99" s="23"/>
      <c r="BQ99" s="30"/>
      <c r="BR99" s="22"/>
      <c r="BS99" s="29"/>
      <c r="BT99" s="27"/>
      <c r="BU99" s="27"/>
      <c r="BV99" s="27"/>
      <c r="BW99" s="27"/>
      <c r="BX99" s="27"/>
      <c r="BY99" s="27"/>
      <c r="CA99" s="2"/>
      <c r="CB99" s="8"/>
      <c r="CC99" s="8"/>
      <c r="CD99" s="8"/>
      <c r="CF99" s="37"/>
      <c r="CG99" s="28"/>
      <c r="CH99" s="56"/>
      <c r="CI99" s="28"/>
      <c r="CJ99" s="18"/>
      <c r="CL99" s="23"/>
      <c r="CM99" s="23"/>
      <c r="CN99" s="23"/>
      <c r="CO99" s="23"/>
      <c r="CP99" s="23"/>
      <c r="CQ99" s="23"/>
      <c r="CR99" s="23"/>
      <c r="CS99" s="30"/>
      <c r="CT99" s="22"/>
      <c r="CU99" s="29"/>
      <c r="CV99" s="27"/>
      <c r="CW99" s="27"/>
      <c r="CX99" s="27"/>
      <c r="CY99" s="27"/>
      <c r="CZ99" s="27"/>
      <c r="DA99" s="27"/>
    </row>
    <row r="100" spans="2:105">
      <c r="B100" s="61">
        <v>90</v>
      </c>
      <c r="C100" s="149">
        <v>43963</v>
      </c>
      <c r="D100" s="156">
        <v>2870.12</v>
      </c>
      <c r="E100" s="58">
        <f t="shared" si="16"/>
        <v>-2.0500377108651713E-2</v>
      </c>
      <c r="G100" s="57">
        <v>35</v>
      </c>
      <c r="H100" s="152">
        <f t="shared" ca="1" si="14"/>
        <v>2421.0420707775202</v>
      </c>
      <c r="I100" s="112">
        <f t="shared" ca="1" si="15"/>
        <v>-1.7574966340024843E-3</v>
      </c>
      <c r="J100" s="151">
        <f t="shared" ca="1" si="3"/>
        <v>4.2914736132683036</v>
      </c>
      <c r="K100" s="150">
        <f t="shared" ca="1" si="4"/>
        <v>-0.12819017769472213</v>
      </c>
      <c r="L100" s="52"/>
      <c r="M100" s="149">
        <v>43963</v>
      </c>
      <c r="N100" s="59">
        <f>'[1]S&amp;P500'!F4529</f>
        <v>2870.12</v>
      </c>
      <c r="O100" s="58">
        <f t="shared" si="17"/>
        <v>-2.0500377108651713E-2</v>
      </c>
      <c r="P100" s="144">
        <f t="shared" si="6"/>
        <v>2260.3834735010191</v>
      </c>
      <c r="Q100" s="144">
        <f t="shared" si="7"/>
        <v>2459.533638090968</v>
      </c>
      <c r="R100" s="144">
        <f t="shared" si="8"/>
        <v>2484.7989577458925</v>
      </c>
      <c r="S100" s="144">
        <f t="shared" si="9"/>
        <v>2056.2361519627771</v>
      </c>
      <c r="T100" s="144">
        <f t="shared" si="10"/>
        <v>2731.4948692542234</v>
      </c>
      <c r="U100" s="144">
        <f t="shared" si="11"/>
        <v>1870.5264669494059</v>
      </c>
      <c r="V100" s="144">
        <f t="shared" si="12"/>
        <v>3002.6832543146743</v>
      </c>
      <c r="W100" s="144">
        <f t="shared" si="13"/>
        <v>1701.5892168895034</v>
      </c>
      <c r="X100" s="57">
        <v>35</v>
      </c>
      <c r="Y100" s="57"/>
      <c r="Z100" s="23"/>
      <c r="AB100" s="3"/>
      <c r="AC100" s="28"/>
      <c r="AD100" s="56"/>
      <c r="AE100" s="28"/>
      <c r="AF100" s="18"/>
      <c r="AH100" s="23"/>
      <c r="AI100" s="23"/>
      <c r="AJ100" s="23"/>
      <c r="AK100" s="23"/>
      <c r="AL100" s="23"/>
      <c r="AM100" s="23"/>
      <c r="AN100" s="23"/>
      <c r="AO100" s="30"/>
      <c r="AP100" s="22"/>
      <c r="AQ100" s="29"/>
      <c r="AR100" s="27"/>
      <c r="AS100" s="27"/>
      <c r="AT100" s="27"/>
      <c r="AU100" s="27"/>
      <c r="AV100" s="27"/>
      <c r="AW100" s="27"/>
      <c r="AY100" s="2"/>
      <c r="AZ100" s="8"/>
      <c r="BA100" s="8"/>
      <c r="BB100" s="8"/>
      <c r="BD100" s="37"/>
      <c r="BE100" s="28"/>
      <c r="BF100" s="56"/>
      <c r="BG100" s="28"/>
      <c r="BH100" s="18"/>
      <c r="BJ100" s="23"/>
      <c r="BK100" s="23"/>
      <c r="BL100" s="23"/>
      <c r="BM100" s="23"/>
      <c r="BN100" s="23"/>
      <c r="BO100" s="23"/>
      <c r="BP100" s="23"/>
      <c r="BQ100" s="30"/>
      <c r="BR100" s="22"/>
      <c r="BS100" s="29"/>
      <c r="BT100" s="27"/>
      <c r="BU100" s="27"/>
      <c r="BV100" s="27"/>
      <c r="BW100" s="27"/>
      <c r="BX100" s="27"/>
      <c r="BY100" s="27"/>
      <c r="CA100" s="2"/>
      <c r="CB100" s="8"/>
      <c r="CC100" s="8"/>
      <c r="CD100" s="8"/>
      <c r="CF100" s="37"/>
      <c r="CG100" s="28"/>
      <c r="CH100" s="56"/>
      <c r="CI100" s="28"/>
      <c r="CJ100" s="18"/>
      <c r="CL100" s="23"/>
      <c r="CM100" s="23"/>
      <c r="CN100" s="23"/>
      <c r="CO100" s="23"/>
      <c r="CP100" s="23"/>
      <c r="CQ100" s="23"/>
      <c r="CR100" s="23"/>
      <c r="CS100" s="30"/>
      <c r="CT100" s="22"/>
      <c r="CU100" s="29"/>
      <c r="CV100" s="27"/>
      <c r="CW100" s="27"/>
      <c r="CX100" s="27"/>
      <c r="CY100" s="27"/>
      <c r="CZ100" s="27"/>
      <c r="DA100" s="27"/>
    </row>
    <row r="101" spans="2:105">
      <c r="B101" s="61">
        <v>91</v>
      </c>
      <c r="C101" s="149">
        <v>43964</v>
      </c>
      <c r="D101" s="156">
        <v>2820</v>
      </c>
      <c r="E101" s="58">
        <f t="shared" si="16"/>
        <v>-1.7462684487059735E-2</v>
      </c>
      <c r="G101" s="60">
        <v>36</v>
      </c>
      <c r="H101" s="152">
        <f t="shared" ca="1" si="14"/>
        <v>2419.4848423073463</v>
      </c>
      <c r="I101" s="112">
        <f t="shared" ca="1" si="15"/>
        <v>-6.432058694765938E-4</v>
      </c>
      <c r="J101" s="151">
        <f t="shared" ca="1" si="3"/>
        <v>4.2330103123235654</v>
      </c>
      <c r="K101" s="150">
        <f t="shared" ca="1" si="4"/>
        <v>-5.8463300944738006E-2</v>
      </c>
      <c r="L101" s="52"/>
      <c r="M101" s="149">
        <v>43964</v>
      </c>
      <c r="N101" s="59">
        <f>'[1]S&amp;P500'!F4530</f>
        <v>2820</v>
      </c>
      <c r="O101" s="58">
        <f t="shared" si="17"/>
        <v>-1.7462684487059735E-2</v>
      </c>
      <c r="P101" s="144">
        <f t="shared" si="6"/>
        <v>2261.0436018493297</v>
      </c>
      <c r="Q101" s="144">
        <f t="shared" si="7"/>
        <v>2462.8383297801283</v>
      </c>
      <c r="R101" s="144">
        <f t="shared" si="8"/>
        <v>2488.8642388212429</v>
      </c>
      <c r="S101" s="144">
        <f t="shared" si="9"/>
        <v>2054.0767510424948</v>
      </c>
      <c r="T101" s="144">
        <f t="shared" si="10"/>
        <v>2739.6398699329579</v>
      </c>
      <c r="U101" s="144">
        <f t="shared" si="11"/>
        <v>1866.0548145654247</v>
      </c>
      <c r="V101" s="144">
        <f t="shared" si="12"/>
        <v>3015.6834189079896</v>
      </c>
      <c r="W101" s="144">
        <f t="shared" si="13"/>
        <v>1695.2436510444506</v>
      </c>
      <c r="X101" s="57">
        <v>36</v>
      </c>
      <c r="Y101" s="57"/>
      <c r="Z101" s="23"/>
      <c r="AB101" s="3"/>
      <c r="AC101" s="28"/>
      <c r="AD101" s="56"/>
      <c r="AE101" s="28"/>
      <c r="AF101" s="18"/>
      <c r="AH101" s="23"/>
      <c r="AI101" s="23"/>
      <c r="AJ101" s="23"/>
      <c r="AK101" s="23"/>
      <c r="AL101" s="23"/>
      <c r="AM101" s="23"/>
      <c r="AN101" s="23"/>
      <c r="AO101" s="30"/>
      <c r="AP101" s="22"/>
      <c r="AQ101" s="29"/>
      <c r="AR101" s="27"/>
      <c r="AS101" s="27"/>
      <c r="AT101" s="27"/>
      <c r="AU101" s="27"/>
      <c r="AV101" s="27"/>
      <c r="AW101" s="27"/>
      <c r="AY101" s="2"/>
      <c r="AZ101" s="8"/>
      <c r="BA101" s="8"/>
      <c r="BB101" s="8"/>
      <c r="BD101" s="37"/>
      <c r="BE101" s="28"/>
      <c r="BF101" s="56"/>
      <c r="BG101" s="28"/>
      <c r="BH101" s="18"/>
      <c r="BJ101" s="23"/>
      <c r="BK101" s="23"/>
      <c r="BL101" s="23"/>
      <c r="BM101" s="23"/>
      <c r="BN101" s="23"/>
      <c r="BO101" s="23"/>
      <c r="BP101" s="23"/>
      <c r="BQ101" s="30"/>
      <c r="BR101" s="22"/>
      <c r="BS101" s="29"/>
      <c r="BT101" s="27"/>
      <c r="BU101" s="27"/>
      <c r="BV101" s="27"/>
      <c r="BW101" s="27"/>
      <c r="BX101" s="27"/>
      <c r="BY101" s="27"/>
      <c r="CA101" s="2"/>
      <c r="CB101" s="8"/>
      <c r="CC101" s="8"/>
      <c r="CD101" s="8"/>
      <c r="CF101" s="37"/>
      <c r="CG101" s="28"/>
      <c r="CH101" s="56"/>
      <c r="CI101" s="28"/>
      <c r="CJ101" s="18"/>
      <c r="CL101" s="23"/>
      <c r="CM101" s="23"/>
      <c r="CN101" s="23"/>
      <c r="CO101" s="23"/>
      <c r="CP101" s="23"/>
      <c r="CQ101" s="23"/>
      <c r="CR101" s="23"/>
      <c r="CS101" s="30"/>
      <c r="CT101" s="22"/>
      <c r="CU101" s="29"/>
      <c r="CV101" s="27"/>
      <c r="CW101" s="27"/>
      <c r="CX101" s="27"/>
      <c r="CY101" s="27"/>
      <c r="CZ101" s="27"/>
      <c r="DA101" s="27"/>
    </row>
    <row r="102" spans="2:105">
      <c r="B102" s="61">
        <v>92</v>
      </c>
      <c r="C102" s="149">
        <v>43965</v>
      </c>
      <c r="D102" s="156">
        <v>2852.5</v>
      </c>
      <c r="E102" s="58">
        <f t="shared" si="16"/>
        <v>1.152482269503546E-2</v>
      </c>
      <c r="G102" s="57">
        <v>37</v>
      </c>
      <c r="H102" s="152">
        <f t="shared" ca="1" si="14"/>
        <v>2425.1618011119513</v>
      </c>
      <c r="I102" s="112">
        <f t="shared" ca="1" si="15"/>
        <v>2.3463502251955099E-3</v>
      </c>
      <c r="J102" s="151">
        <f t="shared" ca="1" si="3"/>
        <v>4.3612354275596035</v>
      </c>
      <c r="K102" s="150">
        <f t="shared" ca="1" si="4"/>
        <v>0.12822511523603825</v>
      </c>
      <c r="L102" s="52"/>
      <c r="M102" s="149">
        <v>43965</v>
      </c>
      <c r="N102" s="59">
        <f>'[1]S&amp;P500'!F4531</f>
        <v>2852.5</v>
      </c>
      <c r="O102" s="58">
        <f t="shared" si="17"/>
        <v>1.152482269503546E-2</v>
      </c>
      <c r="P102" s="144">
        <f t="shared" si="6"/>
        <v>2261.7039229832635</v>
      </c>
      <c r="Q102" s="144">
        <f t="shared" si="7"/>
        <v>2466.101781745801</v>
      </c>
      <c r="R102" s="144">
        <f t="shared" si="8"/>
        <v>2492.8899947485893</v>
      </c>
      <c r="S102" s="144">
        <f t="shared" si="9"/>
        <v>2051.9576258934635</v>
      </c>
      <c r="T102" s="144">
        <f t="shared" si="10"/>
        <v>2747.7073646848021</v>
      </c>
      <c r="U102" s="144">
        <f t="shared" si="11"/>
        <v>1861.66281787605</v>
      </c>
      <c r="V102" s="144">
        <f t="shared" si="12"/>
        <v>3028.571568680276</v>
      </c>
      <c r="W102" s="144">
        <f t="shared" si="13"/>
        <v>1689.0156033086314</v>
      </c>
      <c r="X102" s="57">
        <v>37</v>
      </c>
      <c r="Y102" s="57"/>
      <c r="Z102" s="23"/>
      <c r="AB102" s="3"/>
      <c r="AC102" s="28"/>
      <c r="AD102" s="56"/>
      <c r="AE102" s="28"/>
      <c r="AF102" s="18"/>
      <c r="AH102" s="23"/>
      <c r="AI102" s="23"/>
      <c r="AJ102" s="23"/>
      <c r="AK102" s="23"/>
      <c r="AL102" s="23"/>
      <c r="AM102" s="23"/>
      <c r="AN102" s="23"/>
      <c r="AO102" s="30"/>
      <c r="AP102" s="22"/>
      <c r="AQ102" s="29"/>
      <c r="AR102" s="27"/>
      <c r="AS102" s="27"/>
      <c r="AT102" s="27"/>
      <c r="AU102" s="27"/>
      <c r="AV102" s="27"/>
      <c r="AW102" s="27"/>
      <c r="AY102" s="2"/>
      <c r="AZ102" s="8"/>
      <c r="BA102" s="8"/>
      <c r="BB102" s="8"/>
      <c r="BD102" s="37"/>
      <c r="BE102" s="28"/>
      <c r="BF102" s="56"/>
      <c r="BG102" s="28"/>
      <c r="BH102" s="18"/>
      <c r="BJ102" s="23"/>
      <c r="BK102" s="23"/>
      <c r="BL102" s="23"/>
      <c r="BM102" s="23"/>
      <c r="BN102" s="23"/>
      <c r="BO102" s="23"/>
      <c r="BP102" s="23"/>
      <c r="BQ102" s="30"/>
      <c r="BR102" s="22"/>
      <c r="BS102" s="29"/>
      <c r="BT102" s="27"/>
      <c r="BU102" s="27"/>
      <c r="BV102" s="27"/>
      <c r="BW102" s="27"/>
      <c r="BX102" s="27"/>
      <c r="BY102" s="27"/>
      <c r="CA102" s="2"/>
      <c r="CB102" s="8"/>
      <c r="CC102" s="8"/>
      <c r="CD102" s="8"/>
      <c r="CF102" s="37"/>
      <c r="CG102" s="28"/>
      <c r="CH102" s="56"/>
      <c r="CI102" s="28"/>
      <c r="CJ102" s="18"/>
      <c r="CL102" s="23"/>
      <c r="CM102" s="23"/>
      <c r="CN102" s="23"/>
      <c r="CO102" s="23"/>
      <c r="CP102" s="23"/>
      <c r="CQ102" s="23"/>
      <c r="CR102" s="23"/>
      <c r="CS102" s="30"/>
      <c r="CT102" s="22"/>
      <c r="CU102" s="29"/>
      <c r="CV102" s="27"/>
      <c r="CW102" s="27"/>
      <c r="CX102" s="27"/>
      <c r="CY102" s="27"/>
      <c r="CZ102" s="27"/>
      <c r="DA102" s="27"/>
    </row>
    <row r="103" spans="2:105">
      <c r="B103" s="61">
        <v>93</v>
      </c>
      <c r="C103" s="149">
        <v>43966</v>
      </c>
      <c r="D103" s="156">
        <v>2863.7</v>
      </c>
      <c r="E103" s="58">
        <f t="shared" si="16"/>
        <v>3.9263803680980956E-3</v>
      </c>
      <c r="G103" s="60">
        <v>38</v>
      </c>
      <c r="H103" s="152">
        <f t="shared" ca="1" si="14"/>
        <v>2496.8931607348381</v>
      </c>
      <c r="I103" s="112">
        <f t="shared" ca="1" si="15"/>
        <v>2.9577968608114156E-2</v>
      </c>
      <c r="J103" s="151">
        <f t="shared" ca="1" si="3"/>
        <v>6.1647966188141092</v>
      </c>
      <c r="K103" s="150">
        <f t="shared" ca="1" si="4"/>
        <v>1.803561191254506</v>
      </c>
      <c r="L103" s="52"/>
      <c r="M103" s="149">
        <v>43966</v>
      </c>
      <c r="N103" s="59">
        <f>'[1]S&amp;P500'!F4532</f>
        <v>2863.7</v>
      </c>
      <c r="O103" s="58">
        <f t="shared" si="17"/>
        <v>3.9263803680980956E-3</v>
      </c>
      <c r="P103" s="144">
        <f t="shared" si="6"/>
        <v>2262.364436959122</v>
      </c>
      <c r="Q103" s="144">
        <f t="shared" si="7"/>
        <v>2469.3256606387163</v>
      </c>
      <c r="R103" s="144">
        <f t="shared" si="8"/>
        <v>2496.8778751674358</v>
      </c>
      <c r="S103" s="144">
        <f t="shared" si="9"/>
        <v>2049.8771271599103</v>
      </c>
      <c r="T103" s="144">
        <f t="shared" si="10"/>
        <v>2755.7006385232962</v>
      </c>
      <c r="U103" s="144">
        <f t="shared" si="11"/>
        <v>1857.347192966547</v>
      </c>
      <c r="V103" s="144">
        <f t="shared" si="12"/>
        <v>3041.3525966497136</v>
      </c>
      <c r="W103" s="144">
        <f t="shared" si="13"/>
        <v>1682.9001843638789</v>
      </c>
      <c r="X103" s="57">
        <v>38</v>
      </c>
      <c r="Y103" s="57"/>
      <c r="Z103" s="23"/>
      <c r="AB103" s="3"/>
      <c r="AC103" s="28"/>
      <c r="AD103" s="56"/>
      <c r="AE103" s="28"/>
      <c r="AF103" s="18"/>
      <c r="AH103" s="23"/>
      <c r="AI103" s="23"/>
      <c r="AJ103" s="23"/>
      <c r="AK103" s="23"/>
      <c r="AL103" s="23"/>
      <c r="AM103" s="23"/>
      <c r="AN103" s="23"/>
      <c r="AO103" s="30"/>
      <c r="AP103" s="22"/>
      <c r="AQ103" s="29"/>
      <c r="AR103" s="27"/>
      <c r="AS103" s="27"/>
      <c r="AT103" s="27"/>
      <c r="AU103" s="27"/>
      <c r="AV103" s="27"/>
      <c r="AW103" s="27"/>
      <c r="AY103" s="2"/>
      <c r="AZ103" s="8"/>
      <c r="BA103" s="8"/>
      <c r="BB103" s="8"/>
      <c r="BD103" s="37"/>
      <c r="BE103" s="28"/>
      <c r="BF103" s="56"/>
      <c r="BG103" s="28"/>
      <c r="BH103" s="18"/>
      <c r="BJ103" s="23"/>
      <c r="BK103" s="23"/>
      <c r="BL103" s="23"/>
      <c r="BM103" s="23"/>
      <c r="BN103" s="23"/>
      <c r="BO103" s="23"/>
      <c r="BP103" s="23"/>
      <c r="BQ103" s="30"/>
      <c r="BR103" s="22"/>
      <c r="BS103" s="29"/>
      <c r="BT103" s="27"/>
      <c r="BU103" s="27"/>
      <c r="BV103" s="27"/>
      <c r="BW103" s="27"/>
      <c r="BX103" s="27"/>
      <c r="BY103" s="27"/>
      <c r="CA103" s="2"/>
      <c r="CB103" s="8"/>
      <c r="CC103" s="8"/>
      <c r="CD103" s="8"/>
      <c r="CF103" s="37"/>
      <c r="CG103" s="28"/>
      <c r="CH103" s="56"/>
      <c r="CI103" s="28"/>
      <c r="CJ103" s="18"/>
      <c r="CL103" s="23"/>
      <c r="CM103" s="23"/>
      <c r="CN103" s="23"/>
      <c r="CO103" s="23"/>
      <c r="CP103" s="23"/>
      <c r="CQ103" s="23"/>
      <c r="CR103" s="23"/>
      <c r="CS103" s="30"/>
      <c r="CT103" s="22"/>
      <c r="CU103" s="29"/>
      <c r="CV103" s="27"/>
      <c r="CW103" s="27"/>
      <c r="CX103" s="27"/>
      <c r="CY103" s="27"/>
      <c r="CZ103" s="27"/>
      <c r="DA103" s="27"/>
    </row>
    <row r="104" spans="2:105">
      <c r="B104" s="61">
        <v>94</v>
      </c>
      <c r="C104" s="149">
        <v>43969</v>
      </c>
      <c r="D104" s="156">
        <v>2953.91</v>
      </c>
      <c r="E104" s="58">
        <f t="shared" si="16"/>
        <v>3.1501204735132883E-2</v>
      </c>
      <c r="G104" s="57">
        <v>39</v>
      </c>
      <c r="H104" s="152">
        <f t="shared" ca="1" si="14"/>
        <v>2513.7023999690791</v>
      </c>
      <c r="I104" s="112">
        <f t="shared" ca="1" si="15"/>
        <v>6.732061867354389E-3</v>
      </c>
      <c r="J104" s="151">
        <f t="shared" ca="1" si="3"/>
        <v>6.5658905393522344</v>
      </c>
      <c r="K104" s="150">
        <f t="shared" ca="1" si="4"/>
        <v>0.40109392053812509</v>
      </c>
      <c r="L104" s="52"/>
      <c r="M104" s="149">
        <v>43969</v>
      </c>
      <c r="N104" s="59">
        <f>'[1]S&amp;P500'!F4533</f>
        <v>2953.91</v>
      </c>
      <c r="O104" s="58">
        <f t="shared" si="17"/>
        <v>3.1501204735132883E-2</v>
      </c>
      <c r="P104" s="144">
        <f t="shared" si="6"/>
        <v>2263.025143833223</v>
      </c>
      <c r="Q104" s="144">
        <f t="shared" si="7"/>
        <v>2472.5115240782152</v>
      </c>
      <c r="R104" s="144">
        <f t="shared" si="8"/>
        <v>2500.8294213848235</v>
      </c>
      <c r="S104" s="144">
        <f t="shared" si="9"/>
        <v>2047.8337138186305</v>
      </c>
      <c r="T104" s="144">
        <f t="shared" si="10"/>
        <v>2763.6227604039655</v>
      </c>
      <c r="U104" s="144">
        <f t="shared" si="11"/>
        <v>1853.104871980715</v>
      </c>
      <c r="V104" s="144">
        <f t="shared" si="12"/>
        <v>3054.031073256303</v>
      </c>
      <c r="W104" s="144">
        <f t="shared" si="13"/>
        <v>1676.8928274724165</v>
      </c>
      <c r="X104" s="57">
        <v>39</v>
      </c>
      <c r="Y104" s="57"/>
      <c r="Z104" s="23"/>
      <c r="AB104" s="3"/>
      <c r="AC104" s="28"/>
      <c r="AD104" s="56"/>
      <c r="AE104" s="28"/>
      <c r="AF104" s="18"/>
      <c r="AH104" s="23"/>
      <c r="AI104" s="23"/>
      <c r="AJ104" s="23"/>
      <c r="AK104" s="23"/>
      <c r="AL104" s="23"/>
      <c r="AM104" s="23"/>
      <c r="AN104" s="23"/>
      <c r="AO104" s="30"/>
      <c r="AP104" s="22"/>
      <c r="AQ104" s="29"/>
      <c r="AR104" s="27"/>
      <c r="AS104" s="27"/>
      <c r="AT104" s="27"/>
      <c r="AU104" s="27"/>
      <c r="AV104" s="27"/>
      <c r="AW104" s="27"/>
      <c r="AY104" s="2"/>
      <c r="AZ104" s="8"/>
      <c r="BA104" s="8"/>
      <c r="BB104" s="8"/>
      <c r="BD104" s="37"/>
      <c r="BE104" s="28"/>
      <c r="BF104" s="56"/>
      <c r="BG104" s="28"/>
      <c r="BH104" s="18"/>
      <c r="BJ104" s="23"/>
      <c r="BK104" s="23"/>
      <c r="BL104" s="23"/>
      <c r="BM104" s="23"/>
      <c r="BN104" s="23"/>
      <c r="BO104" s="23"/>
      <c r="BP104" s="23"/>
      <c r="BQ104" s="30"/>
      <c r="BR104" s="22"/>
      <c r="BS104" s="29"/>
      <c r="BT104" s="27"/>
      <c r="BU104" s="27"/>
      <c r="BV104" s="27"/>
      <c r="BW104" s="27"/>
      <c r="BX104" s="27"/>
      <c r="BY104" s="27"/>
      <c r="CA104" s="2"/>
      <c r="CB104" s="8"/>
      <c r="CC104" s="8"/>
      <c r="CD104" s="8"/>
      <c r="CF104" s="37"/>
      <c r="CG104" s="28"/>
      <c r="CH104" s="56"/>
      <c r="CI104" s="28"/>
      <c r="CJ104" s="18"/>
      <c r="CL104" s="23"/>
      <c r="CM104" s="23"/>
      <c r="CN104" s="23"/>
      <c r="CO104" s="23"/>
      <c r="CP104" s="23"/>
      <c r="CQ104" s="23"/>
      <c r="CR104" s="23"/>
      <c r="CS104" s="30"/>
      <c r="CT104" s="22"/>
      <c r="CU104" s="29"/>
      <c r="CV104" s="27"/>
      <c r="CW104" s="27"/>
      <c r="CX104" s="27"/>
      <c r="CY104" s="27"/>
      <c r="CZ104" s="27"/>
      <c r="DA104" s="27"/>
    </row>
    <row r="105" spans="2:105">
      <c r="B105" s="61">
        <v>95</v>
      </c>
      <c r="C105" s="149">
        <v>43970</v>
      </c>
      <c r="D105" s="156">
        <v>2922.94</v>
      </c>
      <c r="E105" s="58">
        <f t="shared" si="16"/>
        <v>-1.0484408800538879E-2</v>
      </c>
      <c r="G105" s="60">
        <v>40</v>
      </c>
      <c r="H105" s="152">
        <f t="shared" ca="1" si="14"/>
        <v>2526.4509084280835</v>
      </c>
      <c r="I105" s="112">
        <f t="shared" ca="1" si="15"/>
        <v>5.0716061134210592E-3</v>
      </c>
      <c r="J105" s="151">
        <f t="shared" ca="1" si="3"/>
        <v>6.8638148416640243</v>
      </c>
      <c r="K105" s="150">
        <f t="shared" ca="1" si="4"/>
        <v>0.29792430231179007</v>
      </c>
      <c r="L105" s="52"/>
      <c r="M105" s="149">
        <v>43970</v>
      </c>
      <c r="N105" s="59">
        <f>'[1]S&amp;P500'!F4534</f>
        <v>2922.94</v>
      </c>
      <c r="O105" s="58">
        <f t="shared" si="17"/>
        <v>-1.0484408800538879E-2</v>
      </c>
      <c r="P105" s="144">
        <f t="shared" si="6"/>
        <v>2263.6860436619013</v>
      </c>
      <c r="Q105" s="144">
        <f t="shared" si="7"/>
        <v>2475.6608303810572</v>
      </c>
      <c r="R105" s="144">
        <f t="shared" si="8"/>
        <v>2504.7460760588328</v>
      </c>
      <c r="S105" s="144">
        <f t="shared" si="9"/>
        <v>2045.8259434954834</v>
      </c>
      <c r="T105" s="144">
        <f t="shared" si="10"/>
        <v>2771.4766025518479</v>
      </c>
      <c r="U105" s="144">
        <f t="shared" si="11"/>
        <v>1848.9329837933599</v>
      </c>
      <c r="V105" s="144">
        <f t="shared" si="12"/>
        <v>3066.6112752548402</v>
      </c>
      <c r="W105" s="144">
        <f t="shared" si="13"/>
        <v>1670.9892595838828</v>
      </c>
      <c r="X105" s="57">
        <v>40</v>
      </c>
      <c r="Y105" s="57"/>
      <c r="Z105" s="23"/>
      <c r="AB105" s="3"/>
      <c r="AC105" s="28"/>
      <c r="AD105" s="56"/>
      <c r="AE105" s="28"/>
      <c r="AF105" s="18"/>
      <c r="AH105" s="23"/>
      <c r="AI105" s="23"/>
      <c r="AJ105" s="23"/>
      <c r="AK105" s="23"/>
      <c r="AL105" s="23"/>
      <c r="AM105" s="23"/>
      <c r="AN105" s="23"/>
      <c r="AO105" s="30"/>
      <c r="AP105" s="22"/>
      <c r="AQ105" s="29"/>
      <c r="AR105" s="27"/>
      <c r="AS105" s="27"/>
      <c r="AT105" s="27"/>
      <c r="AU105" s="27"/>
      <c r="AV105" s="27"/>
      <c r="AW105" s="27"/>
      <c r="AY105" s="2"/>
      <c r="AZ105" s="8"/>
      <c r="BA105" s="8"/>
      <c r="BB105" s="8"/>
      <c r="BD105" s="37"/>
      <c r="BE105" s="28"/>
      <c r="BF105" s="56"/>
      <c r="BG105" s="28"/>
      <c r="BH105" s="18"/>
      <c r="BJ105" s="23"/>
      <c r="BK105" s="23"/>
      <c r="BL105" s="23"/>
      <c r="BM105" s="23"/>
      <c r="BN105" s="23"/>
      <c r="BO105" s="23"/>
      <c r="BP105" s="23"/>
      <c r="BQ105" s="30"/>
      <c r="BR105" s="22"/>
      <c r="BS105" s="29"/>
      <c r="BT105" s="27"/>
      <c r="BU105" s="27"/>
      <c r="BV105" s="27"/>
      <c r="BW105" s="27"/>
      <c r="BX105" s="27"/>
      <c r="BY105" s="27"/>
      <c r="CA105" s="2"/>
      <c r="CB105" s="8"/>
      <c r="CC105" s="8"/>
      <c r="CD105" s="8"/>
      <c r="CF105" s="37"/>
      <c r="CG105" s="28"/>
      <c r="CH105" s="56"/>
      <c r="CI105" s="28"/>
      <c r="CJ105" s="18"/>
      <c r="CL105" s="23"/>
      <c r="CM105" s="23"/>
      <c r="CN105" s="23"/>
      <c r="CO105" s="23"/>
      <c r="CP105" s="23"/>
      <c r="CQ105" s="23"/>
      <c r="CR105" s="23"/>
      <c r="CS105" s="30"/>
      <c r="CT105" s="22"/>
      <c r="CU105" s="29"/>
      <c r="CV105" s="27"/>
      <c r="CW105" s="27"/>
      <c r="CX105" s="27"/>
      <c r="CY105" s="27"/>
      <c r="CZ105" s="27"/>
      <c r="DA105" s="27"/>
    </row>
    <row r="106" spans="2:105">
      <c r="B106" s="61">
        <v>96</v>
      </c>
      <c r="C106" s="149">
        <v>43971</v>
      </c>
      <c r="D106" s="156">
        <v>2971.61</v>
      </c>
      <c r="E106" s="58">
        <f t="shared" si="16"/>
        <v>1.6651043127809694E-2</v>
      </c>
      <c r="G106" s="57">
        <v>41</v>
      </c>
      <c r="H106" s="152">
        <f t="shared" ca="1" si="14"/>
        <v>2539.3686547085381</v>
      </c>
      <c r="I106" s="112">
        <f t="shared" ca="1" si="15"/>
        <v>5.1130011025988251E-3</v>
      </c>
      <c r="J106" s="151">
        <f t="shared" ca="1" si="3"/>
        <v>7.164313222808854</v>
      </c>
      <c r="K106" s="150">
        <f t="shared" ca="1" si="4"/>
        <v>0.30049838114482919</v>
      </c>
      <c r="L106" s="52"/>
      <c r="M106" s="149">
        <v>43971</v>
      </c>
      <c r="N106" s="59">
        <f>'[1]S&amp;P500'!F4535</f>
        <v>2971.61</v>
      </c>
      <c r="O106" s="58">
        <f t="shared" si="17"/>
        <v>1.6651043127809694E-2</v>
      </c>
      <c r="P106" s="144">
        <f t="shared" si="6"/>
        <v>2264.347136501508</v>
      </c>
      <c r="Q106" s="144">
        <f t="shared" si="7"/>
        <v>2478.7749472018868</v>
      </c>
      <c r="R106" s="144">
        <f t="shared" si="8"/>
        <v>2508.6291917977424</v>
      </c>
      <c r="S106" s="144">
        <f t="shared" si="9"/>
        <v>2043.8524638662357</v>
      </c>
      <c r="T106" s="144">
        <f t="shared" si="10"/>
        <v>2779.2648576238312</v>
      </c>
      <c r="U106" s="144">
        <f t="shared" si="11"/>
        <v>1844.8288368479582</v>
      </c>
      <c r="V106" s="144">
        <f t="shared" si="12"/>
        <v>3079.0972113688076</v>
      </c>
      <c r="W106" s="144">
        <f t="shared" si="13"/>
        <v>1665.185475681445</v>
      </c>
      <c r="X106" s="57">
        <v>41</v>
      </c>
      <c r="Y106" s="57"/>
      <c r="Z106" s="23"/>
      <c r="AB106" s="3"/>
      <c r="AC106" s="28"/>
      <c r="AD106" s="56"/>
      <c r="AE106" s="28"/>
      <c r="AF106" s="18"/>
      <c r="AH106" s="23"/>
      <c r="AI106" s="23"/>
      <c r="AJ106" s="23"/>
      <c r="AK106" s="23"/>
      <c r="AL106" s="23"/>
      <c r="AM106" s="23"/>
      <c r="AN106" s="23"/>
      <c r="AO106" s="30"/>
      <c r="AP106" s="22"/>
      <c r="AQ106" s="29"/>
      <c r="AR106" s="27"/>
      <c r="AS106" s="27"/>
      <c r="AT106" s="27"/>
      <c r="AU106" s="27"/>
      <c r="AV106" s="27"/>
      <c r="AW106" s="27"/>
      <c r="AY106" s="2"/>
      <c r="AZ106" s="8"/>
      <c r="BA106" s="8"/>
      <c r="BB106" s="8"/>
      <c r="BD106" s="37"/>
      <c r="BE106" s="28"/>
      <c r="BF106" s="56"/>
      <c r="BG106" s="28"/>
      <c r="BH106" s="18"/>
      <c r="BJ106" s="23"/>
      <c r="BK106" s="23"/>
      <c r="BL106" s="23"/>
      <c r="BM106" s="23"/>
      <c r="BN106" s="23"/>
      <c r="BO106" s="23"/>
      <c r="BP106" s="23"/>
      <c r="BQ106" s="30"/>
      <c r="BR106" s="22"/>
      <c r="BS106" s="29"/>
      <c r="BT106" s="27"/>
      <c r="BU106" s="27"/>
      <c r="BV106" s="27"/>
      <c r="BW106" s="27"/>
      <c r="BX106" s="27"/>
      <c r="BY106" s="27"/>
      <c r="CA106" s="2"/>
      <c r="CB106" s="8"/>
      <c r="CC106" s="8"/>
      <c r="CD106" s="8"/>
      <c r="CF106" s="37"/>
      <c r="CG106" s="28"/>
      <c r="CH106" s="56"/>
      <c r="CI106" s="28"/>
      <c r="CJ106" s="18"/>
      <c r="CL106" s="23"/>
      <c r="CM106" s="23"/>
      <c r="CN106" s="23"/>
      <c r="CO106" s="23"/>
      <c r="CP106" s="23"/>
      <c r="CQ106" s="23"/>
      <c r="CR106" s="23"/>
      <c r="CS106" s="30"/>
      <c r="CT106" s="22"/>
      <c r="CU106" s="29"/>
      <c r="CV106" s="27"/>
      <c r="CW106" s="27"/>
      <c r="CX106" s="27"/>
      <c r="CY106" s="27"/>
      <c r="CZ106" s="27"/>
      <c r="DA106" s="27"/>
    </row>
    <row r="107" spans="2:105">
      <c r="B107" s="61">
        <v>97</v>
      </c>
      <c r="C107" s="149">
        <v>43972</v>
      </c>
      <c r="D107" s="156">
        <v>2948.51</v>
      </c>
      <c r="E107" s="58">
        <f t="shared" si="16"/>
        <v>-7.7735638256702282E-3</v>
      </c>
      <c r="G107" s="60">
        <v>42</v>
      </c>
      <c r="H107" s="152">
        <f t="shared" ca="1" si="14"/>
        <v>2504.1847355358809</v>
      </c>
      <c r="I107" s="112">
        <f t="shared" ca="1" si="15"/>
        <v>-1.3855380591320831E-2</v>
      </c>
      <c r="J107" s="151">
        <f t="shared" ca="1" si="3"/>
        <v>6.2740468286442166</v>
      </c>
      <c r="K107" s="150">
        <f t="shared" ca="1" si="4"/>
        <v>-0.89026639416463738</v>
      </c>
      <c r="L107" s="52"/>
      <c r="M107" s="149">
        <v>43972</v>
      </c>
      <c r="N107" s="59">
        <f>'[1]S&amp;P500'!F4536</f>
        <v>2948.51</v>
      </c>
      <c r="O107" s="58">
        <f t="shared" si="17"/>
        <v>-7.7735638256702282E-3</v>
      </c>
      <c r="P107" s="144">
        <f t="shared" si="6"/>
        <v>2265.0084224084103</v>
      </c>
      <c r="Q107" s="144">
        <f t="shared" si="7"/>
        <v>2481.8551592305607</v>
      </c>
      <c r="R107" s="144">
        <f t="shared" si="8"/>
        <v>2512.4800388196059</v>
      </c>
      <c r="S107" s="144">
        <f t="shared" si="9"/>
        <v>2041.9120049969815</v>
      </c>
      <c r="T107" s="144">
        <f t="shared" si="10"/>
        <v>2786.9900539949217</v>
      </c>
      <c r="U107" s="144">
        <f t="shared" si="11"/>
        <v>1840.7899038703863</v>
      </c>
      <c r="V107" s="144">
        <f t="shared" si="12"/>
        <v>3091.4926451379083</v>
      </c>
      <c r="W107" s="144">
        <f t="shared" si="13"/>
        <v>1659.477715934265</v>
      </c>
      <c r="X107" s="57">
        <v>42</v>
      </c>
      <c r="Y107" s="57"/>
      <c r="Z107" s="23"/>
      <c r="AB107" s="3"/>
      <c r="AC107" s="28"/>
      <c r="AD107" s="56"/>
      <c r="AE107" s="28"/>
      <c r="AF107" s="18"/>
      <c r="AH107" s="23"/>
      <c r="AI107" s="23"/>
      <c r="AJ107" s="23"/>
      <c r="AK107" s="23"/>
      <c r="AL107" s="23"/>
      <c r="AM107" s="23"/>
      <c r="AN107" s="23"/>
      <c r="AO107" s="30"/>
      <c r="AP107" s="22"/>
      <c r="AQ107" s="29"/>
      <c r="AR107" s="27"/>
      <c r="AS107" s="27"/>
      <c r="AT107" s="27"/>
      <c r="AU107" s="27"/>
      <c r="AV107" s="27"/>
      <c r="AW107" s="27"/>
      <c r="AY107" s="2"/>
      <c r="AZ107" s="8"/>
      <c r="BA107" s="8"/>
      <c r="BB107" s="8"/>
      <c r="BD107" s="37"/>
      <c r="BE107" s="28"/>
      <c r="BF107" s="56"/>
      <c r="BG107" s="28"/>
      <c r="BH107" s="18"/>
      <c r="BJ107" s="23"/>
      <c r="BK107" s="23"/>
      <c r="BL107" s="23"/>
      <c r="BM107" s="23"/>
      <c r="BN107" s="23"/>
      <c r="BO107" s="23"/>
      <c r="BP107" s="23"/>
      <c r="BQ107" s="30"/>
      <c r="BR107" s="22"/>
      <c r="BS107" s="29"/>
      <c r="BT107" s="27"/>
      <c r="BU107" s="27"/>
      <c r="BV107" s="27"/>
      <c r="BW107" s="27"/>
      <c r="BX107" s="27"/>
      <c r="BY107" s="27"/>
      <c r="CA107" s="2"/>
      <c r="CB107" s="8"/>
      <c r="CC107" s="8"/>
      <c r="CD107" s="8"/>
      <c r="CF107" s="37"/>
      <c r="CG107" s="28"/>
      <c r="CH107" s="56"/>
      <c r="CI107" s="28"/>
      <c r="CJ107" s="18"/>
      <c r="CL107" s="23"/>
      <c r="CM107" s="23"/>
      <c r="CN107" s="23"/>
      <c r="CO107" s="23"/>
      <c r="CP107" s="23"/>
      <c r="CQ107" s="23"/>
      <c r="CR107" s="23"/>
      <c r="CS107" s="30"/>
      <c r="CT107" s="22"/>
      <c r="CU107" s="29"/>
      <c r="CV107" s="27"/>
      <c r="CW107" s="27"/>
      <c r="CX107" s="27"/>
      <c r="CY107" s="27"/>
      <c r="CZ107" s="27"/>
      <c r="DA107" s="27"/>
    </row>
    <row r="108" spans="2:105">
      <c r="B108" s="61">
        <v>98</v>
      </c>
      <c r="C108" s="149">
        <v>43973</v>
      </c>
      <c r="D108" s="156">
        <v>2955.45</v>
      </c>
      <c r="E108" s="58">
        <f t="shared" si="16"/>
        <v>2.3537312066093043E-3</v>
      </c>
      <c r="G108" s="57">
        <v>43</v>
      </c>
      <c r="H108" s="152">
        <f t="shared" ca="1" si="14"/>
        <v>2381.6988669543321</v>
      </c>
      <c r="I108" s="112">
        <f t="shared" ca="1" si="15"/>
        <v>-4.8912473126842854E-2</v>
      </c>
      <c r="J108" s="151">
        <f t="shared" ca="1" si="3"/>
        <v>3.1214728285270423</v>
      </c>
      <c r="K108" s="150">
        <f t="shared" ca="1" si="4"/>
        <v>-3.1525740001171743</v>
      </c>
      <c r="L108" s="52"/>
      <c r="M108" s="149">
        <v>43973</v>
      </c>
      <c r="N108" s="59">
        <f>'[1]S&amp;P500'!F4537</f>
        <v>2955.45</v>
      </c>
      <c r="O108" s="58">
        <f t="shared" si="17"/>
        <v>2.3537312066093043E-3</v>
      </c>
      <c r="P108" s="144">
        <f t="shared" si="6"/>
        <v>2265.6699014389919</v>
      </c>
      <c r="Q108" s="144">
        <f t="shared" si="7"/>
        <v>2484.9026750691819</v>
      </c>
      <c r="R108" s="144">
        <f t="shared" si="8"/>
        <v>2516.2998117947086</v>
      </c>
      <c r="S108" s="144">
        <f t="shared" si="9"/>
        <v>2040.0033725016892</v>
      </c>
      <c r="T108" s="144">
        <f t="shared" si="10"/>
        <v>2794.6545694130464</v>
      </c>
      <c r="U108" s="144">
        <f t="shared" si="11"/>
        <v>1836.8138082141206</v>
      </c>
      <c r="V108" s="144">
        <f t="shared" si="12"/>
        <v>3103.8011153252846</v>
      </c>
      <c r="W108" s="144">
        <f t="shared" si="13"/>
        <v>1653.8624452902791</v>
      </c>
      <c r="X108" s="57">
        <v>43</v>
      </c>
      <c r="Y108" s="57"/>
      <c r="Z108" s="23"/>
      <c r="AB108" s="3"/>
      <c r="AC108" s="28"/>
      <c r="AD108" s="56"/>
      <c r="AE108" s="28"/>
      <c r="AF108" s="18"/>
      <c r="AH108" s="23"/>
      <c r="AI108" s="23"/>
      <c r="AJ108" s="23"/>
      <c r="AK108" s="23"/>
      <c r="AL108" s="23"/>
      <c r="AM108" s="23"/>
      <c r="AN108" s="23"/>
      <c r="AO108" s="30"/>
      <c r="AP108" s="22"/>
      <c r="AQ108" s="29"/>
      <c r="AR108" s="27"/>
      <c r="AS108" s="27"/>
      <c r="AT108" s="27"/>
      <c r="AU108" s="27"/>
      <c r="AV108" s="27"/>
      <c r="AW108" s="27"/>
      <c r="AY108" s="2"/>
      <c r="AZ108" s="8"/>
      <c r="BA108" s="8"/>
      <c r="BB108" s="8"/>
      <c r="BD108" s="37"/>
      <c r="BE108" s="28"/>
      <c r="BF108" s="56"/>
      <c r="BG108" s="28"/>
      <c r="BH108" s="18"/>
      <c r="BJ108" s="23"/>
      <c r="BK108" s="23"/>
      <c r="BL108" s="23"/>
      <c r="BM108" s="23"/>
      <c r="BN108" s="23"/>
      <c r="BO108" s="23"/>
      <c r="BP108" s="23"/>
      <c r="BQ108" s="30"/>
      <c r="BR108" s="22"/>
      <c r="BS108" s="29"/>
      <c r="BT108" s="27"/>
      <c r="BU108" s="27"/>
      <c r="BV108" s="27"/>
      <c r="BW108" s="27"/>
      <c r="BX108" s="27"/>
      <c r="BY108" s="27"/>
      <c r="CA108" s="2"/>
      <c r="CB108" s="8"/>
      <c r="CC108" s="8"/>
      <c r="CD108" s="8"/>
      <c r="CF108" s="37"/>
      <c r="CG108" s="28"/>
      <c r="CH108" s="56"/>
      <c r="CI108" s="28"/>
      <c r="CJ108" s="18"/>
      <c r="CL108" s="23"/>
      <c r="CM108" s="23"/>
      <c r="CN108" s="23"/>
      <c r="CO108" s="23"/>
      <c r="CP108" s="23"/>
      <c r="CQ108" s="23"/>
      <c r="CR108" s="23"/>
      <c r="CS108" s="30"/>
      <c r="CT108" s="22"/>
      <c r="CU108" s="29"/>
      <c r="CV108" s="27"/>
      <c r="CW108" s="27"/>
      <c r="CX108" s="27"/>
      <c r="CY108" s="27"/>
      <c r="CZ108" s="27"/>
      <c r="DA108" s="27"/>
    </row>
    <row r="109" spans="2:105">
      <c r="B109" s="61">
        <v>99</v>
      </c>
      <c r="C109" s="149">
        <v>43977</v>
      </c>
      <c r="D109" s="156">
        <v>2991.77</v>
      </c>
      <c r="E109" s="58">
        <f t="shared" si="16"/>
        <v>1.2289160703107874E-2</v>
      </c>
      <c r="G109" s="60">
        <v>44</v>
      </c>
      <c r="H109" s="152">
        <f t="shared" ca="1" si="14"/>
        <v>2417.3499023502418</v>
      </c>
      <c r="I109" s="112">
        <f t="shared" ca="1" si="15"/>
        <v>1.4968741804668005E-2</v>
      </c>
      <c r="J109" s="151">
        <f t="shared" ca="1" si="3"/>
        <v>4.0318363140256581</v>
      </c>
      <c r="K109" s="150">
        <f t="shared" ca="1" si="4"/>
        <v>0.91036348549861579</v>
      </c>
      <c r="L109" s="52"/>
      <c r="M109" s="149">
        <v>43977</v>
      </c>
      <c r="N109" s="59">
        <f>'[1]S&amp;P500'!F4538</f>
        <v>2991.77</v>
      </c>
      <c r="O109" s="58">
        <f t="shared" si="17"/>
        <v>1.2289160703107874E-2</v>
      </c>
      <c r="P109" s="144">
        <f t="shared" si="6"/>
        <v>2266.3315736496538</v>
      </c>
      <c r="Q109" s="144">
        <f t="shared" si="7"/>
        <v>2487.9186333932112</v>
      </c>
      <c r="R109" s="144">
        <f t="shared" si="8"/>
        <v>2520.0896359749404</v>
      </c>
      <c r="S109" s="144">
        <f t="shared" si="9"/>
        <v>2038.1254414128268</v>
      </c>
      <c r="T109" s="144">
        <f t="shared" si="10"/>
        <v>2802.2606432301632</v>
      </c>
      <c r="U109" s="144">
        <f t="shared" si="11"/>
        <v>1832.8983116291261</v>
      </c>
      <c r="V109" s="144">
        <f t="shared" si="12"/>
        <v>3116.0259541953906</v>
      </c>
      <c r="W109" s="144">
        <f t="shared" si="13"/>
        <v>1648.3363351983317</v>
      </c>
      <c r="X109" s="57">
        <v>44</v>
      </c>
      <c r="Y109" s="57"/>
      <c r="Z109" s="23"/>
      <c r="AB109" s="3"/>
      <c r="AC109" s="28"/>
      <c r="AD109" s="56"/>
      <c r="AE109" s="28"/>
      <c r="AF109" s="18"/>
      <c r="AH109" s="23"/>
      <c r="AI109" s="23"/>
      <c r="AJ109" s="23"/>
      <c r="AK109" s="23"/>
      <c r="AL109" s="23"/>
      <c r="AM109" s="23"/>
      <c r="AN109" s="23"/>
      <c r="AO109" s="30"/>
      <c r="AP109" s="22"/>
      <c r="AQ109" s="29"/>
      <c r="AR109" s="27"/>
      <c r="AS109" s="27"/>
      <c r="AT109" s="27"/>
      <c r="AU109" s="27"/>
      <c r="AV109" s="27"/>
      <c r="AW109" s="27"/>
      <c r="AY109" s="2"/>
      <c r="AZ109" s="8"/>
      <c r="BA109" s="8"/>
      <c r="BB109" s="8"/>
      <c r="BD109" s="37"/>
      <c r="BE109" s="28"/>
      <c r="BF109" s="56"/>
      <c r="BG109" s="28"/>
      <c r="BH109" s="18"/>
      <c r="BJ109" s="23"/>
      <c r="BK109" s="23"/>
      <c r="BL109" s="23"/>
      <c r="BM109" s="23"/>
      <c r="BN109" s="23"/>
      <c r="BO109" s="23"/>
      <c r="BP109" s="23"/>
      <c r="BQ109" s="30"/>
      <c r="BR109" s="22"/>
      <c r="BS109" s="29"/>
      <c r="BT109" s="27"/>
      <c r="BU109" s="27"/>
      <c r="BV109" s="27"/>
      <c r="BW109" s="27"/>
      <c r="BX109" s="27"/>
      <c r="BY109" s="27"/>
      <c r="CA109" s="2"/>
      <c r="CB109" s="8"/>
      <c r="CC109" s="8"/>
      <c r="CD109" s="8"/>
      <c r="CF109" s="37"/>
      <c r="CG109" s="28"/>
      <c r="CH109" s="56"/>
      <c r="CI109" s="28"/>
      <c r="CJ109" s="18"/>
      <c r="CL109" s="23"/>
      <c r="CM109" s="23"/>
      <c r="CN109" s="23"/>
      <c r="CO109" s="23"/>
      <c r="CP109" s="23"/>
      <c r="CQ109" s="23"/>
      <c r="CR109" s="23"/>
      <c r="CS109" s="30"/>
      <c r="CT109" s="22"/>
      <c r="CU109" s="29"/>
      <c r="CV109" s="27"/>
      <c r="CW109" s="27"/>
      <c r="CX109" s="27"/>
      <c r="CY109" s="27"/>
      <c r="CZ109" s="27"/>
      <c r="DA109" s="27"/>
    </row>
    <row r="110" spans="2:105">
      <c r="B110" s="61">
        <v>100</v>
      </c>
      <c r="C110" s="149">
        <v>43978</v>
      </c>
      <c r="D110" s="156">
        <v>3036.13</v>
      </c>
      <c r="E110" s="58">
        <f t="shared" si="16"/>
        <v>1.4827343010993534E-2</v>
      </c>
      <c r="G110" s="57">
        <v>45</v>
      </c>
      <c r="H110" s="152">
        <f t="shared" ca="1" si="14"/>
        <v>2415.9210205803693</v>
      </c>
      <c r="I110" s="112">
        <f t="shared" ca="1" si="15"/>
        <v>-5.9109430888896878E-4</v>
      </c>
      <c r="J110" s="151">
        <f t="shared" ca="1" si="3"/>
        <v>3.976631996900537</v>
      </c>
      <c r="K110" s="150">
        <f t="shared" ca="1" si="4"/>
        <v>-5.5204317125121243E-2</v>
      </c>
      <c r="L110" s="52"/>
      <c r="M110" s="149">
        <v>43978</v>
      </c>
      <c r="N110" s="59">
        <f>'[1]S&amp;P500'!F4539</f>
        <v>3036.13</v>
      </c>
      <c r="O110" s="58">
        <f t="shared" si="17"/>
        <v>1.4827343010993534E-2</v>
      </c>
      <c r="P110" s="144">
        <f t="shared" si="6"/>
        <v>2266.9934390968115</v>
      </c>
      <c r="Q110" s="144">
        <f t="shared" si="7"/>
        <v>2490.9041084856917</v>
      </c>
      <c r="R110" s="144">
        <f t="shared" si="8"/>
        <v>2523.8505726988274</v>
      </c>
      <c r="S110" s="144">
        <f t="shared" si="9"/>
        <v>2036.2771506763295</v>
      </c>
      <c r="T110" s="144">
        <f t="shared" si="10"/>
        <v>2809.8103873869109</v>
      </c>
      <c r="U110" s="144">
        <f t="shared" si="11"/>
        <v>1829.0413032772074</v>
      </c>
      <c r="V110" s="144">
        <f t="shared" si="12"/>
        <v>3128.1703039276968</v>
      </c>
      <c r="W110" s="144">
        <f t="shared" si="13"/>
        <v>1642.8962471944674</v>
      </c>
      <c r="X110" s="57">
        <v>45</v>
      </c>
      <c r="Y110" s="57"/>
      <c r="Z110" s="23"/>
      <c r="AB110" s="3"/>
      <c r="AC110" s="28"/>
      <c r="AD110" s="56"/>
      <c r="AE110" s="28"/>
      <c r="AF110" s="18"/>
      <c r="AH110" s="23"/>
      <c r="AI110" s="23"/>
      <c r="AJ110" s="23"/>
      <c r="AK110" s="23"/>
      <c r="AL110" s="23"/>
      <c r="AM110" s="23"/>
      <c r="AN110" s="23"/>
      <c r="AO110" s="30"/>
      <c r="AP110" s="22"/>
      <c r="AQ110" s="29"/>
      <c r="AR110" s="27"/>
      <c r="AS110" s="27"/>
      <c r="AT110" s="27"/>
      <c r="AU110" s="27"/>
      <c r="AV110" s="27"/>
      <c r="AW110" s="27"/>
      <c r="AY110" s="2"/>
      <c r="AZ110" s="8"/>
      <c r="BA110" s="8"/>
      <c r="BB110" s="8"/>
      <c r="BD110" s="37"/>
      <c r="BE110" s="28"/>
      <c r="BF110" s="56"/>
      <c r="BG110" s="28"/>
      <c r="BH110" s="18"/>
      <c r="BJ110" s="23"/>
      <c r="BK110" s="23"/>
      <c r="BL110" s="23"/>
      <c r="BM110" s="23"/>
      <c r="BN110" s="23"/>
      <c r="BO110" s="23"/>
      <c r="BP110" s="23"/>
      <c r="BQ110" s="30"/>
      <c r="BR110" s="22"/>
      <c r="BS110" s="29"/>
      <c r="BT110" s="27"/>
      <c r="BU110" s="27"/>
      <c r="BV110" s="27"/>
      <c r="BW110" s="27"/>
      <c r="BX110" s="27"/>
      <c r="BY110" s="27"/>
      <c r="CA110" s="2"/>
      <c r="CB110" s="8"/>
      <c r="CC110" s="8"/>
      <c r="CD110" s="8"/>
      <c r="CF110" s="37"/>
      <c r="CG110" s="28"/>
      <c r="CH110" s="56"/>
      <c r="CI110" s="28"/>
      <c r="CJ110" s="18"/>
      <c r="CL110" s="23"/>
      <c r="CM110" s="23"/>
      <c r="CN110" s="23"/>
      <c r="CO110" s="23"/>
      <c r="CP110" s="23"/>
      <c r="CQ110" s="23"/>
      <c r="CR110" s="23"/>
      <c r="CS110" s="30"/>
      <c r="CT110" s="22"/>
      <c r="CU110" s="29"/>
      <c r="CV110" s="27"/>
      <c r="CW110" s="27"/>
      <c r="CX110" s="27"/>
      <c r="CY110" s="27"/>
      <c r="CZ110" s="27"/>
      <c r="DA110" s="27"/>
    </row>
    <row r="111" spans="2:105">
      <c r="B111" s="61">
        <v>101</v>
      </c>
      <c r="C111" s="149">
        <v>43979</v>
      </c>
      <c r="D111" s="156">
        <v>3029.73</v>
      </c>
      <c r="E111" s="58">
        <f t="shared" si="16"/>
        <v>-2.1079466294263061E-3</v>
      </c>
      <c r="G111" s="60">
        <v>46</v>
      </c>
      <c r="H111" s="152">
        <f t="shared" ca="1" si="14"/>
        <v>2432.1195682608732</v>
      </c>
      <c r="I111" s="112">
        <f t="shared" ca="1" si="15"/>
        <v>6.7049160723857519E-3</v>
      </c>
      <c r="J111" s="151">
        <f t="shared" ca="1" si="3"/>
        <v>4.3760406278525164</v>
      </c>
      <c r="K111" s="150">
        <f t="shared" ca="1" si="4"/>
        <v>0.39940863095197954</v>
      </c>
      <c r="L111" s="52"/>
      <c r="M111" s="149">
        <v>43979</v>
      </c>
      <c r="N111" s="59">
        <f>'[1]S&amp;P500'!F4540</f>
        <v>3029.73</v>
      </c>
      <c r="O111" s="58">
        <f t="shared" si="17"/>
        <v>-2.1079466294263061E-3</v>
      </c>
      <c r="P111" s="144">
        <f t="shared" si="6"/>
        <v>2267.6554978368995</v>
      </c>
      <c r="Q111" s="144">
        <f t="shared" si="7"/>
        <v>2493.8601152208266</v>
      </c>
      <c r="R111" s="144">
        <f t="shared" si="8"/>
        <v>2527.5836243482045</v>
      </c>
      <c r="S111" s="144">
        <f t="shared" si="9"/>
        <v>2034.4574981949288</v>
      </c>
      <c r="T111" s="144">
        <f t="shared" si="10"/>
        <v>2817.3057963025326</v>
      </c>
      <c r="U111" s="144">
        <f t="shared" si="11"/>
        <v>1825.2407898420845</v>
      </c>
      <c r="V111" s="144">
        <f t="shared" si="12"/>
        <v>3140.2371313932858</v>
      </c>
      <c r="W111" s="144">
        <f t="shared" si="13"/>
        <v>1637.5392181253387</v>
      </c>
      <c r="X111" s="57">
        <v>46</v>
      </c>
      <c r="Y111" s="57"/>
      <c r="Z111" s="23"/>
      <c r="AB111" s="3"/>
      <c r="AC111" s="28"/>
      <c r="AD111" s="56"/>
      <c r="AE111" s="28"/>
      <c r="AF111" s="18"/>
      <c r="AH111" s="23"/>
      <c r="AI111" s="23"/>
      <c r="AJ111" s="23"/>
      <c r="AK111" s="23"/>
      <c r="AL111" s="23"/>
      <c r="AM111" s="23"/>
      <c r="AN111" s="23"/>
      <c r="AO111" s="30"/>
      <c r="AP111" s="22"/>
      <c r="AQ111" s="29"/>
      <c r="AR111" s="27"/>
      <c r="AS111" s="27"/>
      <c r="AT111" s="27"/>
      <c r="AU111" s="27"/>
      <c r="AV111" s="27"/>
      <c r="AW111" s="27"/>
      <c r="AY111" s="2"/>
      <c r="AZ111" s="8"/>
      <c r="BA111" s="8"/>
      <c r="BB111" s="8"/>
      <c r="BD111" s="37"/>
      <c r="BE111" s="28"/>
      <c r="BF111" s="56"/>
      <c r="BG111" s="28"/>
      <c r="BH111" s="18"/>
      <c r="BJ111" s="23"/>
      <c r="BK111" s="23"/>
      <c r="BL111" s="23"/>
      <c r="BM111" s="23"/>
      <c r="BN111" s="23"/>
      <c r="BO111" s="23"/>
      <c r="BP111" s="23"/>
      <c r="BQ111" s="30"/>
      <c r="BR111" s="22"/>
      <c r="BS111" s="29"/>
      <c r="BT111" s="27"/>
      <c r="BU111" s="27"/>
      <c r="BV111" s="27"/>
      <c r="BW111" s="27"/>
      <c r="BX111" s="27"/>
      <c r="BY111" s="27"/>
      <c r="CA111" s="2"/>
      <c r="CB111" s="8"/>
      <c r="CC111" s="8"/>
      <c r="CD111" s="8"/>
      <c r="CF111" s="37"/>
      <c r="CG111" s="28"/>
      <c r="CH111" s="56"/>
      <c r="CI111" s="28"/>
      <c r="CJ111" s="18"/>
      <c r="CL111" s="23"/>
      <c r="CM111" s="23"/>
      <c r="CN111" s="23"/>
      <c r="CO111" s="23"/>
      <c r="CP111" s="23"/>
      <c r="CQ111" s="23"/>
      <c r="CR111" s="23"/>
      <c r="CS111" s="30"/>
      <c r="CT111" s="22"/>
      <c r="CU111" s="29"/>
      <c r="CV111" s="27"/>
      <c r="CW111" s="27"/>
      <c r="CX111" s="27"/>
      <c r="CY111" s="27"/>
      <c r="CZ111" s="27"/>
      <c r="DA111" s="27"/>
    </row>
    <row r="112" spans="2:105">
      <c r="B112" s="61">
        <v>102</v>
      </c>
      <c r="C112" s="149">
        <v>43980</v>
      </c>
      <c r="D112" s="156">
        <v>3044.31</v>
      </c>
      <c r="E112" s="58">
        <f t="shared" si="16"/>
        <v>4.8123100078224556E-3</v>
      </c>
      <c r="G112" s="57">
        <v>47</v>
      </c>
      <c r="H112" s="152">
        <f t="shared" ca="1" si="14"/>
        <v>2455.4592900830908</v>
      </c>
      <c r="I112" s="112">
        <f t="shared" ca="1" si="15"/>
        <v>9.5964532857679558E-3</v>
      </c>
      <c r="J112" s="151">
        <f t="shared" ca="1" si="3"/>
        <v>4.9547093659218024</v>
      </c>
      <c r="K112" s="150">
        <f t="shared" ca="1" si="4"/>
        <v>0.57866873806928587</v>
      </c>
      <c r="L112" s="52"/>
      <c r="M112" s="149">
        <v>43980</v>
      </c>
      <c r="N112" s="59">
        <f>'[1]S&amp;P500'!F4541</f>
        <v>3044.31</v>
      </c>
      <c r="O112" s="58">
        <f t="shared" si="17"/>
        <v>4.8123100078224556E-3</v>
      </c>
      <c r="P112" s="144">
        <f t="shared" si="6"/>
        <v>2268.3177499263675</v>
      </c>
      <c r="Q112" s="144">
        <f t="shared" si="7"/>
        <v>2496.7876135624169</v>
      </c>
      <c r="R112" s="144">
        <f t="shared" si="8"/>
        <v>2531.2897388218139</v>
      </c>
      <c r="S112" s="144">
        <f t="shared" si="9"/>
        <v>2032.6655363545535</v>
      </c>
      <c r="T112" s="144">
        <f t="shared" si="10"/>
        <v>2824.74875580046</v>
      </c>
      <c r="U112" s="144">
        <f t="shared" si="11"/>
        <v>1821.4948866038128</v>
      </c>
      <c r="V112" s="144">
        <f t="shared" si="12"/>
        <v>3152.2292414894232</v>
      </c>
      <c r="W112" s="144">
        <f t="shared" si="13"/>
        <v>1632.2624468136369</v>
      </c>
      <c r="X112" s="57">
        <v>47</v>
      </c>
      <c r="Y112" s="57"/>
      <c r="Z112" s="23"/>
      <c r="AB112" s="3"/>
      <c r="AC112" s="28"/>
      <c r="AD112" s="56"/>
      <c r="AE112" s="28"/>
      <c r="AF112" s="18"/>
      <c r="AH112" s="23"/>
      <c r="AI112" s="23"/>
      <c r="AJ112" s="23"/>
      <c r="AK112" s="23"/>
      <c r="AL112" s="23"/>
      <c r="AM112" s="23"/>
      <c r="AN112" s="23"/>
      <c r="AO112" s="30"/>
      <c r="AP112" s="22"/>
      <c r="AQ112" s="29"/>
      <c r="AR112" s="27"/>
      <c r="AS112" s="27"/>
      <c r="AT112" s="27"/>
      <c r="AU112" s="27"/>
      <c r="AV112" s="27"/>
      <c r="AW112" s="27"/>
      <c r="AY112" s="2"/>
      <c r="AZ112" s="8"/>
      <c r="BA112" s="8"/>
      <c r="BB112" s="8"/>
      <c r="BD112" s="37"/>
      <c r="BE112" s="28"/>
      <c r="BF112" s="56"/>
      <c r="BG112" s="28"/>
      <c r="BH112" s="18"/>
      <c r="BJ112" s="23"/>
      <c r="BK112" s="23"/>
      <c r="BL112" s="23"/>
      <c r="BM112" s="23"/>
      <c r="BN112" s="23"/>
      <c r="BO112" s="23"/>
      <c r="BP112" s="23"/>
      <c r="BQ112" s="30"/>
      <c r="BR112" s="22"/>
      <c r="BS112" s="29"/>
      <c r="BT112" s="27"/>
      <c r="BU112" s="27"/>
      <c r="BV112" s="27"/>
      <c r="BW112" s="27"/>
      <c r="BX112" s="27"/>
      <c r="BY112" s="27"/>
      <c r="CA112" s="2"/>
      <c r="CB112" s="8"/>
      <c r="CC112" s="8"/>
      <c r="CD112" s="8"/>
      <c r="CF112" s="37"/>
      <c r="CG112" s="28"/>
      <c r="CH112" s="56"/>
      <c r="CI112" s="28"/>
      <c r="CJ112" s="18"/>
      <c r="CL112" s="23"/>
      <c r="CM112" s="23"/>
      <c r="CN112" s="23"/>
      <c r="CO112" s="23"/>
      <c r="CP112" s="23"/>
      <c r="CQ112" s="23"/>
      <c r="CR112" s="23"/>
      <c r="CS112" s="30"/>
      <c r="CT112" s="22"/>
      <c r="CU112" s="29"/>
      <c r="CV112" s="27"/>
      <c r="CW112" s="27"/>
      <c r="CX112" s="27"/>
      <c r="CY112" s="27"/>
      <c r="CZ112" s="27"/>
      <c r="DA112" s="27"/>
    </row>
    <row r="113" spans="2:105">
      <c r="B113" s="61">
        <v>103</v>
      </c>
      <c r="C113" s="149">
        <v>43983</v>
      </c>
      <c r="D113" s="156">
        <v>3055.73</v>
      </c>
      <c r="E113" s="58">
        <f t="shared" si="16"/>
        <v>3.7512605483673057E-3</v>
      </c>
      <c r="G113" s="60">
        <v>48</v>
      </c>
      <c r="H113" s="152">
        <f t="shared" ca="1" si="14"/>
        <v>2439.9330242663168</v>
      </c>
      <c r="I113" s="112">
        <f t="shared" ca="1" si="15"/>
        <v>-6.3231615687868161E-3</v>
      </c>
      <c r="J113" s="151">
        <f t="shared" ca="1" si="3"/>
        <v>4.5400070266564363</v>
      </c>
      <c r="K113" s="150">
        <f t="shared" ca="1" si="4"/>
        <v>-0.41470233926536648</v>
      </c>
      <c r="L113" s="52"/>
      <c r="M113" s="149">
        <v>43983</v>
      </c>
      <c r="N113" s="59">
        <f>'[1]S&amp;P500'!F4542</f>
        <v>3055.73</v>
      </c>
      <c r="O113" s="58">
        <f t="shared" si="17"/>
        <v>3.7512605483673057E-3</v>
      </c>
      <c r="P113" s="144">
        <f t="shared" si="6"/>
        <v>2268.9801954216819</v>
      </c>
      <c r="Q113" s="144">
        <f t="shared" si="7"/>
        <v>2499.687512633664</v>
      </c>
      <c r="R113" s="144">
        <f t="shared" si="8"/>
        <v>2534.9698135821345</v>
      </c>
      <c r="S113" s="144">
        <f t="shared" si="9"/>
        <v>2030.9003679775005</v>
      </c>
      <c r="T113" s="144">
        <f t="shared" si="10"/>
        <v>2832.141051181974</v>
      </c>
      <c r="U113" s="144">
        <f t="shared" si="11"/>
        <v>1817.8018093651158</v>
      </c>
      <c r="V113" s="144">
        <f t="shared" si="12"/>
        <v>3164.149289200303</v>
      </c>
      <c r="W113" s="144">
        <f t="shared" si="13"/>
        <v>1627.0632819973455</v>
      </c>
      <c r="X113" s="57">
        <v>48</v>
      </c>
      <c r="Y113" s="57"/>
      <c r="Z113" s="23"/>
      <c r="AB113" s="3"/>
      <c r="AC113" s="28"/>
      <c r="AD113" s="56"/>
      <c r="AE113" s="28"/>
      <c r="AF113" s="18"/>
      <c r="AH113" s="23"/>
      <c r="AI113" s="23"/>
      <c r="AJ113" s="23"/>
      <c r="AK113" s="23"/>
      <c r="AL113" s="23"/>
      <c r="AM113" s="23"/>
      <c r="AN113" s="23"/>
      <c r="AO113" s="30"/>
      <c r="AP113" s="22"/>
      <c r="AQ113" s="29"/>
      <c r="AR113" s="27"/>
      <c r="AS113" s="27"/>
      <c r="AT113" s="27"/>
      <c r="AU113" s="27"/>
      <c r="AV113" s="27"/>
      <c r="AW113" s="27"/>
      <c r="AY113" s="2"/>
      <c r="AZ113" s="8"/>
      <c r="BA113" s="8"/>
      <c r="BB113" s="8"/>
      <c r="BD113" s="37"/>
      <c r="BE113" s="28"/>
      <c r="BF113" s="56"/>
      <c r="BG113" s="28"/>
      <c r="BH113" s="18"/>
      <c r="BJ113" s="23"/>
      <c r="BK113" s="23"/>
      <c r="BL113" s="23"/>
      <c r="BM113" s="23"/>
      <c r="BN113" s="23"/>
      <c r="BO113" s="23"/>
      <c r="BP113" s="23"/>
      <c r="BQ113" s="30"/>
      <c r="BR113" s="22"/>
      <c r="BS113" s="29"/>
      <c r="BT113" s="27"/>
      <c r="BU113" s="27"/>
      <c r="BV113" s="27"/>
      <c r="BW113" s="27"/>
      <c r="BX113" s="27"/>
      <c r="BY113" s="27"/>
      <c r="CA113" s="2"/>
      <c r="CB113" s="8"/>
      <c r="CC113" s="8"/>
      <c r="CD113" s="8"/>
      <c r="CF113" s="37"/>
      <c r="CG113" s="28"/>
      <c r="CH113" s="56"/>
      <c r="CI113" s="28"/>
      <c r="CJ113" s="18"/>
      <c r="CL113" s="23"/>
      <c r="CM113" s="23"/>
      <c r="CN113" s="23"/>
      <c r="CO113" s="23"/>
      <c r="CP113" s="23"/>
      <c r="CQ113" s="23"/>
      <c r="CR113" s="23"/>
      <c r="CS113" s="30"/>
      <c r="CT113" s="22"/>
      <c r="CU113" s="29"/>
      <c r="CV113" s="27"/>
      <c r="CW113" s="27"/>
      <c r="CX113" s="27"/>
      <c r="CY113" s="27"/>
      <c r="CZ113" s="27"/>
      <c r="DA113" s="27"/>
    </row>
    <row r="114" spans="2:105">
      <c r="B114" s="61">
        <v>104</v>
      </c>
      <c r="C114" s="149">
        <v>43984</v>
      </c>
      <c r="D114" s="156">
        <v>3080.82</v>
      </c>
      <c r="E114" s="58">
        <f t="shared" si="16"/>
        <v>8.210803965010045E-3</v>
      </c>
      <c r="G114" s="57">
        <v>49</v>
      </c>
      <c r="H114" s="152">
        <f t="shared" ca="1" si="14"/>
        <v>2376.8290936844228</v>
      </c>
      <c r="I114" s="112">
        <f t="shared" ca="1" si="15"/>
        <v>-2.5862976546607977E-2</v>
      </c>
      <c r="J114" s="151">
        <f t="shared" ca="1" si="3"/>
        <v>2.8840505222425694</v>
      </c>
      <c r="K114" s="150">
        <f t="shared" ca="1" si="4"/>
        <v>-1.6559565044138667</v>
      </c>
      <c r="L114" s="52"/>
      <c r="M114" s="149">
        <v>43984</v>
      </c>
      <c r="N114" s="59">
        <f>'[1]S&amp;P500'!F4543</f>
        <v>3080.82</v>
      </c>
      <c r="O114" s="58">
        <f t="shared" si="17"/>
        <v>8.210803965010045E-3</v>
      </c>
      <c r="P114" s="144">
        <f t="shared" si="6"/>
        <v>2269.6428343793245</v>
      </c>
      <c r="Q114" s="144">
        <f t="shared" si="7"/>
        <v>2502.5606744072243</v>
      </c>
      <c r="R114" s="144">
        <f t="shared" si="8"/>
        <v>2538.6246993241466</v>
      </c>
      <c r="S114" s="144">
        <f t="shared" si="9"/>
        <v>2029.1611426536695</v>
      </c>
      <c r="T114" s="144">
        <f t="shared" si="10"/>
        <v>2839.4843745452195</v>
      </c>
      <c r="U114" s="144">
        <f t="shared" si="11"/>
        <v>1814.1598671323763</v>
      </c>
      <c r="V114" s="144">
        <f t="shared" si="12"/>
        <v>3175.9997905294799</v>
      </c>
      <c r="W114" s="144">
        <f t="shared" si="13"/>
        <v>1621.9392113973122</v>
      </c>
      <c r="X114" s="57">
        <v>49</v>
      </c>
      <c r="Y114" s="57"/>
      <c r="Z114" s="23"/>
      <c r="AB114" s="3"/>
      <c r="AC114" s="28"/>
      <c r="AD114" s="56"/>
      <c r="AE114" s="28"/>
      <c r="AF114" s="18"/>
      <c r="AH114" s="23"/>
      <c r="AI114" s="23"/>
      <c r="AJ114" s="23"/>
      <c r="AK114" s="23"/>
      <c r="AL114" s="23"/>
      <c r="AM114" s="23"/>
      <c r="AN114" s="23"/>
      <c r="AO114" s="30"/>
      <c r="AP114" s="22"/>
      <c r="AQ114" s="29"/>
      <c r="AR114" s="27"/>
      <c r="AS114" s="27"/>
      <c r="AT114" s="27"/>
      <c r="AU114" s="27"/>
      <c r="AV114" s="27"/>
      <c r="AW114" s="27"/>
      <c r="AY114" s="2"/>
      <c r="AZ114" s="8"/>
      <c r="BA114" s="8"/>
      <c r="BB114" s="8"/>
      <c r="BD114" s="37"/>
      <c r="BE114" s="28"/>
      <c r="BF114" s="56"/>
      <c r="BG114" s="28"/>
      <c r="BH114" s="18"/>
      <c r="BJ114" s="23"/>
      <c r="BK114" s="23"/>
      <c r="BL114" s="23"/>
      <c r="BM114" s="23"/>
      <c r="BN114" s="23"/>
      <c r="BO114" s="23"/>
      <c r="BP114" s="23"/>
      <c r="BQ114" s="30"/>
      <c r="BR114" s="22"/>
      <c r="BS114" s="29"/>
      <c r="BT114" s="27"/>
      <c r="BU114" s="27"/>
      <c r="BV114" s="27"/>
      <c r="BW114" s="27"/>
      <c r="BX114" s="27"/>
      <c r="BY114" s="27"/>
      <c r="CA114" s="2"/>
      <c r="CB114" s="8"/>
      <c r="CC114" s="8"/>
      <c r="CD114" s="8"/>
      <c r="CF114" s="37"/>
      <c r="CG114" s="28"/>
      <c r="CH114" s="56"/>
      <c r="CI114" s="28"/>
      <c r="CJ114" s="18"/>
      <c r="CL114" s="23"/>
      <c r="CM114" s="23"/>
      <c r="CN114" s="23"/>
      <c r="CO114" s="23"/>
      <c r="CP114" s="23"/>
      <c r="CQ114" s="23"/>
      <c r="CR114" s="23"/>
      <c r="CS114" s="30"/>
      <c r="CT114" s="22"/>
      <c r="CU114" s="29"/>
      <c r="CV114" s="27"/>
      <c r="CW114" s="27"/>
      <c r="CX114" s="27"/>
      <c r="CY114" s="27"/>
      <c r="CZ114" s="27"/>
      <c r="DA114" s="27"/>
    </row>
    <row r="115" spans="2:105">
      <c r="B115" s="61">
        <v>105</v>
      </c>
      <c r="C115" s="149">
        <v>43985</v>
      </c>
      <c r="D115" s="156">
        <v>3122.87</v>
      </c>
      <c r="E115" s="58">
        <f t="shared" si="16"/>
        <v>1.3648963587616195E-2</v>
      </c>
      <c r="G115" s="60">
        <v>50</v>
      </c>
      <c r="H115" s="152">
        <f t="shared" ca="1" si="14"/>
        <v>2351.8017971649238</v>
      </c>
      <c r="I115" s="112">
        <f t="shared" ca="1" si="15"/>
        <v>-1.0529699668352328E-2</v>
      </c>
      <c r="J115" s="151">
        <f t="shared" ca="1" si="3"/>
        <v>2.2042049463691402</v>
      </c>
      <c r="K115" s="150">
        <f t="shared" ca="1" si="4"/>
        <v>-0.67984557587342942</v>
      </c>
      <c r="L115" s="52"/>
      <c r="M115" s="149">
        <v>43985</v>
      </c>
      <c r="N115" s="59">
        <f>'[1]S&amp;P500'!F4544</f>
        <v>3122.87</v>
      </c>
      <c r="O115" s="58">
        <f t="shared" si="17"/>
        <v>1.3648963587616195E-2</v>
      </c>
      <c r="P115" s="144">
        <f t="shared" si="6"/>
        <v>2270.3056668557947</v>
      </c>
      <c r="Q115" s="144">
        <f t="shared" si="7"/>
        <v>2505.4079170579344</v>
      </c>
      <c r="R115" s="144">
        <f t="shared" si="8"/>
        <v>2542.2552033083052</v>
      </c>
      <c r="S115" s="144">
        <f t="shared" si="9"/>
        <v>2027.4470534075897</v>
      </c>
      <c r="T115" s="144">
        <f t="shared" si="10"/>
        <v>2846.7803314339662</v>
      </c>
      <c r="U115" s="144">
        <f t="shared" si="11"/>
        <v>1810.5674554668726</v>
      </c>
      <c r="V115" s="144">
        <f t="shared" si="12"/>
        <v>3187.7831324302624</v>
      </c>
      <c r="W115" s="144">
        <f t="shared" si="13"/>
        <v>1616.8878517868543</v>
      </c>
      <c r="X115" s="57">
        <v>50</v>
      </c>
      <c r="Y115" s="57"/>
      <c r="Z115" s="23"/>
      <c r="AB115" s="3"/>
      <c r="AC115" s="28"/>
      <c r="AD115" s="56"/>
      <c r="AE115" s="28"/>
      <c r="AF115" s="18"/>
      <c r="AH115" s="23"/>
      <c r="AI115" s="23"/>
      <c r="AJ115" s="23"/>
      <c r="AK115" s="23"/>
      <c r="AL115" s="23"/>
      <c r="AM115" s="23"/>
      <c r="AN115" s="23"/>
      <c r="AO115" s="30"/>
      <c r="AP115" s="22"/>
      <c r="AQ115" s="29"/>
      <c r="AR115" s="27"/>
      <c r="AS115" s="27"/>
      <c r="AT115" s="27"/>
      <c r="AU115" s="27"/>
      <c r="AV115" s="27"/>
      <c r="AW115" s="27"/>
      <c r="AY115" s="2"/>
      <c r="AZ115" s="8"/>
      <c r="BA115" s="8"/>
      <c r="BB115" s="8"/>
      <c r="BD115" s="37"/>
      <c r="BE115" s="28"/>
      <c r="BF115" s="56"/>
      <c r="BG115" s="28"/>
      <c r="BH115" s="18"/>
      <c r="BJ115" s="23"/>
      <c r="BK115" s="23"/>
      <c r="BL115" s="23"/>
      <c r="BM115" s="23"/>
      <c r="BN115" s="23"/>
      <c r="BO115" s="23"/>
      <c r="BP115" s="23"/>
      <c r="BQ115" s="30"/>
      <c r="BR115" s="22"/>
      <c r="BS115" s="29"/>
      <c r="BT115" s="27"/>
      <c r="BU115" s="27"/>
      <c r="BV115" s="27"/>
      <c r="BW115" s="27"/>
      <c r="BX115" s="27"/>
      <c r="BY115" s="27"/>
      <c r="CA115" s="2"/>
      <c r="CB115" s="8"/>
      <c r="CC115" s="8"/>
      <c r="CD115" s="8"/>
      <c r="CF115" s="37"/>
      <c r="CG115" s="28"/>
      <c r="CH115" s="56"/>
      <c r="CI115" s="28"/>
      <c r="CJ115" s="18"/>
      <c r="CL115" s="23"/>
      <c r="CM115" s="23"/>
      <c r="CN115" s="23"/>
      <c r="CO115" s="23"/>
      <c r="CP115" s="23"/>
      <c r="CQ115" s="23"/>
      <c r="CR115" s="23"/>
      <c r="CS115" s="30"/>
      <c r="CT115" s="22"/>
      <c r="CU115" s="29"/>
      <c r="CV115" s="27"/>
      <c r="CW115" s="27"/>
      <c r="CX115" s="27"/>
      <c r="CY115" s="27"/>
      <c r="CZ115" s="27"/>
      <c r="DA115" s="27"/>
    </row>
    <row r="116" spans="2:105">
      <c r="B116" s="61">
        <v>106</v>
      </c>
      <c r="C116" s="149">
        <v>43986</v>
      </c>
      <c r="D116" s="156">
        <v>3112.35</v>
      </c>
      <c r="E116" s="58">
        <f t="shared" si="16"/>
        <v>-3.368696103263979E-3</v>
      </c>
      <c r="G116" s="57">
        <v>51</v>
      </c>
      <c r="H116" s="152">
        <f t="shared" ca="1" si="14"/>
        <v>2343.9006766433886</v>
      </c>
      <c r="I116" s="112">
        <f t="shared" ca="1" si="15"/>
        <v>-3.3596030630897158E-3</v>
      </c>
      <c r="J116" s="151">
        <f t="shared" ca="1" si="3"/>
        <v>1.9756262462899954</v>
      </c>
      <c r="K116" s="150">
        <f t="shared" ca="1" si="4"/>
        <v>-0.22857870007914477</v>
      </c>
      <c r="L116" s="52"/>
      <c r="M116" s="149">
        <v>43986</v>
      </c>
      <c r="N116" s="59">
        <f>'[1]S&amp;P500'!F4545</f>
        <v>3112.35</v>
      </c>
      <c r="O116" s="58">
        <f t="shared" si="17"/>
        <v>-3.368696103263979E-3</v>
      </c>
      <c r="P116" s="144">
        <f t="shared" si="6"/>
        <v>2270.9686929076092</v>
      </c>
      <c r="Q116" s="144">
        <f t="shared" si="7"/>
        <v>2508.2300180151542</v>
      </c>
      <c r="R116" s="144">
        <f t="shared" si="8"/>
        <v>2545.8620923945223</v>
      </c>
      <c r="S116" s="144">
        <f t="shared" si="9"/>
        <v>2025.7573336644389</v>
      </c>
      <c r="T116" s="144">
        <f t="shared" si="10"/>
        <v>2854.0304468896084</v>
      </c>
      <c r="U116" s="144">
        <f t="shared" si="11"/>
        <v>1807.0230504327819</v>
      </c>
      <c r="V116" s="144">
        <f t="shared" si="12"/>
        <v>3199.5015818439801</v>
      </c>
      <c r="W116" s="144">
        <f t="shared" si="13"/>
        <v>1611.9069399534949</v>
      </c>
      <c r="X116" s="57">
        <v>51</v>
      </c>
      <c r="Y116" s="57"/>
      <c r="Z116" s="23"/>
      <c r="AB116" s="3"/>
      <c r="AC116" s="28"/>
      <c r="AD116" s="56"/>
      <c r="AE116" s="28"/>
      <c r="AF116" s="18"/>
      <c r="AH116" s="23"/>
      <c r="AI116" s="23"/>
      <c r="AJ116" s="23"/>
      <c r="AK116" s="23"/>
      <c r="AL116" s="23"/>
      <c r="AM116" s="23"/>
      <c r="AN116" s="23"/>
      <c r="AO116" s="30"/>
      <c r="AP116" s="22"/>
      <c r="AQ116" s="29"/>
      <c r="AR116" s="27"/>
      <c r="AS116" s="27"/>
      <c r="AT116" s="27"/>
      <c r="AU116" s="27"/>
      <c r="AV116" s="27"/>
      <c r="AW116" s="27"/>
      <c r="AY116" s="2"/>
      <c r="AZ116" s="8"/>
      <c r="BA116" s="8"/>
      <c r="BB116" s="8"/>
      <c r="BD116" s="37"/>
      <c r="BE116" s="28"/>
      <c r="BF116" s="56"/>
      <c r="BG116" s="28"/>
      <c r="BH116" s="18"/>
      <c r="BJ116" s="23"/>
      <c r="BK116" s="23"/>
      <c r="BL116" s="23"/>
      <c r="BM116" s="23"/>
      <c r="BN116" s="23"/>
      <c r="BO116" s="23"/>
      <c r="BP116" s="23"/>
      <c r="BQ116" s="30"/>
      <c r="BR116" s="22"/>
      <c r="BS116" s="29"/>
      <c r="BT116" s="27"/>
      <c r="BU116" s="27"/>
      <c r="BV116" s="27"/>
      <c r="BW116" s="27"/>
      <c r="BX116" s="27"/>
      <c r="BY116" s="27"/>
      <c r="CA116" s="2"/>
      <c r="CB116" s="8"/>
      <c r="CC116" s="8"/>
      <c r="CD116" s="8"/>
      <c r="CF116" s="37"/>
      <c r="CG116" s="28"/>
      <c r="CH116" s="56"/>
      <c r="CI116" s="28"/>
      <c r="CJ116" s="18"/>
      <c r="CL116" s="23"/>
      <c r="CM116" s="23"/>
      <c r="CN116" s="23"/>
      <c r="CO116" s="23"/>
      <c r="CP116" s="23"/>
      <c r="CQ116" s="23"/>
      <c r="CR116" s="23"/>
      <c r="CS116" s="30"/>
      <c r="CT116" s="22"/>
      <c r="CU116" s="29"/>
      <c r="CV116" s="27"/>
      <c r="CW116" s="27"/>
      <c r="CX116" s="27"/>
      <c r="CY116" s="27"/>
      <c r="CZ116" s="27"/>
      <c r="DA116" s="27"/>
    </row>
    <row r="117" spans="2:105">
      <c r="B117" s="61">
        <v>107</v>
      </c>
      <c r="C117" s="149">
        <v>43987</v>
      </c>
      <c r="D117" s="156">
        <v>3193.93</v>
      </c>
      <c r="E117" s="58">
        <f t="shared" si="16"/>
        <v>2.6211704981766167E-2</v>
      </c>
      <c r="G117" s="60">
        <v>52</v>
      </c>
      <c r="H117" s="152">
        <f t="shared" ca="1" si="14"/>
        <v>2360.3475753694988</v>
      </c>
      <c r="I117" s="112">
        <f t="shared" ca="1" si="15"/>
        <v>7.0168923495782382E-3</v>
      </c>
      <c r="J117" s="151">
        <f t="shared" ca="1" si="3"/>
        <v>2.3944005288418913</v>
      </c>
      <c r="K117" s="150">
        <f t="shared" ca="1" si="4"/>
        <v>0.41877428255189597</v>
      </c>
      <c r="L117" s="52"/>
      <c r="M117" s="149">
        <v>43987</v>
      </c>
      <c r="N117" s="59">
        <f>'[1]S&amp;P500'!F4546</f>
        <v>3193.93</v>
      </c>
      <c r="O117" s="58">
        <f t="shared" si="17"/>
        <v>2.6211704981766167E-2</v>
      </c>
      <c r="P117" s="144">
        <f t="shared" si="6"/>
        <v>2271.6319125913001</v>
      </c>
      <c r="Q117" s="144">
        <f t="shared" si="7"/>
        <v>2511.0277167469726</v>
      </c>
      <c r="R117" s="144">
        <f t="shared" si="8"/>
        <v>2549.4460958092827</v>
      </c>
      <c r="S117" s="144">
        <f t="shared" si="9"/>
        <v>2024.0912544829253</v>
      </c>
      <c r="T117" s="144">
        <f t="shared" si="10"/>
        <v>2861.236170970531</v>
      </c>
      <c r="U117" s="144">
        <f t="shared" si="11"/>
        <v>1803.5252030778115</v>
      </c>
      <c r="V117" s="144">
        <f t="shared" si="12"/>
        <v>3211.157293942068</v>
      </c>
      <c r="W117" s="144">
        <f t="shared" si="13"/>
        <v>1606.9943244568772</v>
      </c>
      <c r="X117" s="57">
        <v>52</v>
      </c>
      <c r="Y117" s="57"/>
      <c r="Z117" s="23"/>
      <c r="AB117" s="3"/>
      <c r="AC117" s="28"/>
      <c r="AD117" s="56"/>
      <c r="AE117" s="28"/>
      <c r="AF117" s="18"/>
      <c r="AH117" s="23"/>
      <c r="AI117" s="23"/>
      <c r="AJ117" s="23"/>
      <c r="AK117" s="23"/>
      <c r="AL117" s="23"/>
      <c r="AM117" s="23"/>
      <c r="AN117" s="23"/>
      <c r="AO117" s="30"/>
      <c r="AP117" s="22"/>
      <c r="AQ117" s="29"/>
      <c r="AR117" s="27"/>
      <c r="AS117" s="27"/>
      <c r="AT117" s="27"/>
      <c r="AU117" s="27"/>
      <c r="AV117" s="27"/>
      <c r="AW117" s="27"/>
      <c r="AY117" s="2"/>
      <c r="AZ117" s="8"/>
      <c r="BA117" s="8"/>
      <c r="BB117" s="8"/>
      <c r="BD117" s="37"/>
      <c r="BE117" s="28"/>
      <c r="BF117" s="56"/>
      <c r="BG117" s="28"/>
      <c r="BH117" s="18"/>
      <c r="BJ117" s="23"/>
      <c r="BK117" s="23"/>
      <c r="BL117" s="23"/>
      <c r="BM117" s="23"/>
      <c r="BN117" s="23"/>
      <c r="BO117" s="23"/>
      <c r="BP117" s="23"/>
      <c r="BQ117" s="30"/>
      <c r="BR117" s="22"/>
      <c r="BS117" s="29"/>
      <c r="BT117" s="27"/>
      <c r="BU117" s="27"/>
      <c r="BV117" s="27"/>
      <c r="BW117" s="27"/>
      <c r="BX117" s="27"/>
      <c r="BY117" s="27"/>
      <c r="CA117" s="2"/>
      <c r="CB117" s="8"/>
      <c r="CC117" s="8"/>
      <c r="CD117" s="8"/>
      <c r="CF117" s="37"/>
      <c r="CG117" s="28"/>
      <c r="CH117" s="56"/>
      <c r="CI117" s="28"/>
      <c r="CJ117" s="18"/>
      <c r="CL117" s="23"/>
      <c r="CM117" s="23"/>
      <c r="CN117" s="23"/>
      <c r="CO117" s="23"/>
      <c r="CP117" s="23"/>
      <c r="CQ117" s="23"/>
      <c r="CR117" s="23"/>
      <c r="CS117" s="30"/>
      <c r="CT117" s="22"/>
      <c r="CU117" s="29"/>
      <c r="CV117" s="27"/>
      <c r="CW117" s="27"/>
      <c r="CX117" s="27"/>
      <c r="CY117" s="27"/>
      <c r="CZ117" s="27"/>
      <c r="DA117" s="27"/>
    </row>
    <row r="118" spans="2:105">
      <c r="B118" s="61">
        <v>108</v>
      </c>
      <c r="C118" s="149">
        <v>43990</v>
      </c>
      <c r="D118" s="156">
        <v>3232.39</v>
      </c>
      <c r="E118" s="58">
        <f t="shared" si="16"/>
        <v>1.2041591393674889E-2</v>
      </c>
      <c r="G118" s="57">
        <v>53</v>
      </c>
      <c r="H118" s="152">
        <f t="shared" ca="1" si="14"/>
        <v>2376.1093470669016</v>
      </c>
      <c r="I118" s="112">
        <f t="shared" ca="1" si="15"/>
        <v>6.677733339732963E-3</v>
      </c>
      <c r="J118" s="151">
        <f t="shared" ca="1" si="3"/>
        <v>2.7921215314720378</v>
      </c>
      <c r="K118" s="150">
        <f t="shared" ca="1" si="4"/>
        <v>0.3977210026301467</v>
      </c>
      <c r="L118" s="52"/>
      <c r="M118" s="149">
        <v>43990</v>
      </c>
      <c r="N118" s="59">
        <f>'[1]S&amp;P500'!F4547</f>
        <v>3232.39</v>
      </c>
      <c r="O118" s="58">
        <f t="shared" si="17"/>
        <v>1.2041591393674889E-2</v>
      </c>
      <c r="P118" s="144">
        <f t="shared" si="6"/>
        <v>2272.2953259634151</v>
      </c>
      <c r="Q118" s="144">
        <f t="shared" si="7"/>
        <v>2513.8017173045178</v>
      </c>
      <c r="R118" s="144">
        <f t="shared" si="8"/>
        <v>2553.0079076740244</v>
      </c>
      <c r="S118" s="144">
        <f t="shared" si="9"/>
        <v>2022.4481220269106</v>
      </c>
      <c r="T118" s="144">
        <f t="shared" si="10"/>
        <v>2868.3988837950192</v>
      </c>
      <c r="U118" s="144">
        <f t="shared" si="11"/>
        <v>1800.0725343902911</v>
      </c>
      <c r="V118" s="144">
        <f t="shared" si="12"/>
        <v>3222.7523196559764</v>
      </c>
      <c r="W118" s="144">
        <f t="shared" si="13"/>
        <v>1602.1479580988585</v>
      </c>
      <c r="X118" s="57">
        <v>53</v>
      </c>
      <c r="Y118" s="57"/>
      <c r="Z118" s="23"/>
      <c r="AB118" s="3"/>
      <c r="AC118" s="28"/>
      <c r="AD118" s="56"/>
      <c r="AE118" s="28"/>
      <c r="AF118" s="18"/>
      <c r="AH118" s="23"/>
      <c r="AI118" s="23"/>
      <c r="AJ118" s="23"/>
      <c r="AK118" s="23"/>
      <c r="AL118" s="23"/>
      <c r="AM118" s="23"/>
      <c r="AN118" s="23"/>
      <c r="AO118" s="30"/>
      <c r="AP118" s="22"/>
      <c r="AQ118" s="29"/>
      <c r="AR118" s="27"/>
      <c r="AS118" s="27"/>
      <c r="AT118" s="27"/>
      <c r="AU118" s="27"/>
      <c r="AV118" s="27"/>
      <c r="AW118" s="27"/>
      <c r="AY118" s="2"/>
      <c r="AZ118" s="8"/>
      <c r="BA118" s="8"/>
      <c r="BB118" s="8"/>
      <c r="BD118" s="37"/>
      <c r="BE118" s="28"/>
      <c r="BF118" s="56"/>
      <c r="BG118" s="28"/>
      <c r="BH118" s="18"/>
      <c r="BJ118" s="23"/>
      <c r="BK118" s="23"/>
      <c r="BL118" s="23"/>
      <c r="BM118" s="23"/>
      <c r="BN118" s="23"/>
      <c r="BO118" s="23"/>
      <c r="BP118" s="23"/>
      <c r="BQ118" s="30"/>
      <c r="BR118" s="22"/>
      <c r="BS118" s="29"/>
      <c r="BT118" s="27"/>
      <c r="BU118" s="27"/>
      <c r="BV118" s="27"/>
      <c r="BW118" s="27"/>
      <c r="BX118" s="27"/>
      <c r="BY118" s="27"/>
      <c r="CA118" s="2"/>
      <c r="CB118" s="8"/>
      <c r="CC118" s="8"/>
      <c r="CD118" s="8"/>
      <c r="CF118" s="37"/>
      <c r="CG118" s="28"/>
      <c r="CH118" s="56"/>
      <c r="CI118" s="28"/>
      <c r="CJ118" s="18"/>
      <c r="CL118" s="23"/>
      <c r="CM118" s="23"/>
      <c r="CN118" s="23"/>
      <c r="CO118" s="23"/>
      <c r="CP118" s="23"/>
      <c r="CQ118" s="23"/>
      <c r="CR118" s="23"/>
      <c r="CS118" s="30"/>
      <c r="CT118" s="22"/>
      <c r="CU118" s="29"/>
      <c r="CV118" s="27"/>
      <c r="CW118" s="27"/>
      <c r="CX118" s="27"/>
      <c r="CY118" s="27"/>
      <c r="CZ118" s="27"/>
      <c r="DA118" s="27"/>
    </row>
    <row r="119" spans="2:105">
      <c r="B119" s="61">
        <v>109</v>
      </c>
      <c r="C119" s="149">
        <v>43991</v>
      </c>
      <c r="D119" s="156">
        <v>3207.18</v>
      </c>
      <c r="E119" s="58">
        <f t="shared" si="16"/>
        <v>-7.7991826481334358E-3</v>
      </c>
      <c r="G119" s="60">
        <v>54</v>
      </c>
      <c r="H119" s="152">
        <f t="shared" ca="1" si="14"/>
        <v>2350.1263175045856</v>
      </c>
      <c r="I119" s="112">
        <f t="shared" ca="1" si="15"/>
        <v>-1.0935115252330358E-2</v>
      </c>
      <c r="J119" s="151">
        <f t="shared" ca="1" si="3"/>
        <v>2.0866625881494754</v>
      </c>
      <c r="K119" s="150">
        <f t="shared" ca="1" si="4"/>
        <v>-0.70545894332256265</v>
      </c>
      <c r="L119" s="52"/>
      <c r="M119" s="149">
        <v>43991</v>
      </c>
      <c r="N119" s="59">
        <f>'[1]S&amp;P500'!F4548</f>
        <v>3207.18</v>
      </c>
      <c r="O119" s="58">
        <f t="shared" si="17"/>
        <v>-7.7991826481334358E-3</v>
      </c>
      <c r="P119" s="144">
        <f t="shared" si="6"/>
        <v>2272.9589330805202</v>
      </c>
      <c r="Q119" s="144">
        <f t="shared" si="7"/>
        <v>2516.5526906511582</v>
      </c>
      <c r="R119" s="144">
        <f t="shared" si="8"/>
        <v>2556.5481893194637</v>
      </c>
      <c r="S119" s="144">
        <f t="shared" si="9"/>
        <v>2020.8272752510813</v>
      </c>
      <c r="T119" s="144">
        <f t="shared" si="10"/>
        <v>2875.5199001569868</v>
      </c>
      <c r="U119" s="144">
        <f t="shared" si="11"/>
        <v>1796.6637306834446</v>
      </c>
      <c r="V119" s="144">
        <f t="shared" si="12"/>
        <v>3234.2886125686123</v>
      </c>
      <c r="W119" s="144">
        <f t="shared" si="13"/>
        <v>1597.3658910320696</v>
      </c>
      <c r="X119" s="57">
        <v>54</v>
      </c>
      <c r="Y119" s="57"/>
      <c r="Z119" s="23"/>
      <c r="AB119" s="3"/>
      <c r="AC119" s="28"/>
      <c r="AD119" s="56"/>
      <c r="AE119" s="28"/>
      <c r="AF119" s="18"/>
      <c r="AH119" s="23"/>
      <c r="AI119" s="23"/>
      <c r="AJ119" s="23"/>
      <c r="AK119" s="23"/>
      <c r="AL119" s="23"/>
      <c r="AM119" s="23"/>
      <c r="AN119" s="23"/>
      <c r="AO119" s="30"/>
      <c r="AP119" s="22"/>
      <c r="AQ119" s="29"/>
      <c r="AR119" s="27"/>
      <c r="AS119" s="27"/>
      <c r="AT119" s="27"/>
      <c r="AU119" s="27"/>
      <c r="AV119" s="27"/>
      <c r="AW119" s="27"/>
      <c r="AY119" s="2"/>
      <c r="AZ119" s="8"/>
      <c r="BA119" s="8"/>
      <c r="BB119" s="8"/>
      <c r="BD119" s="37"/>
      <c r="BE119" s="28"/>
      <c r="BF119" s="56"/>
      <c r="BG119" s="28"/>
      <c r="BH119" s="18"/>
      <c r="BJ119" s="23"/>
      <c r="BK119" s="23"/>
      <c r="BL119" s="23"/>
      <c r="BM119" s="23"/>
      <c r="BN119" s="23"/>
      <c r="BO119" s="23"/>
      <c r="BP119" s="23"/>
      <c r="BQ119" s="30"/>
      <c r="BR119" s="22"/>
      <c r="BS119" s="29"/>
      <c r="BT119" s="27"/>
      <c r="BU119" s="27"/>
      <c r="BV119" s="27"/>
      <c r="BW119" s="27"/>
      <c r="BX119" s="27"/>
      <c r="BY119" s="27"/>
      <c r="CA119" s="2"/>
      <c r="CB119" s="8"/>
      <c r="CC119" s="8"/>
      <c r="CD119" s="8"/>
      <c r="CF119" s="37"/>
      <c r="CG119" s="28"/>
      <c r="CH119" s="56"/>
      <c r="CI119" s="28"/>
      <c r="CJ119" s="18"/>
      <c r="CL119" s="23"/>
      <c r="CM119" s="23"/>
      <c r="CN119" s="23"/>
      <c r="CO119" s="23"/>
      <c r="CP119" s="23"/>
      <c r="CQ119" s="23"/>
      <c r="CR119" s="23"/>
      <c r="CS119" s="30"/>
      <c r="CT119" s="22"/>
      <c r="CU119" s="29"/>
      <c r="CV119" s="27"/>
      <c r="CW119" s="27"/>
      <c r="CX119" s="27"/>
      <c r="CY119" s="27"/>
      <c r="CZ119" s="27"/>
      <c r="DA119" s="27"/>
    </row>
    <row r="120" spans="2:105">
      <c r="B120" s="61">
        <v>110</v>
      </c>
      <c r="C120" s="149">
        <v>43992</v>
      </c>
      <c r="D120" s="156">
        <v>3190.14</v>
      </c>
      <c r="E120" s="58">
        <f t="shared" si="16"/>
        <v>-5.3130787794885117E-3</v>
      </c>
      <c r="G120" s="57">
        <v>55</v>
      </c>
      <c r="H120" s="152">
        <f t="shared" ca="1" si="14"/>
        <v>2407.6625451150981</v>
      </c>
      <c r="I120" s="112">
        <f t="shared" ca="1" si="15"/>
        <v>2.4482185141267498E-2</v>
      </c>
      <c r="J120" s="151">
        <f t="shared" ca="1" si="3"/>
        <v>3.5801188202300676</v>
      </c>
      <c r="K120" s="150">
        <f t="shared" ca="1" si="4"/>
        <v>1.4934562320805922</v>
      </c>
      <c r="L120" s="52"/>
      <c r="M120" s="149">
        <v>43992</v>
      </c>
      <c r="N120" s="59">
        <f>'[1]S&amp;P500'!F4549</f>
        <v>3190.14</v>
      </c>
      <c r="O120" s="58">
        <f t="shared" si="17"/>
        <v>-5.3130787794885117E-3</v>
      </c>
      <c r="P120" s="144">
        <f t="shared" si="6"/>
        <v>2273.6227339991974</v>
      </c>
      <c r="Q120" s="144">
        <f t="shared" si="7"/>
        <v>2519.281276798406</v>
      </c>
      <c r="R120" s="144">
        <f t="shared" si="8"/>
        <v>2560.0675714076074</v>
      </c>
      <c r="S120" s="144">
        <f t="shared" si="9"/>
        <v>2019.2280837789392</v>
      </c>
      <c r="T120" s="144">
        <f t="shared" si="10"/>
        <v>2882.6004737579119</v>
      </c>
      <c r="U120" s="144">
        <f t="shared" si="11"/>
        <v>1793.2975393634526</v>
      </c>
      <c r="V120" s="144">
        <f t="shared" si="12"/>
        <v>3245.7680352321986</v>
      </c>
      <c r="W120" s="144">
        <f t="shared" si="13"/>
        <v>1592.646264442054</v>
      </c>
      <c r="X120" s="57">
        <v>55</v>
      </c>
      <c r="Y120" s="57"/>
      <c r="Z120" s="23"/>
      <c r="AB120" s="3"/>
      <c r="AC120" s="28"/>
      <c r="AD120" s="56"/>
      <c r="AE120" s="28"/>
      <c r="AF120" s="18"/>
      <c r="AH120" s="23"/>
      <c r="AI120" s="23"/>
      <c r="AJ120" s="23"/>
      <c r="AK120" s="23"/>
      <c r="AL120" s="23"/>
      <c r="AM120" s="23"/>
      <c r="AN120" s="23"/>
      <c r="AO120" s="30"/>
      <c r="AP120" s="22"/>
      <c r="AQ120" s="29"/>
      <c r="AR120" s="27"/>
      <c r="AS120" s="27"/>
      <c r="AT120" s="27"/>
      <c r="AU120" s="27"/>
      <c r="AV120" s="27"/>
      <c r="AW120" s="27"/>
      <c r="AY120" s="2"/>
      <c r="AZ120" s="8"/>
      <c r="BA120" s="8"/>
      <c r="BB120" s="8"/>
      <c r="BD120" s="37"/>
      <c r="BE120" s="28"/>
      <c r="BF120" s="56"/>
      <c r="BG120" s="28"/>
      <c r="BH120" s="18"/>
      <c r="BJ120" s="23"/>
      <c r="BK120" s="23"/>
      <c r="BL120" s="23"/>
      <c r="BM120" s="23"/>
      <c r="BN120" s="23"/>
      <c r="BO120" s="23"/>
      <c r="BP120" s="23"/>
      <c r="BQ120" s="30"/>
      <c r="BR120" s="22"/>
      <c r="BS120" s="29"/>
      <c r="BT120" s="27"/>
      <c r="BU120" s="27"/>
      <c r="BV120" s="27"/>
      <c r="BW120" s="27"/>
      <c r="BX120" s="27"/>
      <c r="BY120" s="27"/>
      <c r="CA120" s="2"/>
      <c r="CB120" s="8"/>
      <c r="CC120" s="8"/>
      <c r="CD120" s="8"/>
      <c r="CF120" s="37"/>
      <c r="CG120" s="28"/>
      <c r="CH120" s="56"/>
      <c r="CI120" s="28"/>
      <c r="CJ120" s="18"/>
      <c r="CL120" s="23"/>
      <c r="CM120" s="23"/>
      <c r="CN120" s="23"/>
      <c r="CO120" s="23"/>
      <c r="CP120" s="23"/>
      <c r="CQ120" s="23"/>
      <c r="CR120" s="23"/>
      <c r="CS120" s="30"/>
      <c r="CT120" s="22"/>
      <c r="CU120" s="29"/>
      <c r="CV120" s="27"/>
      <c r="CW120" s="27"/>
      <c r="CX120" s="27"/>
      <c r="CY120" s="27"/>
      <c r="CZ120" s="27"/>
      <c r="DA120" s="27"/>
    </row>
    <row r="121" spans="2:105">
      <c r="B121" s="61">
        <v>111</v>
      </c>
      <c r="C121" s="149">
        <v>43993</v>
      </c>
      <c r="D121" s="156">
        <v>3002.1</v>
      </c>
      <c r="E121" s="58">
        <f t="shared" si="16"/>
        <v>-5.8944121574601729E-2</v>
      </c>
      <c r="G121" s="60">
        <v>56</v>
      </c>
      <c r="H121" s="152">
        <f t="shared" ca="1" si="14"/>
        <v>2436.5825716257932</v>
      </c>
      <c r="I121" s="112">
        <f t="shared" ca="1" si="15"/>
        <v>1.2011661089869483E-2</v>
      </c>
      <c r="J121" s="151">
        <f t="shared" ca="1" si="3"/>
        <v>4.3081246711652845</v>
      </c>
      <c r="K121" s="150">
        <f t="shared" ca="1" si="4"/>
        <v>0.72800585093521719</v>
      </c>
      <c r="L121" s="52"/>
      <c r="M121" s="149">
        <v>43993</v>
      </c>
      <c r="N121" s="59">
        <f>'[1]S&amp;P500'!F4550</f>
        <v>3002.1</v>
      </c>
      <c r="O121" s="58">
        <f t="shared" si="17"/>
        <v>-5.8944121574601729E-2</v>
      </c>
      <c r="P121" s="144">
        <f t="shared" si="6"/>
        <v>2274.286728776045</v>
      </c>
      <c r="Q121" s="144">
        <f t="shared" si="7"/>
        <v>2521.9880867677903</v>
      </c>
      <c r="R121" s="144">
        <f t="shared" si="8"/>
        <v>2563.5666558806083</v>
      </c>
      <c r="S121" s="144">
        <f t="shared" si="9"/>
        <v>2017.6499459539441</v>
      </c>
      <c r="T121" s="144">
        <f t="shared" si="10"/>
        <v>2889.6418010932498</v>
      </c>
      <c r="U121" s="144">
        <f t="shared" si="11"/>
        <v>1789.972765043043</v>
      </c>
      <c r="V121" s="144">
        <f t="shared" si="12"/>
        <v>3257.1923649697846</v>
      </c>
      <c r="W121" s="144">
        <f t="shared" si="13"/>
        <v>1587.987304745762</v>
      </c>
      <c r="X121" s="57">
        <v>56</v>
      </c>
      <c r="Y121" s="57"/>
      <c r="Z121" s="23"/>
      <c r="AB121" s="3"/>
      <c r="AC121" s="28"/>
      <c r="AD121" s="56"/>
      <c r="AE121" s="28"/>
      <c r="AF121" s="18"/>
      <c r="AH121" s="23"/>
      <c r="AI121" s="23"/>
      <c r="AJ121" s="23"/>
      <c r="AK121" s="23"/>
      <c r="AL121" s="23"/>
      <c r="AM121" s="23"/>
      <c r="AN121" s="23"/>
      <c r="AO121" s="30"/>
      <c r="AP121" s="22"/>
      <c r="AQ121" s="29"/>
      <c r="AR121" s="27"/>
      <c r="AS121" s="27"/>
      <c r="AT121" s="27"/>
      <c r="AU121" s="27"/>
      <c r="AV121" s="27"/>
      <c r="AW121" s="27"/>
      <c r="AY121" s="2"/>
      <c r="AZ121" s="8"/>
      <c r="BA121" s="8"/>
      <c r="BB121" s="8"/>
      <c r="BD121" s="37"/>
      <c r="BE121" s="28"/>
      <c r="BF121" s="56"/>
      <c r="BG121" s="28"/>
      <c r="BH121" s="18"/>
      <c r="BJ121" s="23"/>
      <c r="BK121" s="23"/>
      <c r="BL121" s="23"/>
      <c r="BM121" s="23"/>
      <c r="BN121" s="23"/>
      <c r="BO121" s="23"/>
      <c r="BP121" s="23"/>
      <c r="BQ121" s="30"/>
      <c r="BR121" s="22"/>
      <c r="BS121" s="29"/>
      <c r="BT121" s="27"/>
      <c r="BU121" s="27"/>
      <c r="BV121" s="27"/>
      <c r="BW121" s="27"/>
      <c r="BX121" s="27"/>
      <c r="BY121" s="27"/>
      <c r="CA121" s="2"/>
      <c r="CB121" s="8"/>
      <c r="CC121" s="8"/>
      <c r="CD121" s="8"/>
      <c r="CF121" s="37"/>
      <c r="CG121" s="28"/>
      <c r="CH121" s="56"/>
      <c r="CI121" s="28"/>
      <c r="CJ121" s="18"/>
      <c r="CL121" s="23"/>
      <c r="CM121" s="23"/>
      <c r="CN121" s="23"/>
      <c r="CO121" s="23"/>
      <c r="CP121" s="23"/>
      <c r="CQ121" s="23"/>
      <c r="CR121" s="23"/>
      <c r="CS121" s="30"/>
      <c r="CT121" s="22"/>
      <c r="CU121" s="29"/>
      <c r="CV121" s="27"/>
      <c r="CW121" s="27"/>
      <c r="CX121" s="27"/>
      <c r="CY121" s="27"/>
      <c r="CZ121" s="27"/>
      <c r="DA121" s="27"/>
    </row>
    <row r="122" spans="2:105">
      <c r="B122" s="61">
        <v>112</v>
      </c>
      <c r="C122" s="149">
        <v>43994</v>
      </c>
      <c r="D122" s="156">
        <v>3041.31</v>
      </c>
      <c r="E122" s="58">
        <f t="shared" si="16"/>
        <v>1.3060857399820139E-2</v>
      </c>
      <c r="G122" s="57">
        <v>57</v>
      </c>
      <c r="H122" s="152">
        <f t="shared" ca="1" si="14"/>
        <v>2568.3543528709733</v>
      </c>
      <c r="I122" s="112">
        <f t="shared" ca="1" si="15"/>
        <v>5.4080572839875607E-2</v>
      </c>
      <c r="J122" s="151">
        <f t="shared" ca="1" si="3"/>
        <v>7.5816804222296819</v>
      </c>
      <c r="K122" s="150">
        <f t="shared" ca="1" si="4"/>
        <v>3.2735557510643973</v>
      </c>
      <c r="L122" s="52"/>
      <c r="M122" s="149">
        <v>43994</v>
      </c>
      <c r="N122" s="59">
        <f>'[1]S&amp;P500'!F4551</f>
        <v>3041.31</v>
      </c>
      <c r="O122" s="58">
        <f t="shared" si="17"/>
        <v>1.3060857399820139E-2</v>
      </c>
      <c r="P122" s="144">
        <f t="shared" si="6"/>
        <v>2274.9509174676768</v>
      </c>
      <c r="Q122" s="144">
        <f t="shared" si="7"/>
        <v>2524.6737043956987</v>
      </c>
      <c r="R122" s="144">
        <f t="shared" si="8"/>
        <v>2567.0460177534251</v>
      </c>
      <c r="S122" s="144">
        <f t="shared" si="9"/>
        <v>2016.0922870468555</v>
      </c>
      <c r="T122" s="144">
        <f t="shared" si="10"/>
        <v>2896.6450250271596</v>
      </c>
      <c r="U122" s="144">
        <f t="shared" si="11"/>
        <v>1786.6882659667629</v>
      </c>
      <c r="V122" s="144">
        <f t="shared" si="12"/>
        <v>3268.5632992109995</v>
      </c>
      <c r="W122" s="144">
        <f t="shared" si="13"/>
        <v>1583.3873182557973</v>
      </c>
      <c r="X122" s="57">
        <v>57</v>
      </c>
      <c r="Y122" s="57"/>
      <c r="Z122" s="23"/>
      <c r="AB122" s="3"/>
      <c r="AC122" s="28"/>
      <c r="AD122" s="56"/>
      <c r="AE122" s="28"/>
      <c r="AF122" s="18"/>
      <c r="AH122" s="23"/>
      <c r="AI122" s="23"/>
      <c r="AJ122" s="23"/>
      <c r="AK122" s="23"/>
      <c r="AL122" s="23"/>
      <c r="AM122" s="23"/>
      <c r="AN122" s="23"/>
      <c r="AO122" s="30"/>
      <c r="AP122" s="22"/>
      <c r="AQ122" s="29"/>
      <c r="AR122" s="27"/>
      <c r="AS122" s="27"/>
      <c r="AT122" s="27"/>
      <c r="AU122" s="27"/>
      <c r="AV122" s="27"/>
      <c r="AW122" s="27"/>
      <c r="AY122" s="2"/>
      <c r="AZ122" s="8"/>
      <c r="BA122" s="8"/>
      <c r="BB122" s="8"/>
      <c r="BD122" s="37"/>
      <c r="BE122" s="28"/>
      <c r="BF122" s="56"/>
      <c r="BG122" s="28"/>
      <c r="BH122" s="18"/>
      <c r="BJ122" s="23"/>
      <c r="BK122" s="23"/>
      <c r="BL122" s="23"/>
      <c r="BM122" s="23"/>
      <c r="BN122" s="23"/>
      <c r="BO122" s="23"/>
      <c r="BP122" s="23"/>
      <c r="BQ122" s="30"/>
      <c r="BR122" s="22"/>
      <c r="BS122" s="29"/>
      <c r="BT122" s="27"/>
      <c r="BU122" s="27"/>
      <c r="BV122" s="27"/>
      <c r="BW122" s="27"/>
      <c r="BX122" s="27"/>
      <c r="BY122" s="27"/>
      <c r="CA122" s="2"/>
      <c r="CB122" s="8"/>
      <c r="CC122" s="8"/>
      <c r="CD122" s="8"/>
      <c r="CF122" s="37"/>
      <c r="CG122" s="28"/>
      <c r="CH122" s="56"/>
      <c r="CI122" s="28"/>
      <c r="CJ122" s="18"/>
      <c r="CL122" s="23"/>
      <c r="CM122" s="23"/>
      <c r="CN122" s="23"/>
      <c r="CO122" s="23"/>
      <c r="CP122" s="23"/>
      <c r="CQ122" s="23"/>
      <c r="CR122" s="23"/>
      <c r="CS122" s="30"/>
      <c r="CT122" s="22"/>
      <c r="CU122" s="29"/>
      <c r="CV122" s="27"/>
      <c r="CW122" s="27"/>
      <c r="CX122" s="27"/>
      <c r="CY122" s="27"/>
      <c r="CZ122" s="27"/>
      <c r="DA122" s="27"/>
    </row>
    <row r="123" spans="2:105">
      <c r="B123" s="61">
        <v>113</v>
      </c>
      <c r="C123" s="149">
        <v>43997</v>
      </c>
      <c r="D123" s="156">
        <v>3066.59</v>
      </c>
      <c r="E123" s="58">
        <f t="shared" si="16"/>
        <v>8.312207568449189E-3</v>
      </c>
      <c r="G123" s="60">
        <v>58</v>
      </c>
      <c r="H123" s="152">
        <f t="shared" ca="1" si="14"/>
        <v>2684.7515150598792</v>
      </c>
      <c r="I123" s="112">
        <f t="shared" ca="1" si="15"/>
        <v>4.5319744161779744E-2</v>
      </c>
      <c r="J123" s="151">
        <f t="shared" ca="1" si="3"/>
        <v>10.333606290374483</v>
      </c>
      <c r="K123" s="150">
        <f t="shared" ca="1" si="4"/>
        <v>2.7519258681448009</v>
      </c>
      <c r="L123" s="52"/>
      <c r="M123" s="149">
        <v>43997</v>
      </c>
      <c r="N123" s="59">
        <f>'[1]S&amp;P500'!F4552</f>
        <v>3066.59</v>
      </c>
      <c r="O123" s="58">
        <f t="shared" si="17"/>
        <v>8.312207568449189E-3</v>
      </c>
      <c r="P123" s="144">
        <f t="shared" si="6"/>
        <v>2275.6153001307257</v>
      </c>
      <c r="Q123" s="144">
        <f t="shared" si="7"/>
        <v>2527.3386879963032</v>
      </c>
      <c r="R123" s="144">
        <f t="shared" si="8"/>
        <v>2570.5062067653093</v>
      </c>
      <c r="S123" s="144">
        <f t="shared" si="9"/>
        <v>2014.5545576042452</v>
      </c>
      <c r="T123" s="144">
        <f t="shared" si="10"/>
        <v>2903.6112380855411</v>
      </c>
      <c r="U123" s="144">
        <f t="shared" si="11"/>
        <v>1783.4429507179416</v>
      </c>
      <c r="V123" s="144">
        <f t="shared" si="12"/>
        <v>3279.8824604069155</v>
      </c>
      <c r="W123" s="144">
        <f t="shared" si="13"/>
        <v>1578.8446862655551</v>
      </c>
      <c r="X123" s="57">
        <v>58</v>
      </c>
      <c r="Y123" s="57"/>
      <c r="Z123" s="23"/>
      <c r="AB123" s="3"/>
      <c r="AC123" s="28"/>
      <c r="AD123" s="56"/>
      <c r="AE123" s="28"/>
      <c r="AF123" s="18"/>
      <c r="AH123" s="23"/>
      <c r="AI123" s="23"/>
      <c r="AJ123" s="23"/>
      <c r="AK123" s="23"/>
      <c r="AL123" s="23"/>
      <c r="AM123" s="23"/>
      <c r="AN123" s="23"/>
      <c r="AO123" s="30"/>
      <c r="AP123" s="22"/>
      <c r="AQ123" s="29"/>
      <c r="AR123" s="27"/>
      <c r="AS123" s="27"/>
      <c r="AT123" s="27"/>
      <c r="AU123" s="27"/>
      <c r="AV123" s="27"/>
      <c r="AW123" s="27"/>
      <c r="AY123" s="2"/>
      <c r="AZ123" s="8"/>
      <c r="BA123" s="8"/>
      <c r="BB123" s="8"/>
      <c r="BD123" s="37"/>
      <c r="BE123" s="28"/>
      <c r="BF123" s="56"/>
      <c r="BG123" s="28"/>
      <c r="BH123" s="18"/>
      <c r="BJ123" s="23"/>
      <c r="BK123" s="23"/>
      <c r="BL123" s="23"/>
      <c r="BM123" s="23"/>
      <c r="BN123" s="23"/>
      <c r="BO123" s="23"/>
      <c r="BP123" s="23"/>
      <c r="BQ123" s="30"/>
      <c r="BR123" s="22"/>
      <c r="BS123" s="29"/>
      <c r="BT123" s="27"/>
      <c r="BU123" s="27"/>
      <c r="BV123" s="27"/>
      <c r="BW123" s="27"/>
      <c r="BX123" s="27"/>
      <c r="BY123" s="27"/>
      <c r="CA123" s="2"/>
      <c r="CB123" s="8"/>
      <c r="CC123" s="8"/>
      <c r="CD123" s="8"/>
      <c r="CF123" s="37"/>
      <c r="CG123" s="28"/>
      <c r="CH123" s="56"/>
      <c r="CI123" s="28"/>
      <c r="CJ123" s="18"/>
      <c r="CL123" s="23"/>
      <c r="CM123" s="23"/>
      <c r="CN123" s="23"/>
      <c r="CO123" s="23"/>
      <c r="CP123" s="23"/>
      <c r="CQ123" s="23"/>
      <c r="CR123" s="23"/>
      <c r="CS123" s="30"/>
      <c r="CT123" s="22"/>
      <c r="CU123" s="29"/>
      <c r="CV123" s="27"/>
      <c r="CW123" s="27"/>
      <c r="CX123" s="27"/>
      <c r="CY123" s="27"/>
      <c r="CZ123" s="27"/>
      <c r="DA123" s="27"/>
    </row>
    <row r="124" spans="2:105">
      <c r="B124" s="61">
        <v>114</v>
      </c>
      <c r="C124" s="149">
        <v>43998</v>
      </c>
      <c r="D124" s="156">
        <v>3124.74</v>
      </c>
      <c r="E124" s="58">
        <f t="shared" si="16"/>
        <v>1.8962430582503572E-2</v>
      </c>
      <c r="G124" s="57">
        <v>59</v>
      </c>
      <c r="H124" s="152">
        <f t="shared" ca="1" si="14"/>
        <v>2600.2152862656394</v>
      </c>
      <c r="I124" s="112">
        <f t="shared" ca="1" si="15"/>
        <v>-3.1487543007254579E-2</v>
      </c>
      <c r="J124" s="151">
        <f t="shared" ca="1" si="3"/>
        <v>8.3157354111671449</v>
      </c>
      <c r="K124" s="150">
        <f t="shared" ca="1" si="4"/>
        <v>-2.0178708792073379</v>
      </c>
      <c r="L124" s="52"/>
      <c r="M124" s="149">
        <v>43998</v>
      </c>
      <c r="N124" s="59">
        <f>'[1]S&amp;P500'!F4553</f>
        <v>3124.74</v>
      </c>
      <c r="O124" s="58">
        <f t="shared" si="17"/>
        <v>1.8962430582503572E-2</v>
      </c>
      <c r="P124" s="144">
        <f t="shared" si="6"/>
        <v>2276.279876821839</v>
      </c>
      <c r="Q124" s="144">
        <f t="shared" si="7"/>
        <v>2529.9835718959566</v>
      </c>
      <c r="R124" s="144">
        <f t="shared" si="8"/>
        <v>2573.9477489034607</v>
      </c>
      <c r="S124" s="144">
        <f t="shared" si="9"/>
        <v>2013.0362319248395</v>
      </c>
      <c r="T124" s="144">
        <f t="shared" si="10"/>
        <v>2910.5414854940263</v>
      </c>
      <c r="U124" s="144">
        <f t="shared" si="11"/>
        <v>1780.2357751807006</v>
      </c>
      <c r="V124" s="144">
        <f t="shared" si="12"/>
        <v>3291.1514005638419</v>
      </c>
      <c r="W124" s="144">
        <f t="shared" si="13"/>
        <v>1574.3578605154287</v>
      </c>
      <c r="X124" s="57">
        <v>59</v>
      </c>
      <c r="Y124" s="57"/>
      <c r="Z124" s="23"/>
      <c r="AB124" s="3"/>
      <c r="AC124" s="28"/>
      <c r="AD124" s="56"/>
      <c r="AE124" s="28"/>
      <c r="AF124" s="18"/>
      <c r="AH124" s="23"/>
      <c r="AI124" s="23"/>
      <c r="AJ124" s="23"/>
      <c r="AK124" s="23"/>
      <c r="AL124" s="23"/>
      <c r="AM124" s="23"/>
      <c r="AN124" s="23"/>
      <c r="AO124" s="30"/>
      <c r="AP124" s="22"/>
      <c r="AQ124" s="29"/>
      <c r="AR124" s="27"/>
      <c r="AS124" s="27"/>
      <c r="AT124" s="27"/>
      <c r="AU124" s="27"/>
      <c r="AV124" s="27"/>
      <c r="AW124" s="27"/>
      <c r="AY124" s="2"/>
      <c r="AZ124" s="8"/>
      <c r="BA124" s="8"/>
      <c r="BB124" s="8"/>
      <c r="BD124" s="37"/>
      <c r="BE124" s="28"/>
      <c r="BF124" s="56"/>
      <c r="BG124" s="28"/>
      <c r="BH124" s="18"/>
      <c r="BJ124" s="23"/>
      <c r="BK124" s="23"/>
      <c r="BL124" s="23"/>
      <c r="BM124" s="23"/>
      <c r="BN124" s="23"/>
      <c r="BO124" s="23"/>
      <c r="BP124" s="23"/>
      <c r="BQ124" s="30"/>
      <c r="BR124" s="22"/>
      <c r="BS124" s="29"/>
      <c r="BT124" s="27"/>
      <c r="BU124" s="27"/>
      <c r="BV124" s="27"/>
      <c r="BW124" s="27"/>
      <c r="BX124" s="27"/>
      <c r="BY124" s="27"/>
      <c r="CA124" s="2"/>
      <c r="CB124" s="8"/>
      <c r="CC124" s="8"/>
      <c r="CD124" s="8"/>
      <c r="CF124" s="37"/>
      <c r="CG124" s="28"/>
      <c r="CH124" s="56"/>
      <c r="CI124" s="28"/>
      <c r="CJ124" s="18"/>
      <c r="CL124" s="23"/>
      <c r="CM124" s="23"/>
      <c r="CN124" s="23"/>
      <c r="CO124" s="23"/>
      <c r="CP124" s="23"/>
      <c r="CQ124" s="23"/>
      <c r="CR124" s="23"/>
      <c r="CS124" s="30"/>
      <c r="CT124" s="22"/>
      <c r="CU124" s="29"/>
      <c r="CV124" s="27"/>
      <c r="CW124" s="27"/>
      <c r="CX124" s="27"/>
      <c r="CY124" s="27"/>
      <c r="CZ124" s="27"/>
      <c r="DA124" s="27"/>
    </row>
    <row r="125" spans="2:105">
      <c r="B125" s="61">
        <v>115</v>
      </c>
      <c r="C125" s="149">
        <v>43999</v>
      </c>
      <c r="D125" s="156">
        <v>3113.49</v>
      </c>
      <c r="E125" s="58">
        <f t="shared" si="16"/>
        <v>-3.6002995449221377E-3</v>
      </c>
      <c r="G125" s="60">
        <v>60</v>
      </c>
      <c r="H125" s="152">
        <f t="shared" ca="1" si="14"/>
        <v>2664.0359581622829</v>
      </c>
      <c r="I125" s="112">
        <f t="shared" ca="1" si="15"/>
        <v>2.4544379934132707E-2</v>
      </c>
      <c r="J125" s="151">
        <f t="shared" ca="1" si="3"/>
        <v>9.8129858103137373</v>
      </c>
      <c r="K125" s="150">
        <f t="shared" ca="1" si="4"/>
        <v>1.4972503991465933</v>
      </c>
      <c r="L125" s="52"/>
      <c r="M125" s="149">
        <v>43999</v>
      </c>
      <c r="N125" s="59">
        <f>'[1]S&amp;P500'!F4554</f>
        <v>3113.49</v>
      </c>
      <c r="O125" s="58">
        <f t="shared" si="17"/>
        <v>-3.6002995449221377E-3</v>
      </c>
      <c r="P125" s="144">
        <f t="shared" si="6"/>
        <v>2276.9446475976806</v>
      </c>
      <c r="Q125" s="144">
        <f t="shared" si="7"/>
        <v>2532.6088678510073</v>
      </c>
      <c r="R125" s="144">
        <f t="shared" si="8"/>
        <v>2577.3711478107502</v>
      </c>
      <c r="S125" s="144">
        <f t="shared" si="9"/>
        <v>2011.536806651802</v>
      </c>
      <c r="T125" s="144">
        <f t="shared" si="10"/>
        <v>2917.4367679846414</v>
      </c>
      <c r="U125" s="144">
        <f t="shared" si="11"/>
        <v>1777.0657397332902</v>
      </c>
      <c r="V125" s="144">
        <f t="shared" si="12"/>
        <v>3302.3716054315209</v>
      </c>
      <c r="W125" s="144">
        <f t="shared" si="13"/>
        <v>1569.9253590046148</v>
      </c>
      <c r="X125" s="57">
        <v>60</v>
      </c>
      <c r="Y125" s="57"/>
      <c r="Z125" s="23"/>
      <c r="AB125" s="3"/>
      <c r="AC125" s="28"/>
      <c r="AD125" s="56"/>
      <c r="AE125" s="28"/>
      <c r="AF125" s="18"/>
      <c r="AH125" s="23"/>
      <c r="AI125" s="23"/>
      <c r="AJ125" s="23"/>
      <c r="AK125" s="23"/>
      <c r="AL125" s="23"/>
      <c r="AM125" s="23"/>
      <c r="AN125" s="23"/>
      <c r="AO125" s="30"/>
      <c r="AP125" s="22"/>
      <c r="AQ125" s="29"/>
      <c r="AR125" s="27"/>
      <c r="AS125" s="27"/>
      <c r="AT125" s="27"/>
      <c r="AU125" s="27"/>
      <c r="AV125" s="27"/>
      <c r="AW125" s="27"/>
      <c r="AY125" s="2"/>
      <c r="AZ125" s="8"/>
      <c r="BA125" s="8"/>
      <c r="BB125" s="8"/>
      <c r="BD125" s="37"/>
      <c r="BE125" s="28"/>
      <c r="BF125" s="56"/>
      <c r="BG125" s="28"/>
      <c r="BH125" s="18"/>
      <c r="BJ125" s="23"/>
      <c r="BK125" s="23"/>
      <c r="BL125" s="23"/>
      <c r="BM125" s="23"/>
      <c r="BN125" s="23"/>
      <c r="BO125" s="23"/>
      <c r="BP125" s="23"/>
      <c r="BQ125" s="30"/>
      <c r="BR125" s="22"/>
      <c r="BS125" s="29"/>
      <c r="BT125" s="27"/>
      <c r="BU125" s="27"/>
      <c r="BV125" s="27"/>
      <c r="BW125" s="27"/>
      <c r="BX125" s="27"/>
      <c r="BY125" s="27"/>
      <c r="CA125" s="2"/>
      <c r="CB125" s="8"/>
      <c r="CC125" s="8"/>
      <c r="CD125" s="8"/>
      <c r="CF125" s="37"/>
      <c r="CG125" s="28"/>
      <c r="CH125" s="56"/>
      <c r="CI125" s="28"/>
      <c r="CJ125" s="18"/>
      <c r="CL125" s="23"/>
      <c r="CM125" s="23"/>
      <c r="CN125" s="23"/>
      <c r="CO125" s="23"/>
      <c r="CP125" s="23"/>
      <c r="CQ125" s="23"/>
      <c r="CR125" s="23"/>
      <c r="CS125" s="30"/>
      <c r="CT125" s="22"/>
      <c r="CU125" s="29"/>
      <c r="CV125" s="27"/>
      <c r="CW125" s="27"/>
      <c r="CX125" s="27"/>
      <c r="CY125" s="27"/>
      <c r="CZ125" s="27"/>
      <c r="DA125" s="27"/>
    </row>
    <row r="126" spans="2:105">
      <c r="B126" s="61">
        <v>116</v>
      </c>
      <c r="C126" s="149">
        <v>44000</v>
      </c>
      <c r="D126" s="156">
        <v>3115.34</v>
      </c>
      <c r="E126" s="58">
        <f t="shared" si="16"/>
        <v>5.9418851513907674E-4</v>
      </c>
      <c r="G126" s="57">
        <v>61</v>
      </c>
      <c r="H126" s="152">
        <f t="shared" ca="1" si="14"/>
        <v>2502.2612101899017</v>
      </c>
      <c r="I126" s="112">
        <f t="shared" ca="1" si="15"/>
        <v>-6.0725437086058466E-2</v>
      </c>
      <c r="J126" s="151">
        <f t="shared" ca="1" si="3"/>
        <v>5.87927060751149</v>
      </c>
      <c r="K126" s="150">
        <f t="shared" ca="1" si="4"/>
        <v>-3.9337152028022473</v>
      </c>
      <c r="L126" s="52"/>
      <c r="M126" s="149">
        <v>44000</v>
      </c>
      <c r="N126" s="59">
        <f>'[1]S&amp;P500'!F4555</f>
        <v>3115.34</v>
      </c>
      <c r="O126" s="58">
        <f t="shared" si="17"/>
        <v>5.9418851513907674E-4</v>
      </c>
      <c r="P126" s="144">
        <f t="shared" si="6"/>
        <v>2277.6096125149325</v>
      </c>
      <c r="Q126" s="144">
        <f t="shared" si="7"/>
        <v>2535.2150663596744</v>
      </c>
      <c r="R126" s="144">
        <f t="shared" si="8"/>
        <v>2580.7768860880828</v>
      </c>
      <c r="S126" s="144">
        <f t="shared" si="9"/>
        <v>2010.0557994703647</v>
      </c>
      <c r="T126" s="144">
        <f t="shared" si="10"/>
        <v>2924.298044392292</v>
      </c>
      <c r="U126" s="144">
        <f t="shared" si="11"/>
        <v>1773.9318866516062</v>
      </c>
      <c r="V126" s="144">
        <f t="shared" si="12"/>
        <v>3313.5444983773441</v>
      </c>
      <c r="W126" s="144">
        <f t="shared" si="13"/>
        <v>1565.5457621168998</v>
      </c>
      <c r="X126" s="57">
        <v>61</v>
      </c>
      <c r="Y126" s="57"/>
      <c r="Z126" s="23"/>
      <c r="AB126" s="3"/>
      <c r="AC126" s="28"/>
      <c r="AD126" s="56"/>
      <c r="AE126" s="28"/>
      <c r="AF126" s="18"/>
      <c r="AH126" s="23"/>
      <c r="AI126" s="23"/>
      <c r="AJ126" s="23"/>
      <c r="AK126" s="23"/>
      <c r="AL126" s="23"/>
      <c r="AM126" s="23"/>
      <c r="AN126" s="23"/>
      <c r="AO126" s="30"/>
      <c r="AP126" s="22"/>
      <c r="AQ126" s="29"/>
      <c r="AR126" s="27"/>
      <c r="AS126" s="27"/>
      <c r="AT126" s="27"/>
      <c r="AU126" s="27"/>
      <c r="AV126" s="27"/>
      <c r="AW126" s="27"/>
      <c r="AY126" s="2"/>
      <c r="AZ126" s="8"/>
      <c r="BA126" s="8"/>
      <c r="BB126" s="8"/>
      <c r="BD126" s="37"/>
      <c r="BE126" s="28"/>
      <c r="BF126" s="56"/>
      <c r="BG126" s="28"/>
      <c r="BH126" s="18"/>
      <c r="BJ126" s="23"/>
      <c r="BK126" s="23"/>
      <c r="BL126" s="23"/>
      <c r="BM126" s="23"/>
      <c r="BN126" s="23"/>
      <c r="BO126" s="23"/>
      <c r="BP126" s="23"/>
      <c r="BQ126" s="30"/>
      <c r="BR126" s="22"/>
      <c r="BS126" s="29"/>
      <c r="BT126" s="27"/>
      <c r="BU126" s="27"/>
      <c r="BV126" s="27"/>
      <c r="BW126" s="27"/>
      <c r="BX126" s="27"/>
      <c r="BY126" s="27"/>
      <c r="CA126" s="2"/>
      <c r="CB126" s="8"/>
      <c r="CC126" s="8"/>
      <c r="CD126" s="8"/>
      <c r="CF126" s="37"/>
      <c r="CG126" s="28"/>
      <c r="CH126" s="56"/>
      <c r="CI126" s="28"/>
      <c r="CJ126" s="18"/>
      <c r="CL126" s="23"/>
      <c r="CM126" s="23"/>
      <c r="CN126" s="23"/>
      <c r="CO126" s="23"/>
      <c r="CP126" s="23"/>
      <c r="CQ126" s="23"/>
      <c r="CR126" s="23"/>
      <c r="CS126" s="30"/>
      <c r="CT126" s="22"/>
      <c r="CU126" s="29"/>
      <c r="CV126" s="27"/>
      <c r="CW126" s="27"/>
      <c r="CX126" s="27"/>
      <c r="CY126" s="27"/>
      <c r="CZ126" s="27"/>
      <c r="DA126" s="27"/>
    </row>
    <row r="127" spans="2:105">
      <c r="B127" s="61">
        <v>117</v>
      </c>
      <c r="C127" s="149">
        <v>44001</v>
      </c>
      <c r="D127" s="156">
        <v>3097.95</v>
      </c>
      <c r="E127" s="58">
        <f t="shared" si="16"/>
        <v>-5.5820552491863892E-3</v>
      </c>
      <c r="G127" s="60">
        <v>62</v>
      </c>
      <c r="H127" s="152">
        <f t="shared" ca="1" si="14"/>
        <v>2526.7059368641967</v>
      </c>
      <c r="I127" s="112">
        <f t="shared" ca="1" si="15"/>
        <v>9.7690547152908293E-3</v>
      </c>
      <c r="J127" s="151">
        <f t="shared" ca="1" si="3"/>
        <v>6.4686234830771365</v>
      </c>
      <c r="K127" s="150">
        <f t="shared" ca="1" si="4"/>
        <v>0.58935287556564653</v>
      </c>
      <c r="L127" s="52"/>
      <c r="M127" s="149">
        <v>44001</v>
      </c>
      <c r="N127" s="59">
        <f>'[1]S&amp;P500'!F4556</f>
        <v>3097.95</v>
      </c>
      <c r="O127" s="58">
        <f t="shared" si="17"/>
        <v>-5.5820552491863892E-3</v>
      </c>
      <c r="P127" s="144">
        <f t="shared" si="6"/>
        <v>2278.2747716302915</v>
      </c>
      <c r="Q127" s="144">
        <f t="shared" si="7"/>
        <v>2537.8026378774962</v>
      </c>
      <c r="R127" s="144">
        <f t="shared" si="8"/>
        <v>2584.1654265008956</v>
      </c>
      <c r="S127" s="144">
        <f t="shared" si="9"/>
        <v>2008.592747901334</v>
      </c>
      <c r="T127" s="144">
        <f t="shared" si="10"/>
        <v>2931.1262340599792</v>
      </c>
      <c r="U127" s="144">
        <f t="shared" si="11"/>
        <v>1770.8332977039718</v>
      </c>
      <c r="V127" s="144">
        <f t="shared" si="12"/>
        <v>3324.6714439748575</v>
      </c>
      <c r="W127" s="144">
        <f t="shared" si="13"/>
        <v>1561.2177090321559</v>
      </c>
      <c r="X127" s="57">
        <v>62</v>
      </c>
      <c r="Y127" s="57"/>
      <c r="Z127" s="23"/>
      <c r="AB127" s="3"/>
      <c r="AC127" s="28"/>
      <c r="AD127" s="56"/>
      <c r="AE127" s="28"/>
      <c r="AF127" s="18"/>
      <c r="AH127" s="23"/>
      <c r="AI127" s="23"/>
      <c r="AJ127" s="23"/>
      <c r="AK127" s="23"/>
      <c r="AL127" s="23"/>
      <c r="AM127" s="23"/>
      <c r="AN127" s="23"/>
      <c r="AO127" s="30"/>
      <c r="AP127" s="22"/>
      <c r="AQ127" s="29"/>
      <c r="AR127" s="27"/>
      <c r="AS127" s="27"/>
      <c r="AT127" s="27"/>
      <c r="AU127" s="27"/>
      <c r="AV127" s="27"/>
      <c r="AW127" s="27"/>
      <c r="AY127" s="2"/>
      <c r="AZ127" s="8"/>
      <c r="BA127" s="8"/>
      <c r="BB127" s="8"/>
      <c r="BD127" s="37"/>
      <c r="BE127" s="28"/>
      <c r="BF127" s="56"/>
      <c r="BG127" s="28"/>
      <c r="BH127" s="18"/>
      <c r="BJ127" s="23"/>
      <c r="BK127" s="23"/>
      <c r="BL127" s="23"/>
      <c r="BM127" s="23"/>
      <c r="BN127" s="23"/>
      <c r="BO127" s="23"/>
      <c r="BP127" s="23"/>
      <c r="BQ127" s="30"/>
      <c r="BR127" s="22"/>
      <c r="BS127" s="29"/>
      <c r="BT127" s="27"/>
      <c r="BU127" s="27"/>
      <c r="BV127" s="27"/>
      <c r="BW127" s="27"/>
      <c r="BX127" s="27"/>
      <c r="BY127" s="27"/>
      <c r="CA127" s="2"/>
      <c r="CB127" s="8"/>
      <c r="CC127" s="8"/>
      <c r="CD127" s="8"/>
      <c r="CF127" s="37"/>
      <c r="CG127" s="28"/>
      <c r="CH127" s="56"/>
      <c r="CI127" s="28"/>
      <c r="CJ127" s="18"/>
      <c r="CL127" s="23"/>
      <c r="CM127" s="23"/>
      <c r="CN127" s="23"/>
      <c r="CO127" s="23"/>
      <c r="CP127" s="23"/>
      <c r="CQ127" s="23"/>
      <c r="CR127" s="23"/>
      <c r="CS127" s="30"/>
      <c r="CT127" s="22"/>
      <c r="CU127" s="29"/>
      <c r="CV127" s="27"/>
      <c r="CW127" s="27"/>
      <c r="CX127" s="27"/>
      <c r="CY127" s="27"/>
      <c r="CZ127" s="27"/>
      <c r="DA127" s="27"/>
    </row>
    <row r="128" spans="2:105">
      <c r="B128" s="61">
        <v>118</v>
      </c>
      <c r="C128" s="149">
        <v>44004</v>
      </c>
      <c r="D128" s="156">
        <v>3117.86</v>
      </c>
      <c r="E128" s="58">
        <f t="shared" si="16"/>
        <v>6.4268306460725025E-3</v>
      </c>
      <c r="G128" s="57">
        <v>63</v>
      </c>
      <c r="H128" s="152">
        <f t="shared" ca="1" si="14"/>
        <v>2572.4197244214129</v>
      </c>
      <c r="I128" s="112">
        <f t="shared" ca="1" si="15"/>
        <v>1.8092246861916149E-2</v>
      </c>
      <c r="J128" s="151">
        <f t="shared" ca="1" si="3"/>
        <v>7.5710315956323395</v>
      </c>
      <c r="K128" s="150">
        <f t="shared" ca="1" si="4"/>
        <v>1.1024081125552025</v>
      </c>
      <c r="L128" s="52"/>
      <c r="M128" s="149">
        <v>44004</v>
      </c>
      <c r="N128" s="59">
        <f>'[1]S&amp;P500'!F4557</f>
        <v>3117.86</v>
      </c>
      <c r="O128" s="58">
        <f t="shared" si="17"/>
        <v>6.4268306460725025E-3</v>
      </c>
      <c r="P128" s="144">
        <f t="shared" si="6"/>
        <v>2278.9401250004717</v>
      </c>
      <c r="Q128" s="144">
        <f t="shared" si="7"/>
        <v>2540.372033944881</v>
      </c>
      <c r="R128" s="144">
        <f t="shared" si="8"/>
        <v>2587.537213098261</v>
      </c>
      <c r="S128" s="144">
        <f t="shared" si="9"/>
        <v>2007.1472081819841</v>
      </c>
      <c r="T128" s="144">
        <f t="shared" si="10"/>
        <v>2937.9222190696787</v>
      </c>
      <c r="U128" s="144">
        <f t="shared" si="11"/>
        <v>1767.7690919202619</v>
      </c>
      <c r="V128" s="144">
        <f t="shared" si="12"/>
        <v>3335.7537513318571</v>
      </c>
      <c r="W128" s="144">
        <f t="shared" si="13"/>
        <v>1556.9398943982437</v>
      </c>
      <c r="X128" s="57">
        <v>63</v>
      </c>
      <c r="Y128" s="57"/>
      <c r="Z128" s="23"/>
      <c r="AB128" s="3"/>
      <c r="AC128" s="28"/>
      <c r="AD128" s="56"/>
      <c r="AE128" s="28"/>
      <c r="AF128" s="18"/>
      <c r="AH128" s="23"/>
      <c r="AI128" s="23"/>
      <c r="AJ128" s="23"/>
      <c r="AK128" s="23"/>
      <c r="AL128" s="23"/>
      <c r="AM128" s="23"/>
      <c r="AN128" s="23"/>
      <c r="AO128" s="30"/>
      <c r="AP128" s="22"/>
      <c r="AQ128" s="29"/>
      <c r="AR128" s="27"/>
      <c r="AS128" s="27"/>
      <c r="AT128" s="27"/>
      <c r="AU128" s="27"/>
      <c r="AV128" s="27"/>
      <c r="AW128" s="27"/>
      <c r="AY128" s="2"/>
      <c r="AZ128" s="8"/>
      <c r="BA128" s="8"/>
      <c r="BB128" s="8"/>
      <c r="BD128" s="37"/>
      <c r="BE128" s="28"/>
      <c r="BF128" s="56"/>
      <c r="BG128" s="28"/>
      <c r="BH128" s="18"/>
      <c r="BJ128" s="23"/>
      <c r="BK128" s="23"/>
      <c r="BL128" s="23"/>
      <c r="BM128" s="23"/>
      <c r="BN128" s="23"/>
      <c r="BO128" s="23"/>
      <c r="BP128" s="23"/>
      <c r="BQ128" s="30"/>
      <c r="BR128" s="22"/>
      <c r="BS128" s="29"/>
      <c r="BT128" s="27"/>
      <c r="BU128" s="27"/>
      <c r="BV128" s="27"/>
      <c r="BW128" s="27"/>
      <c r="BX128" s="27"/>
      <c r="BY128" s="27"/>
      <c r="CA128" s="2"/>
      <c r="CB128" s="8"/>
      <c r="CC128" s="8"/>
      <c r="CD128" s="8"/>
      <c r="CF128" s="37"/>
      <c r="CG128" s="28"/>
      <c r="CH128" s="56"/>
      <c r="CI128" s="28"/>
      <c r="CJ128" s="18"/>
      <c r="CL128" s="23"/>
      <c r="CM128" s="23"/>
      <c r="CN128" s="23"/>
      <c r="CO128" s="23"/>
      <c r="CP128" s="23"/>
      <c r="CQ128" s="23"/>
      <c r="CR128" s="23"/>
      <c r="CS128" s="30"/>
      <c r="CT128" s="22"/>
      <c r="CU128" s="29"/>
      <c r="CV128" s="27"/>
      <c r="CW128" s="27"/>
      <c r="CX128" s="27"/>
      <c r="CY128" s="27"/>
      <c r="CZ128" s="27"/>
      <c r="DA128" s="27"/>
    </row>
    <row r="129" spans="2:105">
      <c r="B129" s="61">
        <v>119</v>
      </c>
      <c r="C129" s="149">
        <v>44005</v>
      </c>
      <c r="D129" s="156">
        <v>3131.26</v>
      </c>
      <c r="E129" s="58">
        <f t="shared" si="16"/>
        <v>4.2978196583554392E-3</v>
      </c>
      <c r="G129" s="60">
        <v>64</v>
      </c>
      <c r="H129" s="152">
        <f t="shared" ca="1" si="14"/>
        <v>2659.2988986951482</v>
      </c>
      <c r="I129" s="112">
        <f t="shared" ca="1" si="15"/>
        <v>3.377332767625086E-2</v>
      </c>
      <c r="J129" s="151">
        <f t="shared" ref="J129:J192" ca="1" si="18">+J128+K129</f>
        <v>9.6287524189134057</v>
      </c>
      <c r="K129" s="150">
        <f t="shared" ref="K129:K192" ca="1" si="19">NORMINV(RAND(),0,$I$5)</f>
        <v>2.0577208232810662</v>
      </c>
      <c r="L129" s="52"/>
      <c r="M129" s="149">
        <v>44005</v>
      </c>
      <c r="N129" s="59">
        <f>'[1]S&amp;P500'!F4558</f>
        <v>3131.26</v>
      </c>
      <c r="O129" s="58">
        <f t="shared" ref="O129:O160" si="20">IF(N129="","",(N129-N128)/N128)</f>
        <v>4.2978196583554392E-3</v>
      </c>
      <c r="P129" s="144">
        <f t="shared" ref="P129:P192" si="21">$I$6*EXP($I$4*X129)</f>
        <v>2279.6056726822044</v>
      </c>
      <c r="Q129" s="144">
        <f t="shared" ref="Q129:Q192" si="22">$I$6*EXP($I$3*SQRT(X129))</f>
        <v>2542.9236882344026</v>
      </c>
      <c r="R129" s="144">
        <f t="shared" ref="R129:R192" si="23">$I$6*EXP($I$4*X129+$I$3*SQRT(X129))</f>
        <v>2590.8926722522119</v>
      </c>
      <c r="S129" s="144">
        <f t="shared" ref="S129:S192" si="24">$I$6*EXP($I$4*X129-$I$3*SQRT(X129))</f>
        <v>2005.7187542267366</v>
      </c>
      <c r="T129" s="144">
        <f t="shared" ref="T129:T192" si="25">$I$6*EXP($I$4*X129+2*$I$3*SQRT(X129))</f>
        <v>2944.6868463140613</v>
      </c>
      <c r="U129" s="144">
        <f t="shared" ref="U129:U192" si="26">$I$6*EXP($I$4*X129-2*$I$3*SQRT(X129))</f>
        <v>1764.7384235201796</v>
      </c>
      <c r="V129" s="144">
        <f t="shared" ref="V129:V192" si="27">$I$6*EXP($I$4*X129+3*$I$3*SQRT(X129))</f>
        <v>3346.7926771807834</v>
      </c>
      <c r="W129" s="144">
        <f t="shared" ref="W129:W192" si="28">$I$6*EXP($I$4*X129-3*$I$3*SQRT(X129))</f>
        <v>1552.7110652406216</v>
      </c>
      <c r="X129" s="57">
        <v>64</v>
      </c>
      <c r="Y129" s="57"/>
      <c r="Z129" s="23"/>
      <c r="AB129" s="3"/>
      <c r="AC129" s="28"/>
      <c r="AD129" s="56"/>
      <c r="AE129" s="28"/>
      <c r="AF129" s="18"/>
      <c r="AH129" s="23"/>
      <c r="AI129" s="23"/>
      <c r="AJ129" s="23"/>
      <c r="AK129" s="23"/>
      <c r="AL129" s="23"/>
      <c r="AM129" s="23"/>
      <c r="AN129" s="23"/>
      <c r="AO129" s="30"/>
      <c r="AP129" s="22"/>
      <c r="AQ129" s="29"/>
      <c r="AR129" s="27"/>
      <c r="AS129" s="27"/>
      <c r="AT129" s="27"/>
      <c r="AU129" s="27"/>
      <c r="AV129" s="27"/>
      <c r="AW129" s="27"/>
      <c r="AY129" s="2"/>
      <c r="AZ129" s="8"/>
      <c r="BA129" s="8"/>
      <c r="BB129" s="8"/>
      <c r="BD129" s="37"/>
      <c r="BE129" s="28"/>
      <c r="BF129" s="56"/>
      <c r="BG129" s="28"/>
      <c r="BH129" s="18"/>
      <c r="BJ129" s="23"/>
      <c r="BK129" s="23"/>
      <c r="BL129" s="23"/>
      <c r="BM129" s="23"/>
      <c r="BN129" s="23"/>
      <c r="BO129" s="23"/>
      <c r="BP129" s="23"/>
      <c r="BQ129" s="30"/>
      <c r="BR129" s="22"/>
      <c r="BS129" s="29"/>
      <c r="BT129" s="27"/>
      <c r="BU129" s="27"/>
      <c r="BV129" s="27"/>
      <c r="BW129" s="27"/>
      <c r="BX129" s="27"/>
      <c r="BY129" s="27"/>
      <c r="CA129" s="2"/>
      <c r="CB129" s="8"/>
      <c r="CC129" s="8"/>
      <c r="CD129" s="8"/>
      <c r="CF129" s="37"/>
      <c r="CG129" s="28"/>
      <c r="CH129" s="56"/>
      <c r="CI129" s="28"/>
      <c r="CJ129" s="18"/>
      <c r="CL129" s="23"/>
      <c r="CM129" s="23"/>
      <c r="CN129" s="23"/>
      <c r="CO129" s="23"/>
      <c r="CP129" s="23"/>
      <c r="CQ129" s="23"/>
      <c r="CR129" s="23"/>
      <c r="CS129" s="30"/>
      <c r="CT129" s="22"/>
      <c r="CU129" s="29"/>
      <c r="CV129" s="27"/>
      <c r="CW129" s="27"/>
      <c r="CX129" s="27"/>
      <c r="CY129" s="27"/>
      <c r="CZ129" s="27"/>
      <c r="DA129" s="27"/>
    </row>
    <row r="130" spans="2:105">
      <c r="B130" s="61">
        <v>120</v>
      </c>
      <c r="C130" s="149">
        <v>44006</v>
      </c>
      <c r="D130" s="156">
        <v>3050.33</v>
      </c>
      <c r="E130" s="58">
        <f t="shared" si="16"/>
        <v>-2.584582564207389E-2</v>
      </c>
      <c r="G130" s="57">
        <v>65</v>
      </c>
      <c r="H130" s="152">
        <f t="shared" ref="H130:H193" ca="1" si="29">$I$6*EXP(($I$2-($I$3^2)/2)*G130+$I$3*J130)</f>
        <v>2636.4181716613493</v>
      </c>
      <c r="I130" s="112">
        <f t="shared" ref="I130:I193" ca="1" si="30">(H130-H129)/H129</f>
        <v>-8.604044864992744E-3</v>
      </c>
      <c r="J130" s="151">
        <f t="shared" ca="1" si="18"/>
        <v>9.0704228341276814</v>
      </c>
      <c r="K130" s="150">
        <f t="shared" ca="1" si="19"/>
        <v>-0.55832958478572481</v>
      </c>
      <c r="L130" s="52"/>
      <c r="M130" s="149">
        <v>44006</v>
      </c>
      <c r="N130" s="59">
        <f>'[1]S&amp;P500'!F4559</f>
        <v>3050.33</v>
      </c>
      <c r="O130" s="58">
        <f t="shared" si="20"/>
        <v>-2.584582564207389E-2</v>
      </c>
      <c r="P130" s="144">
        <f t="shared" si="21"/>
        <v>2280.2714147322367</v>
      </c>
      <c r="Q130" s="144">
        <f t="shared" si="22"/>
        <v>2545.4580175247156</v>
      </c>
      <c r="R130" s="144">
        <f t="shared" si="23"/>
        <v>2594.2322136241164</v>
      </c>
      <c r="S130" s="144">
        <f t="shared" si="24"/>
        <v>2004.3069766607805</v>
      </c>
      <c r="T130" s="144">
        <f t="shared" si="25"/>
        <v>2951.4209294227212</v>
      </c>
      <c r="U130" s="144">
        <f t="shared" si="26"/>
        <v>1761.7404799870317</v>
      </c>
      <c r="V130" s="144">
        <f t="shared" si="27"/>
        <v>3357.7894287518161</v>
      </c>
      <c r="W130" s="144">
        <f t="shared" si="28"/>
        <v>1548.5300180892543</v>
      </c>
      <c r="X130" s="57">
        <v>65</v>
      </c>
      <c r="Y130" s="57"/>
      <c r="Z130" s="23"/>
      <c r="AB130" s="3"/>
      <c r="AC130" s="28"/>
      <c r="AD130" s="56"/>
      <c r="AE130" s="28"/>
      <c r="AF130" s="18"/>
      <c r="AH130" s="23"/>
      <c r="AI130" s="23"/>
      <c r="AJ130" s="23"/>
      <c r="AK130" s="23"/>
      <c r="AL130" s="23"/>
      <c r="AM130" s="23"/>
      <c r="AN130" s="23"/>
      <c r="AO130" s="30"/>
      <c r="AP130" s="22"/>
      <c r="AQ130" s="29"/>
      <c r="AR130" s="27"/>
      <c r="AS130" s="27"/>
      <c r="AT130" s="27"/>
      <c r="AU130" s="27"/>
      <c r="AV130" s="27"/>
      <c r="AW130" s="27"/>
      <c r="AY130" s="2"/>
      <c r="AZ130" s="8"/>
      <c r="BA130" s="8"/>
      <c r="BB130" s="8"/>
      <c r="BD130" s="37"/>
      <c r="BE130" s="28"/>
      <c r="BF130" s="56"/>
      <c r="BG130" s="28"/>
      <c r="BH130" s="18"/>
      <c r="BJ130" s="23"/>
      <c r="BK130" s="23"/>
      <c r="BL130" s="23"/>
      <c r="BM130" s="23"/>
      <c r="BN130" s="23"/>
      <c r="BO130" s="23"/>
      <c r="BP130" s="23"/>
      <c r="BQ130" s="30"/>
      <c r="BR130" s="22"/>
      <c r="BS130" s="29"/>
      <c r="BT130" s="27"/>
      <c r="BU130" s="27"/>
      <c r="BV130" s="27"/>
      <c r="BW130" s="27"/>
      <c r="BX130" s="27"/>
      <c r="BY130" s="27"/>
      <c r="CA130" s="2"/>
      <c r="CB130" s="8"/>
      <c r="CC130" s="8"/>
      <c r="CD130" s="8"/>
      <c r="CF130" s="37"/>
      <c r="CG130" s="28"/>
      <c r="CH130" s="56"/>
      <c r="CI130" s="28"/>
      <c r="CJ130" s="18"/>
      <c r="CL130" s="23"/>
      <c r="CM130" s="23"/>
      <c r="CN130" s="23"/>
      <c r="CO130" s="23"/>
      <c r="CP130" s="23"/>
      <c r="CQ130" s="23"/>
      <c r="CR130" s="23"/>
      <c r="CS130" s="30"/>
      <c r="CT130" s="22"/>
      <c r="CU130" s="29"/>
      <c r="CV130" s="27"/>
      <c r="CW130" s="27"/>
      <c r="CX130" s="27"/>
      <c r="CY130" s="27"/>
      <c r="CZ130" s="27"/>
      <c r="DA130" s="27"/>
    </row>
    <row r="131" spans="2:105">
      <c r="B131" s="61">
        <v>121</v>
      </c>
      <c r="C131" s="149">
        <v>44007</v>
      </c>
      <c r="D131" s="156">
        <v>3083.76</v>
      </c>
      <c r="E131" s="58">
        <f t="shared" si="16"/>
        <v>1.095946995898814E-2</v>
      </c>
      <c r="G131" s="60">
        <v>66</v>
      </c>
      <c r="H131" s="152">
        <f t="shared" ca="1" si="29"/>
        <v>2708.0515367469625</v>
      </c>
      <c r="I131" s="112">
        <f t="shared" ca="1" si="30"/>
        <v>2.717071436375099E-2</v>
      </c>
      <c r="J131" s="151">
        <f t="shared" ca="1" si="18"/>
        <v>10.727681795830023</v>
      </c>
      <c r="K131" s="150">
        <f t="shared" ca="1" si="19"/>
        <v>1.6572589617023423</v>
      </c>
      <c r="L131" s="52"/>
      <c r="M131" s="149">
        <v>44007</v>
      </c>
      <c r="N131" s="59">
        <f>'[1]S&amp;P500'!F4560</f>
        <v>3083.76</v>
      </c>
      <c r="O131" s="58">
        <f t="shared" si="20"/>
        <v>1.095946995898814E-2</v>
      </c>
      <c r="P131" s="144">
        <f t="shared" si="21"/>
        <v>2280.9373512073321</v>
      </c>
      <c r="Q131" s="144">
        <f t="shared" si="22"/>
        <v>2547.9754226072714</v>
      </c>
      <c r="R131" s="144">
        <f t="shared" si="23"/>
        <v>2597.5562310642763</v>
      </c>
      <c r="S131" s="144">
        <f t="shared" si="24"/>
        <v>2002.9114819204781</v>
      </c>
      <c r="T131" s="144">
        <f t="shared" si="25"/>
        <v>2958.1252505551756</v>
      </c>
      <c r="U131" s="144">
        <f t="shared" si="26"/>
        <v>1758.7744802747256</v>
      </c>
      <c r="V131" s="144">
        <f t="shared" si="27"/>
        <v>3368.7451664470204</v>
      </c>
      <c r="W131" s="144">
        <f t="shared" si="28"/>
        <v>1544.3955963044623</v>
      </c>
      <c r="X131" s="57">
        <v>66</v>
      </c>
      <c r="Y131" s="57"/>
      <c r="Z131" s="23"/>
      <c r="AB131" s="3"/>
      <c r="AC131" s="28"/>
      <c r="AD131" s="56"/>
      <c r="AE131" s="28"/>
      <c r="AF131" s="18"/>
      <c r="AH131" s="23"/>
      <c r="AI131" s="23"/>
      <c r="AJ131" s="23"/>
      <c r="AK131" s="23"/>
      <c r="AL131" s="23"/>
      <c r="AM131" s="23"/>
      <c r="AN131" s="23"/>
      <c r="AO131" s="30"/>
      <c r="AP131" s="22"/>
      <c r="AQ131" s="29"/>
      <c r="AR131" s="27"/>
      <c r="AS131" s="27"/>
      <c r="AT131" s="27"/>
      <c r="AU131" s="27"/>
      <c r="AV131" s="27"/>
      <c r="AW131" s="27"/>
      <c r="AY131" s="2"/>
      <c r="AZ131" s="8"/>
      <c r="BA131" s="8"/>
      <c r="BB131" s="8"/>
      <c r="BD131" s="37"/>
      <c r="BE131" s="28"/>
      <c r="BF131" s="56"/>
      <c r="BG131" s="28"/>
      <c r="BH131" s="18"/>
      <c r="BJ131" s="23"/>
      <c r="BK131" s="23"/>
      <c r="BL131" s="23"/>
      <c r="BM131" s="23"/>
      <c r="BN131" s="23"/>
      <c r="BO131" s="23"/>
      <c r="BP131" s="23"/>
      <c r="BQ131" s="30"/>
      <c r="BR131" s="22"/>
      <c r="BS131" s="29"/>
      <c r="BT131" s="27"/>
      <c r="BU131" s="27"/>
      <c r="BV131" s="27"/>
      <c r="BW131" s="27"/>
      <c r="BX131" s="27"/>
      <c r="BY131" s="27"/>
      <c r="CA131" s="2"/>
      <c r="CB131" s="8"/>
      <c r="CC131" s="8"/>
      <c r="CD131" s="8"/>
      <c r="CF131" s="37"/>
      <c r="CG131" s="28"/>
      <c r="CH131" s="56"/>
      <c r="CI131" s="28"/>
      <c r="CJ131" s="18"/>
      <c r="CL131" s="23"/>
      <c r="CM131" s="23"/>
      <c r="CN131" s="23"/>
      <c r="CO131" s="23"/>
      <c r="CP131" s="23"/>
      <c r="CQ131" s="23"/>
      <c r="CR131" s="23"/>
      <c r="CS131" s="30"/>
      <c r="CT131" s="22"/>
      <c r="CU131" s="29"/>
      <c r="CV131" s="27"/>
      <c r="CW131" s="27"/>
      <c r="CX131" s="27"/>
      <c r="CY131" s="27"/>
      <c r="CZ131" s="27"/>
      <c r="DA131" s="27"/>
    </row>
    <row r="132" spans="2:105">
      <c r="B132" s="61">
        <v>122</v>
      </c>
      <c r="C132" s="149">
        <v>44008</v>
      </c>
      <c r="D132" s="156">
        <v>3009.05</v>
      </c>
      <c r="E132" s="58">
        <f t="shared" si="16"/>
        <v>-2.4226917788673578E-2</v>
      </c>
      <c r="G132" s="57">
        <v>67</v>
      </c>
      <c r="H132" s="152">
        <f t="shared" ca="1" si="29"/>
        <v>2692.4662830097195</v>
      </c>
      <c r="I132" s="112">
        <f t="shared" ca="1" si="30"/>
        <v>-5.7551540381556758E-3</v>
      </c>
      <c r="J132" s="151">
        <f t="shared" ca="1" si="18"/>
        <v>10.348695623765083</v>
      </c>
      <c r="K132" s="150">
        <f t="shared" ca="1" si="19"/>
        <v>-0.37898617206493956</v>
      </c>
      <c r="L132" s="52"/>
      <c r="M132" s="149">
        <v>44008</v>
      </c>
      <c r="N132" s="59">
        <f>'[1]S&amp;P500'!F4561</f>
        <v>3009.05</v>
      </c>
      <c r="O132" s="58">
        <f t="shared" si="20"/>
        <v>-2.4226917788673578E-2</v>
      </c>
      <c r="P132" s="144">
        <f t="shared" si="21"/>
        <v>2281.6034821642711</v>
      </c>
      <c r="Q132" s="144">
        <f t="shared" si="22"/>
        <v>2550.4762891314258</v>
      </c>
      <c r="R132" s="144">
        <f t="shared" si="23"/>
        <v>2600.8651034502864</v>
      </c>
      <c r="S132" s="144">
        <f t="shared" si="24"/>
        <v>2001.531891415003</v>
      </c>
      <c r="T132" s="144">
        <f t="shared" si="25"/>
        <v>2964.800562071739</v>
      </c>
      <c r="U132" s="144">
        <f t="shared" si="26"/>
        <v>1755.8396731368964</v>
      </c>
      <c r="V132" s="144">
        <f t="shared" si="27"/>
        <v>3379.6610063321241</v>
      </c>
      <c r="W132" s="144">
        <f t="shared" si="28"/>
        <v>1540.3066875851503</v>
      </c>
      <c r="X132" s="57">
        <v>67</v>
      </c>
      <c r="Y132" s="57"/>
      <c r="Z132" s="23"/>
      <c r="AB132" s="3"/>
      <c r="AC132" s="28"/>
      <c r="AD132" s="56"/>
      <c r="AE132" s="28"/>
      <c r="AF132" s="18"/>
      <c r="AH132" s="23"/>
      <c r="AI132" s="23"/>
      <c r="AJ132" s="23"/>
      <c r="AK132" s="23"/>
      <c r="AL132" s="23"/>
      <c r="AM132" s="23"/>
      <c r="AN132" s="23"/>
      <c r="AO132" s="30"/>
      <c r="AP132" s="22"/>
      <c r="AQ132" s="29"/>
      <c r="AR132" s="27"/>
      <c r="AS132" s="27"/>
      <c r="AT132" s="27"/>
      <c r="AU132" s="27"/>
      <c r="AV132" s="27"/>
      <c r="AW132" s="27"/>
      <c r="AY132" s="2"/>
      <c r="AZ132" s="8"/>
      <c r="BA132" s="8"/>
      <c r="BB132" s="8"/>
      <c r="BD132" s="37"/>
      <c r="BE132" s="28"/>
      <c r="BF132" s="56"/>
      <c r="BG132" s="28"/>
      <c r="BH132" s="18"/>
      <c r="BJ132" s="23"/>
      <c r="BK132" s="23"/>
      <c r="BL132" s="23"/>
      <c r="BM132" s="23"/>
      <c r="BN132" s="23"/>
      <c r="BO132" s="23"/>
      <c r="BP132" s="23"/>
      <c r="BQ132" s="30"/>
      <c r="BR132" s="22"/>
      <c r="BS132" s="29"/>
      <c r="BT132" s="27"/>
      <c r="BU132" s="27"/>
      <c r="BV132" s="27"/>
      <c r="BW132" s="27"/>
      <c r="BX132" s="27"/>
      <c r="BY132" s="27"/>
      <c r="CA132" s="2"/>
      <c r="CB132" s="8"/>
      <c r="CC132" s="8"/>
      <c r="CD132" s="8"/>
      <c r="CF132" s="37"/>
      <c r="CG132" s="28"/>
      <c r="CH132" s="56"/>
      <c r="CI132" s="28"/>
      <c r="CJ132" s="18"/>
      <c r="CL132" s="23"/>
      <c r="CM132" s="23"/>
      <c r="CN132" s="23"/>
      <c r="CO132" s="23"/>
      <c r="CP132" s="23"/>
      <c r="CQ132" s="23"/>
      <c r="CR132" s="23"/>
      <c r="CS132" s="30"/>
      <c r="CT132" s="22"/>
      <c r="CU132" s="29"/>
      <c r="CV132" s="27"/>
      <c r="CW132" s="27"/>
      <c r="CX132" s="27"/>
      <c r="CY132" s="27"/>
      <c r="CZ132" s="27"/>
      <c r="DA132" s="27"/>
    </row>
    <row r="133" spans="2:105">
      <c r="B133" s="61">
        <v>123</v>
      </c>
      <c r="C133" s="149">
        <v>44011</v>
      </c>
      <c r="D133" s="156">
        <v>3053.24</v>
      </c>
      <c r="E133" s="58">
        <f t="shared" si="16"/>
        <v>1.4685698143932337E-2</v>
      </c>
      <c r="G133" s="60">
        <v>68</v>
      </c>
      <c r="H133" s="152">
        <f t="shared" ca="1" si="29"/>
        <v>2648.4123048512861</v>
      </c>
      <c r="I133" s="112">
        <f t="shared" ca="1" si="30"/>
        <v>-1.6361942370988054E-2</v>
      </c>
      <c r="J133" s="151">
        <f t="shared" ca="1" si="18"/>
        <v>9.2993657982747031</v>
      </c>
      <c r="K133" s="150">
        <f t="shared" ca="1" si="19"/>
        <v>-1.0493298254903809</v>
      </c>
      <c r="L133" s="52"/>
      <c r="M133" s="149">
        <v>44011</v>
      </c>
      <c r="N133" s="59">
        <f>'[1]S&amp;P500'!F4562</f>
        <v>3053.24</v>
      </c>
      <c r="O133" s="58">
        <f t="shared" si="20"/>
        <v>1.4685698143932337E-2</v>
      </c>
      <c r="P133" s="144">
        <f t="shared" si="21"/>
        <v>2282.2698076598513</v>
      </c>
      <c r="Q133" s="144">
        <f t="shared" si="22"/>
        <v>2552.9609883929729</v>
      </c>
      <c r="R133" s="144">
        <f t="shared" si="23"/>
        <v>2604.1591954691758</v>
      </c>
      <c r="S133" s="144">
        <f t="shared" si="24"/>
        <v>2000.1678407442</v>
      </c>
      <c r="T133" s="144">
        <f t="shared" si="25"/>
        <v>2971.4475880922655</v>
      </c>
      <c r="U133" s="144">
        <f t="shared" si="26"/>
        <v>1752.9353355681665</v>
      </c>
      <c r="V133" s="144">
        <f t="shared" si="27"/>
        <v>3390.538022460868</v>
      </c>
      <c r="W133" s="144">
        <f t="shared" si="28"/>
        <v>1536.2622216444563</v>
      </c>
      <c r="X133" s="57">
        <v>68</v>
      </c>
      <c r="Y133" s="57"/>
      <c r="Z133" s="23"/>
      <c r="AB133" s="3"/>
      <c r="AC133" s="28"/>
      <c r="AD133" s="56"/>
      <c r="AE133" s="28"/>
      <c r="AF133" s="18"/>
      <c r="AH133" s="23"/>
      <c r="AI133" s="23"/>
      <c r="AJ133" s="23"/>
      <c r="AK133" s="23"/>
      <c r="AL133" s="23"/>
      <c r="AM133" s="23"/>
      <c r="AN133" s="23"/>
      <c r="AO133" s="30"/>
      <c r="AP133" s="22"/>
      <c r="AQ133" s="29"/>
      <c r="AR133" s="27"/>
      <c r="AS133" s="27"/>
      <c r="AT133" s="27"/>
      <c r="AU133" s="27"/>
      <c r="AV133" s="27"/>
      <c r="AW133" s="27"/>
      <c r="AY133" s="2"/>
      <c r="AZ133" s="8"/>
      <c r="BA133" s="8"/>
      <c r="BB133" s="8"/>
      <c r="BD133" s="37"/>
      <c r="BE133" s="28"/>
      <c r="BF133" s="56"/>
      <c r="BG133" s="28"/>
      <c r="BH133" s="18"/>
      <c r="BJ133" s="23"/>
      <c r="BK133" s="23"/>
      <c r="BL133" s="23"/>
      <c r="BM133" s="23"/>
      <c r="BN133" s="23"/>
      <c r="BO133" s="23"/>
      <c r="BP133" s="23"/>
      <c r="BQ133" s="30"/>
      <c r="BR133" s="22"/>
      <c r="BS133" s="29"/>
      <c r="BT133" s="27"/>
      <c r="BU133" s="27"/>
      <c r="BV133" s="27"/>
      <c r="BW133" s="27"/>
      <c r="BX133" s="27"/>
      <c r="BY133" s="27"/>
      <c r="CA133" s="2"/>
      <c r="CB133" s="8"/>
      <c r="CC133" s="8"/>
      <c r="CD133" s="8"/>
      <c r="CF133" s="37"/>
      <c r="CG133" s="28"/>
      <c r="CH133" s="56"/>
      <c r="CI133" s="28"/>
      <c r="CJ133" s="18"/>
      <c r="CL133" s="23"/>
      <c r="CM133" s="23"/>
      <c r="CN133" s="23"/>
      <c r="CO133" s="23"/>
      <c r="CP133" s="23"/>
      <c r="CQ133" s="23"/>
      <c r="CR133" s="23"/>
      <c r="CS133" s="30"/>
      <c r="CT133" s="22"/>
      <c r="CU133" s="29"/>
      <c r="CV133" s="27"/>
      <c r="CW133" s="27"/>
      <c r="CX133" s="27"/>
      <c r="CY133" s="27"/>
      <c r="CZ133" s="27"/>
      <c r="DA133" s="27"/>
    </row>
    <row r="134" spans="2:105">
      <c r="B134" s="61">
        <v>124</v>
      </c>
      <c r="C134" s="149">
        <v>44012</v>
      </c>
      <c r="D134" s="156">
        <v>3100.29</v>
      </c>
      <c r="E134" s="58">
        <f t="shared" si="16"/>
        <v>1.5409859690034253E-2</v>
      </c>
      <c r="G134" s="57">
        <v>69</v>
      </c>
      <c r="H134" s="152">
        <f t="shared" ca="1" si="29"/>
        <v>2584.4667104113628</v>
      </c>
      <c r="I134" s="112">
        <f t="shared" ca="1" si="30"/>
        <v>-2.4144878923417469E-2</v>
      </c>
      <c r="J134" s="151">
        <f t="shared" ca="1" si="18"/>
        <v>7.7535442290576757</v>
      </c>
      <c r="K134" s="150">
        <f t="shared" ca="1" si="19"/>
        <v>-1.5458215692170278</v>
      </c>
      <c r="L134" s="52"/>
      <c r="M134" s="149">
        <v>44012</v>
      </c>
      <c r="N134" s="59">
        <f>'[1]S&amp;P500'!F4563</f>
        <v>3100.29</v>
      </c>
      <c r="O134" s="58">
        <f t="shared" si="20"/>
        <v>1.5409859690034253E-2</v>
      </c>
      <c r="P134" s="144">
        <f t="shared" si="21"/>
        <v>2282.9363277508855</v>
      </c>
      <c r="Q134" s="144">
        <f t="shared" si="22"/>
        <v>2555.4298780706604</v>
      </c>
      <c r="R134" s="144">
        <f t="shared" si="23"/>
        <v>2607.4388583478708</v>
      </c>
      <c r="S134" s="144">
        <f t="shared" si="24"/>
        <v>1998.8189789681226</v>
      </c>
      <c r="T134" s="144">
        <f t="shared" si="25"/>
        <v>2978.0670259518197</v>
      </c>
      <c r="U134" s="144">
        <f t="shared" si="26"/>
        <v>1750.0607713484742</v>
      </c>
      <c r="V134" s="144">
        <f t="shared" si="27"/>
        <v>3401.3772490454598</v>
      </c>
      <c r="W134" s="144">
        <f t="shared" si="28"/>
        <v>1532.2611680393002</v>
      </c>
      <c r="X134" s="57">
        <v>69</v>
      </c>
      <c r="Y134" s="57"/>
      <c r="Z134" s="23"/>
      <c r="AB134" s="3"/>
      <c r="AC134" s="28"/>
      <c r="AD134" s="56"/>
      <c r="AE134" s="28"/>
      <c r="AF134" s="18"/>
      <c r="AH134" s="23"/>
      <c r="AI134" s="23"/>
      <c r="AJ134" s="23"/>
      <c r="AK134" s="23"/>
      <c r="AL134" s="23"/>
      <c r="AM134" s="23"/>
      <c r="AN134" s="23"/>
      <c r="AO134" s="30"/>
      <c r="AP134" s="22"/>
      <c r="AQ134" s="29"/>
      <c r="AR134" s="27"/>
      <c r="AS134" s="27"/>
      <c r="AT134" s="27"/>
      <c r="AU134" s="27"/>
      <c r="AV134" s="27"/>
      <c r="AW134" s="27"/>
      <c r="AY134" s="2"/>
      <c r="AZ134" s="8"/>
      <c r="BA134" s="8"/>
      <c r="BB134" s="8"/>
      <c r="BD134" s="37"/>
      <c r="BE134" s="28"/>
      <c r="BF134" s="56"/>
      <c r="BG134" s="28"/>
      <c r="BH134" s="18"/>
      <c r="BJ134" s="23"/>
      <c r="BK134" s="23"/>
      <c r="BL134" s="23"/>
      <c r="BM134" s="23"/>
      <c r="BN134" s="23"/>
      <c r="BO134" s="23"/>
      <c r="BP134" s="23"/>
      <c r="BQ134" s="30"/>
      <c r="BR134" s="22"/>
      <c r="BS134" s="29"/>
      <c r="BT134" s="27"/>
      <c r="BU134" s="27"/>
      <c r="BV134" s="27"/>
      <c r="BW134" s="27"/>
      <c r="BX134" s="27"/>
      <c r="BY134" s="27"/>
      <c r="CA134" s="2"/>
      <c r="CB134" s="8"/>
      <c r="CC134" s="8"/>
      <c r="CD134" s="8"/>
      <c r="CF134" s="37"/>
      <c r="CG134" s="28"/>
      <c r="CH134" s="56"/>
      <c r="CI134" s="28"/>
      <c r="CJ134" s="18"/>
      <c r="CL134" s="23"/>
      <c r="CM134" s="23"/>
      <c r="CN134" s="23"/>
      <c r="CO134" s="23"/>
      <c r="CP134" s="23"/>
      <c r="CQ134" s="23"/>
      <c r="CR134" s="23"/>
      <c r="CS134" s="30"/>
      <c r="CT134" s="22"/>
      <c r="CU134" s="29"/>
      <c r="CV134" s="27"/>
      <c r="CW134" s="27"/>
      <c r="CX134" s="27"/>
      <c r="CY134" s="27"/>
      <c r="CZ134" s="27"/>
      <c r="DA134" s="27"/>
    </row>
    <row r="135" spans="2:105">
      <c r="B135" s="61">
        <v>125</v>
      </c>
      <c r="C135" s="149">
        <v>44013</v>
      </c>
      <c r="D135" s="154">
        <v>3115.86</v>
      </c>
      <c r="E135" s="58">
        <f t="shared" si="16"/>
        <v>5.0221108347929273E-3</v>
      </c>
      <c r="G135" s="60">
        <v>70</v>
      </c>
      <c r="H135" s="152">
        <f t="shared" ca="1" si="29"/>
        <v>2681.9331313589951</v>
      </c>
      <c r="I135" s="112">
        <f t="shared" ca="1" si="30"/>
        <v>3.7712391711216438E-2</v>
      </c>
      <c r="J135" s="151">
        <f t="shared" ca="1" si="18"/>
        <v>10.048960921173757</v>
      </c>
      <c r="K135" s="150">
        <f t="shared" ca="1" si="19"/>
        <v>2.2954166921160817</v>
      </c>
      <c r="L135" s="52"/>
      <c r="M135" s="149">
        <v>44013</v>
      </c>
      <c r="N135" s="59">
        <f>'[1]S&amp;P500'!F4564</f>
        <v>3115.86</v>
      </c>
      <c r="O135" s="58">
        <f t="shared" si="20"/>
        <v>5.0221108347929273E-3</v>
      </c>
      <c r="P135" s="144">
        <f t="shared" si="21"/>
        <v>2283.6030424942037</v>
      </c>
      <c r="Q135" s="144">
        <f t="shared" si="22"/>
        <v>2557.8833029148336</v>
      </c>
      <c r="R135" s="144">
        <f t="shared" si="23"/>
        <v>2610.7044305360851</v>
      </c>
      <c r="S135" s="144">
        <f t="shared" si="24"/>
        <v>1997.4849679241411</v>
      </c>
      <c r="T135" s="144">
        <f t="shared" si="25"/>
        <v>2984.659547561469</v>
      </c>
      <c r="U135" s="144">
        <f t="shared" si="26"/>
        <v>1747.2153096822799</v>
      </c>
      <c r="V135" s="144">
        <f t="shared" si="27"/>
        <v>3412.179682485395</v>
      </c>
      <c r="W135" s="144">
        <f t="shared" si="28"/>
        <v>1528.3025341415637</v>
      </c>
      <c r="X135" s="57">
        <v>70</v>
      </c>
      <c r="Y135" s="57"/>
      <c r="Z135" s="23"/>
      <c r="AB135" s="3"/>
      <c r="AC135" s="28"/>
      <c r="AD135" s="56"/>
      <c r="AE135" s="28"/>
      <c r="AF135" s="18"/>
      <c r="AH135" s="23"/>
      <c r="AI135" s="23"/>
      <c r="AJ135" s="23"/>
      <c r="AK135" s="23"/>
      <c r="AL135" s="23"/>
      <c r="AM135" s="23"/>
      <c r="AN135" s="23"/>
      <c r="AO135" s="30"/>
      <c r="AP135" s="22"/>
      <c r="AQ135" s="29"/>
      <c r="AR135" s="27"/>
      <c r="AS135" s="27"/>
      <c r="AT135" s="27"/>
      <c r="AU135" s="27"/>
      <c r="AV135" s="27"/>
      <c r="AW135" s="27"/>
      <c r="AY135" s="2"/>
      <c r="AZ135" s="8"/>
      <c r="BA135" s="8"/>
      <c r="BB135" s="8"/>
      <c r="BD135" s="37"/>
      <c r="BE135" s="28"/>
      <c r="BF135" s="56"/>
      <c r="BG135" s="28"/>
      <c r="BH135" s="18"/>
      <c r="BJ135" s="23"/>
      <c r="BK135" s="23"/>
      <c r="BL135" s="23"/>
      <c r="BM135" s="23"/>
      <c r="BN135" s="23"/>
      <c r="BO135" s="23"/>
      <c r="BP135" s="23"/>
      <c r="BQ135" s="30"/>
      <c r="BR135" s="22"/>
      <c r="BS135" s="29"/>
      <c r="BT135" s="27"/>
      <c r="BU135" s="27"/>
      <c r="BV135" s="27"/>
      <c r="BW135" s="27"/>
      <c r="BX135" s="27"/>
      <c r="BY135" s="27"/>
      <c r="CA135" s="2"/>
      <c r="CB135" s="8"/>
      <c r="CC135" s="8"/>
      <c r="CD135" s="8"/>
      <c r="CF135" s="37"/>
      <c r="CG135" s="28"/>
      <c r="CH135" s="56"/>
      <c r="CI135" s="28"/>
      <c r="CJ135" s="18"/>
      <c r="CL135" s="23"/>
      <c r="CM135" s="23"/>
      <c r="CN135" s="23"/>
      <c r="CO135" s="23"/>
      <c r="CP135" s="23"/>
      <c r="CQ135" s="23"/>
      <c r="CR135" s="23"/>
      <c r="CS135" s="30"/>
      <c r="CT135" s="22"/>
      <c r="CU135" s="29"/>
      <c r="CV135" s="27"/>
      <c r="CW135" s="27"/>
      <c r="CX135" s="27"/>
      <c r="CY135" s="27"/>
      <c r="CZ135" s="27"/>
      <c r="DA135" s="27"/>
    </row>
    <row r="136" spans="2:105">
      <c r="B136" s="61">
        <v>126</v>
      </c>
      <c r="C136" s="149">
        <v>44014</v>
      </c>
      <c r="D136" s="154">
        <v>3130.05</v>
      </c>
      <c r="E136" s="58">
        <f t="shared" si="16"/>
        <v>4.5541198898538622E-3</v>
      </c>
      <c r="G136" s="57">
        <v>71</v>
      </c>
      <c r="H136" s="152">
        <f t="shared" ca="1" si="29"/>
        <v>2562.0794289034311</v>
      </c>
      <c r="I136" s="112">
        <f t="shared" ca="1" si="30"/>
        <v>-4.4689295588377115E-2</v>
      </c>
      <c r="J136" s="151">
        <f t="shared" ca="1" si="18"/>
        <v>7.1732955161139698</v>
      </c>
      <c r="K136" s="150">
        <f t="shared" ca="1" si="19"/>
        <v>-2.8756654050597872</v>
      </c>
      <c r="L136" s="52"/>
      <c r="M136" s="149">
        <v>44014</v>
      </c>
      <c r="N136" s="59">
        <f>'[1]S&amp;P500'!F4565</f>
        <v>3130.05</v>
      </c>
      <c r="O136" s="58">
        <f t="shared" si="20"/>
        <v>4.5541198898538622E-3</v>
      </c>
      <c r="P136" s="144">
        <f t="shared" si="21"/>
        <v>2284.2699519466537</v>
      </c>
      <c r="Q136" s="144">
        <f t="shared" si="22"/>
        <v>2560.3215953919416</v>
      </c>
      <c r="R136" s="144">
        <f t="shared" si="23"/>
        <v>2613.9562383453695</v>
      </c>
      <c r="S136" s="144">
        <f t="shared" si="24"/>
        <v>1996.1654815878953</v>
      </c>
      <c r="T136" s="144">
        <f t="shared" si="25"/>
        <v>2991.2258006816551</v>
      </c>
      <c r="U136" s="144">
        <f t="shared" si="26"/>
        <v>1744.3983039251968</v>
      </c>
      <c r="V136" s="144">
        <f t="shared" si="27"/>
        <v>3422.9462832657514</v>
      </c>
      <c r="W136" s="144">
        <f t="shared" si="28"/>
        <v>1524.385363239795</v>
      </c>
      <c r="X136" s="57">
        <v>71</v>
      </c>
      <c r="Y136" s="57"/>
      <c r="Z136" s="23"/>
      <c r="AB136" s="3"/>
      <c r="AC136" s="28"/>
      <c r="AD136" s="56"/>
      <c r="AE136" s="28"/>
      <c r="AF136" s="18"/>
      <c r="AH136" s="23"/>
      <c r="AI136" s="23"/>
      <c r="AJ136" s="23"/>
      <c r="AK136" s="23"/>
      <c r="AL136" s="23"/>
      <c r="AM136" s="23"/>
      <c r="AN136" s="23"/>
      <c r="AO136" s="30"/>
      <c r="AP136" s="22"/>
      <c r="AQ136" s="29"/>
      <c r="AR136" s="27"/>
      <c r="AS136" s="27"/>
      <c r="AT136" s="27"/>
      <c r="AU136" s="27"/>
      <c r="AV136" s="27"/>
      <c r="AW136" s="27"/>
      <c r="AY136" s="2"/>
      <c r="AZ136" s="8"/>
      <c r="BA136" s="8"/>
      <c r="BB136" s="8"/>
      <c r="BD136" s="37"/>
      <c r="BE136" s="28"/>
      <c r="BF136" s="56"/>
      <c r="BG136" s="28"/>
      <c r="BH136" s="18"/>
      <c r="BJ136" s="23"/>
      <c r="BK136" s="23"/>
      <c r="BL136" s="23"/>
      <c r="BM136" s="23"/>
      <c r="BN136" s="23"/>
      <c r="BO136" s="23"/>
      <c r="BP136" s="23"/>
      <c r="BQ136" s="30"/>
      <c r="BR136" s="22"/>
      <c r="BS136" s="29"/>
      <c r="BT136" s="27"/>
      <c r="BU136" s="27"/>
      <c r="BV136" s="27"/>
      <c r="BW136" s="27"/>
      <c r="BX136" s="27"/>
      <c r="BY136" s="27"/>
      <c r="CA136" s="2"/>
      <c r="CB136" s="8"/>
      <c r="CC136" s="8"/>
      <c r="CD136" s="8"/>
      <c r="CF136" s="37"/>
      <c r="CG136" s="28"/>
      <c r="CH136" s="56"/>
      <c r="CI136" s="28"/>
      <c r="CJ136" s="18"/>
      <c r="CL136" s="23"/>
      <c r="CM136" s="23"/>
      <c r="CN136" s="23"/>
      <c r="CO136" s="23"/>
      <c r="CP136" s="23"/>
      <c r="CQ136" s="23"/>
      <c r="CR136" s="23"/>
      <c r="CS136" s="30"/>
      <c r="CT136" s="22"/>
      <c r="CU136" s="29"/>
      <c r="CV136" s="27"/>
      <c r="CW136" s="27"/>
      <c r="CX136" s="27"/>
      <c r="CY136" s="27"/>
      <c r="CZ136" s="27"/>
      <c r="DA136" s="27"/>
    </row>
    <row r="137" spans="2:105">
      <c r="B137" s="61">
        <v>127</v>
      </c>
      <c r="C137" s="149">
        <v>44018</v>
      </c>
      <c r="D137" s="154">
        <v>3179.72</v>
      </c>
      <c r="E137" s="58">
        <f t="shared" si="16"/>
        <v>1.5868756090158181E-2</v>
      </c>
      <c r="G137" s="60">
        <v>72</v>
      </c>
      <c r="H137" s="152">
        <f t="shared" ca="1" si="29"/>
        <v>2594.7818226982372</v>
      </c>
      <c r="I137" s="112">
        <f t="shared" ca="1" si="30"/>
        <v>1.2764004669754792E-2</v>
      </c>
      <c r="J137" s="151">
        <f t="shared" ca="1" si="18"/>
        <v>7.9477474763164597</v>
      </c>
      <c r="K137" s="150">
        <f t="shared" ca="1" si="19"/>
        <v>0.77445196020249041</v>
      </c>
      <c r="L137" s="52"/>
      <c r="M137" s="149">
        <v>44018</v>
      </c>
      <c r="N137" s="59">
        <f>'[1]S&amp;P500'!F4566</f>
        <v>3179.72</v>
      </c>
      <c r="O137" s="58">
        <f t="shared" si="20"/>
        <v>1.5868756090158181E-2</v>
      </c>
      <c r="P137" s="144">
        <f t="shared" si="21"/>
        <v>2284.9370561650981</v>
      </c>
      <c r="Q137" s="144">
        <f t="shared" si="22"/>
        <v>2562.7450762883259</v>
      </c>
      <c r="R137" s="144">
        <f t="shared" si="23"/>
        <v>2617.1945965477103</v>
      </c>
      <c r="S137" s="144">
        <f t="shared" si="24"/>
        <v>1994.8602054746941</v>
      </c>
      <c r="T137" s="144">
        <f t="shared" si="25"/>
        <v>2997.7664101148907</v>
      </c>
      <c r="U137" s="144">
        <f t="shared" si="26"/>
        <v>1741.6091303912933</v>
      </c>
      <c r="V137" s="144">
        <f t="shared" si="27"/>
        <v>3433.6779777350794</v>
      </c>
      <c r="W137" s="144">
        <f t="shared" si="28"/>
        <v>1520.5087327613219</v>
      </c>
      <c r="X137" s="57">
        <v>72</v>
      </c>
      <c r="Y137" s="57"/>
      <c r="Z137" s="23"/>
      <c r="AB137" s="3"/>
      <c r="AC137" s="28"/>
      <c r="AD137" s="56"/>
      <c r="AE137" s="28"/>
      <c r="AF137" s="18"/>
      <c r="AH137" s="23"/>
      <c r="AI137" s="23"/>
      <c r="AJ137" s="23"/>
      <c r="AK137" s="23"/>
      <c r="AL137" s="23"/>
      <c r="AM137" s="23"/>
      <c r="AN137" s="23"/>
      <c r="AO137" s="30"/>
      <c r="AP137" s="22"/>
      <c r="AQ137" s="29"/>
      <c r="AR137" s="27"/>
      <c r="AS137" s="27"/>
      <c r="AT137" s="27"/>
      <c r="AU137" s="27"/>
      <c r="AV137" s="27"/>
      <c r="AW137" s="27"/>
      <c r="AY137" s="2"/>
      <c r="AZ137" s="8"/>
      <c r="BA137" s="8"/>
      <c r="BB137" s="8"/>
      <c r="BD137" s="37"/>
      <c r="BE137" s="28"/>
      <c r="BF137" s="56"/>
      <c r="BG137" s="28"/>
      <c r="BH137" s="18"/>
      <c r="BJ137" s="23"/>
      <c r="BK137" s="23"/>
      <c r="BL137" s="23"/>
      <c r="BM137" s="23"/>
      <c r="BN137" s="23"/>
      <c r="BO137" s="23"/>
      <c r="BP137" s="23"/>
      <c r="BQ137" s="30"/>
      <c r="BR137" s="22"/>
      <c r="BS137" s="29"/>
      <c r="BT137" s="27"/>
      <c r="BU137" s="27"/>
      <c r="BV137" s="27"/>
      <c r="BW137" s="27"/>
      <c r="BX137" s="27"/>
      <c r="BY137" s="27"/>
      <c r="CA137" s="2"/>
      <c r="CB137" s="8"/>
      <c r="CC137" s="8"/>
      <c r="CD137" s="8"/>
      <c r="CF137" s="37"/>
      <c r="CG137" s="28"/>
      <c r="CH137" s="56"/>
      <c r="CI137" s="28"/>
      <c r="CJ137" s="18"/>
      <c r="CL137" s="23"/>
      <c r="CM137" s="23"/>
      <c r="CN137" s="23"/>
      <c r="CO137" s="23"/>
      <c r="CP137" s="23"/>
      <c r="CQ137" s="23"/>
      <c r="CR137" s="23"/>
      <c r="CS137" s="30"/>
      <c r="CT137" s="22"/>
      <c r="CU137" s="29"/>
      <c r="CV137" s="27"/>
      <c r="CW137" s="27"/>
      <c r="CX137" s="27"/>
      <c r="CY137" s="27"/>
      <c r="CZ137" s="27"/>
      <c r="DA137" s="27"/>
    </row>
    <row r="138" spans="2:105">
      <c r="B138" s="61">
        <v>128</v>
      </c>
      <c r="C138" s="149">
        <v>44019</v>
      </c>
      <c r="D138" s="154">
        <v>3145.32</v>
      </c>
      <c r="E138" s="58">
        <f t="shared" si="16"/>
        <v>-1.0818562640735548E-2</v>
      </c>
      <c r="G138" s="57">
        <v>73</v>
      </c>
      <c r="H138" s="152">
        <f t="shared" ca="1" si="29"/>
        <v>2517.2217095065344</v>
      </c>
      <c r="I138" s="112">
        <f t="shared" ca="1" si="30"/>
        <v>-2.9890803347408363E-2</v>
      </c>
      <c r="J138" s="151">
        <f t="shared" ca="1" si="18"/>
        <v>6.0328324793152222</v>
      </c>
      <c r="K138" s="150">
        <f t="shared" ca="1" si="19"/>
        <v>-1.9149149970012376</v>
      </c>
      <c r="L138" s="52"/>
      <c r="M138" s="149">
        <v>44019</v>
      </c>
      <c r="N138" s="59">
        <f>'[1]S&amp;P500'!F4567</f>
        <v>3145.32</v>
      </c>
      <c r="O138" s="58">
        <f t="shared" si="20"/>
        <v>-1.0818562640735548E-2</v>
      </c>
      <c r="P138" s="144">
        <f t="shared" si="21"/>
        <v>2285.6043552064166</v>
      </c>
      <c r="Q138" s="144">
        <f t="shared" si="22"/>
        <v>2565.1540552763859</v>
      </c>
      <c r="R138" s="144">
        <f t="shared" si="23"/>
        <v>2620.4198089367605</v>
      </c>
      <c r="S138" s="144">
        <f t="shared" si="24"/>
        <v>1993.5688360782854</v>
      </c>
      <c r="T138" s="144">
        <f t="shared" si="25"/>
        <v>3004.281978823949</v>
      </c>
      <c r="U138" s="144">
        <f t="shared" si="26"/>
        <v>1738.847187234906</v>
      </c>
      <c r="V138" s="144">
        <f t="shared" si="27"/>
        <v>3444.375659772064</v>
      </c>
      <c r="W138" s="144">
        <f t="shared" si="28"/>
        <v>1516.6717526055927</v>
      </c>
      <c r="X138" s="57">
        <v>73</v>
      </c>
      <c r="Y138" s="57"/>
      <c r="Z138" s="23"/>
      <c r="AB138" s="3"/>
      <c r="AC138" s="28"/>
      <c r="AD138" s="56"/>
      <c r="AE138" s="28"/>
      <c r="AF138" s="18"/>
      <c r="AH138" s="23"/>
      <c r="AI138" s="23"/>
      <c r="AJ138" s="23"/>
      <c r="AK138" s="23"/>
      <c r="AL138" s="23"/>
      <c r="AM138" s="23"/>
      <c r="AN138" s="23"/>
      <c r="AO138" s="30"/>
      <c r="AP138" s="22"/>
      <c r="AQ138" s="29"/>
      <c r="AR138" s="27"/>
      <c r="AS138" s="27"/>
      <c r="AT138" s="27"/>
      <c r="AU138" s="27"/>
      <c r="AV138" s="27"/>
      <c r="AW138" s="27"/>
      <c r="AY138" s="2"/>
      <c r="AZ138" s="8"/>
      <c r="BA138" s="8"/>
      <c r="BB138" s="8"/>
      <c r="BD138" s="37"/>
      <c r="BE138" s="28"/>
      <c r="BF138" s="56"/>
      <c r="BG138" s="28"/>
      <c r="BH138" s="18"/>
      <c r="BJ138" s="23"/>
      <c r="BK138" s="23"/>
      <c r="BL138" s="23"/>
      <c r="BM138" s="23"/>
      <c r="BN138" s="23"/>
      <c r="BO138" s="23"/>
      <c r="BP138" s="23"/>
      <c r="BQ138" s="30"/>
      <c r="BR138" s="22"/>
      <c r="BS138" s="29"/>
      <c r="BT138" s="27"/>
      <c r="BU138" s="27"/>
      <c r="BV138" s="27"/>
      <c r="BW138" s="27"/>
      <c r="BX138" s="27"/>
      <c r="BY138" s="27"/>
      <c r="CA138" s="2"/>
      <c r="CB138" s="8"/>
      <c r="CC138" s="8"/>
      <c r="CD138" s="8"/>
      <c r="CF138" s="37"/>
      <c r="CG138" s="28"/>
      <c r="CH138" s="56"/>
      <c r="CI138" s="28"/>
      <c r="CJ138" s="18"/>
      <c r="CL138" s="23"/>
      <c r="CM138" s="23"/>
      <c r="CN138" s="23"/>
      <c r="CO138" s="23"/>
      <c r="CP138" s="23"/>
      <c r="CQ138" s="23"/>
      <c r="CR138" s="23"/>
      <c r="CS138" s="30"/>
      <c r="CT138" s="22"/>
      <c r="CU138" s="29"/>
      <c r="CV138" s="27"/>
      <c r="CW138" s="27"/>
      <c r="CX138" s="27"/>
      <c r="CY138" s="27"/>
      <c r="CZ138" s="27"/>
      <c r="DA138" s="27"/>
    </row>
    <row r="139" spans="2:105">
      <c r="B139" s="61">
        <v>129</v>
      </c>
      <c r="C139" s="149">
        <v>44020</v>
      </c>
      <c r="D139" s="154">
        <v>3169.94</v>
      </c>
      <c r="E139" s="58">
        <f t="shared" ref="E139:E202" si="31">(D139-D138)/D138</f>
        <v>7.8275024480815598E-3</v>
      </c>
      <c r="G139" s="60">
        <v>74</v>
      </c>
      <c r="H139" s="152">
        <f t="shared" ca="1" si="29"/>
        <v>2563.092981806808</v>
      </c>
      <c r="I139" s="112">
        <f t="shared" ca="1" si="30"/>
        <v>1.822297659639446E-2</v>
      </c>
      <c r="J139" s="151">
        <f t="shared" ca="1" si="18"/>
        <v>7.1432654873502415</v>
      </c>
      <c r="K139" s="150">
        <f t="shared" ca="1" si="19"/>
        <v>1.1104330080350191</v>
      </c>
      <c r="L139" s="52"/>
      <c r="M139" s="149">
        <v>44020</v>
      </c>
      <c r="N139" s="59">
        <f>'[1]S&amp;P500'!F4568</f>
        <v>3169.94</v>
      </c>
      <c r="O139" s="58">
        <f t="shared" si="20"/>
        <v>7.8275024480815598E-3</v>
      </c>
      <c r="P139" s="144">
        <f t="shared" si="21"/>
        <v>2286.2718491275073</v>
      </c>
      <c r="Q139" s="144">
        <f t="shared" si="22"/>
        <v>2567.5488314459444</v>
      </c>
      <c r="R139" s="144">
        <f t="shared" si="23"/>
        <v>2623.6321688545136</v>
      </c>
      <c r="S139" s="144">
        <f t="shared" si="24"/>
        <v>1992.2910803441825</v>
      </c>
      <c r="T139" s="144">
        <f t="shared" si="25"/>
        <v>3010.7730889811364</v>
      </c>
      <c r="U139" s="144">
        <f t="shared" si="26"/>
        <v>1736.1118934013625</v>
      </c>
      <c r="V139" s="144">
        <f t="shared" si="27"/>
        <v>3455.04019234934</v>
      </c>
      <c r="W139" s="144">
        <f t="shared" si="28"/>
        <v>1512.8735635803575</v>
      </c>
      <c r="X139" s="57">
        <v>74</v>
      </c>
      <c r="Y139" s="57"/>
      <c r="Z139" s="23"/>
      <c r="AB139" s="3"/>
      <c r="AC139" s="28"/>
      <c r="AD139" s="56"/>
      <c r="AE139" s="28"/>
      <c r="AF139" s="18"/>
      <c r="AH139" s="23"/>
      <c r="AI139" s="23"/>
      <c r="AJ139" s="23"/>
      <c r="AK139" s="23"/>
      <c r="AL139" s="23"/>
      <c r="AM139" s="23"/>
      <c r="AN139" s="23"/>
      <c r="AO139" s="30"/>
      <c r="AP139" s="22"/>
      <c r="AQ139" s="29"/>
      <c r="AR139" s="27"/>
      <c r="AS139" s="27"/>
      <c r="AT139" s="27"/>
      <c r="AU139" s="27"/>
      <c r="AV139" s="27"/>
      <c r="AW139" s="27"/>
      <c r="AY139" s="2"/>
      <c r="AZ139" s="8"/>
      <c r="BA139" s="8"/>
      <c r="BB139" s="8"/>
      <c r="BD139" s="37"/>
      <c r="BE139" s="28"/>
      <c r="BF139" s="56"/>
      <c r="BG139" s="28"/>
      <c r="BH139" s="18"/>
      <c r="BJ139" s="23"/>
      <c r="BK139" s="23"/>
      <c r="BL139" s="23"/>
      <c r="BM139" s="23"/>
      <c r="BN139" s="23"/>
      <c r="BO139" s="23"/>
      <c r="BP139" s="23"/>
      <c r="BQ139" s="30"/>
      <c r="BR139" s="22"/>
      <c r="BS139" s="29"/>
      <c r="BT139" s="27"/>
      <c r="BU139" s="27"/>
      <c r="BV139" s="27"/>
      <c r="BW139" s="27"/>
      <c r="BX139" s="27"/>
      <c r="BY139" s="27"/>
      <c r="CA139" s="2"/>
      <c r="CB139" s="8"/>
      <c r="CC139" s="8"/>
      <c r="CD139" s="8"/>
      <c r="CF139" s="37"/>
      <c r="CG139" s="28"/>
      <c r="CH139" s="56"/>
      <c r="CI139" s="28"/>
      <c r="CJ139" s="18"/>
      <c r="CL139" s="23"/>
      <c r="CM139" s="23"/>
      <c r="CN139" s="23"/>
      <c r="CO139" s="23"/>
      <c r="CP139" s="23"/>
      <c r="CQ139" s="23"/>
      <c r="CR139" s="23"/>
      <c r="CS139" s="30"/>
      <c r="CT139" s="22"/>
      <c r="CU139" s="29"/>
      <c r="CV139" s="27"/>
      <c r="CW139" s="27"/>
      <c r="CX139" s="27"/>
      <c r="CY139" s="27"/>
      <c r="CZ139" s="27"/>
      <c r="DA139" s="27"/>
    </row>
    <row r="140" spans="2:105">
      <c r="B140" s="61">
        <v>130</v>
      </c>
      <c r="C140" s="149">
        <v>44021</v>
      </c>
      <c r="D140" s="154">
        <v>3152.05</v>
      </c>
      <c r="E140" s="58">
        <f t="shared" si="31"/>
        <v>-5.6436399427118094E-3</v>
      </c>
      <c r="G140" s="57">
        <v>75</v>
      </c>
      <c r="H140" s="152">
        <f t="shared" ca="1" si="29"/>
        <v>2538.185146278523</v>
      </c>
      <c r="I140" s="112">
        <f t="shared" ca="1" si="30"/>
        <v>-9.717882146720494E-3</v>
      </c>
      <c r="J140" s="151">
        <f t="shared" ca="1" si="18"/>
        <v>6.5146774298208516</v>
      </c>
      <c r="K140" s="150">
        <f t="shared" ca="1" si="19"/>
        <v>-0.62858805752938962</v>
      </c>
      <c r="L140" s="52"/>
      <c r="M140" s="149">
        <v>44021</v>
      </c>
      <c r="N140" s="59">
        <f>'[1]S&amp;P500'!F4569</f>
        <v>3152.05</v>
      </c>
      <c r="O140" s="58">
        <f t="shared" si="20"/>
        <v>-5.6436399427118094E-3</v>
      </c>
      <c r="P140" s="144">
        <f t="shared" si="21"/>
        <v>2286.9395379852813</v>
      </c>
      <c r="Q140" s="144">
        <f t="shared" si="22"/>
        <v>2569.9296938034054</v>
      </c>
      <c r="R140" s="144">
        <f t="shared" si="23"/>
        <v>2626.8319596859819</v>
      </c>
      <c r="S140" s="144">
        <f t="shared" si="24"/>
        <v>1991.0266551749851</v>
      </c>
      <c r="T140" s="144">
        <f t="shared" si="25"/>
        <v>3017.2403029537832</v>
      </c>
      <c r="U140" s="144">
        <f t="shared" si="26"/>
        <v>1733.4026876414966</v>
      </c>
      <c r="V140" s="144">
        <f t="shared" si="27"/>
        <v>3465.6724090021053</v>
      </c>
      <c r="W140" s="144">
        <f t="shared" si="28"/>
        <v>1509.1133359330599</v>
      </c>
      <c r="X140" s="57">
        <v>75</v>
      </c>
      <c r="Y140" s="57"/>
      <c r="Z140" s="23"/>
      <c r="AB140" s="3"/>
      <c r="AC140" s="28"/>
      <c r="AD140" s="56"/>
      <c r="AE140" s="28"/>
      <c r="AF140" s="18"/>
      <c r="AH140" s="23"/>
      <c r="AI140" s="23"/>
      <c r="AJ140" s="23"/>
      <c r="AK140" s="23"/>
      <c r="AL140" s="23"/>
      <c r="AM140" s="23"/>
      <c r="AN140" s="23"/>
      <c r="AO140" s="30"/>
      <c r="AP140" s="22"/>
      <c r="AQ140" s="29"/>
      <c r="AR140" s="27"/>
      <c r="AS140" s="27"/>
      <c r="AT140" s="27"/>
      <c r="AU140" s="27"/>
      <c r="AV140" s="27"/>
      <c r="AW140" s="27"/>
      <c r="AY140" s="2"/>
      <c r="AZ140" s="8"/>
      <c r="BA140" s="8"/>
      <c r="BB140" s="8"/>
      <c r="BD140" s="37"/>
      <c r="BE140" s="28"/>
      <c r="BF140" s="56"/>
      <c r="BG140" s="28"/>
      <c r="BH140" s="18"/>
      <c r="BJ140" s="23"/>
      <c r="BK140" s="23"/>
      <c r="BL140" s="23"/>
      <c r="BM140" s="23"/>
      <c r="BN140" s="23"/>
      <c r="BO140" s="23"/>
      <c r="BP140" s="23"/>
      <c r="BQ140" s="30"/>
      <c r="BR140" s="22"/>
      <c r="BS140" s="29"/>
      <c r="BT140" s="27"/>
      <c r="BU140" s="27"/>
      <c r="BV140" s="27"/>
      <c r="BW140" s="27"/>
      <c r="BX140" s="27"/>
      <c r="BY140" s="27"/>
      <c r="CA140" s="2"/>
      <c r="CB140" s="8"/>
      <c r="CC140" s="8"/>
      <c r="CD140" s="8"/>
      <c r="CF140" s="37"/>
      <c r="CG140" s="28"/>
      <c r="CH140" s="56"/>
      <c r="CI140" s="28"/>
      <c r="CJ140" s="18"/>
      <c r="CL140" s="23"/>
      <c r="CM140" s="23"/>
      <c r="CN140" s="23"/>
      <c r="CO140" s="23"/>
      <c r="CP140" s="23"/>
      <c r="CQ140" s="23"/>
      <c r="CR140" s="23"/>
      <c r="CS140" s="30"/>
      <c r="CT140" s="22"/>
      <c r="CU140" s="29"/>
      <c r="CV140" s="27"/>
      <c r="CW140" s="27"/>
      <c r="CX140" s="27"/>
      <c r="CY140" s="27"/>
      <c r="CZ140" s="27"/>
      <c r="DA140" s="27"/>
    </row>
    <row r="141" spans="2:105">
      <c r="B141" s="61">
        <v>131</v>
      </c>
      <c r="C141" s="149">
        <v>44022</v>
      </c>
      <c r="D141" s="154">
        <v>3185.04</v>
      </c>
      <c r="E141" s="58">
        <f t="shared" si="31"/>
        <v>1.0466204533557457E-2</v>
      </c>
      <c r="G141" s="60">
        <v>76</v>
      </c>
      <c r="H141" s="152">
        <f t="shared" ca="1" si="29"/>
        <v>2558.1129260897692</v>
      </c>
      <c r="I141" s="112">
        <f t="shared" ca="1" si="30"/>
        <v>7.8511923531127004E-3</v>
      </c>
      <c r="J141" s="151">
        <f t="shared" ca="1" si="18"/>
        <v>6.9852106871630992</v>
      </c>
      <c r="K141" s="150">
        <f t="shared" ca="1" si="19"/>
        <v>0.47053325734224744</v>
      </c>
      <c r="L141" s="52"/>
      <c r="M141" s="149">
        <v>44022</v>
      </c>
      <c r="N141" s="59">
        <f>'[1]S&amp;P500'!F4570</f>
        <v>3185.04</v>
      </c>
      <c r="O141" s="58">
        <f t="shared" si="20"/>
        <v>1.0466204533557457E-2</v>
      </c>
      <c r="P141" s="144">
        <f t="shared" si="21"/>
        <v>2287.6074218366698</v>
      </c>
      <c r="Q141" s="144">
        <f t="shared" si="22"/>
        <v>2572.2969217410396</v>
      </c>
      <c r="R141" s="144">
        <f t="shared" si="23"/>
        <v>2630.0194553242254</v>
      </c>
      <c r="S141" s="144">
        <f t="shared" si="24"/>
        <v>1989.7752869653505</v>
      </c>
      <c r="T141" s="144">
        <f t="shared" si="25"/>
        <v>3023.6841642306026</v>
      </c>
      <c r="U141" s="144">
        <f t="shared" si="26"/>
        <v>1730.7190275852854</v>
      </c>
      <c r="V141" s="144">
        <f t="shared" si="27"/>
        <v>3476.2731152085044</v>
      </c>
      <c r="W141" s="144">
        <f t="shared" si="28"/>
        <v>1505.390267970454</v>
      </c>
      <c r="X141" s="57">
        <v>76</v>
      </c>
      <c r="Y141" s="57"/>
      <c r="Z141" s="23"/>
      <c r="AB141" s="3"/>
      <c r="AC141" s="28"/>
      <c r="AD141" s="56"/>
      <c r="AE141" s="28"/>
      <c r="AF141" s="18"/>
      <c r="AH141" s="23"/>
      <c r="AI141" s="23"/>
      <c r="AJ141" s="23"/>
      <c r="AK141" s="23"/>
      <c r="AL141" s="23"/>
      <c r="AM141" s="23"/>
      <c r="AN141" s="23"/>
      <c r="AO141" s="30"/>
      <c r="AP141" s="22"/>
      <c r="AQ141" s="29"/>
      <c r="AR141" s="27"/>
      <c r="AS141" s="27"/>
      <c r="AT141" s="27"/>
      <c r="AU141" s="27"/>
      <c r="AV141" s="27"/>
      <c r="AW141" s="27"/>
      <c r="AY141" s="2"/>
      <c r="AZ141" s="8"/>
      <c r="BA141" s="8"/>
      <c r="BB141" s="8"/>
      <c r="BD141" s="37"/>
      <c r="BE141" s="28"/>
      <c r="BF141" s="56"/>
      <c r="BG141" s="28"/>
      <c r="BH141" s="18"/>
      <c r="BJ141" s="23"/>
      <c r="BK141" s="23"/>
      <c r="BL141" s="23"/>
      <c r="BM141" s="23"/>
      <c r="BN141" s="23"/>
      <c r="BO141" s="23"/>
      <c r="BP141" s="23"/>
      <c r="BQ141" s="30"/>
      <c r="BR141" s="22"/>
      <c r="BS141" s="29"/>
      <c r="BT141" s="27"/>
      <c r="BU141" s="27"/>
      <c r="BV141" s="27"/>
      <c r="BW141" s="27"/>
      <c r="BX141" s="27"/>
      <c r="BY141" s="27"/>
      <c r="CA141" s="2"/>
      <c r="CB141" s="8"/>
      <c r="CC141" s="8"/>
      <c r="CD141" s="8"/>
      <c r="CF141" s="37"/>
      <c r="CG141" s="28"/>
      <c r="CH141" s="56"/>
      <c r="CI141" s="28"/>
      <c r="CJ141" s="18"/>
      <c r="CL141" s="23"/>
      <c r="CM141" s="23"/>
      <c r="CN141" s="23"/>
      <c r="CO141" s="23"/>
      <c r="CP141" s="23"/>
      <c r="CQ141" s="23"/>
      <c r="CR141" s="23"/>
      <c r="CS141" s="30"/>
      <c r="CT141" s="22"/>
      <c r="CU141" s="29"/>
      <c r="CV141" s="27"/>
      <c r="CW141" s="27"/>
      <c r="CX141" s="27"/>
      <c r="CY141" s="27"/>
      <c r="CZ141" s="27"/>
      <c r="DA141" s="27"/>
    </row>
    <row r="142" spans="2:105">
      <c r="B142" s="61">
        <v>132</v>
      </c>
      <c r="C142" s="149">
        <v>44025</v>
      </c>
      <c r="D142" s="154">
        <v>3155.22</v>
      </c>
      <c r="E142" s="58">
        <f t="shared" si="31"/>
        <v>-9.362519779971417E-3</v>
      </c>
      <c r="G142" s="57">
        <v>77</v>
      </c>
      <c r="H142" s="152">
        <f t="shared" ca="1" si="29"/>
        <v>2515.1324167893781</v>
      </c>
      <c r="I142" s="112">
        <f t="shared" ca="1" si="30"/>
        <v>-1.6801646581759543E-2</v>
      </c>
      <c r="J142" s="151">
        <f t="shared" ca="1" si="18"/>
        <v>5.9079359716181319</v>
      </c>
      <c r="K142" s="150">
        <f t="shared" ca="1" si="19"/>
        <v>-1.0772747155449678</v>
      </c>
      <c r="L142" s="52"/>
      <c r="M142" s="149">
        <v>44025</v>
      </c>
      <c r="N142" s="59">
        <f>'[1]S&amp;P500'!F4571</f>
        <v>3155.22</v>
      </c>
      <c r="O142" s="58">
        <f t="shared" si="20"/>
        <v>-9.362519779971417E-3</v>
      </c>
      <c r="P142" s="144">
        <f t="shared" si="21"/>
        <v>2288.2755007386186</v>
      </c>
      <c r="Q142" s="144">
        <f t="shared" si="22"/>
        <v>2574.6507854785687</v>
      </c>
      <c r="R142" s="144">
        <f t="shared" si="23"/>
        <v>2633.1949206078707</v>
      </c>
      <c r="S142" s="144">
        <f t="shared" si="24"/>
        <v>1988.536711164475</v>
      </c>
      <c r="T142" s="144">
        <f t="shared" si="25"/>
        <v>3030.1051982932117</v>
      </c>
      <c r="U142" s="144">
        <f t="shared" si="26"/>
        <v>1728.0603888703304</v>
      </c>
      <c r="V142" s="144">
        <f t="shared" si="27"/>
        <v>3486.8430896881691</v>
      </c>
      <c r="W142" s="144">
        <f t="shared" si="28"/>
        <v>1501.7035847600625</v>
      </c>
      <c r="X142" s="57">
        <v>77</v>
      </c>
      <c r="Y142" s="57"/>
      <c r="Z142" s="23"/>
      <c r="AB142" s="3"/>
      <c r="AC142" s="28"/>
      <c r="AD142" s="56"/>
      <c r="AE142" s="28"/>
      <c r="AF142" s="18"/>
      <c r="AH142" s="23"/>
      <c r="AI142" s="23"/>
      <c r="AJ142" s="23"/>
      <c r="AK142" s="23"/>
      <c r="AL142" s="23"/>
      <c r="AM142" s="23"/>
      <c r="AN142" s="23"/>
      <c r="AO142" s="30"/>
      <c r="AP142" s="22"/>
      <c r="AQ142" s="29"/>
      <c r="AR142" s="27"/>
      <c r="AS142" s="27"/>
      <c r="AT142" s="27"/>
      <c r="AU142" s="27"/>
      <c r="AV142" s="27"/>
      <c r="AW142" s="27"/>
      <c r="AY142" s="2"/>
      <c r="AZ142" s="8"/>
      <c r="BA142" s="8"/>
      <c r="BB142" s="8"/>
      <c r="BD142" s="37"/>
      <c r="BE142" s="28"/>
      <c r="BF142" s="56"/>
      <c r="BG142" s="28"/>
      <c r="BH142" s="18"/>
      <c r="BJ142" s="23"/>
      <c r="BK142" s="23"/>
      <c r="BL142" s="23"/>
      <c r="BM142" s="23"/>
      <c r="BN142" s="23"/>
      <c r="BO142" s="23"/>
      <c r="BP142" s="23"/>
      <c r="BQ142" s="30"/>
      <c r="BR142" s="22"/>
      <c r="BS142" s="29"/>
      <c r="BT142" s="27"/>
      <c r="BU142" s="27"/>
      <c r="BV142" s="27"/>
      <c r="BW142" s="27"/>
      <c r="BX142" s="27"/>
      <c r="BY142" s="27"/>
      <c r="CA142" s="2"/>
      <c r="CB142" s="8"/>
      <c r="CC142" s="8"/>
      <c r="CD142" s="8"/>
      <c r="CF142" s="37"/>
      <c r="CG142" s="28"/>
      <c r="CH142" s="56"/>
      <c r="CI142" s="28"/>
      <c r="CJ142" s="18"/>
      <c r="CL142" s="23"/>
      <c r="CM142" s="23"/>
      <c r="CN142" s="23"/>
      <c r="CO142" s="23"/>
      <c r="CP142" s="23"/>
      <c r="CQ142" s="23"/>
      <c r="CR142" s="23"/>
      <c r="CS142" s="30"/>
      <c r="CT142" s="22"/>
      <c r="CU142" s="29"/>
      <c r="CV142" s="27"/>
      <c r="CW142" s="27"/>
      <c r="CX142" s="27"/>
      <c r="CY142" s="27"/>
      <c r="CZ142" s="27"/>
      <c r="DA142" s="27"/>
    </row>
    <row r="143" spans="2:105">
      <c r="B143" s="61">
        <v>133</v>
      </c>
      <c r="C143" s="149">
        <v>44026</v>
      </c>
      <c r="D143" s="154">
        <v>3197.52</v>
      </c>
      <c r="E143" s="58">
        <f t="shared" si="31"/>
        <v>1.3406355182839924E-2</v>
      </c>
      <c r="G143" s="60">
        <v>78</v>
      </c>
      <c r="H143" s="152">
        <f t="shared" ca="1" si="29"/>
        <v>2498.4502690746626</v>
      </c>
      <c r="I143" s="112">
        <f t="shared" ca="1" si="30"/>
        <v>-6.6327115039177984E-3</v>
      </c>
      <c r="J143" s="151">
        <f t="shared" ca="1" si="18"/>
        <v>5.473760616288347</v>
      </c>
      <c r="K143" s="150">
        <f t="shared" ca="1" si="19"/>
        <v>-0.43417535532978474</v>
      </c>
      <c r="L143" s="52"/>
      <c r="M143" s="149">
        <v>44026</v>
      </c>
      <c r="N143" s="59">
        <f>'[1]S&amp;P500'!F4572</f>
        <v>3197.52</v>
      </c>
      <c r="O143" s="58">
        <f t="shared" si="20"/>
        <v>1.3406355182839924E-2</v>
      </c>
      <c r="P143" s="144">
        <f t="shared" si="21"/>
        <v>2288.9437747480915</v>
      </c>
      <c r="Q143" s="144">
        <f t="shared" si="22"/>
        <v>2576.9915464790138</v>
      </c>
      <c r="R143" s="144">
        <f t="shared" si="23"/>
        <v>2636.358611733081</v>
      </c>
      <c r="S143" s="144">
        <f t="shared" si="24"/>
        <v>1987.3106718641252</v>
      </c>
      <c r="T143" s="144">
        <f t="shared" si="25"/>
        <v>3036.5039134367116</v>
      </c>
      <c r="U143" s="144">
        <f t="shared" si="26"/>
        <v>1725.4262643212767</v>
      </c>
      <c r="V143" s="144">
        <f t="shared" si="27"/>
        <v>3497.3830856247646</v>
      </c>
      <c r="W143" s="144">
        <f t="shared" si="28"/>
        <v>1498.0525369076381</v>
      </c>
      <c r="X143" s="57">
        <v>78</v>
      </c>
      <c r="Y143" s="57"/>
      <c r="Z143" s="23"/>
      <c r="AB143" s="3"/>
      <c r="AC143" s="28"/>
      <c r="AD143" s="56"/>
      <c r="AE143" s="28"/>
      <c r="AF143" s="18"/>
      <c r="AH143" s="23"/>
      <c r="AI143" s="23"/>
      <c r="AJ143" s="23"/>
      <c r="AK143" s="23"/>
      <c r="AL143" s="23"/>
      <c r="AM143" s="23"/>
      <c r="AN143" s="23"/>
      <c r="AO143" s="30"/>
      <c r="AP143" s="22"/>
      <c r="AQ143" s="29"/>
      <c r="AR143" s="27"/>
      <c r="AS143" s="27"/>
      <c r="AT143" s="27"/>
      <c r="AU143" s="27"/>
      <c r="AV143" s="27"/>
      <c r="AW143" s="27"/>
      <c r="AY143" s="2"/>
      <c r="AZ143" s="8"/>
      <c r="BA143" s="8"/>
      <c r="BB143" s="8"/>
      <c r="BD143" s="37"/>
      <c r="BE143" s="28"/>
      <c r="BF143" s="56"/>
      <c r="BG143" s="28"/>
      <c r="BH143" s="18"/>
      <c r="BJ143" s="23"/>
      <c r="BK143" s="23"/>
      <c r="BL143" s="23"/>
      <c r="BM143" s="23"/>
      <c r="BN143" s="23"/>
      <c r="BO143" s="23"/>
      <c r="BP143" s="23"/>
      <c r="BQ143" s="30"/>
      <c r="BR143" s="22"/>
      <c r="BS143" s="29"/>
      <c r="BT143" s="27"/>
      <c r="BU143" s="27"/>
      <c r="BV143" s="27"/>
      <c r="BW143" s="27"/>
      <c r="BX143" s="27"/>
      <c r="BY143" s="27"/>
      <c r="CA143" s="2"/>
      <c r="CB143" s="8"/>
      <c r="CC143" s="8"/>
      <c r="CD143" s="8"/>
      <c r="CF143" s="37"/>
      <c r="CG143" s="28"/>
      <c r="CH143" s="56"/>
      <c r="CI143" s="28"/>
      <c r="CJ143" s="18"/>
      <c r="CL143" s="23"/>
      <c r="CM143" s="23"/>
      <c r="CN143" s="23"/>
      <c r="CO143" s="23"/>
      <c r="CP143" s="23"/>
      <c r="CQ143" s="23"/>
      <c r="CR143" s="23"/>
      <c r="CS143" s="30"/>
      <c r="CT143" s="22"/>
      <c r="CU143" s="29"/>
      <c r="CV143" s="27"/>
      <c r="CW143" s="27"/>
      <c r="CX143" s="27"/>
      <c r="CY143" s="27"/>
      <c r="CZ143" s="27"/>
      <c r="DA143" s="27"/>
    </row>
    <row r="144" spans="2:105">
      <c r="B144" s="61">
        <v>134</v>
      </c>
      <c r="C144" s="149">
        <v>44027</v>
      </c>
      <c r="D144" s="154">
        <v>3226.56</v>
      </c>
      <c r="E144" s="58">
        <f t="shared" si="31"/>
        <v>9.0820385798994104E-3</v>
      </c>
      <c r="G144" s="57">
        <v>79</v>
      </c>
      <c r="H144" s="152">
        <f t="shared" ca="1" si="29"/>
        <v>2626.8847501482492</v>
      </c>
      <c r="I144" s="112">
        <f t="shared" ca="1" si="30"/>
        <v>5.1405658404861554E-2</v>
      </c>
      <c r="J144" s="151">
        <f t="shared" ca="1" si="18"/>
        <v>8.5885100644153098</v>
      </c>
      <c r="K144" s="150">
        <f t="shared" ca="1" si="19"/>
        <v>3.1147494481269637</v>
      </c>
      <c r="L144" s="52"/>
      <c r="M144" s="149">
        <v>44027</v>
      </c>
      <c r="N144" s="59">
        <f>'[1]S&amp;P500'!F4573</f>
        <v>3226.56</v>
      </c>
      <c r="O144" s="58">
        <f t="shared" si="20"/>
        <v>9.0820385798994104E-3</v>
      </c>
      <c r="P144" s="144">
        <f t="shared" si="21"/>
        <v>2289.6122439220676</v>
      </c>
      <c r="Q144" s="144">
        <f t="shared" si="22"/>
        <v>2579.3194578406196</v>
      </c>
      <c r="R144" s="144">
        <f t="shared" si="23"/>
        <v>2639.5107766417773</v>
      </c>
      <c r="S144" s="144">
        <f t="shared" si="24"/>
        <v>1986.0969214104146</v>
      </c>
      <c r="T144" s="144">
        <f t="shared" si="25"/>
        <v>3042.8808015429258</v>
      </c>
      <c r="U144" s="144">
        <f t="shared" si="26"/>
        <v>1722.8161631765754</v>
      </c>
      <c r="V144" s="144">
        <f t="shared" si="27"/>
        <v>3507.8938318178825</v>
      </c>
      <c r="W144" s="144">
        <f t="shared" si="28"/>
        <v>1494.4363994052624</v>
      </c>
      <c r="X144" s="57">
        <v>79</v>
      </c>
      <c r="Y144" s="57"/>
      <c r="Z144" s="23"/>
      <c r="AB144" s="3"/>
      <c r="AC144" s="28"/>
      <c r="AD144" s="56"/>
      <c r="AE144" s="28"/>
      <c r="AF144" s="18"/>
      <c r="AH144" s="23"/>
      <c r="AI144" s="23"/>
      <c r="AJ144" s="23"/>
      <c r="AK144" s="23"/>
      <c r="AL144" s="23"/>
      <c r="AM144" s="23"/>
      <c r="AN144" s="23"/>
      <c r="AO144" s="30"/>
      <c r="AP144" s="22"/>
      <c r="AQ144" s="29"/>
      <c r="AR144" s="27"/>
      <c r="AS144" s="27"/>
      <c r="AT144" s="27"/>
      <c r="AU144" s="27"/>
      <c r="AV144" s="27"/>
      <c r="AW144" s="27"/>
      <c r="AY144" s="2"/>
      <c r="AZ144" s="8"/>
      <c r="BA144" s="8"/>
      <c r="BB144" s="8"/>
      <c r="BD144" s="37"/>
      <c r="BE144" s="28"/>
      <c r="BF144" s="56"/>
      <c r="BG144" s="28"/>
      <c r="BH144" s="18"/>
      <c r="BJ144" s="23"/>
      <c r="BK144" s="23"/>
      <c r="BL144" s="23"/>
      <c r="BM144" s="23"/>
      <c r="BN144" s="23"/>
      <c r="BO144" s="23"/>
      <c r="BP144" s="23"/>
      <c r="BQ144" s="30"/>
      <c r="BR144" s="22"/>
      <c r="BS144" s="29"/>
      <c r="BT144" s="27"/>
      <c r="BU144" s="27"/>
      <c r="BV144" s="27"/>
      <c r="BW144" s="27"/>
      <c r="BX144" s="27"/>
      <c r="BY144" s="27"/>
      <c r="CA144" s="2"/>
      <c r="CB144" s="8"/>
      <c r="CC144" s="8"/>
      <c r="CD144" s="8"/>
      <c r="CF144" s="37"/>
      <c r="CG144" s="28"/>
      <c r="CH144" s="56"/>
      <c r="CI144" s="28"/>
      <c r="CJ144" s="18"/>
      <c r="CL144" s="23"/>
      <c r="CM144" s="23"/>
      <c r="CN144" s="23"/>
      <c r="CO144" s="23"/>
      <c r="CP144" s="23"/>
      <c r="CQ144" s="23"/>
      <c r="CR144" s="23"/>
      <c r="CS144" s="30"/>
      <c r="CT144" s="22"/>
      <c r="CU144" s="29"/>
      <c r="CV144" s="27"/>
      <c r="CW144" s="27"/>
      <c r="CX144" s="27"/>
      <c r="CY144" s="27"/>
      <c r="CZ144" s="27"/>
      <c r="DA144" s="27"/>
    </row>
    <row r="145" spans="2:105">
      <c r="B145" s="61">
        <v>135</v>
      </c>
      <c r="C145" s="149">
        <v>44028</v>
      </c>
      <c r="D145" s="154">
        <v>3215.57</v>
      </c>
      <c r="E145" s="58">
        <f t="shared" si="31"/>
        <v>-3.4061043340275036E-3</v>
      </c>
      <c r="G145" s="60">
        <v>80</v>
      </c>
      <c r="H145" s="152">
        <f t="shared" ca="1" si="29"/>
        <v>2611.976363099202</v>
      </c>
      <c r="I145" s="112">
        <f t="shared" ca="1" si="30"/>
        <v>-5.6753106691132217E-3</v>
      </c>
      <c r="J145" s="151">
        <f t="shared" ca="1" si="18"/>
        <v>8.2145427870676642</v>
      </c>
      <c r="K145" s="150">
        <f t="shared" ca="1" si="19"/>
        <v>-0.3739672773476454</v>
      </c>
      <c r="L145" s="52"/>
      <c r="M145" s="149">
        <v>44028</v>
      </c>
      <c r="N145" s="59">
        <f>'[1]S&amp;P500'!F4574</f>
        <v>3215.57</v>
      </c>
      <c r="O145" s="58">
        <f t="shared" si="20"/>
        <v>-3.4061043340275036E-3</v>
      </c>
      <c r="P145" s="144">
        <f t="shared" si="21"/>
        <v>2290.2809083175434</v>
      </c>
      <c r="Q145" s="144">
        <f t="shared" si="22"/>
        <v>2581.6347646665172</v>
      </c>
      <c r="R145" s="144">
        <f t="shared" si="23"/>
        <v>2642.6516553877618</v>
      </c>
      <c r="S145" s="144">
        <f t="shared" si="24"/>
        <v>1984.8952200376807</v>
      </c>
      <c r="T145" s="144">
        <f t="shared" si="25"/>
        <v>3049.2363388095846</v>
      </c>
      <c r="U145" s="144">
        <f t="shared" si="26"/>
        <v>1720.2296103593003</v>
      </c>
      <c r="V145" s="144">
        <f t="shared" si="27"/>
        <v>3518.3760337692297</v>
      </c>
      <c r="W145" s="144">
        <f t="shared" si="28"/>
        <v>1490.8544705451677</v>
      </c>
      <c r="X145" s="57">
        <v>80</v>
      </c>
      <c r="Y145" s="57"/>
      <c r="Z145" s="23"/>
      <c r="AB145" s="3"/>
      <c r="AC145" s="28"/>
      <c r="AD145" s="56"/>
      <c r="AE145" s="28"/>
      <c r="AF145" s="18"/>
      <c r="AH145" s="23"/>
      <c r="AI145" s="23"/>
      <c r="AJ145" s="23"/>
      <c r="AK145" s="23"/>
      <c r="AL145" s="23"/>
      <c r="AM145" s="23"/>
      <c r="AN145" s="23"/>
      <c r="AO145" s="30"/>
      <c r="AP145" s="22"/>
      <c r="AQ145" s="29"/>
      <c r="AR145" s="27"/>
      <c r="AS145" s="27"/>
      <c r="AT145" s="27"/>
      <c r="AU145" s="27"/>
      <c r="AV145" s="27"/>
      <c r="AW145" s="27"/>
      <c r="AY145" s="2"/>
      <c r="AZ145" s="8"/>
      <c r="BA145" s="8"/>
      <c r="BB145" s="8"/>
      <c r="BD145" s="37"/>
      <c r="BE145" s="28"/>
      <c r="BF145" s="56"/>
      <c r="BG145" s="28"/>
      <c r="BH145" s="18"/>
      <c r="BJ145" s="23"/>
      <c r="BK145" s="23"/>
      <c r="BL145" s="23"/>
      <c r="BM145" s="23"/>
      <c r="BN145" s="23"/>
      <c r="BO145" s="23"/>
      <c r="BP145" s="23"/>
      <c r="BQ145" s="30"/>
      <c r="BR145" s="22"/>
      <c r="BS145" s="29"/>
      <c r="BT145" s="27"/>
      <c r="BU145" s="27"/>
      <c r="BV145" s="27"/>
      <c r="BW145" s="27"/>
      <c r="BX145" s="27"/>
      <c r="BY145" s="27"/>
      <c r="CA145" s="2"/>
      <c r="CB145" s="8"/>
      <c r="CC145" s="8"/>
      <c r="CD145" s="8"/>
      <c r="CF145" s="37"/>
      <c r="CG145" s="28"/>
      <c r="CH145" s="56"/>
      <c r="CI145" s="28"/>
      <c r="CJ145" s="18"/>
      <c r="CL145" s="23"/>
      <c r="CM145" s="23"/>
      <c r="CN145" s="23"/>
      <c r="CO145" s="23"/>
      <c r="CP145" s="23"/>
      <c r="CQ145" s="23"/>
      <c r="CR145" s="23"/>
      <c r="CS145" s="30"/>
      <c r="CT145" s="22"/>
      <c r="CU145" s="29"/>
      <c r="CV145" s="27"/>
      <c r="CW145" s="27"/>
      <c r="CX145" s="27"/>
      <c r="CY145" s="27"/>
      <c r="CZ145" s="27"/>
      <c r="DA145" s="27"/>
    </row>
    <row r="146" spans="2:105">
      <c r="B146" s="61">
        <v>136</v>
      </c>
      <c r="C146" s="149">
        <v>44029</v>
      </c>
      <c r="D146" s="154">
        <v>3224.73</v>
      </c>
      <c r="E146" s="58">
        <f t="shared" si="31"/>
        <v>2.8486395880045695E-3</v>
      </c>
      <c r="G146" s="57">
        <v>81</v>
      </c>
      <c r="H146" s="152">
        <f t="shared" ca="1" si="29"/>
        <v>2675.487758923814</v>
      </c>
      <c r="I146" s="112">
        <f t="shared" ca="1" si="30"/>
        <v>2.4315455806519434E-2</v>
      </c>
      <c r="J146" s="151">
        <f t="shared" ca="1" si="18"/>
        <v>9.6978266300001295</v>
      </c>
      <c r="K146" s="150">
        <f t="shared" ca="1" si="19"/>
        <v>1.4832838429324648</v>
      </c>
      <c r="L146" s="52"/>
      <c r="M146" s="149">
        <v>44029</v>
      </c>
      <c r="N146" s="59">
        <f>'[1]S&amp;P500'!F4575</f>
        <v>3224.73</v>
      </c>
      <c r="O146" s="58">
        <f t="shared" si="20"/>
        <v>2.8486395880045695E-3</v>
      </c>
      <c r="P146" s="144">
        <f t="shared" si="21"/>
        <v>2290.9497679915321</v>
      </c>
      <c r="Q146" s="144">
        <f t="shared" si="22"/>
        <v>2583.9377044136422</v>
      </c>
      <c r="R146" s="144">
        <f t="shared" si="23"/>
        <v>2645.7814804822583</v>
      </c>
      <c r="S146" s="144">
        <f t="shared" si="24"/>
        <v>1983.7053355229459</v>
      </c>
      <c r="T146" s="144">
        <f t="shared" si="25"/>
        <v>3055.5709864384794</v>
      </c>
      <c r="U146" s="144">
        <f t="shared" si="26"/>
        <v>1717.6661457889934</v>
      </c>
      <c r="V146" s="144">
        <f t="shared" si="27"/>
        <v>3528.8303747075943</v>
      </c>
      <c r="W146" s="144">
        <f t="shared" si="28"/>
        <v>1487.3060708947658</v>
      </c>
      <c r="X146" s="57">
        <v>81</v>
      </c>
      <c r="Y146" s="57"/>
      <c r="Z146" s="23"/>
      <c r="AB146" s="3"/>
      <c r="AC146" s="28"/>
      <c r="AD146" s="56"/>
      <c r="AE146" s="28"/>
      <c r="AF146" s="18"/>
      <c r="AH146" s="23"/>
      <c r="AI146" s="23"/>
      <c r="AJ146" s="23"/>
      <c r="AK146" s="23"/>
      <c r="AL146" s="23"/>
      <c r="AM146" s="23"/>
      <c r="AN146" s="23"/>
      <c r="AO146" s="30"/>
      <c r="AP146" s="22"/>
      <c r="AQ146" s="29"/>
      <c r="AR146" s="27"/>
      <c r="AS146" s="27"/>
      <c r="AT146" s="27"/>
      <c r="AU146" s="27"/>
      <c r="AV146" s="27"/>
      <c r="AW146" s="27"/>
      <c r="AY146" s="2"/>
      <c r="AZ146" s="8"/>
      <c r="BA146" s="8"/>
      <c r="BB146" s="8"/>
      <c r="BD146" s="37"/>
      <c r="BE146" s="28"/>
      <c r="BF146" s="56"/>
      <c r="BG146" s="28"/>
      <c r="BH146" s="18"/>
      <c r="BJ146" s="23"/>
      <c r="BK146" s="23"/>
      <c r="BL146" s="23"/>
      <c r="BM146" s="23"/>
      <c r="BN146" s="23"/>
      <c r="BO146" s="23"/>
      <c r="BP146" s="23"/>
      <c r="BQ146" s="30"/>
      <c r="BR146" s="22"/>
      <c r="BS146" s="29"/>
      <c r="BT146" s="27"/>
      <c r="BU146" s="27"/>
      <c r="BV146" s="27"/>
      <c r="BW146" s="27"/>
      <c r="BX146" s="27"/>
      <c r="BY146" s="27"/>
      <c r="CA146" s="2"/>
      <c r="CB146" s="8"/>
      <c r="CC146" s="8"/>
      <c r="CD146" s="8"/>
      <c r="CF146" s="37"/>
      <c r="CG146" s="28"/>
      <c r="CH146" s="56"/>
      <c r="CI146" s="28"/>
      <c r="CJ146" s="18"/>
      <c r="CL146" s="23"/>
      <c r="CM146" s="23"/>
      <c r="CN146" s="23"/>
      <c r="CO146" s="23"/>
      <c r="CP146" s="23"/>
      <c r="CQ146" s="23"/>
      <c r="CR146" s="23"/>
      <c r="CS146" s="30"/>
      <c r="CT146" s="22"/>
      <c r="CU146" s="29"/>
      <c r="CV146" s="27"/>
      <c r="CW146" s="27"/>
      <c r="CX146" s="27"/>
      <c r="CY146" s="27"/>
      <c r="CZ146" s="27"/>
      <c r="DA146" s="27"/>
    </row>
    <row r="147" spans="2:105">
      <c r="B147" s="61">
        <v>137</v>
      </c>
      <c r="C147" s="149">
        <v>44032</v>
      </c>
      <c r="D147" s="154">
        <v>3251.84</v>
      </c>
      <c r="E147" s="58">
        <f t="shared" si="31"/>
        <v>8.4069053843267901E-3</v>
      </c>
      <c r="G147" s="60">
        <v>82</v>
      </c>
      <c r="H147" s="152">
        <f t="shared" ca="1" si="29"/>
        <v>2633.5066944843215</v>
      </c>
      <c r="I147" s="112">
        <f t="shared" ca="1" si="30"/>
        <v>-1.5690994772623774E-2</v>
      </c>
      <c r="J147" s="151">
        <f t="shared" ca="1" si="18"/>
        <v>8.691114034733106</v>
      </c>
      <c r="K147" s="150">
        <f t="shared" ca="1" si="19"/>
        <v>-1.0067125952670239</v>
      </c>
      <c r="L147" s="52"/>
      <c r="M147" s="149">
        <v>44032</v>
      </c>
      <c r="N147" s="59">
        <f>'[1]S&amp;P500'!F4576</f>
        <v>3251.84</v>
      </c>
      <c r="O147" s="58">
        <f t="shared" si="20"/>
        <v>8.4069053843267901E-3</v>
      </c>
      <c r="P147" s="144">
        <f t="shared" si="21"/>
        <v>2291.618823001063</v>
      </c>
      <c r="Q147" s="144">
        <f t="shared" si="22"/>
        <v>2586.2285072223299</v>
      </c>
      <c r="R147" s="144">
        <f t="shared" si="23"/>
        <v>2648.9004772202702</v>
      </c>
      <c r="S147" s="144">
        <f t="shared" si="24"/>
        <v>1982.5270428595597</v>
      </c>
      <c r="T147" s="144">
        <f t="shared" si="25"/>
        <v>3061.8851912853743</v>
      </c>
      <c r="U147" s="144">
        <f t="shared" si="26"/>
        <v>1715.1253237317501</v>
      </c>
      <c r="V147" s="144">
        <f t="shared" si="27"/>
        <v>3539.2575165567764</v>
      </c>
      <c r="W147" s="144">
        <f t="shared" si="28"/>
        <v>1483.7905423287202</v>
      </c>
      <c r="X147" s="57">
        <v>82</v>
      </c>
      <c r="Y147" s="57"/>
      <c r="Z147" s="23"/>
      <c r="AB147" s="3"/>
      <c r="AC147" s="28"/>
      <c r="AD147" s="56"/>
      <c r="AE147" s="28"/>
      <c r="AF147" s="18"/>
      <c r="AH147" s="23"/>
      <c r="AI147" s="23"/>
      <c r="AJ147" s="23"/>
      <c r="AK147" s="23"/>
      <c r="AL147" s="23"/>
      <c r="AM147" s="23"/>
      <c r="AN147" s="23"/>
      <c r="AO147" s="30"/>
      <c r="AP147" s="22"/>
      <c r="AQ147" s="29"/>
      <c r="AR147" s="27"/>
      <c r="AS147" s="27"/>
      <c r="AT147" s="27"/>
      <c r="AU147" s="27"/>
      <c r="AV147" s="27"/>
      <c r="AW147" s="27"/>
      <c r="AY147" s="2"/>
      <c r="AZ147" s="8"/>
      <c r="BA147" s="8"/>
      <c r="BB147" s="8"/>
      <c r="BD147" s="37"/>
      <c r="BE147" s="28"/>
      <c r="BF147" s="56"/>
      <c r="BG147" s="28"/>
      <c r="BH147" s="18"/>
      <c r="BJ147" s="23"/>
      <c r="BK147" s="23"/>
      <c r="BL147" s="23"/>
      <c r="BM147" s="23"/>
      <c r="BN147" s="23"/>
      <c r="BO147" s="23"/>
      <c r="BP147" s="23"/>
      <c r="BQ147" s="30"/>
      <c r="BR147" s="22"/>
      <c r="BS147" s="29"/>
      <c r="BT147" s="27"/>
      <c r="BU147" s="27"/>
      <c r="BV147" s="27"/>
      <c r="BW147" s="27"/>
      <c r="BX147" s="27"/>
      <c r="BY147" s="27"/>
      <c r="CA147" s="2"/>
      <c r="CB147" s="8"/>
      <c r="CC147" s="8"/>
      <c r="CD147" s="8"/>
      <c r="CF147" s="37"/>
      <c r="CG147" s="28"/>
      <c r="CH147" s="56"/>
      <c r="CI147" s="28"/>
      <c r="CJ147" s="18"/>
      <c r="CL147" s="23"/>
      <c r="CM147" s="23"/>
      <c r="CN147" s="23"/>
      <c r="CO147" s="23"/>
      <c r="CP147" s="23"/>
      <c r="CQ147" s="23"/>
      <c r="CR147" s="23"/>
      <c r="CS147" s="30"/>
      <c r="CT147" s="22"/>
      <c r="CU147" s="29"/>
      <c r="CV147" s="27"/>
      <c r="CW147" s="27"/>
      <c r="CX147" s="27"/>
      <c r="CY147" s="27"/>
      <c r="CZ147" s="27"/>
      <c r="DA147" s="27"/>
    </row>
    <row r="148" spans="2:105">
      <c r="B148" s="61">
        <v>138</v>
      </c>
      <c r="C148" s="149">
        <v>44033</v>
      </c>
      <c r="D148" s="154">
        <v>3257.3</v>
      </c>
      <c r="E148" s="58">
        <f t="shared" si="31"/>
        <v>1.6790493997244748E-3</v>
      </c>
      <c r="G148" s="57">
        <v>83</v>
      </c>
      <c r="H148" s="152">
        <f t="shared" ca="1" si="29"/>
        <v>2624.3384463800016</v>
      </c>
      <c r="I148" s="112">
        <f t="shared" ca="1" si="30"/>
        <v>-3.4813840130052051E-3</v>
      </c>
      <c r="J148" s="151">
        <f t="shared" ca="1" si="18"/>
        <v>8.4548979014839745</v>
      </c>
      <c r="K148" s="150">
        <f t="shared" ca="1" si="19"/>
        <v>-0.23621613324913152</v>
      </c>
      <c r="L148" s="52"/>
      <c r="M148" s="149">
        <v>44033</v>
      </c>
      <c r="N148" s="59">
        <f>'[1]S&amp;P500'!F4577</f>
        <v>3257.3</v>
      </c>
      <c r="O148" s="58">
        <f t="shared" si="20"/>
        <v>1.6790493997244748E-3</v>
      </c>
      <c r="P148" s="144">
        <f t="shared" si="21"/>
        <v>2292.2880734031828</v>
      </c>
      <c r="Q148" s="144">
        <f t="shared" si="22"/>
        <v>2588.5073962278648</v>
      </c>
      <c r="R148" s="144">
        <f t="shared" si="23"/>
        <v>2652.0088639890328</v>
      </c>
      <c r="S148" s="144">
        <f t="shared" si="24"/>
        <v>1981.3601239487436</v>
      </c>
      <c r="T148" s="144">
        <f t="shared" si="25"/>
        <v>3068.1793864742417</v>
      </c>
      <c r="U148" s="144">
        <f t="shared" si="26"/>
        <v>1712.6067121859892</v>
      </c>
      <c r="V148" s="144">
        <f t="shared" si="27"/>
        <v>3549.6581008502935</v>
      </c>
      <c r="W148" s="144">
        <f t="shared" si="28"/>
        <v>1480.307247114245</v>
      </c>
      <c r="X148" s="57">
        <v>83</v>
      </c>
      <c r="Y148" s="57"/>
      <c r="Z148" s="23"/>
      <c r="AB148" s="3"/>
      <c r="AC148" s="28"/>
      <c r="AD148" s="56"/>
      <c r="AE148" s="28"/>
      <c r="AF148" s="18"/>
      <c r="AH148" s="23"/>
      <c r="AI148" s="23"/>
      <c r="AJ148" s="23"/>
      <c r="AK148" s="23"/>
      <c r="AL148" s="23"/>
      <c r="AM148" s="23"/>
      <c r="AN148" s="23"/>
      <c r="AO148" s="30"/>
      <c r="AP148" s="22"/>
      <c r="AQ148" s="29"/>
      <c r="AR148" s="27"/>
      <c r="AS148" s="27"/>
      <c r="AT148" s="27"/>
      <c r="AU148" s="27"/>
      <c r="AV148" s="27"/>
      <c r="AW148" s="27"/>
      <c r="AY148" s="2"/>
      <c r="AZ148" s="8"/>
      <c r="BA148" s="8"/>
      <c r="BB148" s="8"/>
      <c r="BD148" s="37"/>
      <c r="BE148" s="28"/>
      <c r="BF148" s="56"/>
      <c r="BG148" s="28"/>
      <c r="BH148" s="18"/>
      <c r="BJ148" s="23"/>
      <c r="BK148" s="23"/>
      <c r="BL148" s="23"/>
      <c r="BM148" s="23"/>
      <c r="BN148" s="23"/>
      <c r="BO148" s="23"/>
      <c r="BP148" s="23"/>
      <c r="BQ148" s="30"/>
      <c r="BR148" s="22"/>
      <c r="BS148" s="29"/>
      <c r="BT148" s="27"/>
      <c r="BU148" s="27"/>
      <c r="BV148" s="27"/>
      <c r="BW148" s="27"/>
      <c r="BX148" s="27"/>
      <c r="BY148" s="27"/>
      <c r="CA148" s="2"/>
      <c r="CB148" s="8"/>
      <c r="CC148" s="8"/>
      <c r="CD148" s="8"/>
      <c r="CF148" s="37"/>
      <c r="CG148" s="28"/>
      <c r="CH148" s="56"/>
      <c r="CI148" s="28"/>
      <c r="CJ148" s="18"/>
      <c r="CL148" s="23"/>
      <c r="CM148" s="23"/>
      <c r="CN148" s="23"/>
      <c r="CO148" s="23"/>
      <c r="CP148" s="23"/>
      <c r="CQ148" s="23"/>
      <c r="CR148" s="23"/>
      <c r="CS148" s="30"/>
      <c r="CT148" s="22"/>
      <c r="CU148" s="29"/>
      <c r="CV148" s="27"/>
      <c r="CW148" s="27"/>
      <c r="CX148" s="27"/>
      <c r="CY148" s="27"/>
      <c r="CZ148" s="27"/>
      <c r="DA148" s="27"/>
    </row>
    <row r="149" spans="2:105">
      <c r="B149" s="61">
        <v>139</v>
      </c>
      <c r="C149" s="149">
        <v>44034</v>
      </c>
      <c r="D149" s="154">
        <v>3276.02</v>
      </c>
      <c r="E149" s="58">
        <f t="shared" si="31"/>
        <v>5.7470911491111654E-3</v>
      </c>
      <c r="G149" s="60">
        <v>84</v>
      </c>
      <c r="H149" s="152">
        <f t="shared" ca="1" si="29"/>
        <v>2779.4043642246338</v>
      </c>
      <c r="I149" s="112">
        <f t="shared" ca="1" si="30"/>
        <v>5.908762189515962E-2</v>
      </c>
      <c r="J149" s="151">
        <f t="shared" ca="1" si="18"/>
        <v>12.024635615142987</v>
      </c>
      <c r="K149" s="150">
        <f t="shared" ca="1" si="19"/>
        <v>3.5697377136590127</v>
      </c>
      <c r="L149" s="52"/>
      <c r="M149" s="149">
        <v>44034</v>
      </c>
      <c r="N149" s="59">
        <f>'[1]S&amp;P500'!F4578</f>
        <v>3276.02</v>
      </c>
      <c r="O149" s="58">
        <f t="shared" si="20"/>
        <v>5.7470911491111654E-3</v>
      </c>
      <c r="P149" s="144">
        <f t="shared" si="21"/>
        <v>2292.9575192549546</v>
      </c>
      <c r="Q149" s="144">
        <f t="shared" si="22"/>
        <v>2590.7745878551805</v>
      </c>
      <c r="R149" s="144">
        <f t="shared" si="23"/>
        <v>2655.106852559753</v>
      </c>
      <c r="S149" s="144">
        <f t="shared" si="24"/>
        <v>1980.2043673078547</v>
      </c>
      <c r="T149" s="144">
        <f t="shared" si="25"/>
        <v>3074.453991978171</v>
      </c>
      <c r="U149" s="144">
        <f t="shared" si="26"/>
        <v>1710.1098923015418</v>
      </c>
      <c r="V149" s="144">
        <f t="shared" si="27"/>
        <v>3560.0327495963884</v>
      </c>
      <c r="W149" s="144">
        <f t="shared" si="28"/>
        <v>1476.8555670460928</v>
      </c>
      <c r="X149" s="57">
        <v>84</v>
      </c>
      <c r="Y149" s="57"/>
      <c r="Z149" s="23"/>
      <c r="AB149" s="3"/>
      <c r="AC149" s="28"/>
      <c r="AD149" s="56"/>
      <c r="AE149" s="28"/>
      <c r="AF149" s="18"/>
      <c r="AH149" s="23"/>
      <c r="AI149" s="23"/>
      <c r="AJ149" s="23"/>
      <c r="AK149" s="23"/>
      <c r="AL149" s="23"/>
      <c r="AM149" s="23"/>
      <c r="AN149" s="23"/>
      <c r="AO149" s="30"/>
      <c r="AP149" s="22"/>
      <c r="AQ149" s="29"/>
      <c r="AR149" s="27"/>
      <c r="AS149" s="27"/>
      <c r="AT149" s="27"/>
      <c r="AU149" s="27"/>
      <c r="AV149" s="27"/>
      <c r="AW149" s="27"/>
      <c r="AY149" s="2"/>
      <c r="AZ149" s="8"/>
      <c r="BA149" s="8"/>
      <c r="BB149" s="8"/>
      <c r="BD149" s="37"/>
      <c r="BE149" s="28"/>
      <c r="BF149" s="56"/>
      <c r="BG149" s="28"/>
      <c r="BH149" s="18"/>
      <c r="BJ149" s="23"/>
      <c r="BK149" s="23"/>
      <c r="BL149" s="23"/>
      <c r="BM149" s="23"/>
      <c r="BN149" s="23"/>
      <c r="BO149" s="23"/>
      <c r="BP149" s="23"/>
      <c r="BQ149" s="30"/>
      <c r="BR149" s="22"/>
      <c r="BS149" s="29"/>
      <c r="BT149" s="27"/>
      <c r="BU149" s="27"/>
      <c r="BV149" s="27"/>
      <c r="BW149" s="27"/>
      <c r="BX149" s="27"/>
      <c r="BY149" s="27"/>
      <c r="CA149" s="2"/>
      <c r="CB149" s="8"/>
      <c r="CC149" s="8"/>
      <c r="CD149" s="8"/>
      <c r="CF149" s="37"/>
      <c r="CG149" s="28"/>
      <c r="CH149" s="56"/>
      <c r="CI149" s="28"/>
      <c r="CJ149" s="18"/>
      <c r="CL149" s="23"/>
      <c r="CM149" s="23"/>
      <c r="CN149" s="23"/>
      <c r="CO149" s="23"/>
      <c r="CP149" s="23"/>
      <c r="CQ149" s="23"/>
      <c r="CR149" s="23"/>
      <c r="CS149" s="30"/>
      <c r="CT149" s="22"/>
      <c r="CU149" s="29"/>
      <c r="CV149" s="27"/>
      <c r="CW149" s="27"/>
      <c r="CX149" s="27"/>
      <c r="CY149" s="27"/>
      <c r="CZ149" s="27"/>
      <c r="DA149" s="27"/>
    </row>
    <row r="150" spans="2:105">
      <c r="B150" s="61">
        <v>140</v>
      </c>
      <c r="C150" s="149">
        <v>44035</v>
      </c>
      <c r="D150" s="154">
        <v>3235.66</v>
      </c>
      <c r="E150" s="58">
        <f t="shared" si="31"/>
        <v>-1.2319827107282657E-2</v>
      </c>
      <c r="G150" s="57">
        <v>85</v>
      </c>
      <c r="H150" s="152">
        <f t="shared" ca="1" si="29"/>
        <v>2767.3328675432645</v>
      </c>
      <c r="I150" s="112">
        <f t="shared" ca="1" si="30"/>
        <v>-4.3431955554034405E-3</v>
      </c>
      <c r="J150" s="151">
        <f t="shared" ca="1" si="18"/>
        <v>11.734344700920763</v>
      </c>
      <c r="K150" s="150">
        <f t="shared" ca="1" si="19"/>
        <v>-0.29029091422222442</v>
      </c>
      <c r="L150" s="52"/>
      <c r="M150" s="149">
        <v>44035</v>
      </c>
      <c r="N150" s="59">
        <f>'[1]S&amp;P500'!F4579</f>
        <v>3235.66</v>
      </c>
      <c r="O150" s="58">
        <f t="shared" si="20"/>
        <v>-1.2319827107282657E-2</v>
      </c>
      <c r="P150" s="144">
        <f t="shared" si="21"/>
        <v>2293.6271606134574</v>
      </c>
      <c r="Q150" s="144">
        <f t="shared" si="22"/>
        <v>2593.0302920978179</v>
      </c>
      <c r="R150" s="144">
        <f t="shared" si="23"/>
        <v>2658.1946483637266</v>
      </c>
      <c r="S150" s="144">
        <f t="shared" si="24"/>
        <v>1979.059567794267</v>
      </c>
      <c r="T150" s="144">
        <f t="shared" si="25"/>
        <v>3080.7094151691467</v>
      </c>
      <c r="U150" s="144">
        <f t="shared" si="26"/>
        <v>1707.6344578298726</v>
      </c>
      <c r="V150" s="144">
        <f t="shared" si="27"/>
        <v>3570.382066096608</v>
      </c>
      <c r="W150" s="144">
        <f t="shared" si="28"/>
        <v>1473.4349026279824</v>
      </c>
      <c r="X150" s="57">
        <v>85</v>
      </c>
      <c r="Y150" s="57"/>
      <c r="Z150" s="23"/>
      <c r="AB150" s="3"/>
      <c r="AC150" s="28"/>
      <c r="AD150" s="56"/>
      <c r="AE150" s="28"/>
      <c r="AF150" s="18"/>
      <c r="AH150" s="23"/>
      <c r="AI150" s="23"/>
      <c r="AJ150" s="23"/>
      <c r="AK150" s="23"/>
      <c r="AL150" s="23"/>
      <c r="AM150" s="23"/>
      <c r="AN150" s="23"/>
      <c r="AO150" s="30"/>
      <c r="AP150" s="22"/>
      <c r="AQ150" s="29"/>
      <c r="AR150" s="27"/>
      <c r="AS150" s="27"/>
      <c r="AT150" s="27"/>
      <c r="AU150" s="27"/>
      <c r="AV150" s="27"/>
      <c r="AW150" s="27"/>
      <c r="AY150" s="2"/>
      <c r="AZ150" s="8"/>
      <c r="BA150" s="8"/>
      <c r="BB150" s="8"/>
      <c r="BD150" s="37"/>
      <c r="BE150" s="28"/>
      <c r="BF150" s="56"/>
      <c r="BG150" s="28"/>
      <c r="BH150" s="18"/>
      <c r="BJ150" s="23"/>
      <c r="BK150" s="23"/>
      <c r="BL150" s="23"/>
      <c r="BM150" s="23"/>
      <c r="BN150" s="23"/>
      <c r="BO150" s="23"/>
      <c r="BP150" s="23"/>
      <c r="BQ150" s="30"/>
      <c r="BR150" s="22"/>
      <c r="BS150" s="29"/>
      <c r="BT150" s="27"/>
      <c r="BU150" s="27"/>
      <c r="BV150" s="27"/>
      <c r="BW150" s="27"/>
      <c r="BX150" s="27"/>
      <c r="BY150" s="27"/>
      <c r="CA150" s="2"/>
      <c r="CB150" s="8"/>
      <c r="CC150" s="8"/>
      <c r="CD150" s="8"/>
      <c r="CF150" s="37"/>
      <c r="CG150" s="28"/>
      <c r="CH150" s="56"/>
      <c r="CI150" s="28"/>
      <c r="CJ150" s="18"/>
      <c r="CL150" s="23"/>
      <c r="CM150" s="23"/>
      <c r="CN150" s="23"/>
      <c r="CO150" s="23"/>
      <c r="CP150" s="23"/>
      <c r="CQ150" s="23"/>
      <c r="CR150" s="23"/>
      <c r="CS150" s="30"/>
      <c r="CT150" s="22"/>
      <c r="CU150" s="29"/>
      <c r="CV150" s="27"/>
      <c r="CW150" s="27"/>
      <c r="CX150" s="27"/>
      <c r="CY150" s="27"/>
      <c r="CZ150" s="27"/>
      <c r="DA150" s="27"/>
    </row>
    <row r="151" spans="2:105">
      <c r="B151" s="61">
        <v>141</v>
      </c>
      <c r="C151" s="149">
        <v>44036</v>
      </c>
      <c r="D151" s="154">
        <v>3215.63</v>
      </c>
      <c r="E151" s="58">
        <f t="shared" si="31"/>
        <v>-6.1903908321639936E-3</v>
      </c>
      <c r="G151" s="60">
        <v>86</v>
      </c>
      <c r="H151" s="152">
        <f t="shared" ca="1" si="29"/>
        <v>2733.5317351869244</v>
      </c>
      <c r="I151" s="112">
        <f t="shared" ca="1" si="30"/>
        <v>-1.2214335598285822E-2</v>
      </c>
      <c r="J151" s="151">
        <f t="shared" ca="1" si="18"/>
        <v>10.947998223822621</v>
      </c>
      <c r="K151" s="150">
        <f t="shared" ca="1" si="19"/>
        <v>-0.78634647709814187</v>
      </c>
      <c r="L151" s="52"/>
      <c r="M151" s="149">
        <v>44036</v>
      </c>
      <c r="N151" s="59">
        <f>'[1]S&amp;P500'!F4580</f>
        <v>3215.63</v>
      </c>
      <c r="O151" s="58">
        <f t="shared" si="20"/>
        <v>-6.1903908321639936E-3</v>
      </c>
      <c r="P151" s="144">
        <f t="shared" si="21"/>
        <v>2294.2969975357873</v>
      </c>
      <c r="Q151" s="144">
        <f t="shared" si="22"/>
        <v>2595.2747127821476</v>
      </c>
      <c r="R151" s="144">
        <f t="shared" si="23"/>
        <v>2661.2724507538373</v>
      </c>
      <c r="S151" s="144">
        <f t="shared" si="24"/>
        <v>1977.9255263438722</v>
      </c>
      <c r="T151" s="144">
        <f t="shared" si="25"/>
        <v>3086.9460513386994</v>
      </c>
      <c r="U151" s="144">
        <f t="shared" si="26"/>
        <v>1705.1800146034318</v>
      </c>
      <c r="V151" s="144">
        <f t="shared" si="27"/>
        <v>3580.7066357209392</v>
      </c>
      <c r="W151" s="144">
        <f t="shared" si="28"/>
        <v>1470.0446722974607</v>
      </c>
      <c r="X151" s="57">
        <v>86</v>
      </c>
      <c r="Y151" s="57"/>
      <c r="Z151" s="23"/>
      <c r="AB151" s="3"/>
      <c r="AC151" s="28"/>
      <c r="AD151" s="56"/>
      <c r="AE151" s="28"/>
      <c r="AF151" s="18"/>
      <c r="AH151" s="23"/>
      <c r="AI151" s="23"/>
      <c r="AJ151" s="23"/>
      <c r="AK151" s="23"/>
      <c r="AL151" s="23"/>
      <c r="AM151" s="23"/>
      <c r="AN151" s="23"/>
      <c r="AO151" s="30"/>
      <c r="AP151" s="22"/>
      <c r="AQ151" s="29"/>
      <c r="AR151" s="27"/>
      <c r="AS151" s="27"/>
      <c r="AT151" s="27"/>
      <c r="AU151" s="27"/>
      <c r="AV151" s="27"/>
      <c r="AW151" s="27"/>
      <c r="AY151" s="2"/>
      <c r="AZ151" s="8"/>
      <c r="BA151" s="8"/>
      <c r="BB151" s="8"/>
      <c r="BD151" s="37"/>
      <c r="BE151" s="28"/>
      <c r="BF151" s="56"/>
      <c r="BG151" s="28"/>
      <c r="BH151" s="18"/>
      <c r="BJ151" s="23"/>
      <c r="BK151" s="23"/>
      <c r="BL151" s="23"/>
      <c r="BM151" s="23"/>
      <c r="BN151" s="23"/>
      <c r="BO151" s="23"/>
      <c r="BP151" s="23"/>
      <c r="BQ151" s="30"/>
      <c r="BR151" s="22"/>
      <c r="BS151" s="29"/>
      <c r="BT151" s="27"/>
      <c r="BU151" s="27"/>
      <c r="BV151" s="27"/>
      <c r="BW151" s="27"/>
      <c r="BX151" s="27"/>
      <c r="BY151" s="27"/>
      <c r="CA151" s="2"/>
      <c r="CB151" s="8"/>
      <c r="CC151" s="8"/>
      <c r="CD151" s="8"/>
      <c r="CF151" s="37"/>
      <c r="CG151" s="28"/>
      <c r="CH151" s="56"/>
      <c r="CI151" s="28"/>
      <c r="CJ151" s="18"/>
      <c r="CL151" s="23"/>
      <c r="CM151" s="23"/>
      <c r="CN151" s="23"/>
      <c r="CO151" s="23"/>
      <c r="CP151" s="23"/>
      <c r="CQ151" s="23"/>
      <c r="CR151" s="23"/>
      <c r="CS151" s="30"/>
      <c r="CT151" s="22"/>
      <c r="CU151" s="29"/>
      <c r="CV151" s="27"/>
      <c r="CW151" s="27"/>
      <c r="CX151" s="27"/>
      <c r="CY151" s="27"/>
      <c r="CZ151" s="27"/>
      <c r="DA151" s="27"/>
    </row>
    <row r="152" spans="2:105">
      <c r="B152" s="61">
        <v>142</v>
      </c>
      <c r="C152" s="149">
        <v>44039</v>
      </c>
      <c r="D152" s="154">
        <v>3239.41</v>
      </c>
      <c r="E152" s="58">
        <f t="shared" si="31"/>
        <v>7.3951294147646786E-3</v>
      </c>
      <c r="G152" s="57">
        <v>87</v>
      </c>
      <c r="H152" s="152">
        <f t="shared" ca="1" si="29"/>
        <v>2610.0412378485598</v>
      </c>
      <c r="I152" s="112">
        <f t="shared" ca="1" si="30"/>
        <v>-4.5176171086201061E-2</v>
      </c>
      <c r="J152" s="151">
        <f t="shared" ca="1" si="18"/>
        <v>8.0404714825667511</v>
      </c>
      <c r="K152" s="150">
        <f t="shared" ca="1" si="19"/>
        <v>-2.9075267412558694</v>
      </c>
      <c r="L152" s="52"/>
      <c r="M152" s="149">
        <v>44039</v>
      </c>
      <c r="N152" s="59">
        <f>'[1]S&amp;P500'!F4581</f>
        <v>3239.41</v>
      </c>
      <c r="O152" s="58">
        <f t="shared" si="20"/>
        <v>7.3951294147646786E-3</v>
      </c>
      <c r="P152" s="144">
        <f t="shared" si="21"/>
        <v>2294.9670300790585</v>
      </c>
      <c r="Q152" s="144">
        <f t="shared" si="22"/>
        <v>2597.5080478178038</v>
      </c>
      <c r="R152" s="144">
        <f t="shared" si="23"/>
        <v>2664.3404532523814</v>
      </c>
      <c r="S152" s="144">
        <f t="shared" si="24"/>
        <v>1976.8020497232551</v>
      </c>
      <c r="T152" s="144">
        <f t="shared" si="25"/>
        <v>3093.1642841912917</v>
      </c>
      <c r="U152" s="144">
        <f t="shared" si="26"/>
        <v>1702.7461800422668</v>
      </c>
      <c r="V152" s="144">
        <f t="shared" si="27"/>
        <v>3591.0070266422972</v>
      </c>
      <c r="W152" s="144">
        <f t="shared" si="28"/>
        <v>1466.6843116914154</v>
      </c>
      <c r="X152" s="57">
        <v>87</v>
      </c>
      <c r="Y152" s="57"/>
      <c r="Z152" s="23"/>
      <c r="AB152" s="3"/>
      <c r="AC152" s="28"/>
      <c r="AD152" s="56"/>
      <c r="AE152" s="28"/>
      <c r="AF152" s="18"/>
      <c r="AH152" s="23"/>
      <c r="AI152" s="23"/>
      <c r="AJ152" s="23"/>
      <c r="AK152" s="23"/>
      <c r="AL152" s="23"/>
      <c r="AM152" s="23"/>
      <c r="AN152" s="23"/>
      <c r="AO152" s="30"/>
      <c r="AP152" s="22"/>
      <c r="AQ152" s="29"/>
      <c r="AR152" s="27"/>
      <c r="AS152" s="27"/>
      <c r="AT152" s="27"/>
      <c r="AU152" s="27"/>
      <c r="AV152" s="27"/>
      <c r="AW152" s="27"/>
      <c r="AY152" s="2"/>
      <c r="AZ152" s="8"/>
      <c r="BA152" s="8"/>
      <c r="BB152" s="8"/>
      <c r="BD152" s="37"/>
      <c r="BE152" s="28"/>
      <c r="BF152" s="56"/>
      <c r="BG152" s="28"/>
      <c r="BH152" s="18"/>
      <c r="BJ152" s="23"/>
      <c r="BK152" s="23"/>
      <c r="BL152" s="23"/>
      <c r="BM152" s="23"/>
      <c r="BN152" s="23"/>
      <c r="BO152" s="23"/>
      <c r="BP152" s="23"/>
      <c r="BQ152" s="30"/>
      <c r="BR152" s="22"/>
      <c r="BS152" s="29"/>
      <c r="BT152" s="27"/>
      <c r="BU152" s="27"/>
      <c r="BV152" s="27"/>
      <c r="BW152" s="27"/>
      <c r="BX152" s="27"/>
      <c r="BY152" s="27"/>
      <c r="CA152" s="2"/>
      <c r="CB152" s="8"/>
      <c r="CC152" s="8"/>
      <c r="CD152" s="8"/>
      <c r="CF152" s="37"/>
      <c r="CG152" s="28"/>
      <c r="CH152" s="56"/>
      <c r="CI152" s="28"/>
      <c r="CJ152" s="18"/>
      <c r="CL152" s="23"/>
      <c r="CM152" s="23"/>
      <c r="CN152" s="23"/>
      <c r="CO152" s="23"/>
      <c r="CP152" s="23"/>
      <c r="CQ152" s="23"/>
      <c r="CR152" s="23"/>
      <c r="CS152" s="30"/>
      <c r="CT152" s="22"/>
      <c r="CU152" s="29"/>
      <c r="CV152" s="27"/>
      <c r="CW152" s="27"/>
      <c r="CX152" s="27"/>
      <c r="CY152" s="27"/>
      <c r="CZ152" s="27"/>
      <c r="DA152" s="27"/>
    </row>
    <row r="153" spans="2:105">
      <c r="B153" s="61">
        <v>143</v>
      </c>
      <c r="C153" s="149">
        <v>44040</v>
      </c>
      <c r="D153" s="154">
        <v>3218.44</v>
      </c>
      <c r="E153" s="58">
        <f t="shared" si="31"/>
        <v>-6.4734010205561507E-3</v>
      </c>
      <c r="G153" s="60">
        <v>88</v>
      </c>
      <c r="H153" s="152">
        <f t="shared" ca="1" si="29"/>
        <v>2511.838179299973</v>
      </c>
      <c r="I153" s="112">
        <f t="shared" ca="1" si="30"/>
        <v>-3.762509845612054E-2</v>
      </c>
      <c r="J153" s="151">
        <f t="shared" ca="1" si="18"/>
        <v>5.6252718769862362</v>
      </c>
      <c r="K153" s="150">
        <f t="shared" ca="1" si="19"/>
        <v>-2.4151996055805149</v>
      </c>
      <c r="L153" s="52"/>
      <c r="M153" s="149">
        <v>44040</v>
      </c>
      <c r="N153" s="59">
        <f>'[1]S&amp;P500'!F4582</f>
        <v>3218.44</v>
      </c>
      <c r="O153" s="58">
        <f t="shared" si="20"/>
        <v>-6.4734010205561507E-3</v>
      </c>
      <c r="P153" s="144">
        <f t="shared" si="21"/>
        <v>2295.6372583003999</v>
      </c>
      <c r="Q153" s="144">
        <f t="shared" si="22"/>
        <v>2599.7304894351928</v>
      </c>
      <c r="R153" s="144">
        <f t="shared" si="23"/>
        <v>2667.3988437860744</v>
      </c>
      <c r="S153" s="144">
        <f t="shared" si="24"/>
        <v>1975.688950294689</v>
      </c>
      <c r="T153" s="144">
        <f t="shared" si="25"/>
        <v>3099.3644863121654</v>
      </c>
      <c r="U153" s="144">
        <f t="shared" si="26"/>
        <v>1700.3325826861756</v>
      </c>
      <c r="V153" s="144">
        <f t="shared" si="27"/>
        <v>3601.283790532932</v>
      </c>
      <c r="W153" s="144">
        <f t="shared" si="28"/>
        <v>1463.3532729496746</v>
      </c>
      <c r="X153" s="57">
        <v>88</v>
      </c>
      <c r="Y153" s="57"/>
      <c r="Z153" s="23"/>
      <c r="AB153" s="3"/>
      <c r="AC153" s="28"/>
      <c r="AD153" s="56"/>
      <c r="AE153" s="28"/>
      <c r="AF153" s="18"/>
      <c r="AH153" s="23"/>
      <c r="AI153" s="23"/>
      <c r="AJ153" s="23"/>
      <c r="AK153" s="23"/>
      <c r="AL153" s="23"/>
      <c r="AM153" s="23"/>
      <c r="AN153" s="23"/>
      <c r="AO153" s="30"/>
      <c r="AP153" s="22"/>
      <c r="AQ153" s="29"/>
      <c r="AR153" s="27"/>
      <c r="AS153" s="27"/>
      <c r="AT153" s="27"/>
      <c r="AU153" s="27"/>
      <c r="AV153" s="27"/>
      <c r="AW153" s="27"/>
      <c r="AY153" s="2"/>
      <c r="AZ153" s="8"/>
      <c r="BA153" s="8"/>
      <c r="BB153" s="8"/>
      <c r="BD153" s="37"/>
      <c r="BE153" s="28"/>
      <c r="BF153" s="56"/>
      <c r="BG153" s="28"/>
      <c r="BH153" s="18"/>
      <c r="BJ153" s="23"/>
      <c r="BK153" s="23"/>
      <c r="BL153" s="23"/>
      <c r="BM153" s="23"/>
      <c r="BN153" s="23"/>
      <c r="BO153" s="23"/>
      <c r="BP153" s="23"/>
      <c r="BQ153" s="30"/>
      <c r="BR153" s="22"/>
      <c r="BS153" s="29"/>
      <c r="BT153" s="27"/>
      <c r="BU153" s="27"/>
      <c r="BV153" s="27"/>
      <c r="BW153" s="27"/>
      <c r="BX153" s="27"/>
      <c r="BY153" s="27"/>
      <c r="CA153" s="2"/>
      <c r="CB153" s="8"/>
      <c r="CC153" s="8"/>
      <c r="CD153" s="8"/>
      <c r="CF153" s="37"/>
      <c r="CG153" s="28"/>
      <c r="CH153" s="56"/>
      <c r="CI153" s="28"/>
      <c r="CJ153" s="18"/>
      <c r="CL153" s="23"/>
      <c r="CM153" s="23"/>
      <c r="CN153" s="23"/>
      <c r="CO153" s="23"/>
      <c r="CP153" s="23"/>
      <c r="CQ153" s="23"/>
      <c r="CR153" s="23"/>
      <c r="CS153" s="30"/>
      <c r="CT153" s="22"/>
      <c r="CU153" s="29"/>
      <c r="CV153" s="27"/>
      <c r="CW153" s="27"/>
      <c r="CX153" s="27"/>
      <c r="CY153" s="27"/>
      <c r="CZ153" s="27"/>
      <c r="DA153" s="27"/>
    </row>
    <row r="154" spans="2:105">
      <c r="B154" s="61">
        <v>144</v>
      </c>
      <c r="C154" s="149">
        <v>44041</v>
      </c>
      <c r="D154" s="154">
        <v>3258.44</v>
      </c>
      <c r="E154" s="58">
        <f t="shared" si="31"/>
        <v>1.2428381451883521E-2</v>
      </c>
      <c r="G154" s="57">
        <v>89</v>
      </c>
      <c r="H154" s="152">
        <f t="shared" ca="1" si="29"/>
        <v>2378.8504887029726</v>
      </c>
      <c r="I154" s="112">
        <f t="shared" ca="1" si="30"/>
        <v>-5.2944370259577357E-2</v>
      </c>
      <c r="J154" s="151">
        <f t="shared" ca="1" si="18"/>
        <v>2.2071816022823447</v>
      </c>
      <c r="K154" s="150">
        <f t="shared" ca="1" si="19"/>
        <v>-3.4180902747038915</v>
      </c>
      <c r="L154" s="52"/>
      <c r="M154" s="149">
        <v>44041</v>
      </c>
      <c r="N154" s="59">
        <f>'[1]S&amp;P500'!F4583</f>
        <v>3258.44</v>
      </c>
      <c r="O154" s="58">
        <f t="shared" si="20"/>
        <v>1.2428381451883521E-2</v>
      </c>
      <c r="P154" s="144">
        <f t="shared" si="21"/>
        <v>2296.3076822569574</v>
      </c>
      <c r="Q154" s="144">
        <f t="shared" si="22"/>
        <v>2601.942224410891</v>
      </c>
      <c r="R154" s="144">
        <f t="shared" si="23"/>
        <v>2670.4478049090399</v>
      </c>
      <c r="S154" s="144">
        <f t="shared" si="24"/>
        <v>1974.5860457931435</v>
      </c>
      <c r="T154" s="144">
        <f t="shared" si="25"/>
        <v>3105.5470196112483</v>
      </c>
      <c r="U154" s="144">
        <f t="shared" si="26"/>
        <v>1697.9388617508025</v>
      </c>
      <c r="V154" s="144">
        <f t="shared" si="27"/>
        <v>3611.5374632251292</v>
      </c>
      <c r="W154" s="144">
        <f t="shared" si="28"/>
        <v>1460.0510240543003</v>
      </c>
      <c r="X154" s="57">
        <v>89</v>
      </c>
      <c r="Y154" s="57"/>
      <c r="Z154" s="23"/>
      <c r="AB154" s="3"/>
      <c r="AC154" s="28"/>
      <c r="AD154" s="56"/>
      <c r="AE154" s="28"/>
      <c r="AF154" s="18"/>
      <c r="AH154" s="23"/>
      <c r="AI154" s="23"/>
      <c r="AJ154" s="23"/>
      <c r="AK154" s="23"/>
      <c r="AL154" s="23"/>
      <c r="AM154" s="23"/>
      <c r="AN154" s="23"/>
      <c r="AO154" s="30"/>
      <c r="AP154" s="22"/>
      <c r="AQ154" s="29"/>
      <c r="AR154" s="27"/>
      <c r="AS154" s="27"/>
      <c r="AT154" s="27"/>
      <c r="AU154" s="27"/>
      <c r="AV154" s="27"/>
      <c r="AW154" s="27"/>
      <c r="AY154" s="2"/>
      <c r="AZ154" s="8"/>
      <c r="BA154" s="8"/>
      <c r="BB154" s="8"/>
      <c r="BD154" s="37"/>
      <c r="BE154" s="28"/>
      <c r="BF154" s="56"/>
      <c r="BG154" s="28"/>
      <c r="BH154" s="18"/>
      <c r="BJ154" s="23"/>
      <c r="BK154" s="23"/>
      <c r="BL154" s="23"/>
      <c r="BM154" s="23"/>
      <c r="BN154" s="23"/>
      <c r="BO154" s="23"/>
      <c r="BP154" s="23"/>
      <c r="BQ154" s="30"/>
      <c r="BR154" s="22"/>
      <c r="BS154" s="29"/>
      <c r="BT154" s="27"/>
      <c r="BU154" s="27"/>
      <c r="BV154" s="27"/>
      <c r="BW154" s="27"/>
      <c r="BX154" s="27"/>
      <c r="BY154" s="27"/>
      <c r="CA154" s="2"/>
      <c r="CB154" s="8"/>
      <c r="CC154" s="8"/>
      <c r="CD154" s="8"/>
      <c r="CF154" s="37"/>
      <c r="CG154" s="28"/>
      <c r="CH154" s="56"/>
      <c r="CI154" s="28"/>
      <c r="CJ154" s="18"/>
      <c r="CL154" s="23"/>
      <c r="CM154" s="23"/>
      <c r="CN154" s="23"/>
      <c r="CO154" s="23"/>
      <c r="CP154" s="23"/>
      <c r="CQ154" s="23"/>
      <c r="CR154" s="23"/>
      <c r="CS154" s="30"/>
      <c r="CT154" s="22"/>
      <c r="CU154" s="29"/>
      <c r="CV154" s="27"/>
      <c r="CW154" s="27"/>
      <c r="CX154" s="27"/>
      <c r="CY154" s="27"/>
      <c r="CZ154" s="27"/>
      <c r="DA154" s="27"/>
    </row>
    <row r="155" spans="2:105">
      <c r="B155" s="61">
        <v>145</v>
      </c>
      <c r="C155" s="149">
        <v>44042</v>
      </c>
      <c r="D155" s="154">
        <v>3246.22</v>
      </c>
      <c r="E155" s="58">
        <f t="shared" si="31"/>
        <v>-3.7502608610255994E-3</v>
      </c>
      <c r="G155" s="60">
        <v>90</v>
      </c>
      <c r="H155" s="152">
        <f t="shared" ca="1" si="29"/>
        <v>2456.3970520483772</v>
      </c>
      <c r="I155" s="112">
        <f t="shared" ca="1" si="30"/>
        <v>3.25983342432275E-2</v>
      </c>
      <c r="J155" s="151">
        <f t="shared" ca="1" si="18"/>
        <v>4.1938241206947717</v>
      </c>
      <c r="K155" s="150">
        <f t="shared" ca="1" si="19"/>
        <v>1.986642518412427</v>
      </c>
      <c r="L155" s="52"/>
      <c r="M155" s="149">
        <v>44042</v>
      </c>
      <c r="N155" s="59">
        <f>'[1]S&amp;P500'!F4584</f>
        <v>3246.22</v>
      </c>
      <c r="O155" s="58">
        <f t="shared" si="20"/>
        <v>-3.7502608610255994E-3</v>
      </c>
      <c r="P155" s="144">
        <f t="shared" si="21"/>
        <v>2296.9783020058949</v>
      </c>
      <c r="Q155" s="144">
        <f t="shared" si="22"/>
        <v>2604.1434342816656</v>
      </c>
      <c r="R155" s="144">
        <f t="shared" si="23"/>
        <v>2673.4875140145259</v>
      </c>
      <c r="S155" s="144">
        <f t="shared" si="24"/>
        <v>1973.4931591145698</v>
      </c>
      <c r="T155" s="144">
        <f t="shared" si="25"/>
        <v>3111.7122357445869</v>
      </c>
      <c r="U155" s="144">
        <f t="shared" si="26"/>
        <v>1695.5646667062028</v>
      </c>
      <c r="V155" s="144">
        <f t="shared" si="27"/>
        <v>3621.7685653384237</v>
      </c>
      <c r="W155" s="144">
        <f t="shared" si="28"/>
        <v>1456.777048202382</v>
      </c>
      <c r="X155" s="57">
        <v>90</v>
      </c>
      <c r="Y155" s="57"/>
      <c r="Z155" s="23"/>
      <c r="AB155" s="3"/>
      <c r="AC155" s="28"/>
      <c r="AD155" s="56"/>
      <c r="AE155" s="28"/>
      <c r="AF155" s="18"/>
      <c r="AH155" s="23"/>
      <c r="AI155" s="23"/>
      <c r="AJ155" s="23"/>
      <c r="AK155" s="23"/>
      <c r="AL155" s="23"/>
      <c r="AM155" s="23"/>
      <c r="AN155" s="23"/>
      <c r="AO155" s="30"/>
      <c r="AP155" s="22"/>
      <c r="AQ155" s="29"/>
      <c r="AR155" s="27"/>
      <c r="AS155" s="27"/>
      <c r="AT155" s="27"/>
      <c r="AU155" s="27"/>
      <c r="AV155" s="27"/>
      <c r="AW155" s="27"/>
      <c r="AY155" s="2"/>
      <c r="AZ155" s="8"/>
      <c r="BA155" s="8"/>
      <c r="BB155" s="8"/>
      <c r="BD155" s="37"/>
      <c r="BE155" s="28"/>
      <c r="BF155" s="56"/>
      <c r="BG155" s="28"/>
      <c r="BH155" s="18"/>
      <c r="BJ155" s="23"/>
      <c r="BK155" s="23"/>
      <c r="BL155" s="23"/>
      <c r="BM155" s="23"/>
      <c r="BN155" s="23"/>
      <c r="BO155" s="23"/>
      <c r="BP155" s="23"/>
      <c r="BQ155" s="30"/>
      <c r="BR155" s="22"/>
      <c r="BS155" s="29"/>
      <c r="BT155" s="27"/>
      <c r="BU155" s="27"/>
      <c r="BV155" s="27"/>
      <c r="BW155" s="27"/>
      <c r="BX155" s="27"/>
      <c r="BY155" s="27"/>
      <c r="CA155" s="2"/>
      <c r="CB155" s="8"/>
      <c r="CC155" s="8"/>
      <c r="CD155" s="8"/>
      <c r="CF155" s="37"/>
      <c r="CG155" s="28"/>
      <c r="CH155" s="56"/>
      <c r="CI155" s="28"/>
      <c r="CJ155" s="18"/>
      <c r="CL155" s="23"/>
      <c r="CM155" s="23"/>
      <c r="CN155" s="23"/>
      <c r="CO155" s="23"/>
      <c r="CP155" s="23"/>
      <c r="CQ155" s="23"/>
      <c r="CR155" s="23"/>
      <c r="CS155" s="30"/>
      <c r="CT155" s="22"/>
      <c r="CU155" s="29"/>
      <c r="CV155" s="27"/>
      <c r="CW155" s="27"/>
      <c r="CX155" s="27"/>
      <c r="CY155" s="27"/>
      <c r="CZ155" s="27"/>
      <c r="DA155" s="27"/>
    </row>
    <row r="156" spans="2:105">
      <c r="B156" s="61">
        <v>146</v>
      </c>
      <c r="C156" s="149">
        <v>44043</v>
      </c>
      <c r="D156" s="154">
        <v>3271.12</v>
      </c>
      <c r="E156" s="58">
        <f t="shared" si="31"/>
        <v>7.6704597963169752E-3</v>
      </c>
      <c r="G156" s="57">
        <v>91</v>
      </c>
      <c r="H156" s="152">
        <f t="shared" ca="1" si="29"/>
        <v>2487.1396322942487</v>
      </c>
      <c r="I156" s="112">
        <f t="shared" ca="1" si="30"/>
        <v>1.2515313931123406E-2</v>
      </c>
      <c r="J156" s="151">
        <f t="shared" ca="1" si="18"/>
        <v>4.9529269178461917</v>
      </c>
      <c r="K156" s="150">
        <f t="shared" ca="1" si="19"/>
        <v>0.75910279715142015</v>
      </c>
      <c r="L156" s="52"/>
      <c r="M156" s="149">
        <v>44043</v>
      </c>
      <c r="N156" s="59">
        <f>'[1]S&amp;P500'!F4585</f>
        <v>3271.12</v>
      </c>
      <c r="O156" s="58">
        <f t="shared" si="20"/>
        <v>7.6704597963169752E-3</v>
      </c>
      <c r="P156" s="144">
        <f t="shared" si="21"/>
        <v>2297.6491176043914</v>
      </c>
      <c r="Q156" s="144">
        <f t="shared" si="22"/>
        <v>2606.334295547827</v>
      </c>
      <c r="R156" s="144">
        <f t="shared" si="23"/>
        <v>2676.5181435360369</v>
      </c>
      <c r="S156" s="144">
        <f t="shared" si="24"/>
        <v>1972.4101181147701</v>
      </c>
      <c r="T156" s="144">
        <f t="shared" si="25"/>
        <v>3117.8604765146938</v>
      </c>
      <c r="U156" s="144">
        <f t="shared" si="26"/>
        <v>1693.2096568764982</v>
      </c>
      <c r="V156" s="144">
        <f t="shared" si="27"/>
        <v>3631.9776028753631</v>
      </c>
      <c r="W156" s="144">
        <f t="shared" si="28"/>
        <v>1453.5308432102695</v>
      </c>
      <c r="X156" s="57">
        <v>91</v>
      </c>
      <c r="Y156" s="57"/>
      <c r="Z156" s="23"/>
      <c r="AB156" s="3"/>
      <c r="AC156" s="28"/>
      <c r="AD156" s="56"/>
      <c r="AE156" s="28"/>
      <c r="AF156" s="18"/>
      <c r="AH156" s="23"/>
      <c r="AI156" s="23"/>
      <c r="AJ156" s="23"/>
      <c r="AK156" s="23"/>
      <c r="AL156" s="23"/>
      <c r="AM156" s="23"/>
      <c r="AN156" s="23"/>
      <c r="AO156" s="30"/>
      <c r="AP156" s="22"/>
      <c r="AQ156" s="29"/>
      <c r="AR156" s="27"/>
      <c r="AS156" s="27"/>
      <c r="AT156" s="27"/>
      <c r="AU156" s="27"/>
      <c r="AV156" s="27"/>
      <c r="AW156" s="27"/>
      <c r="AY156" s="2"/>
      <c r="AZ156" s="8"/>
      <c r="BA156" s="8"/>
      <c r="BB156" s="8"/>
      <c r="BD156" s="37"/>
      <c r="BE156" s="28"/>
      <c r="BF156" s="56"/>
      <c r="BG156" s="28"/>
      <c r="BH156" s="18"/>
      <c r="BJ156" s="23"/>
      <c r="BK156" s="23"/>
      <c r="BL156" s="23"/>
      <c r="BM156" s="23"/>
      <c r="BN156" s="23"/>
      <c r="BO156" s="23"/>
      <c r="BP156" s="23"/>
      <c r="BQ156" s="30"/>
      <c r="BR156" s="22"/>
      <c r="BS156" s="29"/>
      <c r="BT156" s="27"/>
      <c r="BU156" s="27"/>
      <c r="BV156" s="27"/>
      <c r="BW156" s="27"/>
      <c r="BX156" s="27"/>
      <c r="BY156" s="27"/>
      <c r="CA156" s="2"/>
      <c r="CB156" s="8"/>
      <c r="CC156" s="8"/>
      <c r="CD156" s="8"/>
      <c r="CF156" s="37"/>
      <c r="CG156" s="28"/>
      <c r="CH156" s="56"/>
      <c r="CI156" s="28"/>
      <c r="CJ156" s="18"/>
      <c r="CL156" s="23"/>
      <c r="CM156" s="23"/>
      <c r="CN156" s="23"/>
      <c r="CO156" s="23"/>
      <c r="CP156" s="23"/>
      <c r="CQ156" s="23"/>
      <c r="CR156" s="23"/>
      <c r="CS156" s="30"/>
      <c r="CT156" s="22"/>
      <c r="CU156" s="29"/>
      <c r="CV156" s="27"/>
      <c r="CW156" s="27"/>
      <c r="CX156" s="27"/>
      <c r="CY156" s="27"/>
      <c r="CZ156" s="27"/>
      <c r="DA156" s="27"/>
    </row>
    <row r="157" spans="2:105">
      <c r="B157" s="61">
        <v>147</v>
      </c>
      <c r="C157" s="149">
        <v>44046</v>
      </c>
      <c r="D157" s="154">
        <v>3294.61</v>
      </c>
      <c r="E157" s="58">
        <f t="shared" si="31"/>
        <v>7.1810266819927844E-3</v>
      </c>
      <c r="G157" s="60">
        <v>92</v>
      </c>
      <c r="H157" s="152">
        <f t="shared" ca="1" si="29"/>
        <v>2471.9539870785579</v>
      </c>
      <c r="I157" s="112">
        <f t="shared" ca="1" si="30"/>
        <v>-6.1056665329573259E-3</v>
      </c>
      <c r="J157" s="151">
        <f t="shared" ca="1" si="18"/>
        <v>4.5519030218846925</v>
      </c>
      <c r="K157" s="150">
        <f t="shared" ca="1" si="19"/>
        <v>-0.40102389596149879</v>
      </c>
      <c r="L157" s="52"/>
      <c r="M157" s="149">
        <v>44046</v>
      </c>
      <c r="N157" s="59">
        <f>'[1]S&amp;P500'!F4586</f>
        <v>3294.61</v>
      </c>
      <c r="O157" s="58">
        <f t="shared" si="20"/>
        <v>7.1810266819927844E-3</v>
      </c>
      <c r="P157" s="144">
        <f t="shared" si="21"/>
        <v>2298.3201291096439</v>
      </c>
      <c r="Q157" s="144">
        <f t="shared" si="22"/>
        <v>2608.5149798665448</v>
      </c>
      <c r="R157" s="144">
        <f t="shared" si="23"/>
        <v>2679.5398611385172</v>
      </c>
      <c r="S157" s="144">
        <f t="shared" si="24"/>
        <v>1971.3367554182123</v>
      </c>
      <c r="T157" s="144">
        <f t="shared" si="25"/>
        <v>3123.9920742510699</v>
      </c>
      <c r="U157" s="144">
        <f t="shared" si="26"/>
        <v>1690.8735010593512</v>
      </c>
      <c r="V157" s="144">
        <f t="shared" si="27"/>
        <v>3642.1650677877337</v>
      </c>
      <c r="W157" s="144">
        <f t="shared" si="28"/>
        <v>1450.3119209473521</v>
      </c>
      <c r="X157" s="57">
        <v>92</v>
      </c>
      <c r="Y157" s="57"/>
      <c r="Z157" s="23"/>
      <c r="AB157" s="3"/>
      <c r="AC157" s="28"/>
      <c r="AD157" s="56"/>
      <c r="AE157" s="28"/>
      <c r="AF157" s="18"/>
      <c r="AH157" s="23"/>
      <c r="AI157" s="23"/>
      <c r="AJ157" s="23"/>
      <c r="AK157" s="23"/>
      <c r="AL157" s="23"/>
      <c r="AM157" s="23"/>
      <c r="AN157" s="23"/>
      <c r="AO157" s="30"/>
      <c r="AP157" s="22"/>
      <c r="AQ157" s="29"/>
      <c r="AR157" s="27"/>
      <c r="AS157" s="27"/>
      <c r="AT157" s="27"/>
      <c r="AU157" s="27"/>
      <c r="AV157" s="27"/>
      <c r="AW157" s="27"/>
      <c r="AY157" s="2"/>
      <c r="AZ157" s="8"/>
      <c r="BA157" s="8"/>
      <c r="BB157" s="8"/>
      <c r="BD157" s="37"/>
      <c r="BE157" s="28"/>
      <c r="BF157" s="56"/>
      <c r="BG157" s="28"/>
      <c r="BH157" s="18"/>
      <c r="BJ157" s="23"/>
      <c r="BK157" s="23"/>
      <c r="BL157" s="23"/>
      <c r="BM157" s="23"/>
      <c r="BN157" s="23"/>
      <c r="BO157" s="23"/>
      <c r="BP157" s="23"/>
      <c r="BQ157" s="30"/>
      <c r="BR157" s="22"/>
      <c r="BS157" s="29"/>
      <c r="BT157" s="27"/>
      <c r="BU157" s="27"/>
      <c r="BV157" s="27"/>
      <c r="BW157" s="27"/>
      <c r="BX157" s="27"/>
      <c r="BY157" s="27"/>
      <c r="CA157" s="2"/>
      <c r="CB157" s="8"/>
      <c r="CC157" s="8"/>
      <c r="CD157" s="8"/>
      <c r="CF157" s="37"/>
      <c r="CG157" s="28"/>
      <c r="CH157" s="56"/>
      <c r="CI157" s="28"/>
      <c r="CJ157" s="18"/>
      <c r="CL157" s="23"/>
      <c r="CM157" s="23"/>
      <c r="CN157" s="23"/>
      <c r="CO157" s="23"/>
      <c r="CP157" s="23"/>
      <c r="CQ157" s="23"/>
      <c r="CR157" s="23"/>
      <c r="CS157" s="30"/>
      <c r="CT157" s="22"/>
      <c r="CU157" s="29"/>
      <c r="CV157" s="27"/>
      <c r="CW157" s="27"/>
      <c r="CX157" s="27"/>
      <c r="CY157" s="27"/>
      <c r="CZ157" s="27"/>
      <c r="DA157" s="27"/>
    </row>
    <row r="158" spans="2:105">
      <c r="B158" s="61">
        <v>148</v>
      </c>
      <c r="C158" s="149">
        <v>44047</v>
      </c>
      <c r="D158" s="154">
        <v>3306.51</v>
      </c>
      <c r="E158" s="58">
        <f t="shared" si="31"/>
        <v>3.6119601409575308E-3</v>
      </c>
      <c r="G158" s="57">
        <v>93</v>
      </c>
      <c r="H158" s="152">
        <f t="shared" ca="1" si="29"/>
        <v>2413.4726432239981</v>
      </c>
      <c r="I158" s="112">
        <f t="shared" ca="1" si="30"/>
        <v>-2.3657941919734148E-2</v>
      </c>
      <c r="J158" s="151">
        <f t="shared" ca="1" si="18"/>
        <v>3.0372602328506209</v>
      </c>
      <c r="K158" s="150">
        <f t="shared" ca="1" si="19"/>
        <v>-1.5146427890340717</v>
      </c>
      <c r="L158" s="52"/>
      <c r="M158" s="149">
        <v>44047</v>
      </c>
      <c r="N158" s="59">
        <f>'[1]S&amp;P500'!F4587</f>
        <v>3306.51</v>
      </c>
      <c r="O158" s="58">
        <f t="shared" si="20"/>
        <v>3.6119601409575308E-3</v>
      </c>
      <c r="P158" s="144">
        <f t="shared" si="21"/>
        <v>2298.9913365788657</v>
      </c>
      <c r="Q158" s="144">
        <f t="shared" si="22"/>
        <v>2610.6856542357282</v>
      </c>
      <c r="R158" s="144">
        <f t="shared" si="23"/>
        <v>2682.5528299001812</v>
      </c>
      <c r="S158" s="144">
        <f t="shared" si="24"/>
        <v>1970.2729082362</v>
      </c>
      <c r="T158" s="144">
        <f t="shared" si="25"/>
        <v>3130.1073521721005</v>
      </c>
      <c r="U158" s="144">
        <f t="shared" si="26"/>
        <v>1688.555877164074</v>
      </c>
      <c r="V158" s="144">
        <f t="shared" si="27"/>
        <v>3652.3314385150097</v>
      </c>
      <c r="W158" s="144">
        <f t="shared" si="28"/>
        <v>1447.1198067976104</v>
      </c>
      <c r="X158" s="57">
        <v>93</v>
      </c>
      <c r="Y158" s="57"/>
      <c r="Z158" s="23"/>
      <c r="AB158" s="3"/>
      <c r="AC158" s="28"/>
      <c r="AD158" s="56"/>
      <c r="AE158" s="28"/>
      <c r="AF158" s="18"/>
      <c r="AH158" s="23"/>
      <c r="AI158" s="23"/>
      <c r="AJ158" s="23"/>
      <c r="AK158" s="23"/>
      <c r="AL158" s="23"/>
      <c r="AM158" s="23"/>
      <c r="AN158" s="23"/>
      <c r="AO158" s="30"/>
      <c r="AP158" s="22"/>
      <c r="AQ158" s="29"/>
      <c r="AR158" s="27"/>
      <c r="AS158" s="27"/>
      <c r="AT158" s="27"/>
      <c r="AU158" s="27"/>
      <c r="AV158" s="27"/>
      <c r="AW158" s="27"/>
      <c r="AY158" s="2"/>
      <c r="AZ158" s="8"/>
      <c r="BA158" s="8"/>
      <c r="BB158" s="8"/>
      <c r="BD158" s="37"/>
      <c r="BE158" s="28"/>
      <c r="BF158" s="56"/>
      <c r="BG158" s="28"/>
      <c r="BH158" s="18"/>
      <c r="BJ158" s="23"/>
      <c r="BK158" s="23"/>
      <c r="BL158" s="23"/>
      <c r="BM158" s="23"/>
      <c r="BN158" s="23"/>
      <c r="BO158" s="23"/>
      <c r="BP158" s="23"/>
      <c r="BQ158" s="30"/>
      <c r="BR158" s="22"/>
      <c r="BS158" s="29"/>
      <c r="BT158" s="27"/>
      <c r="BU158" s="27"/>
      <c r="BV158" s="27"/>
      <c r="BW158" s="27"/>
      <c r="BX158" s="27"/>
      <c r="BY158" s="27"/>
      <c r="CA158" s="2"/>
      <c r="CB158" s="8"/>
      <c r="CC158" s="8"/>
      <c r="CD158" s="8"/>
      <c r="CF158" s="37"/>
      <c r="CG158" s="28"/>
      <c r="CH158" s="56"/>
      <c r="CI158" s="28"/>
      <c r="CJ158" s="18"/>
      <c r="CL158" s="23"/>
      <c r="CM158" s="23"/>
      <c r="CN158" s="23"/>
      <c r="CO158" s="23"/>
      <c r="CP158" s="23"/>
      <c r="CQ158" s="23"/>
      <c r="CR158" s="23"/>
      <c r="CS158" s="30"/>
      <c r="CT158" s="22"/>
      <c r="CU158" s="29"/>
      <c r="CV158" s="27"/>
      <c r="CW158" s="27"/>
      <c r="CX158" s="27"/>
      <c r="CY158" s="27"/>
      <c r="CZ158" s="27"/>
      <c r="DA158" s="27"/>
    </row>
    <row r="159" spans="2:105">
      <c r="B159" s="61">
        <v>149</v>
      </c>
      <c r="C159" s="149">
        <v>44048</v>
      </c>
      <c r="D159" s="154">
        <v>3327.77</v>
      </c>
      <c r="E159" s="58">
        <f t="shared" si="31"/>
        <v>6.4297401187353919E-3</v>
      </c>
      <c r="G159" s="60">
        <v>94</v>
      </c>
      <c r="H159" s="152">
        <f t="shared" ca="1" si="29"/>
        <v>2445.1333423526553</v>
      </c>
      <c r="I159" s="112">
        <f t="shared" ca="1" si="30"/>
        <v>1.311831696851708E-2</v>
      </c>
      <c r="J159" s="151">
        <f t="shared" ca="1" si="18"/>
        <v>3.8335737974137603</v>
      </c>
      <c r="K159" s="150">
        <f t="shared" ca="1" si="19"/>
        <v>0.7963135645631394</v>
      </c>
      <c r="L159" s="52"/>
      <c r="M159" s="149">
        <v>44048</v>
      </c>
      <c r="N159" s="59">
        <f>'[1]S&amp;P500'!F4588</f>
        <v>3327.77</v>
      </c>
      <c r="O159" s="58">
        <f t="shared" si="20"/>
        <v>6.4297401187353919E-3</v>
      </c>
      <c r="P159" s="144">
        <f t="shared" si="21"/>
        <v>2299.6627400692855</v>
      </c>
      <c r="Q159" s="144">
        <f t="shared" si="22"/>
        <v>2612.8464811690301</v>
      </c>
      <c r="R159" s="144">
        <f t="shared" si="23"/>
        <v>2685.5572084855471</v>
      </c>
      <c r="S159" s="144">
        <f t="shared" si="24"/>
        <v>1969.2184181938405</v>
      </c>
      <c r="T159" s="144">
        <f t="shared" si="25"/>
        <v>3136.206624729411</v>
      </c>
      <c r="U159" s="144">
        <f t="shared" si="26"/>
        <v>1686.2564718672697</v>
      </c>
      <c r="V159" s="144">
        <f t="shared" si="27"/>
        <v>3662.4771804966667</v>
      </c>
      <c r="W159" s="144">
        <f t="shared" si="28"/>
        <v>1443.9540391472995</v>
      </c>
      <c r="X159" s="57">
        <v>94</v>
      </c>
      <c r="Y159" s="57"/>
      <c r="Z159" s="23"/>
      <c r="AB159" s="3"/>
      <c r="AC159" s="28"/>
      <c r="AD159" s="56"/>
      <c r="AE159" s="28"/>
      <c r="AF159" s="18"/>
      <c r="AH159" s="23"/>
      <c r="AI159" s="23"/>
      <c r="AJ159" s="23"/>
      <c r="AK159" s="23"/>
      <c r="AL159" s="23"/>
      <c r="AM159" s="23"/>
      <c r="AN159" s="23"/>
      <c r="AO159" s="30"/>
      <c r="AP159" s="22"/>
      <c r="AQ159" s="29"/>
      <c r="AR159" s="27"/>
      <c r="AS159" s="27"/>
      <c r="AT159" s="27"/>
      <c r="AU159" s="27"/>
      <c r="AV159" s="27"/>
      <c r="AW159" s="27"/>
      <c r="AY159" s="2"/>
      <c r="AZ159" s="8"/>
      <c r="BA159" s="8"/>
      <c r="BB159" s="8"/>
      <c r="BD159" s="37"/>
      <c r="BE159" s="28"/>
      <c r="BF159" s="56"/>
      <c r="BG159" s="28"/>
      <c r="BH159" s="18"/>
      <c r="BJ159" s="23"/>
      <c r="BK159" s="23"/>
      <c r="BL159" s="23"/>
      <c r="BM159" s="23"/>
      <c r="BN159" s="23"/>
      <c r="BO159" s="23"/>
      <c r="BP159" s="23"/>
      <c r="BQ159" s="30"/>
      <c r="BR159" s="22"/>
      <c r="BS159" s="29"/>
      <c r="BT159" s="27"/>
      <c r="BU159" s="27"/>
      <c r="BV159" s="27"/>
      <c r="BW159" s="27"/>
      <c r="BX159" s="27"/>
      <c r="BY159" s="27"/>
      <c r="CA159" s="2"/>
      <c r="CB159" s="8"/>
      <c r="CC159" s="8"/>
      <c r="CD159" s="8"/>
      <c r="CF159" s="37"/>
      <c r="CG159" s="28"/>
      <c r="CH159" s="56"/>
      <c r="CI159" s="28"/>
      <c r="CJ159" s="18"/>
      <c r="CL159" s="23"/>
      <c r="CM159" s="23"/>
      <c r="CN159" s="23"/>
      <c r="CO159" s="23"/>
      <c r="CP159" s="23"/>
      <c r="CQ159" s="23"/>
      <c r="CR159" s="23"/>
      <c r="CS159" s="30"/>
      <c r="CT159" s="22"/>
      <c r="CU159" s="29"/>
      <c r="CV159" s="27"/>
      <c r="CW159" s="27"/>
      <c r="CX159" s="27"/>
      <c r="CY159" s="27"/>
      <c r="CZ159" s="27"/>
      <c r="DA159" s="27"/>
    </row>
    <row r="160" spans="2:105">
      <c r="B160" s="61">
        <v>150</v>
      </c>
      <c r="C160" s="149">
        <v>44049</v>
      </c>
      <c r="D160" s="154">
        <v>3349.16</v>
      </c>
      <c r="E160" s="58">
        <f t="shared" si="31"/>
        <v>6.427727877828057E-3</v>
      </c>
      <c r="G160" s="57">
        <v>95</v>
      </c>
      <c r="H160" s="152">
        <f t="shared" ca="1" si="29"/>
        <v>2508.7569448986342</v>
      </c>
      <c r="I160" s="112">
        <f t="shared" ca="1" si="30"/>
        <v>2.6020504257964764E-2</v>
      </c>
      <c r="J160" s="151">
        <f t="shared" ca="1" si="18"/>
        <v>5.4208069977745694</v>
      </c>
      <c r="K160" s="150">
        <f t="shared" ca="1" si="19"/>
        <v>1.5872332003608087</v>
      </c>
      <c r="L160" s="52"/>
      <c r="M160" s="149">
        <v>44049</v>
      </c>
      <c r="N160" s="59">
        <f>'[1]S&amp;P500'!F4589</f>
        <v>3349.16</v>
      </c>
      <c r="O160" s="58">
        <f t="shared" si="20"/>
        <v>6.427727877828057E-3</v>
      </c>
      <c r="P160" s="144">
        <f t="shared" si="21"/>
        <v>2300.3343396381511</v>
      </c>
      <c r="Q160" s="144">
        <f t="shared" si="22"/>
        <v>2614.997618862496</v>
      </c>
      <c r="R160" s="144">
        <f t="shared" si="23"/>
        <v>2688.5531513101801</v>
      </c>
      <c r="S160" s="144">
        <f t="shared" si="24"/>
        <v>1968.1731311652989</v>
      </c>
      <c r="T160" s="144">
        <f t="shared" si="25"/>
        <v>3142.2901979357207</v>
      </c>
      <c r="U160" s="144">
        <f t="shared" si="26"/>
        <v>1683.9749802849792</v>
      </c>
      <c r="V160" s="144">
        <f t="shared" si="27"/>
        <v>3672.6027466599048</v>
      </c>
      <c r="W160" s="144">
        <f t="shared" si="28"/>
        <v>1440.8141688972337</v>
      </c>
      <c r="X160" s="57">
        <v>95</v>
      </c>
      <c r="Y160" s="57"/>
      <c r="Z160" s="23"/>
      <c r="AB160" s="3"/>
      <c r="AC160" s="28"/>
      <c r="AD160" s="56"/>
      <c r="AE160" s="28"/>
      <c r="AF160" s="18"/>
      <c r="AH160" s="23"/>
      <c r="AI160" s="23"/>
      <c r="AJ160" s="23"/>
      <c r="AK160" s="23"/>
      <c r="AL160" s="23"/>
      <c r="AM160" s="23"/>
      <c r="AN160" s="23"/>
      <c r="AO160" s="30"/>
      <c r="AP160" s="22"/>
      <c r="AQ160" s="29"/>
      <c r="AR160" s="27"/>
      <c r="AS160" s="27"/>
      <c r="AT160" s="27"/>
      <c r="AU160" s="27"/>
      <c r="AV160" s="27"/>
      <c r="AW160" s="27"/>
      <c r="AY160" s="2"/>
      <c r="AZ160" s="8"/>
      <c r="BA160" s="8"/>
      <c r="BB160" s="8"/>
      <c r="BD160" s="37"/>
      <c r="BE160" s="28"/>
      <c r="BF160" s="56"/>
      <c r="BG160" s="28"/>
      <c r="BH160" s="18"/>
      <c r="BJ160" s="23"/>
      <c r="BK160" s="23"/>
      <c r="BL160" s="23"/>
      <c r="BM160" s="23"/>
      <c r="BN160" s="23"/>
      <c r="BO160" s="23"/>
      <c r="BP160" s="23"/>
      <c r="BQ160" s="30"/>
      <c r="BR160" s="22"/>
      <c r="BS160" s="29"/>
      <c r="BT160" s="27"/>
      <c r="BU160" s="27"/>
      <c r="BV160" s="27"/>
      <c r="BW160" s="27"/>
      <c r="BX160" s="27"/>
      <c r="BY160" s="27"/>
      <c r="CA160" s="2"/>
      <c r="CB160" s="8"/>
      <c r="CC160" s="8"/>
      <c r="CD160" s="8"/>
      <c r="CF160" s="37"/>
      <c r="CG160" s="28"/>
      <c r="CH160" s="56"/>
      <c r="CI160" s="28"/>
      <c r="CJ160" s="18"/>
      <c r="CL160" s="23"/>
      <c r="CM160" s="23"/>
      <c r="CN160" s="23"/>
      <c r="CO160" s="23"/>
      <c r="CP160" s="23"/>
      <c r="CQ160" s="23"/>
      <c r="CR160" s="23"/>
      <c r="CS160" s="30"/>
      <c r="CT160" s="22"/>
      <c r="CU160" s="29"/>
      <c r="CV160" s="27"/>
      <c r="CW160" s="27"/>
      <c r="CX160" s="27"/>
      <c r="CY160" s="27"/>
      <c r="CZ160" s="27"/>
      <c r="DA160" s="27"/>
    </row>
    <row r="161" spans="2:105">
      <c r="B161" s="61">
        <v>151</v>
      </c>
      <c r="C161" s="149">
        <v>44050</v>
      </c>
      <c r="D161" s="154">
        <v>3351.28</v>
      </c>
      <c r="E161" s="58">
        <f t="shared" si="31"/>
        <v>6.3299454191509082E-4</v>
      </c>
      <c r="G161" s="60">
        <v>96</v>
      </c>
      <c r="H161" s="152">
        <f t="shared" ca="1" si="29"/>
        <v>2545.4988561974369</v>
      </c>
      <c r="I161" s="112">
        <f t="shared" ca="1" si="30"/>
        <v>1.4645464708534084E-2</v>
      </c>
      <c r="J161" s="151">
        <f t="shared" ca="1" si="18"/>
        <v>6.31126047415479</v>
      </c>
      <c r="K161" s="150">
        <f t="shared" ca="1" si="19"/>
        <v>0.89045347638022054</v>
      </c>
      <c r="L161" s="52"/>
      <c r="M161" s="149">
        <v>44050</v>
      </c>
      <c r="N161" s="59">
        <f>'[1]S&amp;P500'!F4590</f>
        <v>3351.28</v>
      </c>
      <c r="O161" s="58">
        <f t="shared" ref="O161:O192" si="32">IF(N161="","",(N161-N160)/N160)</f>
        <v>6.3299454191509082E-4</v>
      </c>
      <c r="P161" s="144">
        <f t="shared" si="21"/>
        <v>2301.006135342725</v>
      </c>
      <c r="Q161" s="144">
        <f t="shared" si="22"/>
        <v>2617.1392213533295</v>
      </c>
      <c r="R161" s="144">
        <f t="shared" si="23"/>
        <v>2691.5408086976367</v>
      </c>
      <c r="S161" s="144">
        <f t="shared" si="24"/>
        <v>1967.1368971168561</v>
      </c>
      <c r="T161" s="144">
        <f t="shared" si="25"/>
        <v>3148.3583696771448</v>
      </c>
      <c r="U161" s="144">
        <f t="shared" si="26"/>
        <v>1681.7111056603801</v>
      </c>
      <c r="V161" s="144">
        <f t="shared" si="27"/>
        <v>3682.7085778841865</v>
      </c>
      <c r="W161" s="144">
        <f t="shared" si="28"/>
        <v>1437.6997589982443</v>
      </c>
      <c r="X161" s="57">
        <v>96</v>
      </c>
      <c r="Y161" s="57"/>
      <c r="Z161" s="23"/>
      <c r="AB161" s="3"/>
      <c r="AC161" s="28"/>
      <c r="AD161" s="56"/>
      <c r="AE161" s="28"/>
      <c r="AF161" s="18"/>
      <c r="AH161" s="23"/>
      <c r="AI161" s="23"/>
      <c r="AJ161" s="23"/>
      <c r="AK161" s="23"/>
      <c r="AL161" s="23"/>
      <c r="AM161" s="23"/>
      <c r="AN161" s="23"/>
      <c r="AO161" s="30"/>
      <c r="AP161" s="22"/>
      <c r="AQ161" s="29"/>
      <c r="AR161" s="27"/>
      <c r="AS161" s="27"/>
      <c r="AT161" s="27"/>
      <c r="AU161" s="27"/>
      <c r="AV161" s="27"/>
      <c r="AW161" s="27"/>
      <c r="AY161" s="2"/>
      <c r="AZ161" s="8"/>
      <c r="BA161" s="8"/>
      <c r="BB161" s="8"/>
      <c r="BD161" s="37"/>
      <c r="BE161" s="28"/>
      <c r="BF161" s="56"/>
      <c r="BG161" s="28"/>
      <c r="BH161" s="18"/>
      <c r="BJ161" s="23"/>
      <c r="BK161" s="23"/>
      <c r="BL161" s="23"/>
      <c r="BM161" s="23"/>
      <c r="BN161" s="23"/>
      <c r="BO161" s="23"/>
      <c r="BP161" s="23"/>
      <c r="BQ161" s="30"/>
      <c r="BR161" s="22"/>
      <c r="BS161" s="29"/>
      <c r="BT161" s="27"/>
      <c r="BU161" s="27"/>
      <c r="BV161" s="27"/>
      <c r="BW161" s="27"/>
      <c r="BX161" s="27"/>
      <c r="BY161" s="27"/>
      <c r="CA161" s="2"/>
      <c r="CB161" s="8"/>
      <c r="CC161" s="8"/>
      <c r="CD161" s="8"/>
      <c r="CF161" s="37"/>
      <c r="CG161" s="28"/>
      <c r="CH161" s="56"/>
      <c r="CI161" s="28"/>
      <c r="CJ161" s="18"/>
      <c r="CL161" s="23"/>
      <c r="CM161" s="23"/>
      <c r="CN161" s="23"/>
      <c r="CO161" s="23"/>
      <c r="CP161" s="23"/>
      <c r="CQ161" s="23"/>
      <c r="CR161" s="23"/>
      <c r="CS161" s="30"/>
      <c r="CT161" s="22"/>
      <c r="CU161" s="29"/>
      <c r="CV161" s="27"/>
      <c r="CW161" s="27"/>
      <c r="CX161" s="27"/>
      <c r="CY161" s="27"/>
      <c r="CZ161" s="27"/>
      <c r="DA161" s="27"/>
    </row>
    <row r="162" spans="2:105">
      <c r="B162" s="61">
        <v>152</v>
      </c>
      <c r="C162" s="149">
        <v>44053</v>
      </c>
      <c r="D162" s="154">
        <v>3360.47</v>
      </c>
      <c r="E162" s="58">
        <f t="shared" si="31"/>
        <v>2.7422358024395454E-3</v>
      </c>
      <c r="G162" s="57">
        <v>97</v>
      </c>
      <c r="H162" s="152">
        <f t="shared" ca="1" si="29"/>
        <v>2439.3962105620749</v>
      </c>
      <c r="I162" s="112">
        <f t="shared" ca="1" si="30"/>
        <v>-4.1682456614363678E-2</v>
      </c>
      <c r="J162" s="151">
        <f t="shared" ca="1" si="18"/>
        <v>3.6320047852987618</v>
      </c>
      <c r="K162" s="150">
        <f t="shared" ca="1" si="19"/>
        <v>-2.6792556888560282</v>
      </c>
      <c r="L162" s="52"/>
      <c r="M162" s="149">
        <v>44053</v>
      </c>
      <c r="N162" s="59">
        <f>'[1]S&amp;P500'!F4591</f>
        <v>3360.47</v>
      </c>
      <c r="O162" s="58">
        <f t="shared" si="32"/>
        <v>2.7422358024395454E-3</v>
      </c>
      <c r="P162" s="144">
        <f t="shared" si="21"/>
        <v>2301.6781272402877</v>
      </c>
      <c r="Q162" s="144">
        <f t="shared" si="22"/>
        <v>2619.2714386712341</v>
      </c>
      <c r="R162" s="144">
        <f t="shared" si="23"/>
        <v>2694.5203270290422</v>
      </c>
      <c r="S162" s="144">
        <f t="shared" si="24"/>
        <v>1966.1095699573305</v>
      </c>
      <c r="T162" s="144">
        <f t="shared" si="25"/>
        <v>3154.4114300108363</v>
      </c>
      <c r="U162" s="144">
        <f t="shared" si="26"/>
        <v>1679.4645590661448</v>
      </c>
      <c r="V162" s="144">
        <f t="shared" si="27"/>
        <v>3692.7951034439384</v>
      </c>
      <c r="W162" s="144">
        <f t="shared" si="28"/>
        <v>1434.6103840084836</v>
      </c>
      <c r="X162" s="57">
        <v>97</v>
      </c>
      <c r="Y162" s="57"/>
      <c r="Z162" s="23"/>
      <c r="AB162" s="3"/>
      <c r="AC162" s="28"/>
      <c r="AD162" s="56"/>
      <c r="AE162" s="28"/>
      <c r="AF162" s="18"/>
      <c r="AH162" s="23"/>
      <c r="AI162" s="23"/>
      <c r="AJ162" s="23"/>
      <c r="AK162" s="23"/>
      <c r="AL162" s="23"/>
      <c r="AM162" s="23"/>
      <c r="AN162" s="23"/>
      <c r="AO162" s="30"/>
      <c r="AP162" s="22"/>
      <c r="AQ162" s="29"/>
      <c r="AR162" s="27"/>
      <c r="AS162" s="27"/>
      <c r="AT162" s="27"/>
      <c r="AU162" s="27"/>
      <c r="AV162" s="27"/>
      <c r="AW162" s="27"/>
      <c r="AY162" s="2"/>
      <c r="AZ162" s="8"/>
      <c r="BA162" s="8"/>
      <c r="BB162" s="8"/>
      <c r="BD162" s="37"/>
      <c r="BE162" s="28"/>
      <c r="BF162" s="56"/>
      <c r="BG162" s="28"/>
      <c r="BH162" s="18"/>
      <c r="BJ162" s="23"/>
      <c r="BK162" s="23"/>
      <c r="BL162" s="23"/>
      <c r="BM162" s="23"/>
      <c r="BN162" s="23"/>
      <c r="BO162" s="23"/>
      <c r="BP162" s="23"/>
      <c r="BQ162" s="30"/>
      <c r="BR162" s="22"/>
      <c r="BS162" s="29"/>
      <c r="BT162" s="27"/>
      <c r="BU162" s="27"/>
      <c r="BV162" s="27"/>
      <c r="BW162" s="27"/>
      <c r="BX162" s="27"/>
      <c r="BY162" s="27"/>
      <c r="CA162" s="2"/>
      <c r="CB162" s="8"/>
      <c r="CC162" s="8"/>
      <c r="CD162" s="8"/>
      <c r="CF162" s="37"/>
      <c r="CG162" s="28"/>
      <c r="CH162" s="56"/>
      <c r="CI162" s="28"/>
      <c r="CJ162" s="18"/>
      <c r="CL162" s="23"/>
      <c r="CM162" s="23"/>
      <c r="CN162" s="23"/>
      <c r="CO162" s="23"/>
      <c r="CP162" s="23"/>
      <c r="CQ162" s="23"/>
      <c r="CR162" s="23"/>
      <c r="CS162" s="30"/>
      <c r="CT162" s="22"/>
      <c r="CU162" s="29"/>
      <c r="CV162" s="27"/>
      <c r="CW162" s="27"/>
      <c r="CX162" s="27"/>
      <c r="CY162" s="27"/>
      <c r="CZ162" s="27"/>
      <c r="DA162" s="27"/>
    </row>
    <row r="163" spans="2:105">
      <c r="B163" s="61">
        <v>153</v>
      </c>
      <c r="C163" s="149">
        <v>44054</v>
      </c>
      <c r="D163" s="154">
        <v>3333.69</v>
      </c>
      <c r="E163" s="58">
        <f t="shared" si="31"/>
        <v>-7.969123366671849E-3</v>
      </c>
      <c r="G163" s="60">
        <v>98</v>
      </c>
      <c r="H163" s="152">
        <f t="shared" ca="1" si="29"/>
        <v>2381.3346366843775</v>
      </c>
      <c r="I163" s="112">
        <f t="shared" ca="1" si="30"/>
        <v>-2.3801616820712804E-2</v>
      </c>
      <c r="J163" s="151">
        <f t="shared" ca="1" si="18"/>
        <v>2.1081640496945524</v>
      </c>
      <c r="K163" s="150">
        <f t="shared" ca="1" si="19"/>
        <v>-1.5238407356042094</v>
      </c>
      <c r="L163" s="52"/>
      <c r="M163" s="149">
        <v>44054</v>
      </c>
      <c r="N163" s="59">
        <f>'[1]S&amp;P500'!F4592</f>
        <v>3333.69</v>
      </c>
      <c r="O163" s="58">
        <f t="shared" si="32"/>
        <v>-7.969123366671849E-3</v>
      </c>
      <c r="P163" s="144">
        <f t="shared" si="21"/>
        <v>2302.3503153881352</v>
      </c>
      <c r="Q163" s="144">
        <f t="shared" si="22"/>
        <v>2621.3944169827537</v>
      </c>
      <c r="R163" s="144">
        <f t="shared" si="23"/>
        <v>2697.4918488857325</v>
      </c>
      <c r="S163" s="144">
        <f t="shared" si="24"/>
        <v>1965.0910073954371</v>
      </c>
      <c r="T163" s="144">
        <f t="shared" si="25"/>
        <v>3160.4496614487994</v>
      </c>
      <c r="U163" s="144">
        <f t="shared" si="26"/>
        <v>1677.2350591206275</v>
      </c>
      <c r="V163" s="144">
        <f t="shared" si="27"/>
        <v>3702.8627414306411</v>
      </c>
      <c r="W163" s="144">
        <f t="shared" si="28"/>
        <v>1431.5456296713328</v>
      </c>
      <c r="X163" s="57">
        <v>98</v>
      </c>
      <c r="Y163" s="57"/>
      <c r="Z163" s="23"/>
      <c r="AB163" s="3"/>
      <c r="AC163" s="28"/>
      <c r="AD163" s="56"/>
      <c r="AE163" s="28"/>
      <c r="AF163" s="18"/>
      <c r="AH163" s="23"/>
      <c r="AI163" s="23"/>
      <c r="AJ163" s="23"/>
      <c r="AK163" s="23"/>
      <c r="AL163" s="23"/>
      <c r="AM163" s="23"/>
      <c r="AN163" s="23"/>
      <c r="AO163" s="30"/>
      <c r="AP163" s="22"/>
      <c r="AQ163" s="29"/>
      <c r="AR163" s="27"/>
      <c r="AS163" s="27"/>
      <c r="AT163" s="27"/>
      <c r="AU163" s="27"/>
      <c r="AV163" s="27"/>
      <c r="AW163" s="27"/>
      <c r="AY163" s="2"/>
      <c r="AZ163" s="8"/>
      <c r="BA163" s="8"/>
      <c r="BB163" s="8"/>
      <c r="BD163" s="37"/>
      <c r="BE163" s="28"/>
      <c r="BF163" s="56"/>
      <c r="BG163" s="28"/>
      <c r="BH163" s="18"/>
      <c r="BJ163" s="23"/>
      <c r="BK163" s="23"/>
      <c r="BL163" s="23"/>
      <c r="BM163" s="23"/>
      <c r="BN163" s="23"/>
      <c r="BO163" s="23"/>
      <c r="BP163" s="23"/>
      <c r="BQ163" s="30"/>
      <c r="BR163" s="22"/>
      <c r="BS163" s="29"/>
      <c r="BT163" s="27"/>
      <c r="BU163" s="27"/>
      <c r="BV163" s="27"/>
      <c r="BW163" s="27"/>
      <c r="BX163" s="27"/>
      <c r="BY163" s="27"/>
      <c r="CA163" s="2"/>
      <c r="CB163" s="8"/>
      <c r="CC163" s="8"/>
      <c r="CD163" s="8"/>
      <c r="CF163" s="37"/>
      <c r="CG163" s="28"/>
      <c r="CH163" s="56"/>
      <c r="CI163" s="28"/>
      <c r="CJ163" s="18"/>
      <c r="CL163" s="23"/>
      <c r="CM163" s="23"/>
      <c r="CN163" s="23"/>
      <c r="CO163" s="23"/>
      <c r="CP163" s="23"/>
      <c r="CQ163" s="23"/>
      <c r="CR163" s="23"/>
      <c r="CS163" s="30"/>
      <c r="CT163" s="22"/>
      <c r="CU163" s="29"/>
      <c r="CV163" s="27"/>
      <c r="CW163" s="27"/>
      <c r="CX163" s="27"/>
      <c r="CY163" s="27"/>
      <c r="CZ163" s="27"/>
      <c r="DA163" s="27"/>
    </row>
    <row r="164" spans="2:105">
      <c r="B164" s="61">
        <v>154</v>
      </c>
      <c r="C164" s="149">
        <v>44055</v>
      </c>
      <c r="D164" s="154">
        <v>3380.35</v>
      </c>
      <c r="E164" s="58">
        <f t="shared" si="31"/>
        <v>1.3996502374245911E-2</v>
      </c>
      <c r="G164" s="57">
        <v>99</v>
      </c>
      <c r="H164" s="152">
        <f t="shared" ca="1" si="29"/>
        <v>2328.7309566965187</v>
      </c>
      <c r="I164" s="112">
        <f t="shared" ca="1" si="30"/>
        <v>-2.2089999102814447E-2</v>
      </c>
      <c r="J164" s="151">
        <f t="shared" ca="1" si="18"/>
        <v>0.69381174942812374</v>
      </c>
      <c r="K164" s="150">
        <f t="shared" ca="1" si="19"/>
        <v>-1.4143523002664287</v>
      </c>
      <c r="L164" s="52"/>
      <c r="M164" s="149">
        <v>44055</v>
      </c>
      <c r="N164" s="59">
        <f>'[1]S&amp;P500'!F4593</f>
        <v>3380.35</v>
      </c>
      <c r="O164" s="58">
        <f t="shared" si="32"/>
        <v>1.3996502374245911E-2</v>
      </c>
      <c r="P164" s="144">
        <f t="shared" si="21"/>
        <v>2303.0226998435814</v>
      </c>
      <c r="Q164" s="144">
        <f t="shared" si="22"/>
        <v>2623.5082987289879</v>
      </c>
      <c r="R164" s="144">
        <f t="shared" si="23"/>
        <v>2700.4555131853376</v>
      </c>
      <c r="S164" s="144">
        <f t="shared" si="24"/>
        <v>1964.0810708037018</v>
      </c>
      <c r="T164" s="144">
        <f t="shared" si="25"/>
        <v>3166.4733392286503</v>
      </c>
      <c r="U164" s="144">
        <f t="shared" si="26"/>
        <v>1675.022331717104</v>
      </c>
      <c r="V164" s="144">
        <f t="shared" si="27"/>
        <v>3712.9118991554728</v>
      </c>
      <c r="W164" s="144">
        <f t="shared" si="28"/>
        <v>1428.5050925127605</v>
      </c>
      <c r="X164" s="57">
        <v>99</v>
      </c>
      <c r="Y164" s="57"/>
      <c r="Z164" s="23"/>
      <c r="AB164" s="3"/>
      <c r="AC164" s="28"/>
      <c r="AD164" s="56"/>
      <c r="AE164" s="28"/>
      <c r="AF164" s="18"/>
      <c r="AH164" s="23"/>
      <c r="AI164" s="23"/>
      <c r="AJ164" s="23"/>
      <c r="AK164" s="23"/>
      <c r="AL164" s="23"/>
      <c r="AM164" s="23"/>
      <c r="AN164" s="23"/>
      <c r="AO164" s="30"/>
      <c r="AP164" s="22"/>
      <c r="AQ164" s="29"/>
      <c r="AR164" s="27"/>
      <c r="AS164" s="27"/>
      <c r="AT164" s="27"/>
      <c r="AU164" s="27"/>
      <c r="AV164" s="27"/>
      <c r="AW164" s="27"/>
      <c r="AY164" s="2"/>
      <c r="AZ164" s="8"/>
      <c r="BA164" s="8"/>
      <c r="BB164" s="8"/>
      <c r="BD164" s="37"/>
      <c r="BE164" s="28"/>
      <c r="BF164" s="56"/>
      <c r="BG164" s="28"/>
      <c r="BH164" s="18"/>
      <c r="BJ164" s="23"/>
      <c r="BK164" s="23"/>
      <c r="BL164" s="23"/>
      <c r="BM164" s="23"/>
      <c r="BN164" s="23"/>
      <c r="BO164" s="23"/>
      <c r="BP164" s="23"/>
      <c r="BQ164" s="30"/>
      <c r="BR164" s="22"/>
      <c r="BS164" s="29"/>
      <c r="BT164" s="27"/>
      <c r="BU164" s="27"/>
      <c r="BV164" s="27"/>
      <c r="BW164" s="27"/>
      <c r="BX164" s="27"/>
      <c r="BY164" s="27"/>
      <c r="CA164" s="2"/>
      <c r="CB164" s="8"/>
      <c r="CC164" s="8"/>
      <c r="CD164" s="8"/>
      <c r="CF164" s="37"/>
      <c r="CG164" s="28"/>
      <c r="CH164" s="56"/>
      <c r="CI164" s="28"/>
      <c r="CJ164" s="18"/>
      <c r="CL164" s="23"/>
      <c r="CM164" s="23"/>
      <c r="CN164" s="23"/>
      <c r="CO164" s="23"/>
      <c r="CP164" s="23"/>
      <c r="CQ164" s="23"/>
      <c r="CR164" s="23"/>
      <c r="CS164" s="30"/>
      <c r="CT164" s="22"/>
      <c r="CU164" s="29"/>
      <c r="CV164" s="27"/>
      <c r="CW164" s="27"/>
      <c r="CX164" s="27"/>
      <c r="CY164" s="27"/>
      <c r="CZ164" s="27"/>
      <c r="DA164" s="27"/>
    </row>
    <row r="165" spans="2:105">
      <c r="B165" s="61">
        <v>155</v>
      </c>
      <c r="C165" s="149">
        <v>44056</v>
      </c>
      <c r="D165" s="154">
        <v>3373.43</v>
      </c>
      <c r="E165" s="58">
        <f t="shared" si="31"/>
        <v>-2.0471252976762976E-3</v>
      </c>
      <c r="G165" s="60">
        <v>100</v>
      </c>
      <c r="H165" s="152">
        <f t="shared" ca="1" si="29"/>
        <v>2300.5846686954869</v>
      </c>
      <c r="I165" s="112">
        <f t="shared" ca="1" si="30"/>
        <v>-1.2086534908678063E-2</v>
      </c>
      <c r="J165" s="151">
        <f t="shared" ca="1" si="18"/>
        <v>-8.4448938703067911E-2</v>
      </c>
      <c r="K165" s="150">
        <f t="shared" ca="1" si="19"/>
        <v>-0.77826068813119165</v>
      </c>
      <c r="L165" s="52"/>
      <c r="M165" s="149">
        <v>44056</v>
      </c>
      <c r="N165" s="59">
        <f>'[1]S&amp;P500'!F4594</f>
        <v>3373.43</v>
      </c>
      <c r="O165" s="58">
        <f t="shared" si="32"/>
        <v>-2.0471252976762976E-3</v>
      </c>
      <c r="P165" s="144">
        <f t="shared" si="21"/>
        <v>2303.6952806639565</v>
      </c>
      <c r="Q165" s="144">
        <f t="shared" si="22"/>
        <v>2625.6132227570765</v>
      </c>
      <c r="R165" s="144">
        <f t="shared" si="23"/>
        <v>2703.4114553116824</v>
      </c>
      <c r="S165" s="144">
        <f t="shared" si="24"/>
        <v>1963.0796250885635</v>
      </c>
      <c r="T165" s="144">
        <f t="shared" si="25"/>
        <v>3172.4827315720495</v>
      </c>
      <c r="U165" s="144">
        <f t="shared" si="26"/>
        <v>1672.8261097653381</v>
      </c>
      <c r="V165" s="144">
        <f t="shared" si="27"/>
        <v>3722.942973533593</v>
      </c>
      <c r="W165" s="144">
        <f t="shared" si="28"/>
        <v>1425.4883794570426</v>
      </c>
      <c r="X165" s="57">
        <v>100</v>
      </c>
      <c r="Y165" s="57"/>
      <c r="Z165" s="23"/>
      <c r="AB165" s="3"/>
      <c r="AC165" s="28"/>
      <c r="AD165" s="56"/>
      <c r="AE165" s="28"/>
      <c r="AF165" s="18"/>
      <c r="AH165" s="23"/>
      <c r="AI165" s="23"/>
      <c r="AJ165" s="23"/>
      <c r="AK165" s="23"/>
      <c r="AL165" s="23"/>
      <c r="AM165" s="23"/>
      <c r="AN165" s="23"/>
      <c r="AO165" s="30"/>
      <c r="AP165" s="22"/>
      <c r="AQ165" s="29"/>
      <c r="AR165" s="27"/>
      <c r="AS165" s="27"/>
      <c r="AT165" s="27"/>
      <c r="AU165" s="27"/>
      <c r="AV165" s="27"/>
      <c r="AW165" s="27"/>
      <c r="AY165" s="2"/>
      <c r="AZ165" s="8"/>
      <c r="BA165" s="8"/>
      <c r="BB165" s="8"/>
      <c r="BD165" s="37"/>
      <c r="BE165" s="28"/>
      <c r="BF165" s="56"/>
      <c r="BG165" s="28"/>
      <c r="BH165" s="18"/>
      <c r="BJ165" s="23"/>
      <c r="BK165" s="23"/>
      <c r="BL165" s="23"/>
      <c r="BM165" s="23"/>
      <c r="BN165" s="23"/>
      <c r="BO165" s="23"/>
      <c r="BP165" s="23"/>
      <c r="BQ165" s="30"/>
      <c r="BR165" s="22"/>
      <c r="BS165" s="29"/>
      <c r="BT165" s="27"/>
      <c r="BU165" s="27"/>
      <c r="BV165" s="27"/>
      <c r="BW165" s="27"/>
      <c r="BX165" s="27"/>
      <c r="BY165" s="27"/>
      <c r="CA165" s="2"/>
      <c r="CB165" s="8"/>
      <c r="CC165" s="8"/>
      <c r="CD165" s="8"/>
      <c r="CF165" s="37"/>
      <c r="CG165" s="28"/>
      <c r="CH165" s="56"/>
      <c r="CI165" s="28"/>
      <c r="CJ165" s="18"/>
      <c r="CL165" s="23"/>
      <c r="CM165" s="23"/>
      <c r="CN165" s="23"/>
      <c r="CO165" s="23"/>
      <c r="CP165" s="23"/>
      <c r="CQ165" s="23"/>
      <c r="CR165" s="23"/>
      <c r="CS165" s="30"/>
      <c r="CT165" s="22"/>
      <c r="CU165" s="29"/>
      <c r="CV165" s="27"/>
      <c r="CW165" s="27"/>
      <c r="CX165" s="27"/>
      <c r="CY165" s="27"/>
      <c r="CZ165" s="27"/>
      <c r="DA165" s="27"/>
    </row>
    <row r="166" spans="2:105">
      <c r="B166" s="61">
        <v>156</v>
      </c>
      <c r="C166" s="149">
        <v>44057</v>
      </c>
      <c r="D166" s="154">
        <v>3372.85</v>
      </c>
      <c r="E166" s="58">
        <f t="shared" si="31"/>
        <v>-1.7193183199293516E-4</v>
      </c>
      <c r="G166" s="57">
        <v>101</v>
      </c>
      <c r="H166" s="152">
        <f t="shared" ca="1" si="29"/>
        <v>2244.8726945610019</v>
      </c>
      <c r="I166" s="112">
        <f t="shared" ca="1" si="30"/>
        <v>-2.4216441538783121E-2</v>
      </c>
      <c r="J166" s="151">
        <f t="shared" ca="1" si="18"/>
        <v>-1.6348540033275696</v>
      </c>
      <c r="K166" s="150">
        <f t="shared" ca="1" si="19"/>
        <v>-1.5504050646245018</v>
      </c>
      <c r="L166" s="52"/>
      <c r="M166" s="149">
        <v>44057</v>
      </c>
      <c r="N166" s="59">
        <f>'[1]S&amp;P500'!F4595</f>
        <v>3372.85</v>
      </c>
      <c r="O166" s="58">
        <f t="shared" si="32"/>
        <v>-1.7193183199293516E-4</v>
      </c>
      <c r="P166" s="144">
        <f t="shared" si="21"/>
        <v>2304.3680579066076</v>
      </c>
      <c r="Q166" s="144">
        <f t="shared" si="22"/>
        <v>2627.7093244457606</v>
      </c>
      <c r="R166" s="144">
        <f t="shared" si="23"/>
        <v>2706.3598072388313</v>
      </c>
      <c r="S166" s="144">
        <f t="shared" si="24"/>
        <v>1962.0865385663269</v>
      </c>
      <c r="T166" s="144">
        <f t="shared" si="25"/>
        <v>3178.4780999314867</v>
      </c>
      <c r="U166" s="144">
        <f t="shared" si="26"/>
        <v>1670.6461329447989</v>
      </c>
      <c r="V166" s="144">
        <f t="shared" si="27"/>
        <v>3732.9563514510642</v>
      </c>
      <c r="W166" s="144">
        <f t="shared" si="28"/>
        <v>1422.4951074598389</v>
      </c>
      <c r="X166" s="57">
        <v>101</v>
      </c>
      <c r="Y166" s="57"/>
      <c r="Z166" s="23"/>
      <c r="AB166" s="3"/>
      <c r="AC166" s="28"/>
      <c r="AD166" s="56"/>
      <c r="AE166" s="28"/>
      <c r="AF166" s="18"/>
      <c r="AH166" s="23"/>
      <c r="AI166" s="23"/>
      <c r="AJ166" s="23"/>
      <c r="AK166" s="23"/>
      <c r="AL166" s="23"/>
      <c r="AM166" s="23"/>
      <c r="AN166" s="23"/>
      <c r="AO166" s="30"/>
      <c r="AP166" s="22"/>
      <c r="AQ166" s="29"/>
      <c r="AR166" s="27"/>
      <c r="AS166" s="27"/>
      <c r="AT166" s="27"/>
      <c r="AU166" s="27"/>
      <c r="AV166" s="27"/>
      <c r="AW166" s="27"/>
      <c r="AY166" s="2"/>
      <c r="AZ166" s="8"/>
      <c r="BA166" s="8"/>
      <c r="BB166" s="8"/>
      <c r="BD166" s="37"/>
      <c r="BE166" s="28"/>
      <c r="BF166" s="56"/>
      <c r="BG166" s="28"/>
      <c r="BH166" s="18"/>
      <c r="BJ166" s="23"/>
      <c r="BK166" s="23"/>
      <c r="BL166" s="23"/>
      <c r="BM166" s="23"/>
      <c r="BN166" s="23"/>
      <c r="BO166" s="23"/>
      <c r="BP166" s="23"/>
      <c r="BQ166" s="30"/>
      <c r="BR166" s="22"/>
      <c r="BS166" s="29"/>
      <c r="BT166" s="27"/>
      <c r="BU166" s="27"/>
      <c r="BV166" s="27"/>
      <c r="BW166" s="27"/>
      <c r="BX166" s="27"/>
      <c r="BY166" s="27"/>
      <c r="CA166" s="2"/>
      <c r="CB166" s="8"/>
      <c r="CC166" s="8"/>
      <c r="CD166" s="8"/>
      <c r="CF166" s="37"/>
      <c r="CG166" s="28"/>
      <c r="CH166" s="56"/>
      <c r="CI166" s="28"/>
      <c r="CJ166" s="18"/>
      <c r="CL166" s="23"/>
      <c r="CM166" s="23"/>
      <c r="CN166" s="23"/>
      <c r="CO166" s="23"/>
      <c r="CP166" s="23"/>
      <c r="CQ166" s="23"/>
      <c r="CR166" s="23"/>
      <c r="CS166" s="30"/>
      <c r="CT166" s="22"/>
      <c r="CU166" s="29"/>
      <c r="CV166" s="27"/>
      <c r="CW166" s="27"/>
      <c r="CX166" s="27"/>
      <c r="CY166" s="27"/>
      <c r="CZ166" s="27"/>
      <c r="DA166" s="27"/>
    </row>
    <row r="167" spans="2:105">
      <c r="B167" s="61">
        <v>157</v>
      </c>
      <c r="C167" s="149">
        <v>44060</v>
      </c>
      <c r="D167" s="154">
        <v>3381.99</v>
      </c>
      <c r="E167" s="58">
        <f t="shared" si="31"/>
        <v>2.7098744385311746E-3</v>
      </c>
      <c r="G167" s="60">
        <v>102</v>
      </c>
      <c r="H167" s="152">
        <f t="shared" ca="1" si="29"/>
        <v>2288.6727996492054</v>
      </c>
      <c r="I167" s="112">
        <f t="shared" ca="1" si="30"/>
        <v>1.9511175486398295E-2</v>
      </c>
      <c r="J167" s="151">
        <f t="shared" ca="1" si="18"/>
        <v>-0.44539945927095648</v>
      </c>
      <c r="K167" s="150">
        <f t="shared" ca="1" si="19"/>
        <v>1.1894545440566131</v>
      </c>
      <c r="L167" s="52"/>
      <c r="M167" s="149">
        <v>44060</v>
      </c>
      <c r="N167" s="59">
        <f>'[1]S&amp;P500'!F4596</f>
        <v>3381.99</v>
      </c>
      <c r="O167" s="58">
        <f t="shared" si="32"/>
        <v>2.7098744385311746E-3</v>
      </c>
      <c r="P167" s="144">
        <f t="shared" si="21"/>
        <v>2305.0410316288981</v>
      </c>
      <c r="Q167" s="144">
        <f t="shared" si="22"/>
        <v>2629.7967358253777</v>
      </c>
      <c r="R167" s="144">
        <f t="shared" si="23"/>
        <v>2709.3006976496099</v>
      </c>
      <c r="S167" s="144">
        <f t="shared" si="24"/>
        <v>1961.1016828446425</v>
      </c>
      <c r="T167" s="144">
        <f t="shared" si="25"/>
        <v>3184.4596992260495</v>
      </c>
      <c r="U167" s="144">
        <f t="shared" si="26"/>
        <v>1668.4821474688897</v>
      </c>
      <c r="V167" s="144">
        <f t="shared" si="27"/>
        <v>3742.9524101153702</v>
      </c>
      <c r="W167" s="144">
        <f t="shared" si="28"/>
        <v>1419.5249031576768</v>
      </c>
      <c r="X167" s="57">
        <v>102</v>
      </c>
      <c r="Y167" s="57"/>
      <c r="Z167" s="23"/>
      <c r="AB167" s="3"/>
      <c r="AC167" s="28"/>
      <c r="AD167" s="56"/>
      <c r="AE167" s="28"/>
      <c r="AF167" s="18"/>
      <c r="AH167" s="23"/>
      <c r="AI167" s="23"/>
      <c r="AJ167" s="23"/>
      <c r="AK167" s="23"/>
      <c r="AL167" s="23"/>
      <c r="AM167" s="23"/>
      <c r="AN167" s="23"/>
      <c r="AO167" s="30"/>
      <c r="AP167" s="22"/>
      <c r="AQ167" s="29"/>
      <c r="AR167" s="27"/>
      <c r="AS167" s="27"/>
      <c r="AT167" s="27"/>
      <c r="AU167" s="27"/>
      <c r="AV167" s="27"/>
      <c r="AW167" s="27"/>
      <c r="AY167" s="2"/>
      <c r="AZ167" s="8"/>
      <c r="BA167" s="8"/>
      <c r="BB167" s="8"/>
      <c r="BD167" s="37"/>
      <c r="BE167" s="28"/>
      <c r="BF167" s="56"/>
      <c r="BG167" s="28"/>
      <c r="BH167" s="18"/>
      <c r="BJ167" s="23"/>
      <c r="BK167" s="23"/>
      <c r="BL167" s="23"/>
      <c r="BM167" s="23"/>
      <c r="BN167" s="23"/>
      <c r="BO167" s="23"/>
      <c r="BP167" s="23"/>
      <c r="BQ167" s="30"/>
      <c r="BR167" s="22"/>
      <c r="BS167" s="29"/>
      <c r="BT167" s="27"/>
      <c r="BU167" s="27"/>
      <c r="BV167" s="27"/>
      <c r="BW167" s="27"/>
      <c r="BX167" s="27"/>
      <c r="BY167" s="27"/>
      <c r="CA167" s="2"/>
      <c r="CB167" s="8"/>
      <c r="CC167" s="8"/>
      <c r="CD167" s="8"/>
      <c r="CF167" s="37"/>
      <c r="CG167" s="28"/>
      <c r="CH167" s="56"/>
      <c r="CI167" s="28"/>
      <c r="CJ167" s="18"/>
      <c r="CL167" s="23"/>
      <c r="CM167" s="23"/>
      <c r="CN167" s="23"/>
      <c r="CO167" s="23"/>
      <c r="CP167" s="23"/>
      <c r="CQ167" s="23"/>
      <c r="CR167" s="23"/>
      <c r="CS167" s="30"/>
      <c r="CT167" s="22"/>
      <c r="CU167" s="29"/>
      <c r="CV167" s="27"/>
      <c r="CW167" s="27"/>
      <c r="CX167" s="27"/>
      <c r="CY167" s="27"/>
      <c r="CZ167" s="27"/>
      <c r="DA167" s="27"/>
    </row>
    <row r="168" spans="2:105">
      <c r="B168" s="61">
        <v>158</v>
      </c>
      <c r="C168" s="149">
        <v>44061</v>
      </c>
      <c r="D168" s="154">
        <v>3389.78</v>
      </c>
      <c r="E168" s="58">
        <f t="shared" si="31"/>
        <v>2.3033775972135986E-3</v>
      </c>
      <c r="G168" s="57">
        <v>103</v>
      </c>
      <c r="H168" s="152">
        <f t="shared" ca="1" si="29"/>
        <v>2263.7202965155216</v>
      </c>
      <c r="I168" s="112">
        <f t="shared" ca="1" si="30"/>
        <v>-1.0902608331565986E-2</v>
      </c>
      <c r="J168" s="151">
        <f t="shared" ca="1" si="18"/>
        <v>-1.1488042914903307</v>
      </c>
      <c r="K168" s="150">
        <f t="shared" ca="1" si="19"/>
        <v>-0.70340483221937433</v>
      </c>
      <c r="L168" s="52"/>
      <c r="M168" s="149">
        <v>44061</v>
      </c>
      <c r="N168" s="59">
        <f>'[1]S&amp;P500'!F4597</f>
        <v>3389.78</v>
      </c>
      <c r="O168" s="58">
        <f t="shared" si="32"/>
        <v>2.3033775972135986E-3</v>
      </c>
      <c r="P168" s="144">
        <f t="shared" si="21"/>
        <v>2305.7142018882082</v>
      </c>
      <c r="Q168" s="144">
        <f t="shared" si="22"/>
        <v>2631.8755856925623</v>
      </c>
      <c r="R168" s="144">
        <f t="shared" si="23"/>
        <v>2712.2342520488901</v>
      </c>
      <c r="S168" s="144">
        <f t="shared" si="24"/>
        <v>1960.1249327092216</v>
      </c>
      <c r="T168" s="144">
        <f t="shared" si="25"/>
        <v>3190.4277780667749</v>
      </c>
      <c r="U168" s="144">
        <f t="shared" si="26"/>
        <v>1666.3339058596009</v>
      </c>
      <c r="V168" s="144">
        <f t="shared" si="27"/>
        <v>3752.9315173904151</v>
      </c>
      <c r="W168" s="144">
        <f t="shared" si="28"/>
        <v>1416.5774025329556</v>
      </c>
      <c r="X168" s="57">
        <v>103</v>
      </c>
      <c r="Y168" s="57"/>
      <c r="Z168" s="23"/>
      <c r="AB168" s="3"/>
      <c r="AC168" s="28"/>
      <c r="AD168" s="56"/>
      <c r="AE168" s="28"/>
      <c r="AF168" s="18"/>
      <c r="AH168" s="23"/>
      <c r="AI168" s="23"/>
      <c r="AJ168" s="23"/>
      <c r="AK168" s="23"/>
      <c r="AL168" s="23"/>
      <c r="AM168" s="23"/>
      <c r="AN168" s="23"/>
      <c r="AO168" s="30"/>
      <c r="AP168" s="22"/>
      <c r="AQ168" s="29"/>
      <c r="AR168" s="27"/>
      <c r="AS168" s="27"/>
      <c r="AT168" s="27"/>
      <c r="AU168" s="27"/>
      <c r="AV168" s="27"/>
      <c r="AW168" s="27"/>
      <c r="AY168" s="2"/>
      <c r="AZ168" s="8"/>
      <c r="BA168" s="8"/>
      <c r="BB168" s="8"/>
      <c r="BD168" s="37"/>
      <c r="BE168" s="28"/>
      <c r="BF168" s="56"/>
      <c r="BG168" s="28"/>
      <c r="BH168" s="18"/>
      <c r="BJ168" s="23"/>
      <c r="BK168" s="23"/>
      <c r="BL168" s="23"/>
      <c r="BM168" s="23"/>
      <c r="BN168" s="23"/>
      <c r="BO168" s="23"/>
      <c r="BP168" s="23"/>
      <c r="BQ168" s="30"/>
      <c r="BR168" s="22"/>
      <c r="BS168" s="29"/>
      <c r="BT168" s="27"/>
      <c r="BU168" s="27"/>
      <c r="BV168" s="27"/>
      <c r="BW168" s="27"/>
      <c r="BX168" s="27"/>
      <c r="BY168" s="27"/>
      <c r="CA168" s="2"/>
      <c r="CB168" s="8"/>
      <c r="CC168" s="8"/>
      <c r="CD168" s="8"/>
      <c r="CF168" s="37"/>
      <c r="CG168" s="28"/>
      <c r="CH168" s="56"/>
      <c r="CI168" s="28"/>
      <c r="CJ168" s="18"/>
      <c r="CL168" s="23"/>
      <c r="CM168" s="23"/>
      <c r="CN168" s="23"/>
      <c r="CO168" s="23"/>
      <c r="CP168" s="23"/>
      <c r="CQ168" s="23"/>
      <c r="CR168" s="23"/>
      <c r="CS168" s="30"/>
      <c r="CT168" s="22"/>
      <c r="CU168" s="29"/>
      <c r="CV168" s="27"/>
      <c r="CW168" s="27"/>
      <c r="CX168" s="27"/>
      <c r="CY168" s="27"/>
      <c r="CZ168" s="27"/>
      <c r="DA168" s="27"/>
    </row>
    <row r="169" spans="2:105">
      <c r="B169" s="61">
        <v>159</v>
      </c>
      <c r="C169" s="149">
        <v>44062</v>
      </c>
      <c r="D169" s="154">
        <v>3374.85</v>
      </c>
      <c r="E169" s="58">
        <f t="shared" si="31"/>
        <v>-4.4044156257929097E-3</v>
      </c>
      <c r="G169" s="60">
        <v>104</v>
      </c>
      <c r="H169" s="152">
        <f t="shared" ca="1" si="29"/>
        <v>2332.5890357633893</v>
      </c>
      <c r="I169" s="112">
        <f t="shared" ca="1" si="30"/>
        <v>3.042281299234513E-2</v>
      </c>
      <c r="J169" s="151">
        <f t="shared" ca="1" si="18"/>
        <v>0.70602171232782029</v>
      </c>
      <c r="K169" s="150">
        <f t="shared" ca="1" si="19"/>
        <v>1.854826003818151</v>
      </c>
      <c r="L169" s="52"/>
      <c r="M169" s="149">
        <v>44062</v>
      </c>
      <c r="N169" s="59">
        <f>'[1]S&amp;P500'!F4598</f>
        <v>3374.85</v>
      </c>
      <c r="O169" s="58">
        <f t="shared" si="32"/>
        <v>-4.4044156257929097E-3</v>
      </c>
      <c r="P169" s="144">
        <f t="shared" si="21"/>
        <v>2306.3875687419354</v>
      </c>
      <c r="Q169" s="144">
        <f t="shared" si="22"/>
        <v>2633.9459997199492</v>
      </c>
      <c r="R169" s="144">
        <f t="shared" si="23"/>
        <v>2715.1605928719232</v>
      </c>
      <c r="S169" s="144">
        <f t="shared" si="24"/>
        <v>1959.1561660155032</v>
      </c>
      <c r="T169" s="144">
        <f t="shared" si="25"/>
        <v>3196.3825789721318</v>
      </c>
      <c r="U169" s="144">
        <f t="shared" si="26"/>
        <v>1664.2011667320244</v>
      </c>
      <c r="V169" s="144">
        <f t="shared" si="27"/>
        <v>3762.8940321168229</v>
      </c>
      <c r="W169" s="144">
        <f t="shared" si="28"/>
        <v>1413.6522505936437</v>
      </c>
      <c r="X169" s="57">
        <v>104</v>
      </c>
      <c r="Y169" s="57"/>
      <c r="Z169" s="23"/>
      <c r="AB169" s="3"/>
      <c r="AC169" s="28"/>
      <c r="AD169" s="56"/>
      <c r="AE169" s="28"/>
      <c r="AF169" s="18"/>
      <c r="AH169" s="23"/>
      <c r="AI169" s="23"/>
      <c r="AJ169" s="23"/>
      <c r="AK169" s="23"/>
      <c r="AL169" s="23"/>
      <c r="AM169" s="23"/>
      <c r="AN169" s="23"/>
      <c r="AO169" s="30"/>
      <c r="AP169" s="22"/>
      <c r="AQ169" s="29"/>
      <c r="AR169" s="27"/>
      <c r="AS169" s="27"/>
      <c r="AT169" s="27"/>
      <c r="AU169" s="27"/>
      <c r="AV169" s="27"/>
      <c r="AW169" s="27"/>
      <c r="AY169" s="2"/>
      <c r="AZ169" s="8"/>
      <c r="BA169" s="8"/>
      <c r="BB169" s="8"/>
      <c r="BD169" s="37"/>
      <c r="BE169" s="28"/>
      <c r="BF169" s="56"/>
      <c r="BG169" s="28"/>
      <c r="BH169" s="18"/>
      <c r="BJ169" s="23"/>
      <c r="BK169" s="23"/>
      <c r="BL169" s="23"/>
      <c r="BM169" s="23"/>
      <c r="BN169" s="23"/>
      <c r="BO169" s="23"/>
      <c r="BP169" s="23"/>
      <c r="BQ169" s="30"/>
      <c r="BR169" s="22"/>
      <c r="BS169" s="29"/>
      <c r="BT169" s="27"/>
      <c r="BU169" s="27"/>
      <c r="BV169" s="27"/>
      <c r="BW169" s="27"/>
      <c r="BX169" s="27"/>
      <c r="BY169" s="27"/>
      <c r="CA169" s="2"/>
      <c r="CB169" s="8"/>
      <c r="CC169" s="8"/>
      <c r="CD169" s="8"/>
      <c r="CF169" s="37"/>
      <c r="CG169" s="28"/>
      <c r="CH169" s="56"/>
      <c r="CI169" s="28"/>
      <c r="CJ169" s="18"/>
      <c r="CL169" s="23"/>
      <c r="CM169" s="23"/>
      <c r="CN169" s="23"/>
      <c r="CO169" s="23"/>
      <c r="CP169" s="23"/>
      <c r="CQ169" s="23"/>
      <c r="CR169" s="23"/>
      <c r="CS169" s="30"/>
      <c r="CT169" s="22"/>
      <c r="CU169" s="29"/>
      <c r="CV169" s="27"/>
      <c r="CW169" s="27"/>
      <c r="CX169" s="27"/>
      <c r="CY169" s="27"/>
      <c r="CZ169" s="27"/>
      <c r="DA169" s="27"/>
    </row>
    <row r="170" spans="2:105">
      <c r="B170" s="61">
        <v>160</v>
      </c>
      <c r="C170" s="149">
        <v>44063</v>
      </c>
      <c r="D170" s="154">
        <v>3385.51</v>
      </c>
      <c r="E170" s="58">
        <f t="shared" si="31"/>
        <v>3.1586589033587597E-3</v>
      </c>
      <c r="G170" s="57">
        <v>105</v>
      </c>
      <c r="H170" s="152">
        <f t="shared" ca="1" si="29"/>
        <v>2305.0800408712457</v>
      </c>
      <c r="I170" s="112">
        <f t="shared" ca="1" si="30"/>
        <v>-1.1793331131362673E-2</v>
      </c>
      <c r="J170" s="151">
        <f t="shared" ca="1" si="18"/>
        <v>-5.3692293441560568E-2</v>
      </c>
      <c r="K170" s="150">
        <f t="shared" ca="1" si="19"/>
        <v>-0.75971400576938086</v>
      </c>
      <c r="L170" s="52"/>
      <c r="M170" s="149">
        <v>44063</v>
      </c>
      <c r="N170" s="59">
        <f>'[1]S&amp;P500'!F4599</f>
        <v>3385.51</v>
      </c>
      <c r="O170" s="58">
        <f t="shared" si="32"/>
        <v>3.1586589033587597E-3</v>
      </c>
      <c r="P170" s="144">
        <f t="shared" si="21"/>
        <v>2307.0611322474942</v>
      </c>
      <c r="Q170" s="144">
        <f t="shared" si="22"/>
        <v>2636.0081005611382</v>
      </c>
      <c r="R170" s="144">
        <f t="shared" si="23"/>
        <v>2718.0798395879801</v>
      </c>
      <c r="S170" s="144">
        <f t="shared" si="24"/>
        <v>1958.1952635850118</v>
      </c>
      <c r="T170" s="144">
        <f t="shared" si="25"/>
        <v>3202.3243385741644</v>
      </c>
      <c r="U170" s="144">
        <f t="shared" si="26"/>
        <v>1662.0836945882095</v>
      </c>
      <c r="V170" s="144">
        <f t="shared" si="27"/>
        <v>3772.840304418336</v>
      </c>
      <c r="W170" s="144">
        <f t="shared" si="28"/>
        <v>1410.749101066888</v>
      </c>
      <c r="X170" s="57">
        <v>105</v>
      </c>
      <c r="Y170" s="57"/>
      <c r="Z170" s="23"/>
      <c r="AB170" s="3"/>
      <c r="AC170" s="28"/>
      <c r="AD170" s="56"/>
      <c r="AE170" s="28"/>
      <c r="AF170" s="18"/>
      <c r="AH170" s="23"/>
      <c r="AI170" s="23"/>
      <c r="AJ170" s="23"/>
      <c r="AK170" s="23"/>
      <c r="AL170" s="23"/>
      <c r="AM170" s="23"/>
      <c r="AN170" s="23"/>
      <c r="AO170" s="30"/>
      <c r="AP170" s="22"/>
      <c r="AQ170" s="29"/>
      <c r="AR170" s="27"/>
      <c r="AS170" s="27"/>
      <c r="AT170" s="27"/>
      <c r="AU170" s="27"/>
      <c r="AV170" s="27"/>
      <c r="AW170" s="27"/>
      <c r="AY170" s="2"/>
      <c r="AZ170" s="8"/>
      <c r="BA170" s="8"/>
      <c r="BB170" s="8"/>
      <c r="BD170" s="37"/>
      <c r="BE170" s="28"/>
      <c r="BF170" s="56"/>
      <c r="BG170" s="28"/>
      <c r="BH170" s="18"/>
      <c r="BJ170" s="23"/>
      <c r="BK170" s="23"/>
      <c r="BL170" s="23"/>
      <c r="BM170" s="23"/>
      <c r="BN170" s="23"/>
      <c r="BO170" s="23"/>
      <c r="BP170" s="23"/>
      <c r="BQ170" s="30"/>
      <c r="BR170" s="22"/>
      <c r="BS170" s="29"/>
      <c r="BT170" s="27"/>
      <c r="BU170" s="27"/>
      <c r="BV170" s="27"/>
      <c r="BW170" s="27"/>
      <c r="BX170" s="27"/>
      <c r="BY170" s="27"/>
      <c r="CA170" s="2"/>
      <c r="CB170" s="8"/>
      <c r="CC170" s="8"/>
      <c r="CD170" s="8"/>
      <c r="CF170" s="37"/>
      <c r="CG170" s="28"/>
      <c r="CH170" s="56"/>
      <c r="CI170" s="28"/>
      <c r="CJ170" s="18"/>
      <c r="CL170" s="23"/>
      <c r="CM170" s="23"/>
      <c r="CN170" s="23"/>
      <c r="CO170" s="23"/>
      <c r="CP170" s="23"/>
      <c r="CQ170" s="23"/>
      <c r="CR170" s="23"/>
      <c r="CS170" s="30"/>
      <c r="CT170" s="22"/>
      <c r="CU170" s="29"/>
      <c r="CV170" s="27"/>
      <c r="CW170" s="27"/>
      <c r="CX170" s="27"/>
      <c r="CY170" s="27"/>
      <c r="CZ170" s="27"/>
      <c r="DA170" s="27"/>
    </row>
    <row r="171" spans="2:105">
      <c r="B171" s="61">
        <v>161</v>
      </c>
      <c r="C171" s="149">
        <v>44064</v>
      </c>
      <c r="D171" s="154">
        <v>3397.16</v>
      </c>
      <c r="E171" s="58">
        <f t="shared" si="31"/>
        <v>3.4411358997609325E-3</v>
      </c>
      <c r="G171" s="60">
        <v>106</v>
      </c>
      <c r="H171" s="152">
        <f t="shared" ca="1" si="29"/>
        <v>2370.3208390941591</v>
      </c>
      <c r="I171" s="112">
        <f t="shared" ca="1" si="30"/>
        <v>2.830305111585384E-2</v>
      </c>
      <c r="J171" s="151">
        <f t="shared" ca="1" si="18"/>
        <v>1.6724277311983409</v>
      </c>
      <c r="K171" s="150">
        <f t="shared" ca="1" si="19"/>
        <v>1.7261200246399013</v>
      </c>
      <c r="L171" s="52"/>
      <c r="M171" s="149">
        <v>44064</v>
      </c>
      <c r="N171" s="59">
        <f>'[1]S&amp;P500'!F4600</f>
        <v>3397.16</v>
      </c>
      <c r="O171" s="58">
        <f t="shared" si="32"/>
        <v>3.4411358997609325E-3</v>
      </c>
      <c r="P171" s="144">
        <f t="shared" si="21"/>
        <v>2307.7348924623143</v>
      </c>
      <c r="Q171" s="144">
        <f t="shared" si="22"/>
        <v>2638.0620079511718</v>
      </c>
      <c r="R171" s="144">
        <f t="shared" si="23"/>
        <v>2720.9921087995504</v>
      </c>
      <c r="S171" s="144">
        <f t="shared" si="24"/>
        <v>1957.2421091061603</v>
      </c>
      <c r="T171" s="144">
        <f t="shared" si="25"/>
        <v>3208.2532878157836</v>
      </c>
      <c r="U171" s="144">
        <f t="shared" si="26"/>
        <v>1659.9812596198753</v>
      </c>
      <c r="V171" s="144">
        <f t="shared" si="27"/>
        <v>3782.7706759950179</v>
      </c>
      <c r="W171" s="144">
        <f t="shared" si="28"/>
        <v>1407.8676161058052</v>
      </c>
      <c r="X171" s="57">
        <v>106</v>
      </c>
      <c r="Y171" s="57"/>
      <c r="Z171" s="23"/>
      <c r="AB171" s="3"/>
      <c r="AC171" s="28"/>
      <c r="AD171" s="56"/>
      <c r="AE171" s="28"/>
      <c r="AF171" s="18"/>
      <c r="AH171" s="23"/>
      <c r="AI171" s="23"/>
      <c r="AJ171" s="23"/>
      <c r="AK171" s="23"/>
      <c r="AL171" s="23"/>
      <c r="AM171" s="23"/>
      <c r="AN171" s="23"/>
      <c r="AO171" s="30"/>
      <c r="AP171" s="22"/>
      <c r="AQ171" s="29"/>
      <c r="AR171" s="27"/>
      <c r="AS171" s="27"/>
      <c r="AT171" s="27"/>
      <c r="AU171" s="27"/>
      <c r="AV171" s="27"/>
      <c r="AW171" s="27"/>
      <c r="AY171" s="2"/>
      <c r="AZ171" s="8"/>
      <c r="BA171" s="8"/>
      <c r="BB171" s="8"/>
      <c r="BD171" s="37"/>
      <c r="BE171" s="28"/>
      <c r="BF171" s="56"/>
      <c r="BG171" s="28"/>
      <c r="BH171" s="18"/>
      <c r="BJ171" s="23"/>
      <c r="BK171" s="23"/>
      <c r="BL171" s="23"/>
      <c r="BM171" s="23"/>
      <c r="BN171" s="23"/>
      <c r="BO171" s="23"/>
      <c r="BP171" s="23"/>
      <c r="BQ171" s="30"/>
      <c r="BR171" s="22"/>
      <c r="BS171" s="29"/>
      <c r="BT171" s="27"/>
      <c r="BU171" s="27"/>
      <c r="BV171" s="27"/>
      <c r="BW171" s="27"/>
      <c r="BX171" s="27"/>
      <c r="BY171" s="27"/>
      <c r="CA171" s="2"/>
      <c r="CB171" s="8"/>
      <c r="CC171" s="8"/>
      <c r="CD171" s="8"/>
      <c r="CF171" s="37"/>
      <c r="CG171" s="28"/>
      <c r="CH171" s="56"/>
      <c r="CI171" s="28"/>
      <c r="CJ171" s="18"/>
      <c r="CL171" s="23"/>
      <c r="CM171" s="23"/>
      <c r="CN171" s="23"/>
      <c r="CO171" s="23"/>
      <c r="CP171" s="23"/>
      <c r="CQ171" s="23"/>
      <c r="CR171" s="23"/>
      <c r="CS171" s="30"/>
      <c r="CT171" s="22"/>
      <c r="CU171" s="29"/>
      <c r="CV171" s="27"/>
      <c r="CW171" s="27"/>
      <c r="CX171" s="27"/>
      <c r="CY171" s="27"/>
      <c r="CZ171" s="27"/>
      <c r="DA171" s="27"/>
    </row>
    <row r="172" spans="2:105">
      <c r="B172" s="61">
        <v>162</v>
      </c>
      <c r="C172" s="149">
        <v>44067</v>
      </c>
      <c r="D172" s="154">
        <v>3431.28</v>
      </c>
      <c r="E172" s="58">
        <f t="shared" si="31"/>
        <v>1.0043683547433841E-2</v>
      </c>
      <c r="G172" s="57">
        <v>107</v>
      </c>
      <c r="H172" s="152">
        <f t="shared" ca="1" si="29"/>
        <v>2396.0274620982345</v>
      </c>
      <c r="I172" s="112">
        <f t="shared" ca="1" si="30"/>
        <v>1.0845208201392481E-2</v>
      </c>
      <c r="J172" s="151">
        <f t="shared" ca="1" si="18"/>
        <v>2.3283540250310093</v>
      </c>
      <c r="K172" s="150">
        <f t="shared" ca="1" si="19"/>
        <v>0.65592629383266832</v>
      </c>
      <c r="L172" s="52"/>
      <c r="M172" s="149">
        <v>44067</v>
      </c>
      <c r="N172" s="59">
        <f>'[1]S&amp;P500'!F4601</f>
        <v>3431.28</v>
      </c>
      <c r="O172" s="58">
        <f t="shared" si="32"/>
        <v>1.0043683547433841E-2</v>
      </c>
      <c r="P172" s="144">
        <f t="shared" si="21"/>
        <v>2308.4088494438442</v>
      </c>
      <c r="Q172" s="144">
        <f t="shared" si="22"/>
        <v>2640.1078388027481</v>
      </c>
      <c r="R172" s="144">
        <f t="shared" si="23"/>
        <v>2723.8975143373232</v>
      </c>
      <c r="S172" s="144">
        <f t="shared" si="24"/>
        <v>1956.2965890392707</v>
      </c>
      <c r="T172" s="144">
        <f t="shared" si="25"/>
        <v>3214.1696521396657</v>
      </c>
      <c r="U172" s="144">
        <f t="shared" si="26"/>
        <v>1657.8936375195115</v>
      </c>
      <c r="V172" s="144">
        <f t="shared" si="27"/>
        <v>3792.6854804039658</v>
      </c>
      <c r="W172" s="144">
        <f t="shared" si="28"/>
        <v>1405.007466008776</v>
      </c>
      <c r="X172" s="57">
        <v>107</v>
      </c>
      <c r="Y172" s="57"/>
      <c r="Z172" s="23"/>
      <c r="AB172" s="3"/>
      <c r="AC172" s="28"/>
      <c r="AD172" s="56"/>
      <c r="AE172" s="28"/>
      <c r="AF172" s="18"/>
      <c r="AH172" s="23"/>
      <c r="AI172" s="23"/>
      <c r="AJ172" s="23"/>
      <c r="AK172" s="23"/>
      <c r="AL172" s="23"/>
      <c r="AM172" s="23"/>
      <c r="AN172" s="23"/>
      <c r="AO172" s="30"/>
      <c r="AP172" s="22"/>
      <c r="AQ172" s="29"/>
      <c r="AR172" s="27"/>
      <c r="AS172" s="27"/>
      <c r="AT172" s="27"/>
      <c r="AU172" s="27"/>
      <c r="AV172" s="27"/>
      <c r="AW172" s="27"/>
      <c r="AY172" s="2"/>
      <c r="AZ172" s="8"/>
      <c r="BA172" s="8"/>
      <c r="BB172" s="8"/>
      <c r="BD172" s="37"/>
      <c r="BE172" s="28"/>
      <c r="BF172" s="56"/>
      <c r="BG172" s="28"/>
      <c r="BH172" s="18"/>
      <c r="BJ172" s="23"/>
      <c r="BK172" s="23"/>
      <c r="BL172" s="23"/>
      <c r="BM172" s="23"/>
      <c r="BN172" s="23"/>
      <c r="BO172" s="23"/>
      <c r="BP172" s="23"/>
      <c r="BQ172" s="30"/>
      <c r="BR172" s="22"/>
      <c r="BS172" s="29"/>
      <c r="BT172" s="27"/>
      <c r="BU172" s="27"/>
      <c r="BV172" s="27"/>
      <c r="BW172" s="27"/>
      <c r="BX172" s="27"/>
      <c r="BY172" s="27"/>
      <c r="CA172" s="2"/>
      <c r="CB172" s="8"/>
      <c r="CC172" s="8"/>
      <c r="CD172" s="8"/>
      <c r="CF172" s="37"/>
      <c r="CG172" s="28"/>
      <c r="CH172" s="56"/>
      <c r="CI172" s="28"/>
      <c r="CJ172" s="18"/>
      <c r="CL172" s="23"/>
      <c r="CM172" s="23"/>
      <c r="CN172" s="23"/>
      <c r="CO172" s="23"/>
      <c r="CP172" s="23"/>
      <c r="CQ172" s="23"/>
      <c r="CR172" s="23"/>
      <c r="CS172" s="30"/>
      <c r="CT172" s="22"/>
      <c r="CU172" s="29"/>
      <c r="CV172" s="27"/>
      <c r="CW172" s="27"/>
      <c r="CX172" s="27"/>
      <c r="CY172" s="27"/>
      <c r="CZ172" s="27"/>
      <c r="DA172" s="27"/>
    </row>
    <row r="173" spans="2:105">
      <c r="B173" s="61">
        <v>163</v>
      </c>
      <c r="C173" s="149">
        <v>44068</v>
      </c>
      <c r="D173" s="154">
        <v>3443.62</v>
      </c>
      <c r="E173" s="58">
        <f t="shared" si="31"/>
        <v>3.5963255694666974E-3</v>
      </c>
      <c r="G173" s="60">
        <v>108</v>
      </c>
      <c r="H173" s="152">
        <f t="shared" ca="1" si="29"/>
        <v>2361.202759842417</v>
      </c>
      <c r="I173" s="112">
        <f t="shared" ca="1" si="30"/>
        <v>-1.4534350213716282E-2</v>
      </c>
      <c r="J173" s="151">
        <f t="shared" ca="1" si="18"/>
        <v>1.3950409864658353</v>
      </c>
      <c r="K173" s="150">
        <f t="shared" ca="1" si="19"/>
        <v>-0.933313038565174</v>
      </c>
      <c r="L173" s="52"/>
      <c r="M173" s="149">
        <v>44068</v>
      </c>
      <c r="N173" s="59">
        <f>'[1]S&amp;P500'!F4602</f>
        <v>3443.62</v>
      </c>
      <c r="O173" s="58">
        <f t="shared" si="32"/>
        <v>3.5963255694666974E-3</v>
      </c>
      <c r="P173" s="144">
        <f t="shared" si="21"/>
        <v>2309.0830032495478</v>
      </c>
      <c r="Q173" s="144">
        <f t="shared" si="22"/>
        <v>2642.1457072984063</v>
      </c>
      <c r="R173" s="144">
        <f t="shared" si="23"/>
        <v>2726.7961673511682</v>
      </c>
      <c r="S173" s="144">
        <f t="shared" si="24"/>
        <v>1955.3585925255888</v>
      </c>
      <c r="T173" s="144">
        <f t="shared" si="25"/>
        <v>3220.0736516691854</v>
      </c>
      <c r="U173" s="144">
        <f t="shared" si="26"/>
        <v>1655.8206092994419</v>
      </c>
      <c r="V173" s="144">
        <f t="shared" si="27"/>
        <v>3802.5850433281676</v>
      </c>
      <c r="W173" s="144">
        <f t="shared" si="28"/>
        <v>1402.1683289505863</v>
      </c>
      <c r="X173" s="57">
        <v>108</v>
      </c>
      <c r="Y173" s="57"/>
      <c r="Z173" s="23"/>
      <c r="AB173" s="3"/>
      <c r="AC173" s="28"/>
      <c r="AD173" s="56"/>
      <c r="AE173" s="28"/>
      <c r="AF173" s="18"/>
      <c r="AH173" s="23"/>
      <c r="AI173" s="23"/>
      <c r="AJ173" s="23"/>
      <c r="AK173" s="23"/>
      <c r="AL173" s="23"/>
      <c r="AM173" s="23"/>
      <c r="AN173" s="23"/>
      <c r="AO173" s="30"/>
      <c r="AP173" s="22"/>
      <c r="AQ173" s="29"/>
      <c r="AR173" s="27"/>
      <c r="AS173" s="27"/>
      <c r="AT173" s="27"/>
      <c r="AU173" s="27"/>
      <c r="AV173" s="27"/>
      <c r="AW173" s="27"/>
      <c r="AY173" s="2"/>
      <c r="AZ173" s="8"/>
      <c r="BA173" s="8"/>
      <c r="BB173" s="8"/>
      <c r="BD173" s="37"/>
      <c r="BE173" s="28"/>
      <c r="BF173" s="56"/>
      <c r="BG173" s="28"/>
      <c r="BH173" s="18"/>
      <c r="BJ173" s="23"/>
      <c r="BK173" s="23"/>
      <c r="BL173" s="23"/>
      <c r="BM173" s="23"/>
      <c r="BN173" s="23"/>
      <c r="BO173" s="23"/>
      <c r="BP173" s="23"/>
      <c r="BQ173" s="30"/>
      <c r="BR173" s="22"/>
      <c r="BS173" s="29"/>
      <c r="BT173" s="27"/>
      <c r="BU173" s="27"/>
      <c r="BV173" s="27"/>
      <c r="BW173" s="27"/>
      <c r="BX173" s="27"/>
      <c r="BY173" s="27"/>
      <c r="CA173" s="2"/>
      <c r="CB173" s="8"/>
      <c r="CC173" s="8"/>
      <c r="CD173" s="8"/>
      <c r="CF173" s="37"/>
      <c r="CG173" s="28"/>
      <c r="CH173" s="56"/>
      <c r="CI173" s="28"/>
      <c r="CJ173" s="18"/>
      <c r="CL173" s="23"/>
      <c r="CM173" s="23"/>
      <c r="CN173" s="23"/>
      <c r="CO173" s="23"/>
      <c r="CP173" s="23"/>
      <c r="CQ173" s="23"/>
      <c r="CR173" s="23"/>
      <c r="CS173" s="30"/>
      <c r="CT173" s="22"/>
      <c r="CU173" s="29"/>
      <c r="CV173" s="27"/>
      <c r="CW173" s="27"/>
      <c r="CX173" s="27"/>
      <c r="CY173" s="27"/>
      <c r="CZ173" s="27"/>
      <c r="DA173" s="27"/>
    </row>
    <row r="174" spans="2:105">
      <c r="B174" s="61">
        <v>164</v>
      </c>
      <c r="C174" s="149">
        <v>44069</v>
      </c>
      <c r="D174" s="154">
        <v>3478.73</v>
      </c>
      <c r="E174" s="58">
        <f t="shared" si="31"/>
        <v>1.0195666188487733E-2</v>
      </c>
      <c r="G174" s="57">
        <v>109</v>
      </c>
      <c r="H174" s="152">
        <f t="shared" ca="1" si="29"/>
        <v>2211.0344284473354</v>
      </c>
      <c r="I174" s="112">
        <f t="shared" ca="1" si="30"/>
        <v>-6.3598236436545427E-2</v>
      </c>
      <c r="J174" s="151">
        <f t="shared" ca="1" si="18"/>
        <v>-2.7301252649724592</v>
      </c>
      <c r="K174" s="150">
        <f t="shared" ca="1" si="19"/>
        <v>-4.1251662514382943</v>
      </c>
      <c r="L174" s="52"/>
      <c r="M174" s="149">
        <v>44069</v>
      </c>
      <c r="N174" s="59">
        <f>'[1]S&amp;P500'!F4603</f>
        <v>3478.73</v>
      </c>
      <c r="O174" s="58">
        <f t="shared" si="32"/>
        <v>1.0195666188487733E-2</v>
      </c>
      <c r="P174" s="144">
        <f t="shared" si="21"/>
        <v>2309.757353936905</v>
      </c>
      <c r="Q174" s="144">
        <f t="shared" si="22"/>
        <v>2644.1757249788652</v>
      </c>
      <c r="R174" s="144">
        <f t="shared" si="23"/>
        <v>2729.6881763973279</v>
      </c>
      <c r="S174" s="144">
        <f t="shared" si="24"/>
        <v>1954.4280113000955</v>
      </c>
      <c r="T174" s="144">
        <f t="shared" si="25"/>
        <v>3225.965501381801</v>
      </c>
      <c r="U174" s="144">
        <f t="shared" si="26"/>
        <v>1653.7619611184448</v>
      </c>
      <c r="V174" s="144">
        <f t="shared" si="27"/>
        <v>3812.4696828341075</v>
      </c>
      <c r="W174" s="144">
        <f t="shared" si="28"/>
        <v>1399.3498907248243</v>
      </c>
      <c r="X174" s="57">
        <v>109</v>
      </c>
      <c r="Y174" s="57"/>
      <c r="Z174" s="23"/>
      <c r="AB174" s="3"/>
      <c r="AC174" s="28"/>
      <c r="AD174" s="56"/>
      <c r="AE174" s="28"/>
      <c r="AF174" s="18"/>
      <c r="AH174" s="23"/>
      <c r="AI174" s="23"/>
      <c r="AJ174" s="23"/>
      <c r="AK174" s="23"/>
      <c r="AL174" s="23"/>
      <c r="AM174" s="23"/>
      <c r="AN174" s="23"/>
      <c r="AO174" s="30"/>
      <c r="AP174" s="22"/>
      <c r="AQ174" s="29"/>
      <c r="AR174" s="27"/>
      <c r="AS174" s="27"/>
      <c r="AT174" s="27"/>
      <c r="AU174" s="27"/>
      <c r="AV174" s="27"/>
      <c r="AW174" s="27"/>
      <c r="AY174" s="2"/>
      <c r="AZ174" s="8"/>
      <c r="BA174" s="8"/>
      <c r="BB174" s="8"/>
      <c r="BD174" s="37"/>
      <c r="BE174" s="28"/>
      <c r="BF174" s="56"/>
      <c r="BG174" s="28"/>
      <c r="BH174" s="18"/>
      <c r="BJ174" s="23"/>
      <c r="BK174" s="23"/>
      <c r="BL174" s="23"/>
      <c r="BM174" s="23"/>
      <c r="BN174" s="23"/>
      <c r="BO174" s="23"/>
      <c r="BP174" s="23"/>
      <c r="BQ174" s="30"/>
      <c r="BR174" s="22"/>
      <c r="BS174" s="29"/>
      <c r="BT174" s="27"/>
      <c r="BU174" s="27"/>
      <c r="BV174" s="27"/>
      <c r="BW174" s="27"/>
      <c r="BX174" s="27"/>
      <c r="BY174" s="27"/>
      <c r="CA174" s="2"/>
      <c r="CB174" s="8"/>
      <c r="CC174" s="8"/>
      <c r="CD174" s="8"/>
      <c r="CF174" s="37"/>
      <c r="CG174" s="28"/>
      <c r="CH174" s="56"/>
      <c r="CI174" s="28"/>
      <c r="CJ174" s="18"/>
      <c r="CL174" s="23"/>
      <c r="CM174" s="23"/>
      <c r="CN174" s="23"/>
      <c r="CO174" s="23"/>
      <c r="CP174" s="23"/>
      <c r="CQ174" s="23"/>
      <c r="CR174" s="23"/>
      <c r="CS174" s="30"/>
      <c r="CT174" s="22"/>
      <c r="CU174" s="29"/>
      <c r="CV174" s="27"/>
      <c r="CW174" s="27"/>
      <c r="CX174" s="27"/>
      <c r="CY174" s="27"/>
      <c r="CZ174" s="27"/>
      <c r="DA174" s="27"/>
    </row>
    <row r="175" spans="2:105">
      <c r="B175" s="61">
        <v>165</v>
      </c>
      <c r="C175" s="149">
        <v>44070</v>
      </c>
      <c r="D175" s="154">
        <v>3484.55</v>
      </c>
      <c r="E175" s="58">
        <f t="shared" si="31"/>
        <v>1.6730243508407275E-3</v>
      </c>
      <c r="G175" s="60">
        <v>110</v>
      </c>
      <c r="H175" s="152">
        <f t="shared" ca="1" si="29"/>
        <v>2253.5373489937547</v>
      </c>
      <c r="I175" s="112">
        <f t="shared" ca="1" si="30"/>
        <v>1.9223093046211105E-2</v>
      </c>
      <c r="J175" s="151">
        <f t="shared" ca="1" si="18"/>
        <v>-1.5583337905070618</v>
      </c>
      <c r="K175" s="150">
        <f t="shared" ca="1" si="19"/>
        <v>1.1717914744653974</v>
      </c>
      <c r="L175" s="52"/>
      <c r="M175" s="149">
        <v>44070</v>
      </c>
      <c r="N175" s="59">
        <f>'[1]S&amp;P500'!F4604</f>
        <v>3484.55</v>
      </c>
      <c r="O175" s="58">
        <f t="shared" si="32"/>
        <v>1.6730243508407275E-3</v>
      </c>
      <c r="P175" s="144">
        <f t="shared" si="21"/>
        <v>2310.4319015634151</v>
      </c>
      <c r="Q175" s="144">
        <f t="shared" si="22"/>
        <v>2646.1980008277314</v>
      </c>
      <c r="R175" s="144">
        <f t="shared" si="23"/>
        <v>2732.5736475220006</v>
      </c>
      <c r="S175" s="144">
        <f t="shared" si="24"/>
        <v>1953.5047396079235</v>
      </c>
      <c r="T175" s="144">
        <f t="shared" si="25"/>
        <v>3231.845411275257</v>
      </c>
      <c r="U175" s="144">
        <f t="shared" si="26"/>
        <v>1651.7174841155461</v>
      </c>
      <c r="V175" s="144">
        <f t="shared" si="27"/>
        <v>3822.3397096186923</v>
      </c>
      <c r="W175" s="144">
        <f t="shared" si="28"/>
        <v>1396.5518444969546</v>
      </c>
      <c r="X175" s="57">
        <v>110</v>
      </c>
      <c r="Y175" s="57"/>
      <c r="Z175" s="23"/>
      <c r="AB175" s="3"/>
      <c r="AC175" s="28"/>
      <c r="AD175" s="56"/>
      <c r="AE175" s="28"/>
      <c r="AF175" s="18"/>
      <c r="AH175" s="23"/>
      <c r="AI175" s="23"/>
      <c r="AJ175" s="23"/>
      <c r="AK175" s="23"/>
      <c r="AL175" s="23"/>
      <c r="AM175" s="23"/>
      <c r="AN175" s="23"/>
      <c r="AO175" s="30"/>
      <c r="AP175" s="22"/>
      <c r="AQ175" s="29"/>
      <c r="AR175" s="27"/>
      <c r="AS175" s="27"/>
      <c r="AT175" s="27"/>
      <c r="AU175" s="27"/>
      <c r="AV175" s="27"/>
      <c r="AW175" s="27"/>
      <c r="AY175" s="2"/>
      <c r="AZ175" s="8"/>
      <c r="BA175" s="8"/>
      <c r="BB175" s="8"/>
      <c r="BD175" s="37"/>
      <c r="BE175" s="28"/>
      <c r="BF175" s="56"/>
      <c r="BG175" s="28"/>
      <c r="BH175" s="18"/>
      <c r="BJ175" s="23"/>
      <c r="BK175" s="23"/>
      <c r="BL175" s="23"/>
      <c r="BM175" s="23"/>
      <c r="BN175" s="23"/>
      <c r="BO175" s="23"/>
      <c r="BP175" s="23"/>
      <c r="BQ175" s="30"/>
      <c r="BR175" s="22"/>
      <c r="BS175" s="29"/>
      <c r="BT175" s="27"/>
      <c r="BU175" s="27"/>
      <c r="BV175" s="27"/>
      <c r="BW175" s="27"/>
      <c r="BX175" s="27"/>
      <c r="BY175" s="27"/>
      <c r="CA175" s="2"/>
      <c r="CB175" s="8"/>
      <c r="CC175" s="8"/>
      <c r="CD175" s="8"/>
      <c r="CF175" s="37"/>
      <c r="CG175" s="28"/>
      <c r="CH175" s="56"/>
      <c r="CI175" s="28"/>
      <c r="CJ175" s="18"/>
      <c r="CL175" s="23"/>
      <c r="CM175" s="23"/>
      <c r="CN175" s="23"/>
      <c r="CO175" s="23"/>
      <c r="CP175" s="23"/>
      <c r="CQ175" s="23"/>
      <c r="CR175" s="23"/>
      <c r="CS175" s="30"/>
      <c r="CT175" s="22"/>
      <c r="CU175" s="29"/>
      <c r="CV175" s="27"/>
      <c r="CW175" s="27"/>
      <c r="CX175" s="27"/>
      <c r="CY175" s="27"/>
      <c r="CZ175" s="27"/>
      <c r="DA175" s="27"/>
    </row>
    <row r="176" spans="2:105">
      <c r="B176" s="61">
        <v>166</v>
      </c>
      <c r="C176" s="149">
        <v>44071</v>
      </c>
      <c r="D176" s="154">
        <v>3508.01</v>
      </c>
      <c r="E176" s="58">
        <f t="shared" si="31"/>
        <v>6.7325766598269601E-3</v>
      </c>
      <c r="G176" s="57">
        <v>111</v>
      </c>
      <c r="H176" s="152">
        <f t="shared" ca="1" si="29"/>
        <v>2250.1031679811199</v>
      </c>
      <c r="I176" s="112">
        <f t="shared" ca="1" si="30"/>
        <v>-1.5239068543364525E-3</v>
      </c>
      <c r="J176" s="151">
        <f t="shared" ca="1" si="18"/>
        <v>-1.6719006143438759</v>
      </c>
      <c r="K176" s="150">
        <f t="shared" ca="1" si="19"/>
        <v>-0.11356682383681418</v>
      </c>
      <c r="L176" s="52"/>
      <c r="M176" s="149">
        <v>44071</v>
      </c>
      <c r="N176" s="59">
        <f>'[1]S&amp;P500'!F4605</f>
        <v>3508.01</v>
      </c>
      <c r="O176" s="58">
        <f t="shared" si="32"/>
        <v>6.7325766598269601E-3</v>
      </c>
      <c r="P176" s="144">
        <f t="shared" si="21"/>
        <v>2311.1066461865926</v>
      </c>
      <c r="Q176" s="144">
        <f t="shared" si="22"/>
        <v>2648.2126413527435</v>
      </c>
      <c r="R176" s="144">
        <f t="shared" si="23"/>
        <v>2735.4526843415019</v>
      </c>
      <c r="S176" s="144">
        <f t="shared" si="24"/>
        <v>1952.5886741241939</v>
      </c>
      <c r="T176" s="144">
        <f t="shared" si="25"/>
        <v>3237.7135865269784</v>
      </c>
      <c r="U176" s="144">
        <f t="shared" si="26"/>
        <v>1649.6869742506281</v>
      </c>
      <c r="V176" s="144">
        <f t="shared" si="27"/>
        <v>3832.1954272460321</v>
      </c>
      <c r="W176" s="144">
        <f t="shared" si="28"/>
        <v>1393.7738905675405</v>
      </c>
      <c r="X176" s="57">
        <v>111</v>
      </c>
      <c r="Y176" s="57"/>
      <c r="Z176" s="23"/>
      <c r="AB176" s="3"/>
      <c r="AC176" s="28"/>
      <c r="AD176" s="56"/>
      <c r="AE176" s="28"/>
      <c r="AF176" s="18"/>
      <c r="AH176" s="23"/>
      <c r="AI176" s="23"/>
      <c r="AJ176" s="23"/>
      <c r="AK176" s="23"/>
      <c r="AL176" s="23"/>
      <c r="AM176" s="23"/>
      <c r="AN176" s="23"/>
      <c r="AO176" s="30"/>
      <c r="AP176" s="22"/>
      <c r="AQ176" s="29"/>
      <c r="AR176" s="27"/>
      <c r="AS176" s="27"/>
      <c r="AT176" s="27"/>
      <c r="AU176" s="27"/>
      <c r="AV176" s="27"/>
      <c r="AW176" s="27"/>
      <c r="AY176" s="2"/>
      <c r="AZ176" s="8"/>
      <c r="BA176" s="8"/>
      <c r="BB176" s="8"/>
      <c r="BD176" s="37"/>
      <c r="BE176" s="28"/>
      <c r="BF176" s="56"/>
      <c r="BG176" s="28"/>
      <c r="BH176" s="18"/>
      <c r="BJ176" s="23"/>
      <c r="BK176" s="23"/>
      <c r="BL176" s="23"/>
      <c r="BM176" s="23"/>
      <c r="BN176" s="23"/>
      <c r="BO176" s="23"/>
      <c r="BP176" s="23"/>
      <c r="BQ176" s="30"/>
      <c r="BR176" s="22"/>
      <c r="BS176" s="29"/>
      <c r="BT176" s="27"/>
      <c r="BU176" s="27"/>
      <c r="BV176" s="27"/>
      <c r="BW176" s="27"/>
      <c r="BX176" s="27"/>
      <c r="BY176" s="27"/>
      <c r="CA176" s="2"/>
      <c r="CB176" s="8"/>
      <c r="CC176" s="8"/>
      <c r="CD176" s="8"/>
      <c r="CF176" s="37"/>
      <c r="CG176" s="28"/>
      <c r="CH176" s="56"/>
      <c r="CI176" s="28"/>
      <c r="CJ176" s="18"/>
      <c r="CL176" s="23"/>
      <c r="CM176" s="23"/>
      <c r="CN176" s="23"/>
      <c r="CO176" s="23"/>
      <c r="CP176" s="23"/>
      <c r="CQ176" s="23"/>
      <c r="CR176" s="23"/>
      <c r="CS176" s="30"/>
      <c r="CT176" s="22"/>
      <c r="CU176" s="29"/>
      <c r="CV176" s="27"/>
      <c r="CW176" s="27"/>
      <c r="CX176" s="27"/>
      <c r="CY176" s="27"/>
      <c r="CZ176" s="27"/>
      <c r="DA176" s="27"/>
    </row>
    <row r="177" spans="2:105">
      <c r="B177" s="61">
        <v>167</v>
      </c>
      <c r="C177" s="149">
        <v>44074</v>
      </c>
      <c r="D177" s="154">
        <v>3500.31</v>
      </c>
      <c r="E177" s="58">
        <f t="shared" si="31"/>
        <v>-2.1949766391772749E-3</v>
      </c>
      <c r="G177" s="60">
        <v>112</v>
      </c>
      <c r="H177" s="152">
        <f t="shared" ca="1" si="29"/>
        <v>2318.0082890064032</v>
      </c>
      <c r="I177" s="112">
        <f t="shared" ca="1" si="30"/>
        <v>3.0178670023477367E-2</v>
      </c>
      <c r="J177" s="151">
        <f t="shared" ca="1" si="18"/>
        <v>0.16811521317246014</v>
      </c>
      <c r="K177" s="150">
        <f t="shared" ca="1" si="19"/>
        <v>1.8400158275163361</v>
      </c>
      <c r="L177" s="52"/>
      <c r="M177" s="149">
        <v>44074</v>
      </c>
      <c r="N177" s="59">
        <f>'[1]S&amp;P500'!F4606</f>
        <v>3500.31</v>
      </c>
      <c r="O177" s="58">
        <f t="shared" si="32"/>
        <v>-2.1949766391772749E-3</v>
      </c>
      <c r="P177" s="144">
        <f t="shared" si="21"/>
        <v>2311.7815878639685</v>
      </c>
      <c r="Q177" s="144">
        <f t="shared" si="22"/>
        <v>2650.2197506637285</v>
      </c>
      <c r="R177" s="144">
        <f t="shared" si="23"/>
        <v>2738.3253881191758</v>
      </c>
      <c r="S177" s="144">
        <f t="shared" si="24"/>
        <v>1951.6797138771067</v>
      </c>
      <c r="T177" s="144">
        <f t="shared" si="25"/>
        <v>3243.5702276469829</v>
      </c>
      <c r="U177" s="144">
        <f t="shared" si="26"/>
        <v>1647.6702321515163</v>
      </c>
      <c r="V177" s="144">
        <f t="shared" si="27"/>
        <v>3842.0371323745776</v>
      </c>
      <c r="W177" s="144">
        <f t="shared" si="28"/>
        <v>1391.0157361451047</v>
      </c>
      <c r="X177" s="57">
        <v>112</v>
      </c>
      <c r="Y177" s="57"/>
      <c r="Z177" s="23"/>
      <c r="AB177" s="3"/>
      <c r="AC177" s="28"/>
      <c r="AD177" s="56"/>
      <c r="AE177" s="28"/>
      <c r="AF177" s="18"/>
      <c r="AH177" s="23"/>
      <c r="AI177" s="23"/>
      <c r="AJ177" s="23"/>
      <c r="AK177" s="23"/>
      <c r="AL177" s="23"/>
      <c r="AM177" s="23"/>
      <c r="AN177" s="23"/>
      <c r="AO177" s="30"/>
      <c r="AP177" s="22"/>
      <c r="AQ177" s="29"/>
      <c r="AR177" s="27"/>
      <c r="AS177" s="27"/>
      <c r="AT177" s="27"/>
      <c r="AU177" s="27"/>
      <c r="AV177" s="27"/>
      <c r="AW177" s="27"/>
      <c r="AY177" s="2"/>
      <c r="AZ177" s="8"/>
      <c r="BA177" s="8"/>
      <c r="BB177" s="8"/>
      <c r="BD177" s="37"/>
      <c r="BE177" s="28"/>
      <c r="BF177" s="56"/>
      <c r="BG177" s="28"/>
      <c r="BH177" s="18"/>
      <c r="BJ177" s="23"/>
      <c r="BK177" s="23"/>
      <c r="BL177" s="23"/>
      <c r="BM177" s="23"/>
      <c r="BN177" s="23"/>
      <c r="BO177" s="23"/>
      <c r="BP177" s="23"/>
      <c r="BQ177" s="30"/>
      <c r="BR177" s="22"/>
      <c r="BS177" s="29"/>
      <c r="BT177" s="27"/>
      <c r="BU177" s="27"/>
      <c r="BV177" s="27"/>
      <c r="BW177" s="27"/>
      <c r="BX177" s="27"/>
      <c r="BY177" s="27"/>
      <c r="CA177" s="2"/>
      <c r="CB177" s="8"/>
      <c r="CC177" s="8"/>
      <c r="CD177" s="8"/>
      <c r="CF177" s="37"/>
      <c r="CG177" s="28"/>
      <c r="CH177" s="56"/>
      <c r="CI177" s="28"/>
      <c r="CJ177" s="18"/>
      <c r="CL177" s="23"/>
      <c r="CM177" s="23"/>
      <c r="CN177" s="23"/>
      <c r="CO177" s="23"/>
      <c r="CP177" s="23"/>
      <c r="CQ177" s="23"/>
      <c r="CR177" s="23"/>
      <c r="CS177" s="30"/>
      <c r="CT177" s="22"/>
      <c r="CU177" s="29"/>
      <c r="CV177" s="27"/>
      <c r="CW177" s="27"/>
      <c r="CX177" s="27"/>
      <c r="CY177" s="27"/>
      <c r="CZ177" s="27"/>
      <c r="DA177" s="27"/>
    </row>
    <row r="178" spans="2:105">
      <c r="B178" s="61">
        <v>168</v>
      </c>
      <c r="C178" s="149">
        <v>44075</v>
      </c>
      <c r="D178" s="154">
        <v>3526.65</v>
      </c>
      <c r="E178" s="58">
        <f t="shared" si="31"/>
        <v>7.525047781482253E-3</v>
      </c>
      <c r="G178" s="57">
        <v>113</v>
      </c>
      <c r="H178" s="152">
        <f t="shared" ca="1" si="29"/>
        <v>2319.706911542341</v>
      </c>
      <c r="I178" s="112">
        <f t="shared" ca="1" si="30"/>
        <v>7.3279398697315764E-4</v>
      </c>
      <c r="J178" s="151">
        <f t="shared" ca="1" si="18"/>
        <v>0.19564806470710544</v>
      </c>
      <c r="K178" s="150">
        <f t="shared" ca="1" si="19"/>
        <v>2.7532851534645294E-2</v>
      </c>
      <c r="L178" s="52"/>
      <c r="M178" s="149">
        <v>44075</v>
      </c>
      <c r="N178" s="59">
        <f>'[1]S&amp;P500'!F4607</f>
        <v>3526.65</v>
      </c>
      <c r="O178" s="58">
        <f t="shared" si="32"/>
        <v>7.525047781482253E-3</v>
      </c>
      <c r="P178" s="144">
        <f t="shared" si="21"/>
        <v>2312.4567266530903</v>
      </c>
      <c r="Q178" s="144">
        <f t="shared" si="22"/>
        <v>2652.2194305474345</v>
      </c>
      <c r="R178" s="144">
        <f t="shared" si="23"/>
        <v>2741.1918578392083</v>
      </c>
      <c r="S178" s="144">
        <f t="shared" si="24"/>
        <v>1950.7777601741282</v>
      </c>
      <c r="T178" s="144">
        <f t="shared" si="25"/>
        <v>3249.4155306246389</v>
      </c>
      <c r="U178" s="144">
        <f t="shared" si="26"/>
        <v>1645.6670629672221</v>
      </c>
      <c r="V178" s="144">
        <f t="shared" si="27"/>
        <v>3851.8651149750913</v>
      </c>
      <c r="W178" s="144">
        <f t="shared" si="28"/>
        <v>1388.277095128163</v>
      </c>
      <c r="X178" s="57">
        <v>113</v>
      </c>
      <c r="Y178" s="57"/>
      <c r="Z178" s="23"/>
      <c r="AB178" s="3"/>
      <c r="AC178" s="28"/>
      <c r="AD178" s="56"/>
      <c r="AE178" s="28"/>
      <c r="AF178" s="18"/>
      <c r="AH178" s="23"/>
      <c r="AI178" s="23"/>
      <c r="AJ178" s="23"/>
      <c r="AK178" s="23"/>
      <c r="AL178" s="23"/>
      <c r="AM178" s="23"/>
      <c r="AN178" s="23"/>
      <c r="AO178" s="30"/>
      <c r="AP178" s="22"/>
      <c r="AQ178" s="29"/>
      <c r="AR178" s="27"/>
      <c r="AS178" s="27"/>
      <c r="AT178" s="27"/>
      <c r="AU178" s="27"/>
      <c r="AV178" s="27"/>
      <c r="AW178" s="27"/>
      <c r="AY178" s="2"/>
      <c r="AZ178" s="8"/>
      <c r="BA178" s="8"/>
      <c r="BB178" s="8"/>
      <c r="BD178" s="37"/>
      <c r="BE178" s="28"/>
      <c r="BF178" s="56"/>
      <c r="BG178" s="28"/>
      <c r="BH178" s="18"/>
      <c r="BJ178" s="23"/>
      <c r="BK178" s="23"/>
      <c r="BL178" s="23"/>
      <c r="BM178" s="23"/>
      <c r="BN178" s="23"/>
      <c r="BO178" s="23"/>
      <c r="BP178" s="23"/>
      <c r="BQ178" s="30"/>
      <c r="BR178" s="22"/>
      <c r="BS178" s="29"/>
      <c r="BT178" s="27"/>
      <c r="BU178" s="27"/>
      <c r="BV178" s="27"/>
      <c r="BW178" s="27"/>
      <c r="BX178" s="27"/>
      <c r="BY178" s="27"/>
      <c r="CA178" s="2"/>
      <c r="CB178" s="8"/>
      <c r="CC178" s="8"/>
      <c r="CD178" s="8"/>
      <c r="CF178" s="37"/>
      <c r="CG178" s="28"/>
      <c r="CH178" s="56"/>
      <c r="CI178" s="28"/>
      <c r="CJ178" s="18"/>
      <c r="CL178" s="23"/>
      <c r="CM178" s="23"/>
      <c r="CN178" s="23"/>
      <c r="CO178" s="23"/>
      <c r="CP178" s="23"/>
      <c r="CQ178" s="23"/>
      <c r="CR178" s="23"/>
      <c r="CS178" s="30"/>
      <c r="CT178" s="22"/>
      <c r="CU178" s="29"/>
      <c r="CV178" s="27"/>
      <c r="CW178" s="27"/>
      <c r="CX178" s="27"/>
      <c r="CY178" s="27"/>
      <c r="CZ178" s="27"/>
      <c r="DA178" s="27"/>
    </row>
    <row r="179" spans="2:105">
      <c r="B179" s="61">
        <v>169</v>
      </c>
      <c r="C179" s="149">
        <v>44076</v>
      </c>
      <c r="D179" s="154">
        <v>3580.84</v>
      </c>
      <c r="E179" s="58">
        <f t="shared" si="31"/>
        <v>1.5365857116527031E-2</v>
      </c>
      <c r="G179" s="60">
        <v>114</v>
      </c>
      <c r="H179" s="152">
        <f t="shared" ca="1" si="29"/>
        <v>2298.4325376385077</v>
      </c>
      <c r="I179" s="112">
        <f t="shared" ca="1" si="30"/>
        <v>-9.1711473539940677E-3</v>
      </c>
      <c r="J179" s="151">
        <f t="shared" ca="1" si="18"/>
        <v>-0.39844326253130896</v>
      </c>
      <c r="K179" s="150">
        <f t="shared" ca="1" si="19"/>
        <v>-0.5940913272384144</v>
      </c>
      <c r="L179" s="52"/>
      <c r="M179" s="149">
        <v>44076</v>
      </c>
      <c r="N179" s="59">
        <f>'[1]S&amp;P500'!F4608</f>
        <v>3580.84</v>
      </c>
      <c r="O179" s="58">
        <f t="shared" si="32"/>
        <v>1.5365857116527031E-2</v>
      </c>
      <c r="P179" s="144">
        <f t="shared" si="21"/>
        <v>2313.1320626115248</v>
      </c>
      <c r="Q179" s="144">
        <f t="shared" si="22"/>
        <v>2654.2117805393837</v>
      </c>
      <c r="R179" s="144">
        <f t="shared" si="23"/>
        <v>2744.0521902774976</v>
      </c>
      <c r="S179" s="144">
        <f t="shared" si="24"/>
        <v>1949.8827165311168</v>
      </c>
      <c r="T179" s="144">
        <f t="shared" si="25"/>
        <v>3255.2496870695595</v>
      </c>
      <c r="U179" s="144">
        <f t="shared" si="26"/>
        <v>1643.6772762270491</v>
      </c>
      <c r="V179" s="144">
        <f t="shared" si="27"/>
        <v>3861.6796585398974</v>
      </c>
      <c r="W179" s="144">
        <f t="shared" si="28"/>
        <v>1385.5576878959719</v>
      </c>
      <c r="X179" s="57">
        <v>114</v>
      </c>
      <c r="Y179" s="57"/>
      <c r="Z179" s="23"/>
      <c r="AB179" s="3"/>
      <c r="AC179" s="28"/>
      <c r="AD179" s="56"/>
      <c r="AE179" s="28"/>
      <c r="AF179" s="18"/>
      <c r="AH179" s="23"/>
      <c r="AI179" s="23"/>
      <c r="AJ179" s="23"/>
      <c r="AK179" s="23"/>
      <c r="AL179" s="23"/>
      <c r="AM179" s="23"/>
      <c r="AN179" s="23"/>
      <c r="AO179" s="30"/>
      <c r="AP179" s="22"/>
      <c r="AQ179" s="29"/>
      <c r="AR179" s="27"/>
      <c r="AS179" s="27"/>
      <c r="AT179" s="27"/>
      <c r="AU179" s="27"/>
      <c r="AV179" s="27"/>
      <c r="AW179" s="27"/>
      <c r="AY179" s="2"/>
      <c r="AZ179" s="8"/>
      <c r="BA179" s="8"/>
      <c r="BB179" s="8"/>
      <c r="BD179" s="37"/>
      <c r="BE179" s="28"/>
      <c r="BF179" s="56"/>
      <c r="BG179" s="28"/>
      <c r="BH179" s="18"/>
      <c r="BJ179" s="23"/>
      <c r="BK179" s="23"/>
      <c r="BL179" s="23"/>
      <c r="BM179" s="23"/>
      <c r="BN179" s="23"/>
      <c r="BO179" s="23"/>
      <c r="BP179" s="23"/>
      <c r="BQ179" s="30"/>
      <c r="BR179" s="22"/>
      <c r="BS179" s="29"/>
      <c r="BT179" s="27"/>
      <c r="BU179" s="27"/>
      <c r="BV179" s="27"/>
      <c r="BW179" s="27"/>
      <c r="BX179" s="27"/>
      <c r="BY179" s="27"/>
      <c r="CA179" s="2"/>
      <c r="CB179" s="8"/>
      <c r="CC179" s="8"/>
      <c r="CD179" s="8"/>
      <c r="CF179" s="37"/>
      <c r="CG179" s="28"/>
      <c r="CH179" s="56"/>
      <c r="CI179" s="28"/>
      <c r="CJ179" s="18"/>
      <c r="CL179" s="23"/>
      <c r="CM179" s="23"/>
      <c r="CN179" s="23"/>
      <c r="CO179" s="23"/>
      <c r="CP179" s="23"/>
      <c r="CQ179" s="23"/>
      <c r="CR179" s="23"/>
      <c r="CS179" s="30"/>
      <c r="CT179" s="22"/>
      <c r="CU179" s="29"/>
      <c r="CV179" s="27"/>
      <c r="CW179" s="27"/>
      <c r="CX179" s="27"/>
      <c r="CY179" s="27"/>
      <c r="CZ179" s="27"/>
      <c r="DA179" s="27"/>
    </row>
    <row r="180" spans="2:105">
      <c r="B180" s="61">
        <v>170</v>
      </c>
      <c r="C180" s="149">
        <v>44077</v>
      </c>
      <c r="D180" s="154">
        <v>3455.06</v>
      </c>
      <c r="E180" s="58">
        <f t="shared" si="31"/>
        <v>-3.5125836395929498E-2</v>
      </c>
      <c r="G180" s="57">
        <v>115</v>
      </c>
      <c r="H180" s="152">
        <f t="shared" ca="1" si="29"/>
        <v>2279.8655835499476</v>
      </c>
      <c r="I180" s="112">
        <f t="shared" ca="1" si="30"/>
        <v>-8.0780939986328602E-3</v>
      </c>
      <c r="J180" s="151">
        <f t="shared" ca="1" si="18"/>
        <v>-0.92362442409936629</v>
      </c>
      <c r="K180" s="150">
        <f t="shared" ca="1" si="19"/>
        <v>-0.52518116156805739</v>
      </c>
      <c r="L180" s="52"/>
      <c r="M180" s="149">
        <v>44077</v>
      </c>
      <c r="N180" s="59">
        <f>'[1]S&amp;P500'!F4609</f>
        <v>3455.06</v>
      </c>
      <c r="O180" s="58">
        <f t="shared" si="32"/>
        <v>-3.5125836395929498E-2</v>
      </c>
      <c r="P180" s="144">
        <f t="shared" si="21"/>
        <v>2313.8075957968522</v>
      </c>
      <c r="Q180" s="144">
        <f t="shared" si="22"/>
        <v>2656.1968979928997</v>
      </c>
      <c r="R180" s="144">
        <f t="shared" si="23"/>
        <v>2746.9064800697274</v>
      </c>
      <c r="S180" s="144">
        <f t="shared" si="24"/>
        <v>1948.994488604254</v>
      </c>
      <c r="T180" s="144">
        <f t="shared" si="25"/>
        <v>3261.0728843469228</v>
      </c>
      <c r="U180" s="144">
        <f t="shared" si="26"/>
        <v>1641.7006857052713</v>
      </c>
      <c r="V180" s="144">
        <f t="shared" si="27"/>
        <v>3871.4810402838361</v>
      </c>
      <c r="W180" s="144">
        <f t="shared" si="28"/>
        <v>1382.8572411075804</v>
      </c>
      <c r="X180" s="57">
        <v>115</v>
      </c>
      <c r="Y180" s="57"/>
      <c r="Z180" s="23"/>
      <c r="AB180" s="3"/>
      <c r="AC180" s="28"/>
      <c r="AD180" s="56"/>
      <c r="AE180" s="28"/>
      <c r="AF180" s="18"/>
      <c r="AH180" s="23"/>
      <c r="AI180" s="23"/>
      <c r="AJ180" s="23"/>
      <c r="AK180" s="23"/>
      <c r="AL180" s="23"/>
      <c r="AM180" s="23"/>
      <c r="AN180" s="23"/>
      <c r="AO180" s="30"/>
      <c r="AP180" s="22"/>
      <c r="AQ180" s="29"/>
      <c r="AR180" s="27"/>
      <c r="AS180" s="27"/>
      <c r="AT180" s="27"/>
      <c r="AU180" s="27"/>
      <c r="AV180" s="27"/>
      <c r="AW180" s="27"/>
      <c r="AY180" s="2"/>
      <c r="AZ180" s="8"/>
      <c r="BA180" s="8"/>
      <c r="BB180" s="8"/>
      <c r="BD180" s="37"/>
      <c r="BE180" s="28"/>
      <c r="BF180" s="56"/>
      <c r="BG180" s="28"/>
      <c r="BH180" s="18"/>
      <c r="BJ180" s="23"/>
      <c r="BK180" s="23"/>
      <c r="BL180" s="23"/>
      <c r="BM180" s="23"/>
      <c r="BN180" s="23"/>
      <c r="BO180" s="23"/>
      <c r="BP180" s="23"/>
      <c r="BQ180" s="30"/>
      <c r="BR180" s="22"/>
      <c r="BS180" s="29"/>
      <c r="BT180" s="27"/>
      <c r="BU180" s="27"/>
      <c r="BV180" s="27"/>
      <c r="BW180" s="27"/>
      <c r="BX180" s="27"/>
      <c r="BY180" s="27"/>
      <c r="CA180" s="2"/>
      <c r="CB180" s="8"/>
      <c r="CC180" s="8"/>
      <c r="CD180" s="8"/>
      <c r="CF180" s="37"/>
      <c r="CG180" s="28"/>
      <c r="CH180" s="56"/>
      <c r="CI180" s="28"/>
      <c r="CJ180" s="18"/>
      <c r="CL180" s="23"/>
      <c r="CM180" s="23"/>
      <c r="CN180" s="23"/>
      <c r="CO180" s="23"/>
      <c r="CP180" s="23"/>
      <c r="CQ180" s="23"/>
      <c r="CR180" s="23"/>
      <c r="CS180" s="30"/>
      <c r="CT180" s="22"/>
      <c r="CU180" s="29"/>
      <c r="CV180" s="27"/>
      <c r="CW180" s="27"/>
      <c r="CX180" s="27"/>
      <c r="CY180" s="27"/>
      <c r="CZ180" s="27"/>
      <c r="DA180" s="27"/>
    </row>
    <row r="181" spans="2:105">
      <c r="B181" s="61">
        <v>171</v>
      </c>
      <c r="C181" s="149">
        <v>44078</v>
      </c>
      <c r="D181" s="154">
        <v>3426.96</v>
      </c>
      <c r="E181" s="58">
        <f t="shared" si="31"/>
        <v>-8.132999137496863E-3</v>
      </c>
      <c r="G181" s="60">
        <v>116</v>
      </c>
      <c r="H181" s="152">
        <f t="shared" ca="1" si="29"/>
        <v>2329.0550285761524</v>
      </c>
      <c r="I181" s="112">
        <f t="shared" ca="1" si="30"/>
        <v>2.1575589973867049E-2</v>
      </c>
      <c r="J181" s="151">
        <f t="shared" ca="1" si="18"/>
        <v>0.39225879672649211</v>
      </c>
      <c r="K181" s="150">
        <f t="shared" ca="1" si="19"/>
        <v>1.3158832208258584</v>
      </c>
      <c r="L181" s="52"/>
      <c r="M181" s="149">
        <v>44078</v>
      </c>
      <c r="N181" s="59">
        <f>'[1]S&amp;P500'!F4610</f>
        <v>3426.96</v>
      </c>
      <c r="O181" s="58">
        <f t="shared" si="32"/>
        <v>-8.132999137496863E-3</v>
      </c>
      <c r="P181" s="144">
        <f t="shared" si="21"/>
        <v>2314.4833262666725</v>
      </c>
      <c r="Q181" s="144">
        <f t="shared" si="22"/>
        <v>2658.1748781454321</v>
      </c>
      <c r="R181" s="144">
        <f t="shared" si="23"/>
        <v>2749.7548197767705</v>
      </c>
      <c r="S181" s="144">
        <f t="shared" si="24"/>
        <v>1948.1129841246416</v>
      </c>
      <c r="T181" s="144">
        <f t="shared" si="25"/>
        <v>3266.8853057074875</v>
      </c>
      <c r="U181" s="144">
        <f t="shared" si="26"/>
        <v>1639.7371092911224</v>
      </c>
      <c r="V181" s="144">
        <f t="shared" si="27"/>
        <v>3881.2695313373129</v>
      </c>
      <c r="W181" s="144">
        <f t="shared" si="28"/>
        <v>1380.1754875087775</v>
      </c>
      <c r="X181" s="57">
        <v>116</v>
      </c>
      <c r="Y181" s="57"/>
      <c r="Z181" s="23"/>
      <c r="AB181" s="3"/>
      <c r="AC181" s="28"/>
      <c r="AD181" s="56"/>
      <c r="AE181" s="28"/>
      <c r="AF181" s="18"/>
      <c r="AH181" s="23"/>
      <c r="AI181" s="23"/>
      <c r="AJ181" s="23"/>
      <c r="AK181" s="23"/>
      <c r="AL181" s="23"/>
      <c r="AM181" s="23"/>
      <c r="AN181" s="23"/>
      <c r="AO181" s="30"/>
      <c r="AP181" s="22"/>
      <c r="AQ181" s="29"/>
      <c r="AR181" s="27"/>
      <c r="AS181" s="27"/>
      <c r="AT181" s="27"/>
      <c r="AU181" s="27"/>
      <c r="AV181" s="27"/>
      <c r="AW181" s="27"/>
      <c r="AY181" s="2"/>
      <c r="AZ181" s="8"/>
      <c r="BA181" s="8"/>
      <c r="BB181" s="8"/>
      <c r="BD181" s="37"/>
      <c r="BE181" s="28"/>
      <c r="BF181" s="56"/>
      <c r="BG181" s="28"/>
      <c r="BH181" s="18"/>
      <c r="BJ181" s="23"/>
      <c r="BK181" s="23"/>
      <c r="BL181" s="23"/>
      <c r="BM181" s="23"/>
      <c r="BN181" s="23"/>
      <c r="BO181" s="23"/>
      <c r="BP181" s="23"/>
      <c r="BQ181" s="30"/>
      <c r="BR181" s="22"/>
      <c r="BS181" s="29"/>
      <c r="BT181" s="27"/>
      <c r="BU181" s="27"/>
      <c r="BV181" s="27"/>
      <c r="BW181" s="27"/>
      <c r="BX181" s="27"/>
      <c r="BY181" s="27"/>
      <c r="CA181" s="2"/>
      <c r="CB181" s="8"/>
      <c r="CC181" s="8"/>
      <c r="CD181" s="8"/>
      <c r="CF181" s="37"/>
      <c r="CG181" s="28"/>
      <c r="CH181" s="56"/>
      <c r="CI181" s="28"/>
      <c r="CJ181" s="18"/>
      <c r="CL181" s="23"/>
      <c r="CM181" s="23"/>
      <c r="CN181" s="23"/>
      <c r="CO181" s="23"/>
      <c r="CP181" s="23"/>
      <c r="CQ181" s="23"/>
      <c r="CR181" s="23"/>
      <c r="CS181" s="30"/>
      <c r="CT181" s="22"/>
      <c r="CU181" s="29"/>
      <c r="CV181" s="27"/>
      <c r="CW181" s="27"/>
      <c r="CX181" s="27"/>
      <c r="CY181" s="27"/>
      <c r="CZ181" s="27"/>
      <c r="DA181" s="27"/>
    </row>
    <row r="182" spans="2:105">
      <c r="B182" s="61">
        <v>172</v>
      </c>
      <c r="C182" s="149">
        <v>44082</v>
      </c>
      <c r="D182" s="154">
        <v>3331.95</v>
      </c>
      <c r="E182" s="58">
        <f t="shared" si="31"/>
        <v>-2.7724280411793607E-2</v>
      </c>
      <c r="G182" s="57">
        <v>117</v>
      </c>
      <c r="H182" s="152">
        <f t="shared" ca="1" si="29"/>
        <v>2382.1897851951608</v>
      </c>
      <c r="I182" s="112">
        <f t="shared" ca="1" si="30"/>
        <v>2.2813869130216241E-2</v>
      </c>
      <c r="J182" s="151">
        <f t="shared" ca="1" si="18"/>
        <v>1.7838540658525881</v>
      </c>
      <c r="K182" s="150">
        <f t="shared" ca="1" si="19"/>
        <v>1.391595269126096</v>
      </c>
      <c r="L182" s="52"/>
      <c r="M182" s="149">
        <v>44082</v>
      </c>
      <c r="N182" s="59">
        <f>'[1]S&amp;P500'!F4611</f>
        <v>3331.95</v>
      </c>
      <c r="O182" s="58">
        <f t="shared" si="32"/>
        <v>-2.7724280411793607E-2</v>
      </c>
      <c r="P182" s="144">
        <f t="shared" si="21"/>
        <v>2315.1592540786005</v>
      </c>
      <c r="Q182" s="144">
        <f t="shared" si="22"/>
        <v>2660.1458141823177</v>
      </c>
      <c r="R182" s="144">
        <f t="shared" si="23"/>
        <v>2752.5972999475484</v>
      </c>
      <c r="S182" s="144">
        <f t="shared" si="24"/>
        <v>1947.2381128354359</v>
      </c>
      <c r="T182" s="144">
        <f t="shared" si="25"/>
        <v>3272.687130412542</v>
      </c>
      <c r="U182" s="144">
        <f t="shared" si="26"/>
        <v>1637.7863688638411</v>
      </c>
      <c r="V182" s="144">
        <f t="shared" si="27"/>
        <v>3891.0453969318241</v>
      </c>
      <c r="W182" s="144">
        <f t="shared" si="28"/>
        <v>1377.5121657465704</v>
      </c>
      <c r="X182" s="57">
        <v>117</v>
      </c>
      <c r="Y182" s="57"/>
      <c r="Z182" s="23"/>
      <c r="AB182" s="3"/>
      <c r="AC182" s="28"/>
      <c r="AD182" s="56"/>
      <c r="AE182" s="28"/>
      <c r="AF182" s="18"/>
      <c r="AH182" s="23"/>
      <c r="AI182" s="23"/>
      <c r="AJ182" s="23"/>
      <c r="AK182" s="23"/>
      <c r="AL182" s="23"/>
      <c r="AM182" s="23"/>
      <c r="AN182" s="23"/>
      <c r="AO182" s="30"/>
      <c r="AP182" s="22"/>
      <c r="AQ182" s="29"/>
      <c r="AR182" s="27"/>
      <c r="AS182" s="27"/>
      <c r="AT182" s="27"/>
      <c r="AU182" s="27"/>
      <c r="AV182" s="27"/>
      <c r="AW182" s="27"/>
      <c r="AY182" s="2"/>
      <c r="AZ182" s="8"/>
      <c r="BA182" s="8"/>
      <c r="BB182" s="8"/>
      <c r="BD182" s="37"/>
      <c r="BE182" s="28"/>
      <c r="BF182" s="56"/>
      <c r="BG182" s="28"/>
      <c r="BH182" s="18"/>
      <c r="BJ182" s="23"/>
      <c r="BK182" s="23"/>
      <c r="BL182" s="23"/>
      <c r="BM182" s="23"/>
      <c r="BN182" s="23"/>
      <c r="BO182" s="23"/>
      <c r="BP182" s="23"/>
      <c r="BQ182" s="30"/>
      <c r="BR182" s="22"/>
      <c r="BS182" s="29"/>
      <c r="BT182" s="27"/>
      <c r="BU182" s="27"/>
      <c r="BV182" s="27"/>
      <c r="BW182" s="27"/>
      <c r="BX182" s="27"/>
      <c r="BY182" s="27"/>
      <c r="CA182" s="2"/>
      <c r="CB182" s="8"/>
      <c r="CC182" s="8"/>
      <c r="CD182" s="8"/>
      <c r="CF182" s="37"/>
      <c r="CG182" s="28"/>
      <c r="CH182" s="56"/>
      <c r="CI182" s="28"/>
      <c r="CJ182" s="18"/>
      <c r="CL182" s="23"/>
      <c r="CM182" s="23"/>
      <c r="CN182" s="23"/>
      <c r="CO182" s="23"/>
      <c r="CP182" s="23"/>
      <c r="CQ182" s="23"/>
      <c r="CR182" s="23"/>
      <c r="CS182" s="30"/>
      <c r="CT182" s="22"/>
      <c r="CU182" s="29"/>
      <c r="CV182" s="27"/>
      <c r="CW182" s="27"/>
      <c r="CX182" s="27"/>
      <c r="CY182" s="27"/>
      <c r="CZ182" s="27"/>
      <c r="DA182" s="27"/>
    </row>
    <row r="183" spans="2:105">
      <c r="B183" s="61">
        <v>173</v>
      </c>
      <c r="C183" s="149">
        <v>44083</v>
      </c>
      <c r="D183" s="154">
        <v>3398.96</v>
      </c>
      <c r="E183" s="58">
        <f t="shared" si="31"/>
        <v>2.0111346208676668E-2</v>
      </c>
      <c r="G183" s="60">
        <v>118</v>
      </c>
      <c r="H183" s="152">
        <f t="shared" ca="1" si="29"/>
        <v>2483.9480558940245</v>
      </c>
      <c r="I183" s="112">
        <f t="shared" ca="1" si="30"/>
        <v>4.271627362826895E-2</v>
      </c>
      <c r="J183" s="151">
        <f t="shared" ca="1" si="18"/>
        <v>4.3799234341284823</v>
      </c>
      <c r="K183" s="150">
        <f t="shared" ca="1" si="19"/>
        <v>2.5960693682758942</v>
      </c>
      <c r="L183" s="52"/>
      <c r="M183" s="149">
        <v>44083</v>
      </c>
      <c r="N183" s="59">
        <f>'[1]S&amp;P500'!F4612</f>
        <v>3398.96</v>
      </c>
      <c r="O183" s="58">
        <f t="shared" si="32"/>
        <v>2.0111346208676668E-2</v>
      </c>
      <c r="P183" s="144">
        <f t="shared" si="21"/>
        <v>2315.8353792902681</v>
      </c>
      <c r="Q183" s="144">
        <f t="shared" si="22"/>
        <v>2662.1097972980883</v>
      </c>
      <c r="R183" s="144">
        <f t="shared" si="23"/>
        <v>2755.4340091794747</v>
      </c>
      <c r="S183" s="144">
        <f t="shared" si="24"/>
        <v>1946.3697864314104</v>
      </c>
      <c r="T183" s="144">
        <f t="shared" si="25"/>
        <v>3278.4785338540405</v>
      </c>
      <c r="U183" s="144">
        <f t="shared" si="26"/>
        <v>1635.8482901725374</v>
      </c>
      <c r="V183" s="144">
        <f t="shared" si="27"/>
        <v>3900.8088965783118</v>
      </c>
      <c r="W183" s="144">
        <f t="shared" si="28"/>
        <v>1374.867020190829</v>
      </c>
      <c r="X183" s="57">
        <v>118</v>
      </c>
      <c r="Y183" s="57"/>
      <c r="Z183" s="23"/>
      <c r="AB183" s="3"/>
      <c r="AC183" s="28"/>
      <c r="AD183" s="56"/>
      <c r="AE183" s="28"/>
      <c r="AF183" s="18"/>
      <c r="AH183" s="23"/>
      <c r="AI183" s="23"/>
      <c r="AJ183" s="23"/>
      <c r="AK183" s="23"/>
      <c r="AL183" s="23"/>
      <c r="AM183" s="23"/>
      <c r="AN183" s="23"/>
      <c r="AO183" s="30"/>
      <c r="AP183" s="22"/>
      <c r="AQ183" s="29"/>
      <c r="AR183" s="27"/>
      <c r="AS183" s="27"/>
      <c r="AT183" s="27"/>
      <c r="AU183" s="27"/>
      <c r="AV183" s="27"/>
      <c r="AW183" s="27"/>
      <c r="AY183" s="2"/>
      <c r="AZ183" s="8"/>
      <c r="BA183" s="8"/>
      <c r="BB183" s="8"/>
      <c r="BD183" s="37"/>
      <c r="BE183" s="28"/>
      <c r="BF183" s="56"/>
      <c r="BG183" s="28"/>
      <c r="BH183" s="18"/>
      <c r="BJ183" s="23"/>
      <c r="BK183" s="23"/>
      <c r="BL183" s="23"/>
      <c r="BM183" s="23"/>
      <c r="BN183" s="23"/>
      <c r="BO183" s="23"/>
      <c r="BP183" s="23"/>
      <c r="BQ183" s="30"/>
      <c r="BR183" s="22"/>
      <c r="BS183" s="29"/>
      <c r="BT183" s="27"/>
      <c r="BU183" s="27"/>
      <c r="BV183" s="27"/>
      <c r="BW183" s="27"/>
      <c r="BX183" s="27"/>
      <c r="BY183" s="27"/>
      <c r="CA183" s="2"/>
      <c r="CB183" s="8"/>
      <c r="CC183" s="8"/>
      <c r="CD183" s="8"/>
      <c r="CF183" s="37"/>
      <c r="CG183" s="28"/>
      <c r="CH183" s="56"/>
      <c r="CI183" s="28"/>
      <c r="CJ183" s="18"/>
      <c r="CL183" s="23"/>
      <c r="CM183" s="23"/>
      <c r="CN183" s="23"/>
      <c r="CO183" s="23"/>
      <c r="CP183" s="23"/>
      <c r="CQ183" s="23"/>
      <c r="CR183" s="23"/>
      <c r="CS183" s="30"/>
      <c r="CT183" s="22"/>
      <c r="CU183" s="29"/>
      <c r="CV183" s="27"/>
      <c r="CW183" s="27"/>
      <c r="CX183" s="27"/>
      <c r="CY183" s="27"/>
      <c r="CZ183" s="27"/>
      <c r="DA183" s="27"/>
    </row>
    <row r="184" spans="2:105">
      <c r="B184" s="61">
        <v>174</v>
      </c>
      <c r="C184" s="149">
        <v>44084</v>
      </c>
      <c r="D184" s="154">
        <v>3339.19</v>
      </c>
      <c r="E184" s="58">
        <f t="shared" si="31"/>
        <v>-1.7584790641843383E-2</v>
      </c>
      <c r="G184" s="57">
        <v>119</v>
      </c>
      <c r="H184" s="152">
        <f t="shared" ca="1" si="29"/>
        <v>2494.8293706470181</v>
      </c>
      <c r="I184" s="112">
        <f t="shared" ca="1" si="30"/>
        <v>4.3806531006853897E-3</v>
      </c>
      <c r="J184" s="151">
        <f t="shared" ca="1" si="18"/>
        <v>4.6348663072473872</v>
      </c>
      <c r="K184" s="150">
        <f t="shared" ca="1" si="19"/>
        <v>0.25494287311890484</v>
      </c>
      <c r="L184" s="52"/>
      <c r="M184" s="149">
        <v>44084</v>
      </c>
      <c r="N184" s="59">
        <f>'[1]S&amp;P500'!F4613</f>
        <v>3339.19</v>
      </c>
      <c r="O184" s="58">
        <f t="shared" si="32"/>
        <v>-1.7584790641843383E-2</v>
      </c>
      <c r="P184" s="144">
        <f t="shared" si="21"/>
        <v>2316.5117019593249</v>
      </c>
      <c r="Q184" s="144">
        <f t="shared" si="22"/>
        <v>2664.0669167554506</v>
      </c>
      <c r="R184" s="144">
        <f t="shared" si="23"/>
        <v>2758.2650341765889</v>
      </c>
      <c r="S184" s="144">
        <f t="shared" si="24"/>
        <v>1945.5079185008199</v>
      </c>
      <c r="T184" s="144">
        <f t="shared" si="25"/>
        <v>3284.2596876701491</v>
      </c>
      <c r="U184" s="144">
        <f t="shared" si="26"/>
        <v>1633.92270272065</v>
      </c>
      <c r="V184" s="144">
        <f t="shared" si="27"/>
        <v>3910.5602842386847</v>
      </c>
      <c r="W184" s="144">
        <f t="shared" si="28"/>
        <v>1372.2398007627685</v>
      </c>
      <c r="X184" s="57">
        <v>119</v>
      </c>
      <c r="Y184" s="57"/>
      <c r="Z184" s="23"/>
      <c r="AB184" s="3"/>
      <c r="AC184" s="28"/>
      <c r="AD184" s="56"/>
      <c r="AE184" s="28"/>
      <c r="AF184" s="18"/>
      <c r="AH184" s="23"/>
      <c r="AI184" s="23"/>
      <c r="AJ184" s="23"/>
      <c r="AK184" s="23"/>
      <c r="AL184" s="23"/>
      <c r="AM184" s="23"/>
      <c r="AN184" s="23"/>
      <c r="AO184" s="30"/>
      <c r="AP184" s="22"/>
      <c r="AQ184" s="29"/>
      <c r="AR184" s="27"/>
      <c r="AS184" s="27"/>
      <c r="AT184" s="27"/>
      <c r="AU184" s="27"/>
      <c r="AV184" s="27"/>
      <c r="AW184" s="27"/>
      <c r="AY184" s="2"/>
      <c r="AZ184" s="8"/>
      <c r="BA184" s="8"/>
      <c r="BB184" s="8"/>
      <c r="BD184" s="37"/>
      <c r="BE184" s="28"/>
      <c r="BF184" s="56"/>
      <c r="BG184" s="28"/>
      <c r="BH184" s="18"/>
      <c r="BJ184" s="23"/>
      <c r="BK184" s="23"/>
      <c r="BL184" s="23"/>
      <c r="BM184" s="23"/>
      <c r="BN184" s="23"/>
      <c r="BO184" s="23"/>
      <c r="BP184" s="23"/>
      <c r="BQ184" s="30"/>
      <c r="BR184" s="22"/>
      <c r="BS184" s="29"/>
      <c r="BT184" s="27"/>
      <c r="BU184" s="27"/>
      <c r="BV184" s="27"/>
      <c r="BW184" s="27"/>
      <c r="BX184" s="27"/>
      <c r="BY184" s="27"/>
      <c r="CA184" s="2"/>
      <c r="CB184" s="8"/>
      <c r="CC184" s="8"/>
      <c r="CD184" s="8"/>
      <c r="CF184" s="37"/>
      <c r="CG184" s="28"/>
      <c r="CH184" s="56"/>
      <c r="CI184" s="28"/>
      <c r="CJ184" s="18"/>
      <c r="CL184" s="23"/>
      <c r="CM184" s="23"/>
      <c r="CN184" s="23"/>
      <c r="CO184" s="23"/>
      <c r="CP184" s="23"/>
      <c r="CQ184" s="23"/>
      <c r="CR184" s="23"/>
      <c r="CS184" s="30"/>
      <c r="CT184" s="22"/>
      <c r="CU184" s="29"/>
      <c r="CV184" s="27"/>
      <c r="CW184" s="27"/>
      <c r="CX184" s="27"/>
      <c r="CY184" s="27"/>
      <c r="CZ184" s="27"/>
      <c r="DA184" s="27"/>
    </row>
    <row r="185" spans="2:105">
      <c r="B185" s="61">
        <v>175</v>
      </c>
      <c r="C185" s="149">
        <v>44085</v>
      </c>
      <c r="D185" s="154">
        <v>3340.97</v>
      </c>
      <c r="E185" s="58">
        <f t="shared" si="31"/>
        <v>5.3306340759278305E-4</v>
      </c>
      <c r="G185" s="60">
        <v>120</v>
      </c>
      <c r="H185" s="152">
        <f t="shared" ca="1" si="29"/>
        <v>2432.7988081482094</v>
      </c>
      <c r="I185" s="112">
        <f t="shared" ca="1" si="30"/>
        <v>-2.4863649285450498E-2</v>
      </c>
      <c r="J185" s="151">
        <f t="shared" ca="1" si="18"/>
        <v>3.0429931275450914</v>
      </c>
      <c r="K185" s="150">
        <f t="shared" ca="1" si="19"/>
        <v>-1.5918731797022958</v>
      </c>
      <c r="L185" s="52"/>
      <c r="M185" s="149">
        <v>44085</v>
      </c>
      <c r="N185" s="59">
        <f>'[1]S&amp;P500'!F4614</f>
        <v>3340.97</v>
      </c>
      <c r="O185" s="58">
        <f t="shared" si="32"/>
        <v>5.3306340759278305E-4</v>
      </c>
      <c r="P185" s="144">
        <f t="shared" si="21"/>
        <v>2317.1882221434371</v>
      </c>
      <c r="Q185" s="144">
        <f t="shared" si="22"/>
        <v>2666.0172599420316</v>
      </c>
      <c r="R185" s="144">
        <f t="shared" si="23"/>
        <v>2761.0904598054863</v>
      </c>
      <c r="S185" s="144">
        <f t="shared" si="24"/>
        <v>1944.6524244694701</v>
      </c>
      <c r="T185" s="144">
        <f t="shared" si="25"/>
        <v>3290.0307598563991</v>
      </c>
      <c r="U185" s="144">
        <f t="shared" si="26"/>
        <v>1632.0094396547895</v>
      </c>
      <c r="V185" s="144">
        <f t="shared" si="27"/>
        <v>3920.2998084908186</v>
      </c>
      <c r="W185" s="144">
        <f t="shared" si="28"/>
        <v>1369.6302627699495</v>
      </c>
      <c r="X185" s="57">
        <v>120</v>
      </c>
      <c r="Y185" s="57"/>
      <c r="Z185" s="23"/>
      <c r="AB185" s="3"/>
      <c r="AC185" s="28"/>
      <c r="AD185" s="56"/>
      <c r="AE185" s="28"/>
      <c r="AF185" s="18"/>
      <c r="AH185" s="23"/>
      <c r="AI185" s="23"/>
      <c r="AJ185" s="23"/>
      <c r="AK185" s="23"/>
      <c r="AL185" s="23"/>
      <c r="AM185" s="23"/>
      <c r="AN185" s="23"/>
      <c r="AO185" s="30"/>
      <c r="AP185" s="22"/>
      <c r="AQ185" s="29"/>
      <c r="AR185" s="27"/>
      <c r="AS185" s="27"/>
      <c r="AT185" s="27"/>
      <c r="AU185" s="27"/>
      <c r="AV185" s="27"/>
      <c r="AW185" s="27"/>
      <c r="AY185" s="2"/>
      <c r="AZ185" s="8"/>
      <c r="BA185" s="8"/>
      <c r="BB185" s="8"/>
      <c r="BD185" s="37"/>
      <c r="BE185" s="28"/>
      <c r="BF185" s="56"/>
      <c r="BG185" s="28"/>
      <c r="BH185" s="18"/>
      <c r="BJ185" s="23"/>
      <c r="BK185" s="23"/>
      <c r="BL185" s="23"/>
      <c r="BM185" s="23"/>
      <c r="BN185" s="23"/>
      <c r="BO185" s="23"/>
      <c r="BP185" s="23"/>
      <c r="BQ185" s="30"/>
      <c r="BR185" s="22"/>
      <c r="BS185" s="29"/>
      <c r="BT185" s="27"/>
      <c r="BU185" s="27"/>
      <c r="BV185" s="27"/>
      <c r="BW185" s="27"/>
      <c r="BX185" s="27"/>
      <c r="BY185" s="27"/>
      <c r="CA185" s="2"/>
      <c r="CB185" s="8"/>
      <c r="CC185" s="8"/>
      <c r="CD185" s="8"/>
      <c r="CF185" s="37"/>
      <c r="CG185" s="28"/>
      <c r="CH185" s="56"/>
      <c r="CI185" s="28"/>
      <c r="CJ185" s="18"/>
      <c r="CL185" s="23"/>
      <c r="CM185" s="23"/>
      <c r="CN185" s="23"/>
      <c r="CO185" s="23"/>
      <c r="CP185" s="23"/>
      <c r="CQ185" s="23"/>
      <c r="CR185" s="23"/>
      <c r="CS185" s="30"/>
      <c r="CT185" s="22"/>
      <c r="CU185" s="29"/>
      <c r="CV185" s="27"/>
      <c r="CW185" s="27"/>
      <c r="CX185" s="27"/>
      <c r="CY185" s="27"/>
      <c r="CZ185" s="27"/>
      <c r="DA185" s="27"/>
    </row>
    <row r="186" spans="2:105">
      <c r="B186" s="61">
        <v>176</v>
      </c>
      <c r="C186" s="149">
        <v>44088</v>
      </c>
      <c r="D186" s="154">
        <v>3383.54</v>
      </c>
      <c r="E186" s="58">
        <f t="shared" si="31"/>
        <v>1.2741808516688317E-2</v>
      </c>
      <c r="G186" s="57">
        <v>121</v>
      </c>
      <c r="H186" s="152">
        <f t="shared" ca="1" si="29"/>
        <v>2465.0416236170599</v>
      </c>
      <c r="I186" s="112">
        <f t="shared" ca="1" si="30"/>
        <v>1.325338345318945E-2</v>
      </c>
      <c r="J186" s="151">
        <f t="shared" ca="1" si="18"/>
        <v>3.8476384856313568</v>
      </c>
      <c r="K186" s="150">
        <f t="shared" ca="1" si="19"/>
        <v>0.80464535808626525</v>
      </c>
      <c r="L186" s="52"/>
      <c r="M186" s="149">
        <v>44088</v>
      </c>
      <c r="N186" s="59">
        <f>'[1]S&amp;P500'!F4615</f>
        <v>3383.54</v>
      </c>
      <c r="O186" s="58">
        <f t="shared" si="32"/>
        <v>1.2741808516688317E-2</v>
      </c>
      <c r="P186" s="144">
        <f t="shared" si="21"/>
        <v>2317.8649399002875</v>
      </c>
      <c r="Q186" s="144">
        <f t="shared" si="22"/>
        <v>2667.9609124250082</v>
      </c>
      <c r="R186" s="144">
        <f t="shared" si="23"/>
        <v>2763.9103691491491</v>
      </c>
      <c r="S186" s="144">
        <f t="shared" si="24"/>
        <v>1943.803221546887</v>
      </c>
      <c r="T186" s="144">
        <f t="shared" si="25"/>
        <v>3295.7919148726669</v>
      </c>
      <c r="U186" s="144">
        <f t="shared" si="26"/>
        <v>1630.1083376577583</v>
      </c>
      <c r="V186" s="144">
        <f t="shared" si="27"/>
        <v>3930.0277126873352</v>
      </c>
      <c r="W186" s="144">
        <f t="shared" si="28"/>
        <v>1367.0381667474992</v>
      </c>
      <c r="X186" s="57">
        <v>121</v>
      </c>
      <c r="Y186" s="57"/>
      <c r="Z186" s="23"/>
      <c r="AB186" s="3"/>
      <c r="AC186" s="28"/>
      <c r="AD186" s="56"/>
      <c r="AE186" s="28"/>
      <c r="AF186" s="18"/>
      <c r="AH186" s="23"/>
      <c r="AI186" s="23"/>
      <c r="AJ186" s="23"/>
      <c r="AK186" s="23"/>
      <c r="AL186" s="23"/>
      <c r="AM186" s="23"/>
      <c r="AN186" s="23"/>
      <c r="AO186" s="30"/>
      <c r="AP186" s="22"/>
      <c r="AQ186" s="29"/>
      <c r="AR186" s="27"/>
      <c r="AS186" s="27"/>
      <c r="AT186" s="27"/>
      <c r="AU186" s="27"/>
      <c r="AV186" s="27"/>
      <c r="AW186" s="27"/>
      <c r="AY186" s="2"/>
      <c r="AZ186" s="8"/>
      <c r="BA186" s="8"/>
      <c r="BB186" s="8"/>
      <c r="BD186" s="37"/>
      <c r="BE186" s="28"/>
      <c r="BF186" s="56"/>
      <c r="BG186" s="28"/>
      <c r="BH186" s="18"/>
      <c r="BJ186" s="23"/>
      <c r="BK186" s="23"/>
      <c r="BL186" s="23"/>
      <c r="BM186" s="23"/>
      <c r="BN186" s="23"/>
      <c r="BO186" s="23"/>
      <c r="BP186" s="23"/>
      <c r="BQ186" s="30"/>
      <c r="BR186" s="22"/>
      <c r="BS186" s="29"/>
      <c r="BT186" s="27"/>
      <c r="BU186" s="27"/>
      <c r="BV186" s="27"/>
      <c r="BW186" s="27"/>
      <c r="BX186" s="27"/>
      <c r="BY186" s="27"/>
      <c r="CA186" s="2"/>
      <c r="CB186" s="8"/>
      <c r="CC186" s="8"/>
      <c r="CD186" s="8"/>
      <c r="CF186" s="37"/>
      <c r="CG186" s="28"/>
      <c r="CH186" s="56"/>
      <c r="CI186" s="28"/>
      <c r="CJ186" s="18"/>
      <c r="CL186" s="23"/>
      <c r="CM186" s="23"/>
      <c r="CN186" s="23"/>
      <c r="CO186" s="23"/>
      <c r="CP186" s="23"/>
      <c r="CQ186" s="23"/>
      <c r="CR186" s="23"/>
      <c r="CS186" s="30"/>
      <c r="CT186" s="22"/>
      <c r="CU186" s="29"/>
      <c r="CV186" s="27"/>
      <c r="CW186" s="27"/>
      <c r="CX186" s="27"/>
      <c r="CY186" s="27"/>
      <c r="CZ186" s="27"/>
      <c r="DA186" s="27"/>
    </row>
    <row r="187" spans="2:105">
      <c r="B187" s="61">
        <v>177</v>
      </c>
      <c r="C187" s="149">
        <v>44089</v>
      </c>
      <c r="D187" s="154">
        <v>3401.2</v>
      </c>
      <c r="E187" s="58">
        <f t="shared" si="31"/>
        <v>5.219385613883641E-3</v>
      </c>
      <c r="G187" s="60">
        <v>122</v>
      </c>
      <c r="H187" s="152">
        <f t="shared" ca="1" si="29"/>
        <v>2398.1123681164427</v>
      </c>
      <c r="I187" s="112">
        <f t="shared" ca="1" si="30"/>
        <v>-2.7151369315382652E-2</v>
      </c>
      <c r="J187" s="151">
        <f t="shared" ca="1" si="18"/>
        <v>2.1089648234088845</v>
      </c>
      <c r="K187" s="150">
        <f t="shared" ca="1" si="19"/>
        <v>-1.7386736622224721</v>
      </c>
      <c r="L187" s="52"/>
      <c r="M187" s="149">
        <v>44089</v>
      </c>
      <c r="N187" s="59">
        <f>'[1]S&amp;P500'!F4616</f>
        <v>3401.2</v>
      </c>
      <c r="O187" s="58">
        <f t="shared" si="32"/>
        <v>5.219385613883641E-3</v>
      </c>
      <c r="P187" s="144">
        <f t="shared" si="21"/>
        <v>2318.5418552875749</v>
      </c>
      <c r="Q187" s="144">
        <f t="shared" si="22"/>
        <v>2669.8979580036971</v>
      </c>
      <c r="R187" s="144">
        <f t="shared" si="23"/>
        <v>2766.724843558773</v>
      </c>
      <c r="S187" s="144">
        <f t="shared" si="24"/>
        <v>1942.9602286744912</v>
      </c>
      <c r="T187" s="144">
        <f t="shared" si="25"/>
        <v>3301.5433137461641</v>
      </c>
      <c r="U187" s="144">
        <f t="shared" si="26"/>
        <v>1628.2192368455628</v>
      </c>
      <c r="V187" s="144">
        <f t="shared" si="27"/>
        <v>3939.7442351084483</v>
      </c>
      <c r="W187" s="144">
        <f t="shared" si="28"/>
        <v>1364.4632783052668</v>
      </c>
      <c r="X187" s="57">
        <v>122</v>
      </c>
      <c r="Y187" s="57"/>
      <c r="Z187" s="23"/>
      <c r="AB187" s="3"/>
      <c r="AC187" s="28"/>
      <c r="AD187" s="56"/>
      <c r="AE187" s="28"/>
      <c r="AF187" s="18"/>
      <c r="AH187" s="23"/>
      <c r="AI187" s="23"/>
      <c r="AJ187" s="23"/>
      <c r="AK187" s="23"/>
      <c r="AL187" s="23"/>
      <c r="AM187" s="23"/>
      <c r="AN187" s="23"/>
      <c r="AO187" s="30"/>
      <c r="AP187" s="22"/>
      <c r="AQ187" s="29"/>
      <c r="AR187" s="27"/>
      <c r="AS187" s="27"/>
      <c r="AT187" s="27"/>
      <c r="AU187" s="27"/>
      <c r="AV187" s="27"/>
      <c r="AW187" s="27"/>
      <c r="AY187" s="2"/>
      <c r="AZ187" s="8"/>
      <c r="BA187" s="8"/>
      <c r="BB187" s="8"/>
      <c r="BD187" s="37"/>
      <c r="BE187" s="28"/>
      <c r="BF187" s="56"/>
      <c r="BG187" s="28"/>
      <c r="BH187" s="18"/>
      <c r="BJ187" s="23"/>
      <c r="BK187" s="23"/>
      <c r="BL187" s="23"/>
      <c r="BM187" s="23"/>
      <c r="BN187" s="23"/>
      <c r="BO187" s="23"/>
      <c r="BP187" s="23"/>
      <c r="BQ187" s="30"/>
      <c r="BR187" s="22"/>
      <c r="BS187" s="29"/>
      <c r="BT187" s="27"/>
      <c r="BU187" s="27"/>
      <c r="BV187" s="27"/>
      <c r="BW187" s="27"/>
      <c r="BX187" s="27"/>
      <c r="BY187" s="27"/>
      <c r="CA187" s="2"/>
      <c r="CB187" s="8"/>
      <c r="CC187" s="8"/>
      <c r="CD187" s="8"/>
      <c r="CF187" s="37"/>
      <c r="CG187" s="28"/>
      <c r="CH187" s="56"/>
      <c r="CI187" s="28"/>
      <c r="CJ187" s="18"/>
      <c r="CL187" s="23"/>
      <c r="CM187" s="23"/>
      <c r="CN187" s="23"/>
      <c r="CO187" s="23"/>
      <c r="CP187" s="23"/>
      <c r="CQ187" s="23"/>
      <c r="CR187" s="23"/>
      <c r="CS187" s="30"/>
      <c r="CT187" s="22"/>
      <c r="CU187" s="29"/>
      <c r="CV187" s="27"/>
      <c r="CW187" s="27"/>
      <c r="CX187" s="27"/>
      <c r="CY187" s="27"/>
      <c r="CZ187" s="27"/>
      <c r="DA187" s="27"/>
    </row>
    <row r="188" spans="2:105">
      <c r="B188" s="61">
        <v>178</v>
      </c>
      <c r="C188" s="149">
        <v>44090</v>
      </c>
      <c r="D188" s="154">
        <v>3385.49</v>
      </c>
      <c r="E188" s="58">
        <f t="shared" si="31"/>
        <v>-4.61895801481831E-3</v>
      </c>
      <c r="G188" s="57">
        <v>123</v>
      </c>
      <c r="H188" s="152">
        <f t="shared" ca="1" si="29"/>
        <v>2386.7682248128122</v>
      </c>
      <c r="I188" s="112">
        <f t="shared" ca="1" si="30"/>
        <v>-4.7304469358708931E-3</v>
      </c>
      <c r="J188" s="151">
        <f t="shared" ca="1" si="18"/>
        <v>1.7943603915187094</v>
      </c>
      <c r="K188" s="150">
        <f t="shared" ca="1" si="19"/>
        <v>-0.31460443189017506</v>
      </c>
      <c r="L188" s="52"/>
      <c r="M188" s="149">
        <v>44090</v>
      </c>
      <c r="N188" s="59">
        <f>'[1]S&amp;P500'!F4617</f>
        <v>3385.49</v>
      </c>
      <c r="O188" s="58">
        <f t="shared" si="32"/>
        <v>-4.61895801481831E-3</v>
      </c>
      <c r="P188" s="144">
        <f t="shared" si="21"/>
        <v>2319.2189683630168</v>
      </c>
      <c r="Q188" s="144">
        <f t="shared" si="22"/>
        <v>2671.8284787602206</v>
      </c>
      <c r="R188" s="144">
        <f t="shared" si="23"/>
        <v>2769.5339627036769</v>
      </c>
      <c r="S188" s="144">
        <f t="shared" si="24"/>
        <v>1942.1233664756869</v>
      </c>
      <c r="T188" s="144">
        <f t="shared" si="25"/>
        <v>3307.2851141706137</v>
      </c>
      <c r="U188" s="144">
        <f t="shared" si="26"/>
        <v>1626.341980668238</v>
      </c>
      <c r="V188" s="144">
        <f t="shared" si="27"/>
        <v>3949.4496091091419</v>
      </c>
      <c r="W188" s="144">
        <f t="shared" si="28"/>
        <v>1361.9053679806489</v>
      </c>
      <c r="X188" s="57">
        <v>123</v>
      </c>
      <c r="Y188" s="57"/>
      <c r="Z188" s="23"/>
      <c r="AB188" s="3"/>
      <c r="AC188" s="28"/>
      <c r="AD188" s="56"/>
      <c r="AE188" s="28"/>
      <c r="AF188" s="18"/>
      <c r="AH188" s="23"/>
      <c r="AI188" s="23"/>
      <c r="AJ188" s="23"/>
      <c r="AK188" s="23"/>
      <c r="AL188" s="23"/>
      <c r="AM188" s="23"/>
      <c r="AN188" s="23"/>
      <c r="AO188" s="30"/>
      <c r="AP188" s="22"/>
      <c r="AQ188" s="29"/>
      <c r="AR188" s="27"/>
      <c r="AS188" s="27"/>
      <c r="AT188" s="27"/>
      <c r="AU188" s="27"/>
      <c r="AV188" s="27"/>
      <c r="AW188" s="27"/>
      <c r="AY188" s="2"/>
      <c r="AZ188" s="8"/>
      <c r="BA188" s="8"/>
      <c r="BB188" s="8"/>
      <c r="BD188" s="37"/>
      <c r="BE188" s="28"/>
      <c r="BF188" s="56"/>
      <c r="BG188" s="28"/>
      <c r="BH188" s="18"/>
      <c r="BJ188" s="23"/>
      <c r="BK188" s="23"/>
      <c r="BL188" s="23"/>
      <c r="BM188" s="23"/>
      <c r="BN188" s="23"/>
      <c r="BO188" s="23"/>
      <c r="BP188" s="23"/>
      <c r="BQ188" s="30"/>
      <c r="BR188" s="22"/>
      <c r="BS188" s="29"/>
      <c r="BT188" s="27"/>
      <c r="BU188" s="27"/>
      <c r="BV188" s="27"/>
      <c r="BW188" s="27"/>
      <c r="BX188" s="27"/>
      <c r="BY188" s="27"/>
      <c r="CA188" s="2"/>
      <c r="CB188" s="8"/>
      <c r="CC188" s="8"/>
      <c r="CD188" s="8"/>
      <c r="CF188" s="37"/>
      <c r="CG188" s="28"/>
      <c r="CH188" s="56"/>
      <c r="CI188" s="28"/>
      <c r="CJ188" s="18"/>
      <c r="CL188" s="23"/>
      <c r="CM188" s="23"/>
      <c r="CN188" s="23"/>
      <c r="CO188" s="23"/>
      <c r="CP188" s="23"/>
      <c r="CQ188" s="23"/>
      <c r="CR188" s="23"/>
      <c r="CS188" s="30"/>
      <c r="CT188" s="22"/>
      <c r="CU188" s="29"/>
      <c r="CV188" s="27"/>
      <c r="CW188" s="27"/>
      <c r="CX188" s="27"/>
      <c r="CY188" s="27"/>
      <c r="CZ188" s="27"/>
      <c r="DA188" s="27"/>
    </row>
    <row r="189" spans="2:105">
      <c r="B189" s="61">
        <v>179</v>
      </c>
      <c r="C189" s="149">
        <v>44091</v>
      </c>
      <c r="D189" s="154">
        <v>3357.04</v>
      </c>
      <c r="E189" s="58">
        <f t="shared" si="31"/>
        <v>-8.4035102747312268E-3</v>
      </c>
      <c r="G189" s="60">
        <v>124</v>
      </c>
      <c r="H189" s="152">
        <f t="shared" ca="1" si="29"/>
        <v>2396.7904562270573</v>
      </c>
      <c r="I189" s="112">
        <f t="shared" ca="1" si="30"/>
        <v>4.1990802919421363E-3</v>
      </c>
      <c r="J189" s="151">
        <f t="shared" ca="1" si="18"/>
        <v>2.0380034388067498</v>
      </c>
      <c r="K189" s="150">
        <f t="shared" ca="1" si="19"/>
        <v>0.24364304728804026</v>
      </c>
      <c r="L189" s="52"/>
      <c r="M189" s="149">
        <v>44091</v>
      </c>
      <c r="N189" s="59">
        <f>'[1]S&amp;P500'!F4618</f>
        <v>3357.04</v>
      </c>
      <c r="O189" s="58">
        <f t="shared" si="32"/>
        <v>-8.4035102747312268E-3</v>
      </c>
      <c r="P189" s="144">
        <f t="shared" si="21"/>
        <v>2319.896279184346</v>
      </c>
      <c r="Q189" s="144">
        <f t="shared" si="22"/>
        <v>2673.7525551083118</v>
      </c>
      <c r="R189" s="144">
        <f t="shared" si="23"/>
        <v>2772.3378046193843</v>
      </c>
      <c r="S189" s="144">
        <f t="shared" si="24"/>
        <v>1941.2925572077822</v>
      </c>
      <c r="T189" s="144">
        <f t="shared" si="25"/>
        <v>3313.0174706017906</v>
      </c>
      <c r="U189" s="144">
        <f t="shared" si="26"/>
        <v>1624.4764158143057</v>
      </c>
      <c r="V189" s="144">
        <f t="shared" si="27"/>
        <v>3959.1440632609338</v>
      </c>
      <c r="W189" s="144">
        <f t="shared" si="28"/>
        <v>1359.3642110968242</v>
      </c>
      <c r="X189" s="57">
        <v>124</v>
      </c>
      <c r="Y189" s="57"/>
      <c r="Z189" s="23"/>
      <c r="AB189" s="3"/>
      <c r="AC189" s="28"/>
      <c r="AD189" s="56"/>
      <c r="AE189" s="28"/>
      <c r="AF189" s="18"/>
      <c r="AH189" s="23"/>
      <c r="AI189" s="23"/>
      <c r="AJ189" s="23"/>
      <c r="AK189" s="23"/>
      <c r="AL189" s="23"/>
      <c r="AM189" s="23"/>
      <c r="AN189" s="23"/>
      <c r="AO189" s="30"/>
      <c r="AP189" s="22"/>
      <c r="AQ189" s="29"/>
      <c r="AR189" s="27"/>
      <c r="AS189" s="27"/>
      <c r="AT189" s="27"/>
      <c r="AU189" s="27"/>
      <c r="AV189" s="27"/>
      <c r="AW189" s="27"/>
      <c r="AY189" s="2"/>
      <c r="AZ189" s="8"/>
      <c r="BA189" s="8"/>
      <c r="BB189" s="8"/>
      <c r="BD189" s="37"/>
      <c r="BE189" s="28"/>
      <c r="BF189" s="56"/>
      <c r="BG189" s="28"/>
      <c r="BH189" s="18"/>
      <c r="BJ189" s="23"/>
      <c r="BK189" s="23"/>
      <c r="BL189" s="23"/>
      <c r="BM189" s="23"/>
      <c r="BN189" s="23"/>
      <c r="BO189" s="23"/>
      <c r="BP189" s="23"/>
      <c r="BQ189" s="30"/>
      <c r="BR189" s="22"/>
      <c r="BS189" s="29"/>
      <c r="BT189" s="27"/>
      <c r="BU189" s="27"/>
      <c r="BV189" s="27"/>
      <c r="BW189" s="27"/>
      <c r="BX189" s="27"/>
      <c r="BY189" s="27"/>
      <c r="CA189" s="2"/>
      <c r="CB189" s="8"/>
      <c r="CC189" s="8"/>
      <c r="CD189" s="8"/>
      <c r="CF189" s="37"/>
      <c r="CG189" s="28"/>
      <c r="CH189" s="56"/>
      <c r="CI189" s="28"/>
      <c r="CJ189" s="18"/>
      <c r="CL189" s="23"/>
      <c r="CM189" s="23"/>
      <c r="CN189" s="23"/>
      <c r="CO189" s="23"/>
      <c r="CP189" s="23"/>
      <c r="CQ189" s="23"/>
      <c r="CR189" s="23"/>
      <c r="CS189" s="30"/>
      <c r="CT189" s="22"/>
      <c r="CU189" s="29"/>
      <c r="CV189" s="27"/>
      <c r="CW189" s="27"/>
      <c r="CX189" s="27"/>
      <c r="CY189" s="27"/>
      <c r="CZ189" s="27"/>
      <c r="DA189" s="27"/>
    </row>
    <row r="190" spans="2:105">
      <c r="B190" s="61">
        <v>180</v>
      </c>
      <c r="C190" s="149">
        <v>44092</v>
      </c>
      <c r="D190" s="154">
        <v>3319.47</v>
      </c>
      <c r="E190" s="58">
        <f t="shared" si="31"/>
        <v>-1.119140671543984E-2</v>
      </c>
      <c r="G190" s="57">
        <v>125</v>
      </c>
      <c r="H190" s="152">
        <f t="shared" ca="1" si="29"/>
        <v>2405.1451408142357</v>
      </c>
      <c r="I190" s="112">
        <f t="shared" ca="1" si="30"/>
        <v>3.4857801463086492E-3</v>
      </c>
      <c r="J190" s="151">
        <f t="shared" ca="1" si="18"/>
        <v>2.2372358698109762</v>
      </c>
      <c r="K190" s="150">
        <f t="shared" ca="1" si="19"/>
        <v>0.19923243100422633</v>
      </c>
      <c r="L190" s="52"/>
      <c r="M190" s="149">
        <v>44092</v>
      </c>
      <c r="N190" s="59">
        <f>'[1]S&amp;P500'!F4619</f>
        <v>3319.47</v>
      </c>
      <c r="O190" s="58">
        <f t="shared" si="32"/>
        <v>-1.119140671543984E-2</v>
      </c>
      <c r="P190" s="144">
        <f t="shared" si="21"/>
        <v>2320.5737878093132</v>
      </c>
      <c r="Q190" s="144">
        <f t="shared" si="22"/>
        <v>2675.6702658403542</v>
      </c>
      <c r="R190" s="144">
        <f t="shared" si="23"/>
        <v>2775.1364457539571</v>
      </c>
      <c r="S190" s="144">
        <f t="shared" si="24"/>
        <v>1940.4677247156524</v>
      </c>
      <c r="T190" s="144">
        <f t="shared" si="25"/>
        <v>3318.7405343495789</v>
      </c>
      <c r="U190" s="144">
        <f t="shared" si="26"/>
        <v>1622.6223921187175</v>
      </c>
      <c r="V190" s="144">
        <f t="shared" si="27"/>
        <v>3968.8278214884672</v>
      </c>
      <c r="W190" s="144">
        <f t="shared" si="28"/>
        <v>1356.8395876261652</v>
      </c>
      <c r="X190" s="57">
        <v>125</v>
      </c>
      <c r="Y190" s="57"/>
      <c r="Z190" s="23"/>
      <c r="AB190" s="3"/>
      <c r="AC190" s="28"/>
      <c r="AD190" s="56"/>
      <c r="AE190" s="28"/>
      <c r="AF190" s="18"/>
      <c r="AH190" s="23"/>
      <c r="AI190" s="23"/>
      <c r="AJ190" s="23"/>
      <c r="AK190" s="23"/>
      <c r="AL190" s="23"/>
      <c r="AM190" s="23"/>
      <c r="AN190" s="23"/>
      <c r="AO190" s="30"/>
      <c r="AP190" s="22"/>
      <c r="AQ190" s="29"/>
      <c r="AR190" s="27"/>
      <c r="AS190" s="27"/>
      <c r="AT190" s="27"/>
      <c r="AU190" s="27"/>
      <c r="AV190" s="27"/>
      <c r="AW190" s="27"/>
      <c r="AY190" s="2"/>
      <c r="AZ190" s="8"/>
      <c r="BA190" s="8"/>
      <c r="BB190" s="8"/>
      <c r="BD190" s="37"/>
      <c r="BE190" s="28"/>
      <c r="BF190" s="56"/>
      <c r="BG190" s="28"/>
      <c r="BH190" s="18"/>
      <c r="BJ190" s="23"/>
      <c r="BK190" s="23"/>
      <c r="BL190" s="23"/>
      <c r="BM190" s="23"/>
      <c r="BN190" s="23"/>
      <c r="BO190" s="23"/>
      <c r="BP190" s="23"/>
      <c r="BQ190" s="30"/>
      <c r="BR190" s="22"/>
      <c r="BS190" s="29"/>
      <c r="BT190" s="27"/>
      <c r="BU190" s="27"/>
      <c r="BV190" s="27"/>
      <c r="BW190" s="27"/>
      <c r="BX190" s="27"/>
      <c r="BY190" s="27"/>
      <c r="CA190" s="2"/>
      <c r="CB190" s="8"/>
      <c r="CC190" s="8"/>
      <c r="CD190" s="8"/>
      <c r="CF190" s="37"/>
      <c r="CG190" s="28"/>
      <c r="CH190" s="56"/>
      <c r="CI190" s="28"/>
      <c r="CJ190" s="18"/>
      <c r="CL190" s="23"/>
      <c r="CM190" s="23"/>
      <c r="CN190" s="23"/>
      <c r="CO190" s="23"/>
      <c r="CP190" s="23"/>
      <c r="CQ190" s="23"/>
      <c r="CR190" s="23"/>
      <c r="CS190" s="30"/>
      <c r="CT190" s="22"/>
      <c r="CU190" s="29"/>
      <c r="CV190" s="27"/>
      <c r="CW190" s="27"/>
      <c r="CX190" s="27"/>
      <c r="CY190" s="27"/>
      <c r="CZ190" s="27"/>
      <c r="DA190" s="27"/>
    </row>
    <row r="191" spans="2:105">
      <c r="B191" s="61">
        <v>181</v>
      </c>
      <c r="C191" s="149">
        <v>44095</v>
      </c>
      <c r="D191" s="155">
        <v>3281.06</v>
      </c>
      <c r="E191" s="58">
        <f t="shared" si="31"/>
        <v>-1.1571124305988563E-2</v>
      </c>
      <c r="G191" s="60">
        <v>126</v>
      </c>
      <c r="H191" s="152">
        <f t="shared" ca="1" si="29"/>
        <v>2550.595068537978</v>
      </c>
      <c r="I191" s="112">
        <f t="shared" ca="1" si="30"/>
        <v>6.0474490813681982E-2</v>
      </c>
      <c r="J191" s="151">
        <f t="shared" ca="1" si="18"/>
        <v>5.8887634203971686</v>
      </c>
      <c r="K191" s="150">
        <f t="shared" ca="1" si="19"/>
        <v>3.6515275505861924</v>
      </c>
      <c r="L191" s="52"/>
      <c r="M191" s="149">
        <v>44095</v>
      </c>
      <c r="N191" s="59">
        <f>'[1]S&amp;P500'!F4620</f>
        <v>3281.06</v>
      </c>
      <c r="O191" s="58">
        <f t="shared" si="32"/>
        <v>-1.1571124305988563E-2</v>
      </c>
      <c r="P191" s="144">
        <f t="shared" si="21"/>
        <v>2321.251494295685</v>
      </c>
      <c r="Q191" s="144">
        <f t="shared" si="22"/>
        <v>2677.5816881727337</v>
      </c>
      <c r="R191" s="144">
        <f t="shared" si="23"/>
        <v>2777.9299610126582</v>
      </c>
      <c r="S191" s="144">
        <f t="shared" si="24"/>
        <v>1939.6487943870802</v>
      </c>
      <c r="T191" s="144">
        <f t="shared" si="25"/>
        <v>3324.4544536667076</v>
      </c>
      <c r="U191" s="144">
        <f t="shared" si="26"/>
        <v>1620.7797624741183</v>
      </c>
      <c r="V191" s="144">
        <f t="shared" si="27"/>
        <v>3978.5011032011562</v>
      </c>
      <c r="W191" s="144">
        <f t="shared" si="28"/>
        <v>1354.3312820585938</v>
      </c>
      <c r="X191" s="57">
        <v>126</v>
      </c>
      <c r="Y191" s="57"/>
      <c r="Z191" s="23"/>
      <c r="AB191" s="3"/>
      <c r="AC191" s="28"/>
      <c r="AD191" s="56"/>
      <c r="AE191" s="28"/>
      <c r="AF191" s="18"/>
      <c r="AH191" s="23"/>
      <c r="AI191" s="23"/>
      <c r="AJ191" s="23"/>
      <c r="AK191" s="23"/>
      <c r="AL191" s="23"/>
      <c r="AM191" s="23"/>
      <c r="AN191" s="23"/>
      <c r="AO191" s="30"/>
      <c r="AP191" s="22"/>
      <c r="AQ191" s="29"/>
      <c r="AR191" s="27"/>
      <c r="AS191" s="27"/>
      <c r="AT191" s="27"/>
      <c r="AU191" s="27"/>
      <c r="AV191" s="27"/>
      <c r="AW191" s="27"/>
      <c r="AY191" s="2"/>
      <c r="AZ191" s="8"/>
      <c r="BA191" s="8"/>
      <c r="BB191" s="8"/>
      <c r="BD191" s="37"/>
      <c r="BE191" s="28"/>
      <c r="BF191" s="56"/>
      <c r="BG191" s="28"/>
      <c r="BH191" s="18"/>
      <c r="BJ191" s="23"/>
      <c r="BK191" s="23"/>
      <c r="BL191" s="23"/>
      <c r="BM191" s="23"/>
      <c r="BN191" s="23"/>
      <c r="BO191" s="23"/>
      <c r="BP191" s="23"/>
      <c r="BQ191" s="30"/>
      <c r="BR191" s="22"/>
      <c r="BS191" s="29"/>
      <c r="BT191" s="27"/>
      <c r="BU191" s="27"/>
      <c r="BV191" s="27"/>
      <c r="BW191" s="27"/>
      <c r="BX191" s="27"/>
      <c r="BY191" s="27"/>
      <c r="CA191" s="2"/>
      <c r="CB191" s="8"/>
      <c r="CC191" s="8"/>
      <c r="CD191" s="8"/>
      <c r="CF191" s="37"/>
      <c r="CG191" s="28"/>
      <c r="CH191" s="56"/>
      <c r="CI191" s="28"/>
      <c r="CJ191" s="18"/>
      <c r="CL191" s="23"/>
      <c r="CM191" s="23"/>
      <c r="CN191" s="23"/>
      <c r="CO191" s="23"/>
      <c r="CP191" s="23"/>
      <c r="CQ191" s="23"/>
      <c r="CR191" s="23"/>
      <c r="CS191" s="30"/>
      <c r="CT191" s="22"/>
      <c r="CU191" s="29"/>
      <c r="CV191" s="27"/>
      <c r="CW191" s="27"/>
      <c r="CX191" s="27"/>
      <c r="CY191" s="27"/>
      <c r="CZ191" s="27"/>
      <c r="DA191" s="27"/>
    </row>
    <row r="192" spans="2:105">
      <c r="B192" s="61">
        <v>182</v>
      </c>
      <c r="C192" s="149">
        <v>44096</v>
      </c>
      <c r="D192" s="155">
        <v>3315.57</v>
      </c>
      <c r="E192" s="58">
        <f t="shared" si="31"/>
        <v>1.0517942372282195E-2</v>
      </c>
      <c r="G192" s="57">
        <v>127</v>
      </c>
      <c r="H192" s="152">
        <f t="shared" ca="1" si="29"/>
        <v>2595.7136824835579</v>
      </c>
      <c r="I192" s="112">
        <f t="shared" ca="1" si="30"/>
        <v>1.7689446083435843E-2</v>
      </c>
      <c r="J192" s="151">
        <f t="shared" ca="1" si="18"/>
        <v>6.966438970447463</v>
      </c>
      <c r="K192" s="150">
        <f t="shared" ca="1" si="19"/>
        <v>1.0776755500502944</v>
      </c>
      <c r="L192" s="52"/>
      <c r="M192" s="149">
        <v>44096</v>
      </c>
      <c r="N192" s="59">
        <f>'[1]S&amp;P500'!F4621</f>
        <v>3315.57</v>
      </c>
      <c r="O192" s="58">
        <f t="shared" si="32"/>
        <v>1.0517942372282195E-2</v>
      </c>
      <c r="P192" s="144">
        <f t="shared" si="21"/>
        <v>2321.9293987012461</v>
      </c>
      <c r="Q192" s="144">
        <f t="shared" si="22"/>
        <v>2679.4868977895671</v>
      </c>
      <c r="R192" s="144">
        <f t="shared" si="23"/>
        <v>2780.7184238010177</v>
      </c>
      <c r="S192" s="144">
        <f t="shared" si="24"/>
        <v>1938.8356931096901</v>
      </c>
      <c r="T192" s="144">
        <f t="shared" si="25"/>
        <v>3330.159373834309</v>
      </c>
      <c r="U192" s="144">
        <f t="shared" si="26"/>
        <v>1618.9483827452923</v>
      </c>
      <c r="V192" s="144">
        <f t="shared" si="27"/>
        <v>3988.1641234201034</v>
      </c>
      <c r="W192" s="144">
        <f t="shared" si="28"/>
        <v>1351.8390832746625</v>
      </c>
      <c r="X192" s="57">
        <v>127</v>
      </c>
      <c r="Y192" s="57"/>
      <c r="Z192" s="23"/>
      <c r="AB192" s="3"/>
      <c r="AC192" s="28"/>
      <c r="AD192" s="56"/>
      <c r="AE192" s="28"/>
      <c r="AF192" s="18"/>
      <c r="AH192" s="23"/>
      <c r="AI192" s="23"/>
      <c r="AJ192" s="23"/>
      <c r="AK192" s="23"/>
      <c r="AL192" s="23"/>
      <c r="AM192" s="23"/>
      <c r="AN192" s="23"/>
      <c r="AO192" s="30"/>
      <c r="AP192" s="22"/>
      <c r="AQ192" s="29"/>
      <c r="AR192" s="27"/>
      <c r="AS192" s="27"/>
      <c r="AT192" s="27"/>
      <c r="AU192" s="27"/>
      <c r="AV192" s="27"/>
      <c r="AW192" s="27"/>
      <c r="AY192" s="2"/>
      <c r="AZ192" s="8"/>
      <c r="BA192" s="8"/>
      <c r="BB192" s="8"/>
      <c r="BD192" s="37"/>
      <c r="BE192" s="28"/>
      <c r="BF192" s="56"/>
      <c r="BG192" s="28"/>
      <c r="BH192" s="18"/>
      <c r="BJ192" s="23"/>
      <c r="BK192" s="23"/>
      <c r="BL192" s="23"/>
      <c r="BM192" s="23"/>
      <c r="BN192" s="23"/>
      <c r="BO192" s="23"/>
      <c r="BP192" s="23"/>
      <c r="BQ192" s="30"/>
      <c r="BR192" s="22"/>
      <c r="BS192" s="29"/>
      <c r="BT192" s="27"/>
      <c r="BU192" s="27"/>
      <c r="BV192" s="27"/>
      <c r="BW192" s="27"/>
      <c r="BX192" s="27"/>
      <c r="BY192" s="27"/>
      <c r="CA192" s="2"/>
      <c r="CB192" s="8"/>
      <c r="CC192" s="8"/>
      <c r="CD192" s="8"/>
      <c r="CF192" s="37"/>
      <c r="CG192" s="28"/>
      <c r="CH192" s="56"/>
      <c r="CI192" s="28"/>
      <c r="CJ192" s="18"/>
      <c r="CL192" s="23"/>
      <c r="CM192" s="23"/>
      <c r="CN192" s="23"/>
      <c r="CO192" s="23"/>
      <c r="CP192" s="23"/>
      <c r="CQ192" s="23"/>
      <c r="CR192" s="23"/>
      <c r="CS192" s="30"/>
      <c r="CT192" s="22"/>
      <c r="CU192" s="29"/>
      <c r="CV192" s="27"/>
      <c r="CW192" s="27"/>
      <c r="CX192" s="27"/>
      <c r="CY192" s="27"/>
      <c r="CZ192" s="27"/>
      <c r="DA192" s="27"/>
    </row>
    <row r="193" spans="2:105">
      <c r="B193" s="61">
        <v>183</v>
      </c>
      <c r="C193" s="149">
        <v>44097</v>
      </c>
      <c r="D193" s="155">
        <v>3236.92</v>
      </c>
      <c r="E193" s="58">
        <f t="shared" si="31"/>
        <v>-2.3721411401357861E-2</v>
      </c>
      <c r="G193" s="60">
        <v>128</v>
      </c>
      <c r="H193" s="152">
        <f t="shared" ca="1" si="29"/>
        <v>2663.4868751752529</v>
      </c>
      <c r="I193" s="112">
        <f t="shared" ca="1" si="30"/>
        <v>2.6109656526851637E-2</v>
      </c>
      <c r="J193" s="151">
        <f t="shared" ref="J193:J256" ca="1" si="33">+J192+K193</f>
        <v>8.5591026419503251</v>
      </c>
      <c r="K193" s="150">
        <f t="shared" ref="K193:K256" ca="1" si="34">NORMINV(RAND(),0,$I$5)</f>
        <v>1.592663671502863</v>
      </c>
      <c r="L193" s="52"/>
      <c r="M193" s="149">
        <v>44097</v>
      </c>
      <c r="N193" s="59">
        <f>'[1]S&amp;P500'!F4622</f>
        <v>3236.92</v>
      </c>
      <c r="O193" s="58">
        <f t="shared" ref="O193:O224" si="35">IF(N193="","",(N193-N192)/N192)</f>
        <v>-2.3721411401357861E-2</v>
      </c>
      <c r="P193" s="144">
        <f t="shared" ref="P193:P256" si="36">$I$6*EXP($I$4*X193)</f>
        <v>2322.6075010837963</v>
      </c>
      <c r="Q193" s="144">
        <f t="shared" ref="Q193:Q256" si="37">$I$6*EXP($I$3*SQRT(X193))</f>
        <v>2681.3859688848879</v>
      </c>
      <c r="R193" s="144">
        <f t="shared" ref="R193:R256" si="38">$I$6*EXP($I$4*X193+$I$3*SQRT(X193))</f>
        <v>2783.5019060663649</v>
      </c>
      <c r="S193" s="144">
        <f t="shared" ref="S193:S256" si="39">$I$6*EXP($I$4*X193-$I$3*SQRT(X193))</f>
        <v>1938.028349229412</v>
      </c>
      <c r="T193" s="144">
        <f t="shared" ref="T193:T256" si="40">$I$6*EXP($I$4*X193+2*$I$3*SQRT(X193))</f>
        <v>3335.8554372444319</v>
      </c>
      <c r="U193" s="144">
        <f t="shared" ref="U193:U256" si="41">$I$6*EXP($I$4*X193-2*$I$3*SQRT(X193))</f>
        <v>1617.1281116866458</v>
      </c>
      <c r="V193" s="144">
        <f t="shared" ref="V193:V256" si="42">$I$6*EXP($I$4*X193+3*$I$3*SQRT(X193))</f>
        <v>3997.8170929005009</v>
      </c>
      <c r="W193" s="144">
        <f t="shared" ref="W193:W256" si="43">$I$6*EXP($I$4*X193-3*$I$3*SQRT(X193))</f>
        <v>1349.3627844231587</v>
      </c>
      <c r="X193" s="57">
        <v>128</v>
      </c>
      <c r="Y193" s="57"/>
      <c r="Z193" s="23"/>
      <c r="AB193" s="3"/>
      <c r="AC193" s="28"/>
      <c r="AD193" s="56"/>
      <c r="AE193" s="28"/>
      <c r="AF193" s="18"/>
      <c r="AH193" s="23"/>
      <c r="AI193" s="23"/>
      <c r="AJ193" s="23"/>
      <c r="AK193" s="23"/>
      <c r="AL193" s="23"/>
      <c r="AM193" s="23"/>
      <c r="AN193" s="23"/>
      <c r="AO193" s="30"/>
      <c r="AP193" s="22"/>
      <c r="AQ193" s="29"/>
      <c r="AR193" s="27"/>
      <c r="AS193" s="27"/>
      <c r="AT193" s="27"/>
      <c r="AU193" s="27"/>
      <c r="AV193" s="27"/>
      <c r="AW193" s="27"/>
      <c r="AY193" s="2"/>
      <c r="AZ193" s="8"/>
      <c r="BA193" s="8"/>
      <c r="BB193" s="8"/>
      <c r="BD193" s="37"/>
      <c r="BE193" s="28"/>
      <c r="BF193" s="56"/>
      <c r="BG193" s="28"/>
      <c r="BH193" s="18"/>
      <c r="BJ193" s="23"/>
      <c r="BK193" s="23"/>
      <c r="BL193" s="23"/>
      <c r="BM193" s="23"/>
      <c r="BN193" s="23"/>
      <c r="BO193" s="23"/>
      <c r="BP193" s="23"/>
      <c r="BQ193" s="30"/>
      <c r="BR193" s="22"/>
      <c r="BS193" s="29"/>
      <c r="BT193" s="27"/>
      <c r="BU193" s="27"/>
      <c r="BV193" s="27"/>
      <c r="BW193" s="27"/>
      <c r="BX193" s="27"/>
      <c r="BY193" s="27"/>
      <c r="CA193" s="2"/>
      <c r="CB193" s="8"/>
      <c r="CC193" s="8"/>
      <c r="CD193" s="8"/>
      <c r="CF193" s="37"/>
      <c r="CG193" s="28"/>
      <c r="CH193" s="56"/>
      <c r="CI193" s="28"/>
      <c r="CJ193" s="18"/>
      <c r="CL193" s="23"/>
      <c r="CM193" s="23"/>
      <c r="CN193" s="23"/>
      <c r="CO193" s="23"/>
      <c r="CP193" s="23"/>
      <c r="CQ193" s="23"/>
      <c r="CR193" s="23"/>
      <c r="CS193" s="30"/>
      <c r="CT193" s="22"/>
      <c r="CU193" s="29"/>
      <c r="CV193" s="27"/>
      <c r="CW193" s="27"/>
      <c r="CX193" s="27"/>
      <c r="CY193" s="27"/>
      <c r="CZ193" s="27"/>
      <c r="DA193" s="27"/>
    </row>
    <row r="194" spans="2:105">
      <c r="B194" s="61">
        <v>184</v>
      </c>
      <c r="C194" s="149">
        <v>44098</v>
      </c>
      <c r="D194" s="154">
        <v>3246.59</v>
      </c>
      <c r="E194" s="58">
        <f t="shared" si="31"/>
        <v>2.9874077827070403E-3</v>
      </c>
      <c r="G194" s="57">
        <v>129</v>
      </c>
      <c r="H194" s="152">
        <f t="shared" ref="H194:H257" ca="1" si="44">$I$6*EXP(($I$2-($I$3^2)/2)*G194+$I$3*J194)</f>
        <v>2709.3304287338451</v>
      </c>
      <c r="I194" s="112">
        <f t="shared" ref="I194:I257" ca="1" si="45">(H194-H193)/H193</f>
        <v>1.7211856377394696E-2</v>
      </c>
      <c r="J194" s="151">
        <f t="shared" ca="1" si="33"/>
        <v>9.6074407915679423</v>
      </c>
      <c r="K194" s="150">
        <f t="shared" ca="1" si="34"/>
        <v>1.0483381496176181</v>
      </c>
      <c r="L194" s="52"/>
      <c r="M194" s="149">
        <v>44098</v>
      </c>
      <c r="N194" s="59">
        <f>'[1]S&amp;P500'!F4623</f>
        <v>3246.59</v>
      </c>
      <c r="O194" s="58">
        <f t="shared" si="35"/>
        <v>2.9874077827070403E-3</v>
      </c>
      <c r="P194" s="144">
        <f t="shared" si="36"/>
        <v>2323.2858015011548</v>
      </c>
      <c r="Q194" s="144">
        <f t="shared" si="37"/>
        <v>2683.2789742033506</v>
      </c>
      <c r="R194" s="144">
        <f t="shared" si="38"/>
        <v>2786.2804783379038</v>
      </c>
      <c r="S194" s="144">
        <f t="shared" si="39"/>
        <v>1937.2266925104102</v>
      </c>
      <c r="T194" s="144">
        <f t="shared" si="40"/>
        <v>3341.5427834796424</v>
      </c>
      <c r="U194" s="144">
        <f t="shared" si="41"/>
        <v>1615.3188108626071</v>
      </c>
      <c r="V194" s="144">
        <f t="shared" si="42"/>
        <v>4007.4602182496928</v>
      </c>
      <c r="W194" s="144">
        <f t="shared" si="43"/>
        <v>1346.9021828030409</v>
      </c>
      <c r="X194" s="57">
        <v>129</v>
      </c>
      <c r="Y194" s="57"/>
      <c r="Z194" s="23"/>
      <c r="AB194" s="3"/>
      <c r="AC194" s="28"/>
      <c r="AD194" s="56"/>
      <c r="AE194" s="28"/>
      <c r="AF194" s="18"/>
      <c r="AH194" s="23"/>
      <c r="AI194" s="23"/>
      <c r="AJ194" s="23"/>
      <c r="AK194" s="23"/>
      <c r="AL194" s="23"/>
      <c r="AM194" s="23"/>
      <c r="AN194" s="23"/>
      <c r="AO194" s="30"/>
      <c r="AP194" s="22"/>
      <c r="AQ194" s="29"/>
      <c r="AR194" s="27"/>
      <c r="AS194" s="27"/>
      <c r="AT194" s="27"/>
      <c r="AU194" s="27"/>
      <c r="AV194" s="27"/>
      <c r="AW194" s="27"/>
      <c r="AY194" s="2"/>
      <c r="AZ194" s="8"/>
      <c r="BA194" s="8"/>
      <c r="BB194" s="8"/>
      <c r="BD194" s="37"/>
      <c r="BE194" s="28"/>
      <c r="BF194" s="56"/>
      <c r="BG194" s="28"/>
      <c r="BH194" s="18"/>
      <c r="BJ194" s="23"/>
      <c r="BK194" s="23"/>
      <c r="BL194" s="23"/>
      <c r="BM194" s="23"/>
      <c r="BN194" s="23"/>
      <c r="BO194" s="23"/>
      <c r="BP194" s="23"/>
      <c r="BQ194" s="30"/>
      <c r="BR194" s="22"/>
      <c r="BS194" s="29"/>
      <c r="BT194" s="27"/>
      <c r="BU194" s="27"/>
      <c r="BV194" s="27"/>
      <c r="BW194" s="27"/>
      <c r="BX194" s="27"/>
      <c r="BY194" s="27"/>
      <c r="CA194" s="2"/>
      <c r="CB194" s="8"/>
      <c r="CC194" s="8"/>
      <c r="CD194" s="8"/>
      <c r="CF194" s="37"/>
      <c r="CG194" s="28"/>
      <c r="CH194" s="56"/>
      <c r="CI194" s="28"/>
      <c r="CJ194" s="18"/>
      <c r="CL194" s="23"/>
      <c r="CM194" s="23"/>
      <c r="CN194" s="23"/>
      <c r="CO194" s="23"/>
      <c r="CP194" s="23"/>
      <c r="CQ194" s="23"/>
      <c r="CR194" s="23"/>
      <c r="CS194" s="30"/>
      <c r="CT194" s="22"/>
      <c r="CU194" s="29"/>
      <c r="CV194" s="27"/>
      <c r="CW194" s="27"/>
      <c r="CX194" s="27"/>
      <c r="CY194" s="27"/>
      <c r="CZ194" s="27"/>
      <c r="DA194" s="27"/>
    </row>
    <row r="195" spans="2:105">
      <c r="B195" s="61">
        <v>185</v>
      </c>
      <c r="C195" s="149">
        <v>44099</v>
      </c>
      <c r="D195" s="154">
        <v>3298.46</v>
      </c>
      <c r="E195" s="58">
        <f t="shared" si="31"/>
        <v>1.5976763311659276E-2</v>
      </c>
      <c r="G195" s="60">
        <v>130</v>
      </c>
      <c r="H195" s="152">
        <f t="shared" ca="1" si="44"/>
        <v>2770.8180455944689</v>
      </c>
      <c r="I195" s="112">
        <f t="shared" ca="1" si="45"/>
        <v>2.2694764805546028E-2</v>
      </c>
      <c r="J195" s="151">
        <f t="shared" ca="1" si="33"/>
        <v>10.991757655531822</v>
      </c>
      <c r="K195" s="150">
        <f t="shared" ca="1" si="34"/>
        <v>1.3843168639638797</v>
      </c>
      <c r="L195" s="52"/>
      <c r="M195" s="149">
        <v>44099</v>
      </c>
      <c r="N195" s="59">
        <f>'[1]S&amp;P500'!F4624</f>
        <v>3298.46</v>
      </c>
      <c r="O195" s="58">
        <f t="shared" si="35"/>
        <v>1.5976763311659276E-2</v>
      </c>
      <c r="P195" s="144">
        <f t="shared" si="36"/>
        <v>2323.9643000111541</v>
      </c>
      <c r="Q195" s="144">
        <f t="shared" si="37"/>
        <v>2685.1659850795145</v>
      </c>
      <c r="R195" s="144">
        <f t="shared" si="38"/>
        <v>2789.0542097653865</v>
      </c>
      <c r="S195" s="144">
        <f t="shared" si="39"/>
        <v>1936.4306540964105</v>
      </c>
      <c r="T195" s="144">
        <f t="shared" si="40"/>
        <v>3347.2215493898461</v>
      </c>
      <c r="U195" s="144">
        <f t="shared" si="41"/>
        <v>1613.5203445708069</v>
      </c>
      <c r="V195" s="144">
        <f t="shared" si="42"/>
        <v>4017.0937020411038</v>
      </c>
      <c r="W195" s="144">
        <f t="shared" si="43"/>
        <v>1344.457079749511</v>
      </c>
      <c r="X195" s="57">
        <v>130</v>
      </c>
      <c r="Y195" s="57"/>
      <c r="Z195" s="23"/>
      <c r="AB195" s="3"/>
      <c r="AC195" s="28"/>
      <c r="AD195" s="56"/>
      <c r="AE195" s="28"/>
      <c r="AF195" s="18"/>
      <c r="AH195" s="23"/>
      <c r="AI195" s="23"/>
      <c r="AJ195" s="23"/>
      <c r="AK195" s="23"/>
      <c r="AL195" s="23"/>
      <c r="AM195" s="23"/>
      <c r="AN195" s="23"/>
      <c r="AO195" s="30"/>
      <c r="AP195" s="22"/>
      <c r="AQ195" s="29"/>
      <c r="AR195" s="27"/>
      <c r="AS195" s="27"/>
      <c r="AT195" s="27"/>
      <c r="AU195" s="27"/>
      <c r="AV195" s="27"/>
      <c r="AW195" s="27"/>
      <c r="AY195" s="2"/>
      <c r="AZ195" s="8"/>
      <c r="BA195" s="8"/>
      <c r="BB195" s="8"/>
      <c r="BD195" s="37"/>
      <c r="BE195" s="28"/>
      <c r="BF195" s="56"/>
      <c r="BG195" s="28"/>
      <c r="BH195" s="18"/>
      <c r="BJ195" s="23"/>
      <c r="BK195" s="23"/>
      <c r="BL195" s="23"/>
      <c r="BM195" s="23"/>
      <c r="BN195" s="23"/>
      <c r="BO195" s="23"/>
      <c r="BP195" s="23"/>
      <c r="BQ195" s="30"/>
      <c r="BR195" s="22"/>
      <c r="BS195" s="29"/>
      <c r="BT195" s="27"/>
      <c r="BU195" s="27"/>
      <c r="BV195" s="27"/>
      <c r="BW195" s="27"/>
      <c r="BX195" s="27"/>
      <c r="BY195" s="27"/>
      <c r="CA195" s="2"/>
      <c r="CB195" s="8"/>
      <c r="CC195" s="8"/>
      <c r="CD195" s="8"/>
      <c r="CF195" s="37"/>
      <c r="CG195" s="28"/>
      <c r="CH195" s="56"/>
      <c r="CI195" s="28"/>
      <c r="CJ195" s="18"/>
      <c r="CL195" s="23"/>
      <c r="CM195" s="23"/>
      <c r="CN195" s="23"/>
      <c r="CO195" s="23"/>
      <c r="CP195" s="23"/>
      <c r="CQ195" s="23"/>
      <c r="CR195" s="23"/>
      <c r="CS195" s="30"/>
      <c r="CT195" s="22"/>
      <c r="CU195" s="29"/>
      <c r="CV195" s="27"/>
      <c r="CW195" s="27"/>
      <c r="CX195" s="27"/>
      <c r="CY195" s="27"/>
      <c r="CZ195" s="27"/>
      <c r="DA195" s="27"/>
    </row>
    <row r="196" spans="2:105">
      <c r="B196" s="61">
        <v>186</v>
      </c>
      <c r="C196" s="149">
        <v>44102</v>
      </c>
      <c r="D196" s="154">
        <v>3351.6</v>
      </c>
      <c r="E196" s="58">
        <f t="shared" si="31"/>
        <v>1.6110548559024475E-2</v>
      </c>
      <c r="G196" s="57">
        <v>131</v>
      </c>
      <c r="H196" s="152">
        <f t="shared" ca="1" si="44"/>
        <v>2673.1958316217506</v>
      </c>
      <c r="I196" s="112">
        <f t="shared" ca="1" si="45"/>
        <v>-3.5232271613047705E-2</v>
      </c>
      <c r="J196" s="151">
        <f t="shared" ca="1" si="33"/>
        <v>8.7317637438352129</v>
      </c>
      <c r="K196" s="150">
        <f t="shared" ca="1" si="34"/>
        <v>-2.2599939116966095</v>
      </c>
      <c r="L196" s="52"/>
      <c r="M196" s="149">
        <v>44102</v>
      </c>
      <c r="N196" s="59">
        <f>'[1]S&amp;P500'!F4625</f>
        <v>3351.6</v>
      </c>
      <c r="O196" s="58">
        <f t="shared" si="35"/>
        <v>1.6110548559024475E-2</v>
      </c>
      <c r="P196" s="144">
        <f t="shared" si="36"/>
        <v>2324.6429966716478</v>
      </c>
      <c r="Q196" s="144">
        <f t="shared" si="37"/>
        <v>2687.0470714757739</v>
      </c>
      <c r="R196" s="144">
        <f t="shared" si="38"/>
        <v>2791.8231681564398</v>
      </c>
      <c r="S196" s="144">
        <f t="shared" si="39"/>
        <v>1935.6401664733687</v>
      </c>
      <c r="T196" s="144">
        <f t="shared" si="40"/>
        <v>3352.891869166433</v>
      </c>
      <c r="U196" s="144">
        <f t="shared" si="41"/>
        <v>1611.7325797679318</v>
      </c>
      <c r="V196" s="144">
        <f t="shared" si="42"/>
        <v>4026.7177429241965</v>
      </c>
      <c r="W196" s="144">
        <f t="shared" si="43"/>
        <v>1342.0272805240593</v>
      </c>
      <c r="X196" s="57">
        <v>131</v>
      </c>
      <c r="Y196" s="57"/>
      <c r="Z196" s="23"/>
      <c r="AB196" s="3"/>
      <c r="AC196" s="28"/>
      <c r="AD196" s="56"/>
      <c r="AE196" s="28"/>
      <c r="AF196" s="18"/>
      <c r="AH196" s="23"/>
      <c r="AI196" s="23"/>
      <c r="AJ196" s="23"/>
      <c r="AK196" s="23"/>
      <c r="AL196" s="23"/>
      <c r="AM196" s="23"/>
      <c r="AN196" s="23"/>
      <c r="AO196" s="30"/>
      <c r="AP196" s="22"/>
      <c r="AQ196" s="29"/>
      <c r="AR196" s="27"/>
      <c r="AS196" s="27"/>
      <c r="AT196" s="27"/>
      <c r="AU196" s="27"/>
      <c r="AV196" s="27"/>
      <c r="AW196" s="27"/>
      <c r="AY196" s="2"/>
      <c r="AZ196" s="8"/>
      <c r="BA196" s="8"/>
      <c r="BB196" s="8"/>
      <c r="BD196" s="37"/>
      <c r="BE196" s="28"/>
      <c r="BF196" s="56"/>
      <c r="BG196" s="28"/>
      <c r="BH196" s="18"/>
      <c r="BJ196" s="23"/>
      <c r="BK196" s="23"/>
      <c r="BL196" s="23"/>
      <c r="BM196" s="23"/>
      <c r="BN196" s="23"/>
      <c r="BO196" s="23"/>
      <c r="BP196" s="23"/>
      <c r="BQ196" s="30"/>
      <c r="BR196" s="22"/>
      <c r="BS196" s="29"/>
      <c r="BT196" s="27"/>
      <c r="BU196" s="27"/>
      <c r="BV196" s="27"/>
      <c r="BW196" s="27"/>
      <c r="BX196" s="27"/>
      <c r="BY196" s="27"/>
      <c r="CA196" s="2"/>
      <c r="CB196" s="8"/>
      <c r="CC196" s="8"/>
      <c r="CD196" s="8"/>
      <c r="CF196" s="37"/>
      <c r="CG196" s="28"/>
      <c r="CH196" s="56"/>
      <c r="CI196" s="28"/>
      <c r="CJ196" s="18"/>
      <c r="CL196" s="23"/>
      <c r="CM196" s="23"/>
      <c r="CN196" s="23"/>
      <c r="CO196" s="23"/>
      <c r="CP196" s="23"/>
      <c r="CQ196" s="23"/>
      <c r="CR196" s="23"/>
      <c r="CS196" s="30"/>
      <c r="CT196" s="22"/>
      <c r="CU196" s="29"/>
      <c r="CV196" s="27"/>
      <c r="CW196" s="27"/>
      <c r="CX196" s="27"/>
      <c r="CY196" s="27"/>
      <c r="CZ196" s="27"/>
      <c r="DA196" s="27"/>
    </row>
    <row r="197" spans="2:105">
      <c r="B197" s="61">
        <v>187</v>
      </c>
      <c r="C197" s="149">
        <v>44103</v>
      </c>
      <c r="D197" s="154">
        <v>3335.47</v>
      </c>
      <c r="E197" s="58">
        <f t="shared" si="31"/>
        <v>-4.8126268051080405E-3</v>
      </c>
      <c r="G197" s="60">
        <v>132</v>
      </c>
      <c r="H197" s="152">
        <f t="shared" ca="1" si="44"/>
        <v>2673.2227058111994</v>
      </c>
      <c r="I197" s="112">
        <f t="shared" ca="1" si="45"/>
        <v>1.0053206402198555E-5</v>
      </c>
      <c r="J197" s="151">
        <f t="shared" ca="1" si="33"/>
        <v>8.7141420660770272</v>
      </c>
      <c r="K197" s="150">
        <f t="shared" ca="1" si="34"/>
        <v>-1.762167775818612E-2</v>
      </c>
      <c r="L197" s="52"/>
      <c r="M197" s="149">
        <v>44103</v>
      </c>
      <c r="N197" s="59">
        <f>'[1]S&amp;P500'!F4626</f>
        <v>3335.47</v>
      </c>
      <c r="O197" s="58">
        <f t="shared" si="35"/>
        <v>-4.8126268051080405E-3</v>
      </c>
      <c r="P197" s="144">
        <f t="shared" si="36"/>
        <v>2325.3218915405027</v>
      </c>
      <c r="Q197" s="144">
        <f t="shared" si="37"/>
        <v>2688.9223020189806</v>
      </c>
      <c r="R197" s="144">
        <f t="shared" si="38"/>
        <v>2794.5874200126127</v>
      </c>
      <c r="S197" s="144">
        <f t="shared" si="39"/>
        <v>1934.8551634334265</v>
      </c>
      <c r="T197" s="144">
        <f t="shared" si="40"/>
        <v>3358.553874413873</v>
      </c>
      <c r="U197" s="144">
        <f t="shared" si="41"/>
        <v>1609.9553859981299</v>
      </c>
      <c r="V197" s="144">
        <f t="shared" si="42"/>
        <v>4036.332535730633</v>
      </c>
      <c r="W197" s="144">
        <f t="shared" si="43"/>
        <v>1339.6125942083058</v>
      </c>
      <c r="X197" s="57">
        <v>132</v>
      </c>
      <c r="Y197" s="57"/>
      <c r="Z197" s="23"/>
      <c r="AB197" s="3"/>
      <c r="AC197" s="28"/>
      <c r="AD197" s="56"/>
      <c r="AE197" s="28"/>
      <c r="AF197" s="18"/>
      <c r="AH197" s="23"/>
      <c r="AI197" s="23"/>
      <c r="AJ197" s="23"/>
      <c r="AK197" s="23"/>
      <c r="AL197" s="23"/>
      <c r="AM197" s="23"/>
      <c r="AN197" s="23"/>
      <c r="AO197" s="30"/>
      <c r="AP197" s="22"/>
      <c r="AQ197" s="29"/>
      <c r="AR197" s="27"/>
      <c r="AS197" s="27"/>
      <c r="AT197" s="27"/>
      <c r="AU197" s="27"/>
      <c r="AV197" s="27"/>
      <c r="AW197" s="27"/>
      <c r="AY197" s="2"/>
      <c r="AZ197" s="8"/>
      <c r="BA197" s="8"/>
      <c r="BB197" s="8"/>
      <c r="BD197" s="37"/>
      <c r="BE197" s="28"/>
      <c r="BF197" s="56"/>
      <c r="BG197" s="28"/>
      <c r="BH197" s="18"/>
      <c r="BJ197" s="23"/>
      <c r="BK197" s="23"/>
      <c r="BL197" s="23"/>
      <c r="BM197" s="23"/>
      <c r="BN197" s="23"/>
      <c r="BO197" s="23"/>
      <c r="BP197" s="23"/>
      <c r="BQ197" s="30"/>
      <c r="BR197" s="22"/>
      <c r="BS197" s="29"/>
      <c r="BT197" s="27"/>
      <c r="BU197" s="27"/>
      <c r="BV197" s="27"/>
      <c r="BW197" s="27"/>
      <c r="BX197" s="27"/>
      <c r="BY197" s="27"/>
      <c r="CA197" s="2"/>
      <c r="CB197" s="8"/>
      <c r="CC197" s="8"/>
      <c r="CD197" s="8"/>
      <c r="CF197" s="37"/>
      <c r="CG197" s="28"/>
      <c r="CH197" s="56"/>
      <c r="CI197" s="28"/>
      <c r="CJ197" s="18"/>
      <c r="CL197" s="23"/>
      <c r="CM197" s="23"/>
      <c r="CN197" s="23"/>
      <c r="CO197" s="23"/>
      <c r="CP197" s="23"/>
      <c r="CQ197" s="23"/>
      <c r="CR197" s="23"/>
      <c r="CS197" s="30"/>
      <c r="CT197" s="22"/>
      <c r="CU197" s="29"/>
      <c r="CV197" s="27"/>
      <c r="CW197" s="27"/>
      <c r="CX197" s="27"/>
      <c r="CY197" s="27"/>
      <c r="CZ197" s="27"/>
      <c r="DA197" s="27"/>
    </row>
    <row r="198" spans="2:105">
      <c r="B198" s="61">
        <v>188</v>
      </c>
      <c r="C198" s="149">
        <v>44104</v>
      </c>
      <c r="D198" s="154">
        <v>3363</v>
      </c>
      <c r="E198" s="58">
        <f t="shared" si="31"/>
        <v>8.2537093722924205E-3</v>
      </c>
      <c r="G198" s="57">
        <v>133</v>
      </c>
      <c r="H198" s="152">
        <f t="shared" ca="1" si="44"/>
        <v>2641.4118034830335</v>
      </c>
      <c r="I198" s="112">
        <f t="shared" ca="1" si="45"/>
        <v>-1.1899832460278587E-2</v>
      </c>
      <c r="J198" s="151">
        <f t="shared" ca="1" si="33"/>
        <v>7.9476919270908217</v>
      </c>
      <c r="K198" s="150">
        <f t="shared" ca="1" si="34"/>
        <v>-0.76645013898620551</v>
      </c>
      <c r="L198" s="52"/>
      <c r="M198" s="149">
        <v>44104</v>
      </c>
      <c r="N198" s="59">
        <f>'[1]S&amp;P500'!F4627</f>
        <v>3363</v>
      </c>
      <c r="O198" s="58">
        <f t="shared" si="35"/>
        <v>8.2537093722924205E-3</v>
      </c>
      <c r="P198" s="144">
        <f t="shared" si="36"/>
        <v>2326.0009846756052</v>
      </c>
      <c r="Q198" s="144">
        <f t="shared" si="37"/>
        <v>2690.7917440358283</v>
      </c>
      <c r="R198" s="144">
        <f t="shared" si="38"/>
        <v>2797.3470305641931</v>
      </c>
      <c r="S198" s="144">
        <f t="shared" si="39"/>
        <v>1934.0755800400971</v>
      </c>
      <c r="T198" s="144">
        <f t="shared" si="40"/>
        <v>3364.2076942188569</v>
      </c>
      <c r="U198" s="144">
        <f t="shared" si="41"/>
        <v>1608.1886353238697</v>
      </c>
      <c r="V198" s="144">
        <f t="shared" si="42"/>
        <v>4045.9382715767892</v>
      </c>
      <c r="W198" s="144">
        <f t="shared" si="43"/>
        <v>1337.2128336014828</v>
      </c>
      <c r="X198" s="57">
        <v>133</v>
      </c>
      <c r="Y198" s="57"/>
      <c r="Z198" s="23"/>
      <c r="AB198" s="3"/>
      <c r="AC198" s="28"/>
      <c r="AD198" s="56"/>
      <c r="AE198" s="28"/>
      <c r="AF198" s="18"/>
      <c r="AH198" s="23"/>
      <c r="AI198" s="23"/>
      <c r="AJ198" s="23"/>
      <c r="AK198" s="23"/>
      <c r="AL198" s="23"/>
      <c r="AM198" s="23"/>
      <c r="AN198" s="23"/>
      <c r="AO198" s="30"/>
      <c r="AP198" s="22"/>
      <c r="AQ198" s="29"/>
      <c r="AR198" s="27"/>
      <c r="AS198" s="27"/>
      <c r="AT198" s="27"/>
      <c r="AU198" s="27"/>
      <c r="AV198" s="27"/>
      <c r="AW198" s="27"/>
      <c r="AY198" s="2"/>
      <c r="AZ198" s="8"/>
      <c r="BA198" s="8"/>
      <c r="BB198" s="8"/>
      <c r="BD198" s="37"/>
      <c r="BE198" s="28"/>
      <c r="BF198" s="56"/>
      <c r="BG198" s="28"/>
      <c r="BH198" s="18"/>
      <c r="BJ198" s="23"/>
      <c r="BK198" s="23"/>
      <c r="BL198" s="23"/>
      <c r="BM198" s="23"/>
      <c r="BN198" s="23"/>
      <c r="BO198" s="23"/>
      <c r="BP198" s="23"/>
      <c r="BQ198" s="30"/>
      <c r="BR198" s="22"/>
      <c r="BS198" s="29"/>
      <c r="BT198" s="27"/>
      <c r="BU198" s="27"/>
      <c r="BV198" s="27"/>
      <c r="BW198" s="27"/>
      <c r="BX198" s="27"/>
      <c r="BY198" s="27"/>
      <c r="CA198" s="2"/>
      <c r="CB198" s="8"/>
      <c r="CC198" s="8"/>
      <c r="CD198" s="8"/>
      <c r="CF198" s="37"/>
      <c r="CG198" s="28"/>
      <c r="CH198" s="56"/>
      <c r="CI198" s="28"/>
      <c r="CJ198" s="18"/>
      <c r="CL198" s="23"/>
      <c r="CM198" s="23"/>
      <c r="CN198" s="23"/>
      <c r="CO198" s="23"/>
      <c r="CP198" s="23"/>
      <c r="CQ198" s="23"/>
      <c r="CR198" s="23"/>
      <c r="CS198" s="30"/>
      <c r="CT198" s="22"/>
      <c r="CU198" s="29"/>
      <c r="CV198" s="27"/>
      <c r="CW198" s="27"/>
      <c r="CX198" s="27"/>
      <c r="CY198" s="27"/>
      <c r="CZ198" s="27"/>
      <c r="DA198" s="27"/>
    </row>
    <row r="199" spans="2:105">
      <c r="B199" s="61">
        <v>189</v>
      </c>
      <c r="C199" s="149">
        <v>44105</v>
      </c>
      <c r="D199" s="154">
        <v>3380.8</v>
      </c>
      <c r="E199" s="58">
        <f t="shared" si="31"/>
        <v>5.2928932500743925E-3</v>
      </c>
      <c r="G199" s="60">
        <v>134</v>
      </c>
      <c r="H199" s="152">
        <f t="shared" ca="1" si="44"/>
        <v>2675.5055530211807</v>
      </c>
      <c r="I199" s="112">
        <f t="shared" ca="1" si="45"/>
        <v>1.290739652680825E-2</v>
      </c>
      <c r="J199" s="151">
        <f t="shared" ca="1" si="33"/>
        <v>8.7309923027623935</v>
      </c>
      <c r="K199" s="150">
        <f t="shared" ca="1" si="34"/>
        <v>0.78330037567157174</v>
      </c>
      <c r="L199" s="52"/>
      <c r="M199" s="149">
        <v>44105</v>
      </c>
      <c r="N199" s="59">
        <f>'[1]S&amp;P500'!F4628</f>
        <v>3380.8</v>
      </c>
      <c r="O199" s="58">
        <f t="shared" si="35"/>
        <v>5.2928932500743925E-3</v>
      </c>
      <c r="P199" s="144">
        <f t="shared" si="36"/>
        <v>2326.6802761348567</v>
      </c>
      <c r="Q199" s="144">
        <f t="shared" si="37"/>
        <v>2692.6554635870307</v>
      </c>
      <c r="R199" s="144">
        <f t="shared" si="38"/>
        <v>2800.1020638038372</v>
      </c>
      <c r="S199" s="144">
        <f t="shared" si="39"/>
        <v>1933.3013525946305</v>
      </c>
      <c r="T199" s="144">
        <f t="shared" si="40"/>
        <v>3369.8534552170922</v>
      </c>
      <c r="U199" s="144">
        <f t="shared" si="41"/>
        <v>1606.4322022591425</v>
      </c>
      <c r="V199" s="144">
        <f t="shared" si="42"/>
        <v>4055.5351379627864</v>
      </c>
      <c r="W199" s="144">
        <f t="shared" si="43"/>
        <v>1334.8278151214104</v>
      </c>
      <c r="X199" s="57">
        <v>134</v>
      </c>
      <c r="Y199" s="57"/>
      <c r="Z199" s="23"/>
      <c r="AB199" s="3"/>
      <c r="AC199" s="28"/>
      <c r="AD199" s="56"/>
      <c r="AE199" s="28"/>
      <c r="AF199" s="18"/>
      <c r="AH199" s="23"/>
      <c r="AI199" s="23"/>
      <c r="AJ199" s="23"/>
      <c r="AK199" s="23"/>
      <c r="AL199" s="23"/>
      <c r="AM199" s="23"/>
      <c r="AN199" s="23"/>
      <c r="AO199" s="30"/>
      <c r="AP199" s="22"/>
      <c r="AQ199" s="29"/>
      <c r="AR199" s="27"/>
      <c r="AS199" s="27"/>
      <c r="AT199" s="27"/>
      <c r="AU199" s="27"/>
      <c r="AV199" s="27"/>
      <c r="AW199" s="27"/>
      <c r="AY199" s="2"/>
      <c r="AZ199" s="8"/>
      <c r="BA199" s="8"/>
      <c r="BB199" s="8"/>
      <c r="BD199" s="37"/>
      <c r="BE199" s="28"/>
      <c r="BF199" s="56"/>
      <c r="BG199" s="28"/>
      <c r="BH199" s="18"/>
      <c r="BJ199" s="23"/>
      <c r="BK199" s="23"/>
      <c r="BL199" s="23"/>
      <c r="BM199" s="23"/>
      <c r="BN199" s="23"/>
      <c r="BO199" s="23"/>
      <c r="BP199" s="23"/>
      <c r="BQ199" s="30"/>
      <c r="BR199" s="22"/>
      <c r="BS199" s="29"/>
      <c r="BT199" s="27"/>
      <c r="BU199" s="27"/>
      <c r="BV199" s="27"/>
      <c r="BW199" s="27"/>
      <c r="BX199" s="27"/>
      <c r="BY199" s="27"/>
      <c r="CA199" s="2"/>
      <c r="CB199" s="8"/>
      <c r="CC199" s="8"/>
      <c r="CD199" s="8"/>
      <c r="CF199" s="37"/>
      <c r="CG199" s="28"/>
      <c r="CH199" s="56"/>
      <c r="CI199" s="28"/>
      <c r="CJ199" s="18"/>
      <c r="CL199" s="23"/>
      <c r="CM199" s="23"/>
      <c r="CN199" s="23"/>
      <c r="CO199" s="23"/>
      <c r="CP199" s="23"/>
      <c r="CQ199" s="23"/>
      <c r="CR199" s="23"/>
      <c r="CS199" s="30"/>
      <c r="CT199" s="22"/>
      <c r="CU199" s="29"/>
      <c r="CV199" s="27"/>
      <c r="CW199" s="27"/>
      <c r="CX199" s="27"/>
      <c r="CY199" s="27"/>
      <c r="CZ199" s="27"/>
      <c r="DA199" s="27"/>
    </row>
    <row r="200" spans="2:105">
      <c r="B200" s="61">
        <v>190</v>
      </c>
      <c r="C200" s="149">
        <v>44106</v>
      </c>
      <c r="D200" s="154">
        <v>3348.44</v>
      </c>
      <c r="E200" s="58">
        <f t="shared" si="31"/>
        <v>-9.571699006152427E-3</v>
      </c>
      <c r="G200" s="57">
        <v>135</v>
      </c>
      <c r="H200" s="152">
        <f t="shared" ca="1" si="44"/>
        <v>2680.8258449828627</v>
      </c>
      <c r="I200" s="112">
        <f t="shared" ca="1" si="45"/>
        <v>1.9885183776480247E-3</v>
      </c>
      <c r="J200" s="151">
        <f t="shared" ca="1" si="33"/>
        <v>8.8369012960173752</v>
      </c>
      <c r="K200" s="150">
        <f t="shared" ca="1" si="34"/>
        <v>0.105908993254981</v>
      </c>
      <c r="L200" s="52"/>
      <c r="M200" s="149">
        <v>44106</v>
      </c>
      <c r="N200" s="59">
        <f>'[1]S&amp;P500'!F4629</f>
        <v>3348.44</v>
      </c>
      <c r="O200" s="58">
        <f t="shared" si="35"/>
        <v>-9.571699006152427E-3</v>
      </c>
      <c r="P200" s="144">
        <f t="shared" si="36"/>
        <v>2327.3597659761772</v>
      </c>
      <c r="Q200" s="144">
        <f t="shared" si="37"/>
        <v>2694.5135255003656</v>
      </c>
      <c r="R200" s="144">
        <f t="shared" si="38"/>
        <v>2802.8525825190736</v>
      </c>
      <c r="S200" s="144">
        <f t="shared" si="39"/>
        <v>1932.5324186035125</v>
      </c>
      <c r="T200" s="144">
        <f t="shared" si="40"/>
        <v>3375.4912816578499</v>
      </c>
      <c r="U200" s="144">
        <f t="shared" si="41"/>
        <v>1604.6859637049211</v>
      </c>
      <c r="V200" s="144">
        <f t="shared" si="42"/>
        <v>4065.123318868169</v>
      </c>
      <c r="W200" s="144">
        <f t="shared" si="43"/>
        <v>1332.4573587088134</v>
      </c>
      <c r="X200" s="57">
        <v>135</v>
      </c>
      <c r="Y200" s="57"/>
      <c r="Z200" s="23"/>
      <c r="AB200" s="3"/>
      <c r="AC200" s="28"/>
      <c r="AD200" s="56"/>
      <c r="AE200" s="28"/>
      <c r="AF200" s="18"/>
      <c r="AH200" s="23"/>
      <c r="AI200" s="23"/>
      <c r="AJ200" s="23"/>
      <c r="AK200" s="23"/>
      <c r="AL200" s="23"/>
      <c r="AM200" s="23"/>
      <c r="AN200" s="23"/>
      <c r="AO200" s="30"/>
      <c r="AP200" s="22"/>
      <c r="AQ200" s="29"/>
      <c r="AR200" s="27"/>
      <c r="AS200" s="27"/>
      <c r="AT200" s="27"/>
      <c r="AU200" s="27"/>
      <c r="AV200" s="27"/>
      <c r="AW200" s="27"/>
      <c r="AY200" s="2"/>
      <c r="AZ200" s="8"/>
      <c r="BA200" s="8"/>
      <c r="BB200" s="8"/>
      <c r="BD200" s="37"/>
      <c r="BE200" s="28"/>
      <c r="BF200" s="56"/>
      <c r="BG200" s="28"/>
      <c r="BH200" s="18"/>
      <c r="BJ200" s="23"/>
      <c r="BK200" s="23"/>
      <c r="BL200" s="23"/>
      <c r="BM200" s="23"/>
      <c r="BN200" s="23"/>
      <c r="BO200" s="23"/>
      <c r="BP200" s="23"/>
      <c r="BQ200" s="30"/>
      <c r="BR200" s="22"/>
      <c r="BS200" s="29"/>
      <c r="BT200" s="27"/>
      <c r="BU200" s="27"/>
      <c r="BV200" s="27"/>
      <c r="BW200" s="27"/>
      <c r="BX200" s="27"/>
      <c r="BY200" s="27"/>
      <c r="CA200" s="2"/>
      <c r="CB200" s="8"/>
      <c r="CC200" s="8"/>
      <c r="CD200" s="8"/>
      <c r="CF200" s="37"/>
      <c r="CG200" s="28"/>
      <c r="CH200" s="56"/>
      <c r="CI200" s="28"/>
      <c r="CJ200" s="18"/>
      <c r="CL200" s="23"/>
      <c r="CM200" s="23"/>
      <c r="CN200" s="23"/>
      <c r="CO200" s="23"/>
      <c r="CP200" s="23"/>
      <c r="CQ200" s="23"/>
      <c r="CR200" s="23"/>
      <c r="CS200" s="30"/>
      <c r="CT200" s="22"/>
      <c r="CU200" s="29"/>
      <c r="CV200" s="27"/>
      <c r="CW200" s="27"/>
      <c r="CX200" s="27"/>
      <c r="CY200" s="27"/>
      <c r="CZ200" s="27"/>
      <c r="DA200" s="27"/>
    </row>
    <row r="201" spans="2:105">
      <c r="B201" s="61">
        <v>191</v>
      </c>
      <c r="C201" s="149">
        <v>44109</v>
      </c>
      <c r="D201" s="154">
        <v>3408.6</v>
      </c>
      <c r="E201" s="58">
        <f t="shared" si="31"/>
        <v>1.7966575479924935E-2</v>
      </c>
      <c r="G201" s="60">
        <v>136</v>
      </c>
      <c r="H201" s="152">
        <f t="shared" ca="1" si="44"/>
        <v>2689.8866050760785</v>
      </c>
      <c r="I201" s="112">
        <f t="shared" ca="1" si="45"/>
        <v>3.3798391306070455E-3</v>
      </c>
      <c r="J201" s="151">
        <f t="shared" ca="1" si="33"/>
        <v>9.0295350654830298</v>
      </c>
      <c r="K201" s="150">
        <f t="shared" ca="1" si="34"/>
        <v>0.19263376946565483</v>
      </c>
      <c r="L201" s="52"/>
      <c r="M201" s="149">
        <v>44109</v>
      </c>
      <c r="N201" s="59">
        <f>'[1]S&amp;P500'!F4630</f>
        <v>3408.6</v>
      </c>
      <c r="O201" s="58">
        <f t="shared" si="35"/>
        <v>1.7966575479924935E-2</v>
      </c>
      <c r="P201" s="144">
        <f t="shared" si="36"/>
        <v>2328.0394542575013</v>
      </c>
      <c r="Q201" s="144">
        <f t="shared" si="37"/>
        <v>2696.3659934026068</v>
      </c>
      <c r="R201" s="144">
        <f t="shared" si="38"/>
        <v>2805.5986483237202</v>
      </c>
      <c r="S201" s="144">
        <f t="shared" si="39"/>
        <v>1931.7687167470485</v>
      </c>
      <c r="T201" s="144">
        <f t="shared" si="40"/>
        <v>3381.1212954663451</v>
      </c>
      <c r="U201" s="144">
        <f t="shared" si="41"/>
        <v>1602.949798886774</v>
      </c>
      <c r="V201" s="144">
        <f t="shared" si="42"/>
        <v>4074.7029948443819</v>
      </c>
      <c r="W201" s="144">
        <f t="shared" si="43"/>
        <v>1330.1012877348512</v>
      </c>
      <c r="X201" s="57">
        <v>136</v>
      </c>
      <c r="Y201" s="57"/>
      <c r="Z201" s="23"/>
      <c r="AB201" s="3"/>
      <c r="AC201" s="28"/>
      <c r="AD201" s="56"/>
      <c r="AE201" s="28"/>
      <c r="AF201" s="18"/>
      <c r="AH201" s="23"/>
      <c r="AI201" s="23"/>
      <c r="AJ201" s="23"/>
      <c r="AK201" s="23"/>
      <c r="AL201" s="23"/>
      <c r="AM201" s="23"/>
      <c r="AN201" s="23"/>
      <c r="AO201" s="30"/>
      <c r="AP201" s="22"/>
      <c r="AQ201" s="29"/>
      <c r="AR201" s="27"/>
      <c r="AS201" s="27"/>
      <c r="AT201" s="27"/>
      <c r="AU201" s="27"/>
      <c r="AV201" s="27"/>
      <c r="AW201" s="27"/>
      <c r="AY201" s="2"/>
      <c r="AZ201" s="8"/>
      <c r="BA201" s="8"/>
      <c r="BB201" s="8"/>
      <c r="BD201" s="37"/>
      <c r="BE201" s="28"/>
      <c r="BF201" s="56"/>
      <c r="BG201" s="28"/>
      <c r="BH201" s="18"/>
      <c r="BJ201" s="23"/>
      <c r="BK201" s="23"/>
      <c r="BL201" s="23"/>
      <c r="BM201" s="23"/>
      <c r="BN201" s="23"/>
      <c r="BO201" s="23"/>
      <c r="BP201" s="23"/>
      <c r="BQ201" s="30"/>
      <c r="BR201" s="22"/>
      <c r="BS201" s="29"/>
      <c r="BT201" s="27"/>
      <c r="BU201" s="27"/>
      <c r="BV201" s="27"/>
      <c r="BW201" s="27"/>
      <c r="BX201" s="27"/>
      <c r="BY201" s="27"/>
      <c r="CA201" s="2"/>
      <c r="CB201" s="8"/>
      <c r="CC201" s="8"/>
      <c r="CD201" s="8"/>
      <c r="CF201" s="37"/>
      <c r="CG201" s="28"/>
      <c r="CH201" s="56"/>
      <c r="CI201" s="28"/>
      <c r="CJ201" s="18"/>
      <c r="CL201" s="23"/>
      <c r="CM201" s="23"/>
      <c r="CN201" s="23"/>
      <c r="CO201" s="23"/>
      <c r="CP201" s="23"/>
      <c r="CQ201" s="23"/>
      <c r="CR201" s="23"/>
      <c r="CS201" s="30"/>
      <c r="CT201" s="22"/>
      <c r="CU201" s="29"/>
      <c r="CV201" s="27"/>
      <c r="CW201" s="27"/>
      <c r="CX201" s="27"/>
      <c r="CY201" s="27"/>
      <c r="CZ201" s="27"/>
      <c r="DA201" s="27"/>
    </row>
    <row r="202" spans="2:105">
      <c r="B202" s="61">
        <v>192</v>
      </c>
      <c r="C202" s="149">
        <v>44110</v>
      </c>
      <c r="D202" s="154">
        <v>3360.95</v>
      </c>
      <c r="E202" s="58">
        <f t="shared" si="31"/>
        <v>-1.3979346359209086E-2</v>
      </c>
      <c r="G202" s="57">
        <v>137</v>
      </c>
      <c r="H202" s="152">
        <f t="shared" ca="1" si="44"/>
        <v>2781.9262957229212</v>
      </c>
      <c r="I202" s="112">
        <f t="shared" ca="1" si="45"/>
        <v>3.4216940771092295E-2</v>
      </c>
      <c r="J202" s="151">
        <f t="shared" ca="1" si="33"/>
        <v>11.114070153101695</v>
      </c>
      <c r="K202" s="150">
        <f t="shared" ca="1" si="34"/>
        <v>2.084535087618665</v>
      </c>
      <c r="L202" s="52"/>
      <c r="M202" s="149">
        <v>44110</v>
      </c>
      <c r="N202" s="59">
        <f>'[1]S&amp;P500'!F4631</f>
        <v>3360.95</v>
      </c>
      <c r="O202" s="58">
        <f t="shared" si="35"/>
        <v>-1.3979346359209086E-2</v>
      </c>
      <c r="P202" s="144">
        <f t="shared" si="36"/>
        <v>2328.719341036784</v>
      </c>
      <c r="Q202" s="144">
        <f t="shared" si="37"/>
        <v>2698.2129297504107</v>
      </c>
      <c r="R202" s="144">
        <f t="shared" si="38"/>
        <v>2808.3403216882571</v>
      </c>
      <c r="S202" s="144">
        <f t="shared" si="39"/>
        <v>1931.0101868489899</v>
      </c>
      <c r="T202" s="144">
        <f t="shared" si="40"/>
        <v>3386.7436163040497</v>
      </c>
      <c r="U202" s="144">
        <f t="shared" si="41"/>
        <v>1601.2235892945555</v>
      </c>
      <c r="V202" s="144">
        <f t="shared" si="42"/>
        <v>4084.2743431041608</v>
      </c>
      <c r="W202" s="144">
        <f t="shared" si="43"/>
        <v>1327.7594289117255</v>
      </c>
      <c r="X202" s="57">
        <v>137</v>
      </c>
      <c r="Y202" s="57"/>
      <c r="Z202" s="23"/>
      <c r="AB202" s="3"/>
      <c r="AC202" s="28"/>
      <c r="AD202" s="56"/>
      <c r="AE202" s="28"/>
      <c r="AF202" s="18"/>
      <c r="AH202" s="23"/>
      <c r="AI202" s="23"/>
      <c r="AJ202" s="23"/>
      <c r="AK202" s="23"/>
      <c r="AL202" s="23"/>
      <c r="AM202" s="23"/>
      <c r="AN202" s="23"/>
      <c r="AO202" s="30"/>
      <c r="AP202" s="22"/>
      <c r="AQ202" s="29"/>
      <c r="AR202" s="27"/>
      <c r="AS202" s="27"/>
      <c r="AT202" s="27"/>
      <c r="AU202" s="27"/>
      <c r="AV202" s="27"/>
      <c r="AW202" s="27"/>
      <c r="AY202" s="2"/>
      <c r="AZ202" s="8"/>
      <c r="BA202" s="8"/>
      <c r="BB202" s="8"/>
      <c r="BD202" s="37"/>
      <c r="BE202" s="28"/>
      <c r="BF202" s="56"/>
      <c r="BG202" s="28"/>
      <c r="BH202" s="18"/>
      <c r="BJ202" s="23"/>
      <c r="BK202" s="23"/>
      <c r="BL202" s="23"/>
      <c r="BM202" s="23"/>
      <c r="BN202" s="23"/>
      <c r="BO202" s="23"/>
      <c r="BP202" s="23"/>
      <c r="BQ202" s="30"/>
      <c r="BR202" s="22"/>
      <c r="BS202" s="29"/>
      <c r="BT202" s="27"/>
      <c r="BU202" s="27"/>
      <c r="BV202" s="27"/>
      <c r="BW202" s="27"/>
      <c r="BX202" s="27"/>
      <c r="BY202" s="27"/>
      <c r="CA202" s="2"/>
      <c r="CB202" s="8"/>
      <c r="CC202" s="8"/>
      <c r="CD202" s="8"/>
      <c r="CF202" s="37"/>
      <c r="CG202" s="28"/>
      <c r="CH202" s="56"/>
      <c r="CI202" s="28"/>
      <c r="CJ202" s="18"/>
      <c r="CL202" s="23"/>
      <c r="CM202" s="23"/>
      <c r="CN202" s="23"/>
      <c r="CO202" s="23"/>
      <c r="CP202" s="23"/>
      <c r="CQ202" s="23"/>
      <c r="CR202" s="23"/>
      <c r="CS202" s="30"/>
      <c r="CT202" s="22"/>
      <c r="CU202" s="29"/>
      <c r="CV202" s="27"/>
      <c r="CW202" s="27"/>
      <c r="CX202" s="27"/>
      <c r="CY202" s="27"/>
      <c r="CZ202" s="27"/>
      <c r="DA202" s="27"/>
    </row>
    <row r="203" spans="2:105">
      <c r="B203" s="61">
        <v>193</v>
      </c>
      <c r="C203" s="149">
        <v>44111</v>
      </c>
      <c r="D203" s="154">
        <v>3419.44</v>
      </c>
      <c r="E203" s="58">
        <f t="shared" ref="E203:E266" si="46">(D203-D202)/D202</f>
        <v>1.7402817655722411E-2</v>
      </c>
      <c r="G203" s="60">
        <v>138</v>
      </c>
      <c r="H203" s="152">
        <f t="shared" ca="1" si="44"/>
        <v>2677.0681195644434</v>
      </c>
      <c r="I203" s="112">
        <f t="shared" ca="1" si="45"/>
        <v>-3.7692650707422497E-2</v>
      </c>
      <c r="J203" s="151">
        <f t="shared" ca="1" si="33"/>
        <v>8.6944833135179795</v>
      </c>
      <c r="K203" s="150">
        <f t="shared" ca="1" si="34"/>
        <v>-2.4195868395837152</v>
      </c>
      <c r="L203" s="52"/>
      <c r="M203" s="149">
        <v>44111</v>
      </c>
      <c r="N203" s="59">
        <f>'[1]S&amp;P500'!F4632</f>
        <v>3419.44</v>
      </c>
      <c r="O203" s="58">
        <f t="shared" si="35"/>
        <v>1.7402817655722411E-2</v>
      </c>
      <c r="P203" s="144">
        <f t="shared" si="36"/>
        <v>2329.3994263719937</v>
      </c>
      <c r="Q203" s="144">
        <f t="shared" si="37"/>
        <v>2700.0543958601806</v>
      </c>
      <c r="R203" s="144">
        <f t="shared" si="38"/>
        <v>2811.0776619691983</v>
      </c>
      <c r="S203" s="144">
        <f t="shared" si="39"/>
        <v>1930.2567698471605</v>
      </c>
      <c r="T203" s="144">
        <f t="shared" si="40"/>
        <v>3392.3583616270189</v>
      </c>
      <c r="U203" s="144">
        <f t="shared" si="41"/>
        <v>1599.5072186240793</v>
      </c>
      <c r="V203" s="144">
        <f t="shared" si="42"/>
        <v>4093.8375376079698</v>
      </c>
      <c r="W203" s="144">
        <f t="shared" si="43"/>
        <v>1325.4316122062442</v>
      </c>
      <c r="X203" s="57">
        <v>138</v>
      </c>
      <c r="Y203" s="57"/>
      <c r="Z203" s="23"/>
      <c r="AB203" s="3"/>
      <c r="AC203" s="28"/>
      <c r="AD203" s="56"/>
      <c r="AE203" s="28"/>
      <c r="AF203" s="18"/>
      <c r="AH203" s="23"/>
      <c r="AI203" s="23"/>
      <c r="AJ203" s="23"/>
      <c r="AK203" s="23"/>
      <c r="AL203" s="23"/>
      <c r="AM203" s="23"/>
      <c r="AN203" s="23"/>
      <c r="AO203" s="30"/>
      <c r="AP203" s="22"/>
      <c r="AQ203" s="29"/>
      <c r="AR203" s="27"/>
      <c r="AS203" s="27"/>
      <c r="AT203" s="27"/>
      <c r="AU203" s="27"/>
      <c r="AV203" s="27"/>
      <c r="AW203" s="27"/>
      <c r="AY203" s="2"/>
      <c r="AZ203" s="8"/>
      <c r="BA203" s="8"/>
      <c r="BB203" s="8"/>
      <c r="BD203" s="37"/>
      <c r="BE203" s="28"/>
      <c r="BF203" s="56"/>
      <c r="BG203" s="28"/>
      <c r="BH203" s="18"/>
      <c r="BJ203" s="23"/>
      <c r="BK203" s="23"/>
      <c r="BL203" s="23"/>
      <c r="BM203" s="23"/>
      <c r="BN203" s="23"/>
      <c r="BO203" s="23"/>
      <c r="BP203" s="23"/>
      <c r="BQ203" s="30"/>
      <c r="BR203" s="22"/>
      <c r="BS203" s="29"/>
      <c r="BT203" s="27"/>
      <c r="BU203" s="27"/>
      <c r="BV203" s="27"/>
      <c r="BW203" s="27"/>
      <c r="BX203" s="27"/>
      <c r="BY203" s="27"/>
      <c r="CA203" s="2"/>
      <c r="CB203" s="8"/>
      <c r="CC203" s="8"/>
      <c r="CD203" s="8"/>
      <c r="CF203" s="37"/>
      <c r="CG203" s="28"/>
      <c r="CH203" s="56"/>
      <c r="CI203" s="28"/>
      <c r="CJ203" s="18"/>
      <c r="CL203" s="23"/>
      <c r="CM203" s="23"/>
      <c r="CN203" s="23"/>
      <c r="CO203" s="23"/>
      <c r="CP203" s="23"/>
      <c r="CQ203" s="23"/>
      <c r="CR203" s="23"/>
      <c r="CS203" s="30"/>
      <c r="CT203" s="22"/>
      <c r="CU203" s="29"/>
      <c r="CV203" s="27"/>
      <c r="CW203" s="27"/>
      <c r="CX203" s="27"/>
      <c r="CY203" s="27"/>
      <c r="CZ203" s="27"/>
      <c r="DA203" s="27"/>
    </row>
    <row r="204" spans="2:105">
      <c r="B204" s="61">
        <v>194</v>
      </c>
      <c r="C204" s="149">
        <v>44112</v>
      </c>
      <c r="D204" s="154">
        <v>3446.83</v>
      </c>
      <c r="E204" s="58">
        <f t="shared" si="46"/>
        <v>8.0100835224480825E-3</v>
      </c>
      <c r="G204" s="57">
        <v>139</v>
      </c>
      <c r="H204" s="152">
        <f t="shared" ca="1" si="44"/>
        <v>2601.5222170296834</v>
      </c>
      <c r="I204" s="112">
        <f t="shared" ca="1" si="45"/>
        <v>-2.8219641473692214E-2</v>
      </c>
      <c r="J204" s="151">
        <f t="shared" ca="1" si="33"/>
        <v>6.887141522844173</v>
      </c>
      <c r="K204" s="150">
        <f t="shared" ca="1" si="34"/>
        <v>-1.8073417906738061</v>
      </c>
      <c r="L204" s="52"/>
      <c r="M204" s="149">
        <v>44112</v>
      </c>
      <c r="N204" s="59">
        <f>'[1]S&amp;P500'!F4633</f>
        <v>3446.83</v>
      </c>
      <c r="O204" s="58">
        <f t="shared" si="35"/>
        <v>8.0100835224480825E-3</v>
      </c>
      <c r="P204" s="144">
        <f t="shared" si="36"/>
        <v>2330.0797103211171</v>
      </c>
      <c r="Q204" s="144">
        <f t="shared" si="37"/>
        <v>2701.8904519369698</v>
      </c>
      <c r="R204" s="144">
        <f t="shared" si="38"/>
        <v>2813.8107274375102</v>
      </c>
      <c r="S204" s="144">
        <f t="shared" si="39"/>
        <v>1929.5084077650404</v>
      </c>
      <c r="T204" s="144">
        <f t="shared" si="40"/>
        <v>3397.9656467423024</v>
      </c>
      <c r="U204" s="144">
        <f t="shared" si="41"/>
        <v>1597.8005727207076</v>
      </c>
      <c r="V204" s="144">
        <f t="shared" si="42"/>
        <v>4103.3927491476061</v>
      </c>
      <c r="W204" s="144">
        <f t="shared" si="43"/>
        <v>1323.1176707562192</v>
      </c>
      <c r="X204" s="57">
        <v>139</v>
      </c>
      <c r="Y204" s="57"/>
      <c r="Z204" s="23"/>
      <c r="AB204" s="3"/>
      <c r="AC204" s="28"/>
      <c r="AD204" s="56"/>
      <c r="AE204" s="28"/>
      <c r="AF204" s="18"/>
      <c r="AH204" s="23"/>
      <c r="AI204" s="23"/>
      <c r="AJ204" s="23"/>
      <c r="AK204" s="23"/>
      <c r="AL204" s="23"/>
      <c r="AM204" s="23"/>
      <c r="AN204" s="23"/>
      <c r="AO204" s="30"/>
      <c r="AP204" s="22"/>
      <c r="AQ204" s="29"/>
      <c r="AR204" s="27"/>
      <c r="AS204" s="27"/>
      <c r="AT204" s="27"/>
      <c r="AU204" s="27"/>
      <c r="AV204" s="27"/>
      <c r="AW204" s="27"/>
      <c r="AY204" s="2"/>
      <c r="AZ204" s="8"/>
      <c r="BA204" s="8"/>
      <c r="BB204" s="8"/>
      <c r="BD204" s="37"/>
      <c r="BE204" s="28"/>
      <c r="BF204" s="56"/>
      <c r="BG204" s="28"/>
      <c r="BH204" s="18"/>
      <c r="BJ204" s="23"/>
      <c r="BK204" s="23"/>
      <c r="BL204" s="23"/>
      <c r="BM204" s="23"/>
      <c r="BN204" s="23"/>
      <c r="BO204" s="23"/>
      <c r="BP204" s="23"/>
      <c r="BQ204" s="30"/>
      <c r="BR204" s="22"/>
      <c r="BS204" s="29"/>
      <c r="BT204" s="27"/>
      <c r="BU204" s="27"/>
      <c r="BV204" s="27"/>
      <c r="BW204" s="27"/>
      <c r="BX204" s="27"/>
      <c r="BY204" s="27"/>
      <c r="CA204" s="2"/>
      <c r="CB204" s="8"/>
      <c r="CC204" s="8"/>
      <c r="CD204" s="8"/>
      <c r="CF204" s="37"/>
      <c r="CG204" s="28"/>
      <c r="CH204" s="56"/>
      <c r="CI204" s="28"/>
      <c r="CJ204" s="18"/>
      <c r="CL204" s="23"/>
      <c r="CM204" s="23"/>
      <c r="CN204" s="23"/>
      <c r="CO204" s="23"/>
      <c r="CP204" s="23"/>
      <c r="CQ204" s="23"/>
      <c r="CR204" s="23"/>
      <c r="CS204" s="30"/>
      <c r="CT204" s="22"/>
      <c r="CU204" s="29"/>
      <c r="CV204" s="27"/>
      <c r="CW204" s="27"/>
      <c r="CX204" s="27"/>
      <c r="CY204" s="27"/>
      <c r="CZ204" s="27"/>
      <c r="DA204" s="27"/>
    </row>
    <row r="205" spans="2:105">
      <c r="B205" s="61">
        <v>195</v>
      </c>
      <c r="C205" s="149">
        <v>44113</v>
      </c>
      <c r="D205" s="154">
        <v>3466.13</v>
      </c>
      <c r="E205" s="58">
        <f t="shared" si="46"/>
        <v>5.5993478065353335E-3</v>
      </c>
      <c r="G205" s="60">
        <v>140</v>
      </c>
      <c r="H205" s="152">
        <f t="shared" ca="1" si="44"/>
        <v>2554.6762467521571</v>
      </c>
      <c r="I205" s="112">
        <f t="shared" ca="1" si="45"/>
        <v>-1.8007138271151555E-2</v>
      </c>
      <c r="J205" s="151">
        <f t="shared" ca="1" si="33"/>
        <v>5.7331890372618552</v>
      </c>
      <c r="K205" s="150">
        <f t="shared" ca="1" si="34"/>
        <v>-1.1539524855823182</v>
      </c>
      <c r="L205" s="52"/>
      <c r="M205" s="149">
        <v>44113</v>
      </c>
      <c r="N205" s="59">
        <f>'[1]S&amp;P500'!F4634</f>
        <v>3466.13</v>
      </c>
      <c r="O205" s="58">
        <f t="shared" si="35"/>
        <v>5.5993478065353335E-3</v>
      </c>
      <c r="P205" s="144">
        <f t="shared" si="36"/>
        <v>2330.760192942158</v>
      </c>
      <c r="Q205" s="144">
        <f t="shared" si="37"/>
        <v>2703.7211571024363</v>
      </c>
      <c r="R205" s="144">
        <f t="shared" si="38"/>
        <v>2816.5395753061007</v>
      </c>
      <c r="S205" s="144">
        <f t="shared" si="39"/>
        <v>1928.7650436842771</v>
      </c>
      <c r="T205" s="144">
        <f t="shared" si="40"/>
        <v>3403.5655848625261</v>
      </c>
      <c r="U205" s="144">
        <f t="shared" si="41"/>
        <v>1596.1035395247688</v>
      </c>
      <c r="V205" s="144">
        <f t="shared" si="42"/>
        <v>4112.9401454270755</v>
      </c>
      <c r="W205" s="144">
        <f t="shared" si="43"/>
        <v>1320.8174407895931</v>
      </c>
      <c r="X205" s="57">
        <v>140</v>
      </c>
      <c r="Y205" s="57"/>
      <c r="Z205" s="23"/>
      <c r="AB205" s="3"/>
      <c r="AC205" s="28"/>
      <c r="AD205" s="56"/>
      <c r="AE205" s="28"/>
      <c r="AF205" s="18"/>
      <c r="AH205" s="23"/>
      <c r="AI205" s="23"/>
      <c r="AJ205" s="23"/>
      <c r="AK205" s="23"/>
      <c r="AL205" s="23"/>
      <c r="AM205" s="23"/>
      <c r="AN205" s="23"/>
      <c r="AO205" s="30"/>
      <c r="AP205" s="22"/>
      <c r="AQ205" s="29"/>
      <c r="AR205" s="27"/>
      <c r="AS205" s="27"/>
      <c r="AT205" s="27"/>
      <c r="AU205" s="27"/>
      <c r="AV205" s="27"/>
      <c r="AW205" s="27"/>
      <c r="AY205" s="2"/>
      <c r="AZ205" s="8"/>
      <c r="BA205" s="8"/>
      <c r="BB205" s="8"/>
      <c r="BD205" s="37"/>
      <c r="BE205" s="28"/>
      <c r="BF205" s="56"/>
      <c r="BG205" s="28"/>
      <c r="BH205" s="18"/>
      <c r="BJ205" s="23"/>
      <c r="BK205" s="23"/>
      <c r="BL205" s="23"/>
      <c r="BM205" s="23"/>
      <c r="BN205" s="23"/>
      <c r="BO205" s="23"/>
      <c r="BP205" s="23"/>
      <c r="BQ205" s="30"/>
      <c r="BR205" s="22"/>
      <c r="BS205" s="29"/>
      <c r="BT205" s="27"/>
      <c r="BU205" s="27"/>
      <c r="BV205" s="27"/>
      <c r="BW205" s="27"/>
      <c r="BX205" s="27"/>
      <c r="BY205" s="27"/>
      <c r="CA205" s="2"/>
      <c r="CB205" s="8"/>
      <c r="CC205" s="8"/>
      <c r="CD205" s="8"/>
      <c r="CF205" s="37"/>
      <c r="CG205" s="28"/>
      <c r="CH205" s="56"/>
      <c r="CI205" s="28"/>
      <c r="CJ205" s="18"/>
      <c r="CL205" s="23"/>
      <c r="CM205" s="23"/>
      <c r="CN205" s="23"/>
      <c r="CO205" s="23"/>
      <c r="CP205" s="23"/>
      <c r="CQ205" s="23"/>
      <c r="CR205" s="23"/>
      <c r="CS205" s="30"/>
      <c r="CT205" s="22"/>
      <c r="CU205" s="29"/>
      <c r="CV205" s="27"/>
      <c r="CW205" s="27"/>
      <c r="CX205" s="27"/>
      <c r="CY205" s="27"/>
      <c r="CZ205" s="27"/>
      <c r="DA205" s="27"/>
    </row>
    <row r="206" spans="2:105">
      <c r="B206" s="61">
        <v>196</v>
      </c>
      <c r="C206" s="149">
        <v>44116</v>
      </c>
      <c r="D206" s="154">
        <v>3534.22</v>
      </c>
      <c r="E206" s="58">
        <f t="shared" si="46"/>
        <v>1.9644387256103981E-2</v>
      </c>
      <c r="G206" s="57">
        <v>141</v>
      </c>
      <c r="H206" s="152">
        <f t="shared" ca="1" si="44"/>
        <v>2561.0135582122175</v>
      </c>
      <c r="I206" s="112">
        <f t="shared" ca="1" si="45"/>
        <v>2.4806710705973884E-3</v>
      </c>
      <c r="J206" s="151">
        <f t="shared" ca="1" si="33"/>
        <v>5.869788992582353</v>
      </c>
      <c r="K206" s="150">
        <f t="shared" ca="1" si="34"/>
        <v>0.13659995532049773</v>
      </c>
      <c r="L206" s="52"/>
      <c r="M206" s="149">
        <v>44116</v>
      </c>
      <c r="N206" s="59">
        <f>'[1]S&amp;P500'!F4635</f>
        <v>3534.22</v>
      </c>
      <c r="O206" s="58">
        <f t="shared" si="35"/>
        <v>1.9644387256103981E-2</v>
      </c>
      <c r="P206" s="144">
        <f t="shared" si="36"/>
        <v>2331.4408742931382</v>
      </c>
      <c r="Q206" s="144">
        <f t="shared" si="37"/>
        <v>2705.5465694219129</v>
      </c>
      <c r="R206" s="144">
        <f t="shared" si="38"/>
        <v>2819.2642617564252</v>
      </c>
      <c r="S206" s="144">
        <f t="shared" si="39"/>
        <v>1928.0266217180783</v>
      </c>
      <c r="T206" s="144">
        <f t="shared" si="40"/>
        <v>3409.1582871587107</v>
      </c>
      <c r="U206" s="144">
        <f t="shared" si="41"/>
        <v>1594.4160090187395</v>
      </c>
      <c r="V206" s="144">
        <f t="shared" si="42"/>
        <v>4122.4798911408488</v>
      </c>
      <c r="W206" s="144">
        <f t="shared" si="43"/>
        <v>1318.5307615461791</v>
      </c>
      <c r="X206" s="57">
        <v>141</v>
      </c>
      <c r="Y206" s="57"/>
      <c r="Z206" s="23"/>
      <c r="AB206" s="3"/>
      <c r="AC206" s="28"/>
      <c r="AD206" s="56"/>
      <c r="AE206" s="28"/>
      <c r="AF206" s="18"/>
      <c r="AH206" s="23"/>
      <c r="AI206" s="23"/>
      <c r="AJ206" s="23"/>
      <c r="AK206" s="23"/>
      <c r="AL206" s="23"/>
      <c r="AM206" s="23"/>
      <c r="AN206" s="23"/>
      <c r="AO206" s="30"/>
      <c r="AP206" s="22"/>
      <c r="AQ206" s="29"/>
      <c r="AR206" s="27"/>
      <c r="AS206" s="27"/>
      <c r="AT206" s="27"/>
      <c r="AU206" s="27"/>
      <c r="AV206" s="27"/>
      <c r="AW206" s="27"/>
      <c r="AY206" s="2"/>
      <c r="AZ206" s="8"/>
      <c r="BA206" s="8"/>
      <c r="BB206" s="8"/>
      <c r="BD206" s="37"/>
      <c r="BE206" s="28"/>
      <c r="BF206" s="56"/>
      <c r="BG206" s="28"/>
      <c r="BH206" s="18"/>
      <c r="BJ206" s="23"/>
      <c r="BK206" s="23"/>
      <c r="BL206" s="23"/>
      <c r="BM206" s="23"/>
      <c r="BN206" s="23"/>
      <c r="BO206" s="23"/>
      <c r="BP206" s="23"/>
      <c r="BQ206" s="30"/>
      <c r="BR206" s="22"/>
      <c r="BS206" s="29"/>
      <c r="BT206" s="27"/>
      <c r="BU206" s="27"/>
      <c r="BV206" s="27"/>
      <c r="BW206" s="27"/>
      <c r="BX206" s="27"/>
      <c r="BY206" s="27"/>
      <c r="CA206" s="2"/>
      <c r="CB206" s="8"/>
      <c r="CC206" s="8"/>
      <c r="CD206" s="8"/>
      <c r="CF206" s="37"/>
      <c r="CG206" s="28"/>
      <c r="CH206" s="56"/>
      <c r="CI206" s="28"/>
      <c r="CJ206" s="18"/>
      <c r="CL206" s="23"/>
      <c r="CM206" s="23"/>
      <c r="CN206" s="23"/>
      <c r="CO206" s="23"/>
      <c r="CP206" s="23"/>
      <c r="CQ206" s="23"/>
      <c r="CR206" s="23"/>
      <c r="CS206" s="30"/>
      <c r="CT206" s="22"/>
      <c r="CU206" s="29"/>
      <c r="CV206" s="27"/>
      <c r="CW206" s="27"/>
      <c r="CX206" s="27"/>
      <c r="CY206" s="27"/>
      <c r="CZ206" s="27"/>
      <c r="DA206" s="27"/>
    </row>
    <row r="207" spans="2:105">
      <c r="B207" s="61">
        <v>197</v>
      </c>
      <c r="C207" s="149">
        <v>44117</v>
      </c>
      <c r="D207" s="154">
        <v>3511.93</v>
      </c>
      <c r="E207" s="58">
        <f t="shared" si="46"/>
        <v>-6.3069078891523347E-3</v>
      </c>
      <c r="G207" s="60">
        <v>142</v>
      </c>
      <c r="H207" s="152">
        <f t="shared" ca="1" si="44"/>
        <v>2567.5725354213987</v>
      </c>
      <c r="I207" s="112">
        <f t="shared" ca="1" si="45"/>
        <v>2.5610864839621778E-3</v>
      </c>
      <c r="J207" s="151">
        <f t="shared" ca="1" si="33"/>
        <v>6.01140227325536</v>
      </c>
      <c r="K207" s="150">
        <f t="shared" ca="1" si="34"/>
        <v>0.14161328067300741</v>
      </c>
      <c r="L207" s="52"/>
      <c r="M207" s="149">
        <v>44117</v>
      </c>
      <c r="N207" s="59">
        <f>'[1]S&amp;P500'!F4636</f>
        <v>3511.93</v>
      </c>
      <c r="O207" s="58">
        <f t="shared" si="35"/>
        <v>-6.3069078891523347E-3</v>
      </c>
      <c r="P207" s="144">
        <f t="shared" si="36"/>
        <v>2332.1217544320943</v>
      </c>
      <c r="Q207" s="144">
        <f t="shared" si="37"/>
        <v>2707.3667459306062</v>
      </c>
      <c r="R207" s="144">
        <f t="shared" si="38"/>
        <v>2821.9848419642417</v>
      </c>
      <c r="S207" s="144">
        <f t="shared" si="39"/>
        <v>1927.2930869854565</v>
      </c>
      <c r="T207" s="144">
        <f t="shared" si="40"/>
        <v>3414.7438628113991</v>
      </c>
      <c r="U207" s="144">
        <f t="shared" si="41"/>
        <v>1592.737873176118</v>
      </c>
      <c r="V207" s="144">
        <f t="shared" si="42"/>
        <v>4132.0121480496136</v>
      </c>
      <c r="W207" s="144">
        <f t="shared" si="43"/>
        <v>1316.2574752019159</v>
      </c>
      <c r="X207" s="57">
        <v>142</v>
      </c>
      <c r="Y207" s="57"/>
      <c r="Z207" s="23"/>
      <c r="AB207" s="3"/>
      <c r="AC207" s="28"/>
      <c r="AD207" s="56"/>
      <c r="AE207" s="28"/>
      <c r="AF207" s="18"/>
      <c r="AH207" s="23"/>
      <c r="AI207" s="23"/>
      <c r="AJ207" s="23"/>
      <c r="AK207" s="23"/>
      <c r="AL207" s="23"/>
      <c r="AM207" s="23"/>
      <c r="AN207" s="23"/>
      <c r="AO207" s="30"/>
      <c r="AP207" s="22"/>
      <c r="AQ207" s="29"/>
      <c r="AR207" s="27"/>
      <c r="AS207" s="27"/>
      <c r="AT207" s="27"/>
      <c r="AU207" s="27"/>
      <c r="AV207" s="27"/>
      <c r="AW207" s="27"/>
      <c r="AY207" s="2"/>
      <c r="AZ207" s="8"/>
      <c r="BA207" s="8"/>
      <c r="BB207" s="8"/>
      <c r="BD207" s="37"/>
      <c r="BE207" s="28"/>
      <c r="BF207" s="56"/>
      <c r="BG207" s="28"/>
      <c r="BH207" s="18"/>
      <c r="BJ207" s="23"/>
      <c r="BK207" s="23"/>
      <c r="BL207" s="23"/>
      <c r="BM207" s="23"/>
      <c r="BN207" s="23"/>
      <c r="BO207" s="23"/>
      <c r="BP207" s="23"/>
      <c r="BQ207" s="30"/>
      <c r="BR207" s="22"/>
      <c r="BS207" s="29"/>
      <c r="BT207" s="27"/>
      <c r="BU207" s="27"/>
      <c r="BV207" s="27"/>
      <c r="BW207" s="27"/>
      <c r="BX207" s="27"/>
      <c r="BY207" s="27"/>
      <c r="CA207" s="2"/>
      <c r="CB207" s="8"/>
      <c r="CC207" s="8"/>
      <c r="CD207" s="8"/>
      <c r="CF207" s="37"/>
      <c r="CG207" s="28"/>
      <c r="CH207" s="56"/>
      <c r="CI207" s="28"/>
      <c r="CJ207" s="18"/>
      <c r="CL207" s="23"/>
      <c r="CM207" s="23"/>
      <c r="CN207" s="23"/>
      <c r="CO207" s="23"/>
      <c r="CP207" s="23"/>
      <c r="CQ207" s="23"/>
      <c r="CR207" s="23"/>
      <c r="CS207" s="30"/>
      <c r="CT207" s="22"/>
      <c r="CU207" s="29"/>
      <c r="CV207" s="27"/>
      <c r="CW207" s="27"/>
      <c r="CX207" s="27"/>
      <c r="CY207" s="27"/>
      <c r="CZ207" s="27"/>
      <c r="DA207" s="27"/>
    </row>
    <row r="208" spans="2:105">
      <c r="B208" s="61">
        <v>198</v>
      </c>
      <c r="C208" s="149">
        <v>44118</v>
      </c>
      <c r="D208" s="154">
        <v>3488.67</v>
      </c>
      <c r="E208" s="58">
        <f t="shared" si="46"/>
        <v>-6.6231388438834958E-3</v>
      </c>
      <c r="G208" s="57">
        <v>143</v>
      </c>
      <c r="H208" s="152">
        <f t="shared" ca="1" si="44"/>
        <v>2566.4072535311734</v>
      </c>
      <c r="I208" s="112">
        <f t="shared" ca="1" si="45"/>
        <v>-4.5384575280714998E-4</v>
      </c>
      <c r="J208" s="151">
        <f t="shared" ca="1" si="33"/>
        <v>5.9647804750077444</v>
      </c>
      <c r="K208" s="150">
        <f t="shared" ca="1" si="34"/>
        <v>-4.6621798247615157E-2</v>
      </c>
      <c r="L208" s="52"/>
      <c r="M208" s="149">
        <v>44118</v>
      </c>
      <c r="N208" s="59">
        <f>'[1]S&amp;P500'!F4637</f>
        <v>3488.67</v>
      </c>
      <c r="O208" s="58">
        <f t="shared" si="35"/>
        <v>-6.6231388438834958E-3</v>
      </c>
      <c r="P208" s="144">
        <f t="shared" si="36"/>
        <v>2332.8028334170808</v>
      </c>
      <c r="Q208" s="144">
        <f t="shared" si="37"/>
        <v>2709.1817426589669</v>
      </c>
      <c r="R208" s="144">
        <f t="shared" si="38"/>
        <v>2824.7013701245473</v>
      </c>
      <c r="S208" s="144">
        <f t="shared" si="39"/>
        <v>1926.5643855862938</v>
      </c>
      <c r="T208" s="144">
        <f t="shared" si="40"/>
        <v>3420.3224190601559</v>
      </c>
      <c r="U208" s="144">
        <f t="shared" si="41"/>
        <v>1591.0690259119251</v>
      </c>
      <c r="V208" s="144">
        <f t="shared" si="42"/>
        <v>4141.5370750536003</v>
      </c>
      <c r="W208" s="144">
        <f t="shared" si="43"/>
        <v>1313.9974267955406</v>
      </c>
      <c r="X208" s="57">
        <v>143</v>
      </c>
      <c r="Y208" s="57"/>
      <c r="Z208" s="23"/>
      <c r="AB208" s="3"/>
      <c r="AC208" s="28"/>
      <c r="AD208" s="56"/>
      <c r="AE208" s="28"/>
      <c r="AF208" s="18"/>
      <c r="AH208" s="23"/>
      <c r="AI208" s="23"/>
      <c r="AJ208" s="23"/>
      <c r="AK208" s="23"/>
      <c r="AL208" s="23"/>
      <c r="AM208" s="23"/>
      <c r="AN208" s="23"/>
      <c r="AO208" s="30"/>
      <c r="AP208" s="22"/>
      <c r="AQ208" s="29"/>
      <c r="AR208" s="27"/>
      <c r="AS208" s="27"/>
      <c r="AT208" s="27"/>
      <c r="AU208" s="27"/>
      <c r="AV208" s="27"/>
      <c r="AW208" s="27"/>
      <c r="AY208" s="2"/>
      <c r="AZ208" s="8"/>
      <c r="BA208" s="8"/>
      <c r="BB208" s="8"/>
      <c r="BD208" s="37"/>
      <c r="BE208" s="28"/>
      <c r="BF208" s="56"/>
      <c r="BG208" s="28"/>
      <c r="BH208" s="18"/>
      <c r="BJ208" s="23"/>
      <c r="BK208" s="23"/>
      <c r="BL208" s="23"/>
      <c r="BM208" s="23"/>
      <c r="BN208" s="23"/>
      <c r="BO208" s="23"/>
      <c r="BP208" s="23"/>
      <c r="BQ208" s="30"/>
      <c r="BR208" s="22"/>
      <c r="BS208" s="29"/>
      <c r="BT208" s="27"/>
      <c r="BU208" s="27"/>
      <c r="BV208" s="27"/>
      <c r="BW208" s="27"/>
      <c r="BX208" s="27"/>
      <c r="BY208" s="27"/>
      <c r="CA208" s="2"/>
      <c r="CB208" s="8"/>
      <c r="CC208" s="8"/>
      <c r="CD208" s="8"/>
      <c r="CF208" s="37"/>
      <c r="CG208" s="28"/>
      <c r="CH208" s="56"/>
      <c r="CI208" s="28"/>
      <c r="CJ208" s="18"/>
      <c r="CL208" s="23"/>
      <c r="CM208" s="23"/>
      <c r="CN208" s="23"/>
      <c r="CO208" s="23"/>
      <c r="CP208" s="23"/>
      <c r="CQ208" s="23"/>
      <c r="CR208" s="23"/>
      <c r="CS208" s="30"/>
      <c r="CT208" s="22"/>
      <c r="CU208" s="29"/>
      <c r="CV208" s="27"/>
      <c r="CW208" s="27"/>
      <c r="CX208" s="27"/>
      <c r="CY208" s="27"/>
      <c r="CZ208" s="27"/>
      <c r="DA208" s="27"/>
    </row>
    <row r="209" spans="2:105">
      <c r="B209" s="61">
        <v>199</v>
      </c>
      <c r="C209" s="149">
        <v>44119</v>
      </c>
      <c r="D209" s="154">
        <v>3483.34</v>
      </c>
      <c r="E209" s="58">
        <f t="shared" si="46"/>
        <v>-1.5278028589691564E-3</v>
      </c>
      <c r="G209" s="60">
        <v>144</v>
      </c>
      <c r="H209" s="152">
        <f t="shared" ca="1" si="44"/>
        <v>2686.6021033082375</v>
      </c>
      <c r="I209" s="112">
        <f t="shared" ca="1" si="45"/>
        <v>4.6833895755120494E-2</v>
      </c>
      <c r="J209" s="151">
        <f t="shared" ca="1" si="33"/>
        <v>8.8071724440171053</v>
      </c>
      <c r="K209" s="150">
        <f t="shared" ca="1" si="34"/>
        <v>2.84239196900936</v>
      </c>
      <c r="L209" s="52"/>
      <c r="M209" s="149">
        <v>44119</v>
      </c>
      <c r="N209" s="59">
        <f>'[1]S&amp;P500'!F4638</f>
        <v>3483.34</v>
      </c>
      <c r="O209" s="58">
        <f t="shared" si="35"/>
        <v>-1.5278028589691564E-3</v>
      </c>
      <c r="P209" s="144">
        <f t="shared" si="36"/>
        <v>2333.4841113061698</v>
      </c>
      <c r="Q209" s="144">
        <f t="shared" si="37"/>
        <v>2710.9916146572682</v>
      </c>
      <c r="R209" s="144">
        <f t="shared" si="38"/>
        <v>2827.4138994757282</v>
      </c>
      <c r="S209" s="144">
        <f t="shared" si="39"/>
        <v>1925.8404645771914</v>
      </c>
      <c r="T209" s="144">
        <f t="shared" si="40"/>
        <v>3425.8940612515012</v>
      </c>
      <c r="U209" s="144">
        <f t="shared" si="41"/>
        <v>1589.4093630347688</v>
      </c>
      <c r="V209" s="144">
        <f t="shared" si="42"/>
        <v>4151.0548282635891</v>
      </c>
      <c r="W209" s="144">
        <f t="shared" si="43"/>
        <v>1311.7504641575842</v>
      </c>
      <c r="X209" s="57">
        <v>144</v>
      </c>
      <c r="Y209" s="57"/>
      <c r="Z209" s="23"/>
      <c r="AB209" s="3"/>
      <c r="AC209" s="28"/>
      <c r="AD209" s="56"/>
      <c r="AE209" s="28"/>
      <c r="AF209" s="18"/>
      <c r="AH209" s="23"/>
      <c r="AI209" s="23"/>
      <c r="AJ209" s="23"/>
      <c r="AK209" s="23"/>
      <c r="AL209" s="23"/>
      <c r="AM209" s="23"/>
      <c r="AN209" s="23"/>
      <c r="AO209" s="30"/>
      <c r="AP209" s="22"/>
      <c r="AQ209" s="29"/>
      <c r="AR209" s="27"/>
      <c r="AS209" s="27"/>
      <c r="AT209" s="27"/>
      <c r="AU209" s="27"/>
      <c r="AV209" s="27"/>
      <c r="AW209" s="27"/>
      <c r="AY209" s="2"/>
      <c r="AZ209" s="8"/>
      <c r="BA209" s="8"/>
      <c r="BB209" s="8"/>
      <c r="BD209" s="37"/>
      <c r="BE209" s="28"/>
      <c r="BF209" s="56"/>
      <c r="BG209" s="28"/>
      <c r="BH209" s="18"/>
      <c r="BJ209" s="23"/>
      <c r="BK209" s="23"/>
      <c r="BL209" s="23"/>
      <c r="BM209" s="23"/>
      <c r="BN209" s="23"/>
      <c r="BO209" s="23"/>
      <c r="BP209" s="23"/>
      <c r="BQ209" s="30"/>
      <c r="BR209" s="22"/>
      <c r="BS209" s="29"/>
      <c r="BT209" s="27"/>
      <c r="BU209" s="27"/>
      <c r="BV209" s="27"/>
      <c r="BW209" s="27"/>
      <c r="BX209" s="27"/>
      <c r="BY209" s="27"/>
      <c r="CA209" s="2"/>
      <c r="CB209" s="8"/>
      <c r="CC209" s="8"/>
      <c r="CD209" s="8"/>
      <c r="CF209" s="37"/>
      <c r="CG209" s="28"/>
      <c r="CH209" s="56"/>
      <c r="CI209" s="28"/>
      <c r="CJ209" s="18"/>
      <c r="CL209" s="23"/>
      <c r="CM209" s="23"/>
      <c r="CN209" s="23"/>
      <c r="CO209" s="23"/>
      <c r="CP209" s="23"/>
      <c r="CQ209" s="23"/>
      <c r="CR209" s="23"/>
      <c r="CS209" s="30"/>
      <c r="CT209" s="22"/>
      <c r="CU209" s="29"/>
      <c r="CV209" s="27"/>
      <c r="CW209" s="27"/>
      <c r="CX209" s="27"/>
      <c r="CY209" s="27"/>
      <c r="CZ209" s="27"/>
      <c r="DA209" s="27"/>
    </row>
    <row r="210" spans="2:105">
      <c r="B210" s="61">
        <v>200</v>
      </c>
      <c r="C210" s="149">
        <v>44120</v>
      </c>
      <c r="D210" s="154">
        <v>3483.81</v>
      </c>
      <c r="E210" s="58">
        <f t="shared" si="46"/>
        <v>1.3492797142966231E-4</v>
      </c>
      <c r="G210" s="57">
        <v>145</v>
      </c>
      <c r="H210" s="152">
        <f t="shared" ca="1" si="44"/>
        <v>2540.1213452041457</v>
      </c>
      <c r="I210" s="112">
        <f t="shared" ca="1" si="45"/>
        <v>-5.4522684220234111E-2</v>
      </c>
      <c r="J210" s="151">
        <f t="shared" ca="1" si="33"/>
        <v>5.2848360100652938</v>
      </c>
      <c r="K210" s="150">
        <f t="shared" ca="1" si="34"/>
        <v>-3.5223364339518115</v>
      </c>
      <c r="L210" s="52"/>
      <c r="M210" s="149">
        <v>44120</v>
      </c>
      <c r="N210" s="59">
        <f>'[1]S&amp;P500'!F4639</f>
        <v>3483.81</v>
      </c>
      <c r="O210" s="58">
        <f t="shared" si="35"/>
        <v>1.3492797142966231E-4</v>
      </c>
      <c r="P210" s="144">
        <f t="shared" si="36"/>
        <v>2334.1655881574493</v>
      </c>
      <c r="Q210" s="144">
        <f t="shared" si="37"/>
        <v>2712.7964160194128</v>
      </c>
      <c r="R210" s="144">
        <f t="shared" si="38"/>
        <v>2830.1224823229518</v>
      </c>
      <c r="S210" s="144">
        <f t="shared" si="39"/>
        <v>1925.1212719480773</v>
      </c>
      <c r="T210" s="144">
        <f t="shared" si="40"/>
        <v>3431.4588928853436</v>
      </c>
      <c r="U210" s="144">
        <f t="shared" si="41"/>
        <v>1587.7587822004132</v>
      </c>
      <c r="V210" s="144">
        <f t="shared" si="42"/>
        <v>4160.5655610696804</v>
      </c>
      <c r="W210" s="144">
        <f t="shared" si="43"/>
        <v>1309.5164378416014</v>
      </c>
      <c r="X210" s="57">
        <v>145</v>
      </c>
      <c r="Y210" s="57"/>
      <c r="Z210" s="23"/>
      <c r="AB210" s="3"/>
      <c r="AC210" s="28"/>
      <c r="AD210" s="56"/>
      <c r="AE210" s="28"/>
      <c r="AF210" s="18"/>
      <c r="AH210" s="23"/>
      <c r="AI210" s="23"/>
      <c r="AJ210" s="23"/>
      <c r="AK210" s="23"/>
      <c r="AL210" s="23"/>
      <c r="AM210" s="23"/>
      <c r="AN210" s="23"/>
      <c r="AO210" s="30"/>
      <c r="AP210" s="22"/>
      <c r="AQ210" s="29"/>
      <c r="AR210" s="27"/>
      <c r="AS210" s="27"/>
      <c r="AT210" s="27"/>
      <c r="AU210" s="27"/>
      <c r="AV210" s="27"/>
      <c r="AW210" s="27"/>
      <c r="AY210" s="2"/>
      <c r="AZ210" s="8"/>
      <c r="BA210" s="8"/>
      <c r="BB210" s="8"/>
      <c r="BD210" s="37"/>
      <c r="BE210" s="28"/>
      <c r="BF210" s="56"/>
      <c r="BG210" s="28"/>
      <c r="BH210" s="18"/>
      <c r="BJ210" s="23"/>
      <c r="BK210" s="23"/>
      <c r="BL210" s="23"/>
      <c r="BM210" s="23"/>
      <c r="BN210" s="23"/>
      <c r="BO210" s="23"/>
      <c r="BP210" s="23"/>
      <c r="BQ210" s="30"/>
      <c r="BR210" s="22"/>
      <c r="BS210" s="29"/>
      <c r="BT210" s="27"/>
      <c r="BU210" s="27"/>
      <c r="BV210" s="27"/>
      <c r="BW210" s="27"/>
      <c r="BX210" s="27"/>
      <c r="BY210" s="27"/>
      <c r="CA210" s="2"/>
      <c r="CB210" s="8"/>
      <c r="CC210" s="8"/>
      <c r="CD210" s="8"/>
      <c r="CF210" s="37"/>
      <c r="CG210" s="28"/>
      <c r="CH210" s="56"/>
      <c r="CI210" s="28"/>
      <c r="CJ210" s="18"/>
      <c r="CL210" s="23"/>
      <c r="CM210" s="23"/>
      <c r="CN210" s="23"/>
      <c r="CO210" s="23"/>
      <c r="CP210" s="23"/>
      <c r="CQ210" s="23"/>
      <c r="CR210" s="23"/>
      <c r="CS210" s="30"/>
      <c r="CT210" s="22"/>
      <c r="CU210" s="29"/>
      <c r="CV210" s="27"/>
      <c r="CW210" s="27"/>
      <c r="CX210" s="27"/>
      <c r="CY210" s="27"/>
      <c r="CZ210" s="27"/>
      <c r="DA210" s="27"/>
    </row>
    <row r="211" spans="2:105">
      <c r="B211" s="61">
        <v>201</v>
      </c>
      <c r="C211" s="149">
        <v>44123</v>
      </c>
      <c r="D211" s="154">
        <v>3426.92</v>
      </c>
      <c r="E211" s="58">
        <f t="shared" si="46"/>
        <v>-1.6329822808936158E-2</v>
      </c>
      <c r="G211" s="60">
        <v>146</v>
      </c>
      <c r="H211" s="152">
        <f t="shared" ca="1" si="44"/>
        <v>2614.1244765494889</v>
      </c>
      <c r="I211" s="112">
        <f t="shared" ca="1" si="45"/>
        <v>2.9133699256165161E-2</v>
      </c>
      <c r="J211" s="151">
        <f t="shared" ca="1" si="33"/>
        <v>7.0614222389088059</v>
      </c>
      <c r="K211" s="150">
        <f t="shared" ca="1" si="34"/>
        <v>1.7765862288435124</v>
      </c>
      <c r="L211" s="52"/>
      <c r="M211" s="149">
        <v>44123</v>
      </c>
      <c r="N211" s="59">
        <f>'[1]S&amp;P500'!F4640</f>
        <v>3426.92</v>
      </c>
      <c r="O211" s="58">
        <f t="shared" si="35"/>
        <v>-1.6329822808936158E-2</v>
      </c>
      <c r="P211" s="144">
        <f t="shared" si="36"/>
        <v>2334.8472640290252</v>
      </c>
      <c r="Q211" s="144">
        <f t="shared" si="37"/>
        <v>2714.5961999059987</v>
      </c>
      <c r="R211" s="144">
        <f t="shared" si="38"/>
        <v>2832.8271700608334</v>
      </c>
      <c r="S211" s="144">
        <f t="shared" si="39"/>
        <v>1924.4067565995406</v>
      </c>
      <c r="T211" s="144">
        <f t="shared" si="40"/>
        <v>3437.0170156599634</v>
      </c>
      <c r="U211" s="144">
        <f t="shared" si="41"/>
        <v>1586.1171828667959</v>
      </c>
      <c r="V211" s="144">
        <f t="shared" si="42"/>
        <v>4170.0694242079171</v>
      </c>
      <c r="W211" s="144">
        <f t="shared" si="43"/>
        <v>1307.2952010575484</v>
      </c>
      <c r="X211" s="57">
        <v>146</v>
      </c>
      <c r="Y211" s="57"/>
      <c r="Z211" s="23"/>
      <c r="AB211" s="3"/>
      <c r="AC211" s="28"/>
      <c r="AD211" s="56"/>
      <c r="AE211" s="28"/>
      <c r="AF211" s="18"/>
      <c r="AH211" s="23"/>
      <c r="AI211" s="23"/>
      <c r="AJ211" s="23"/>
      <c r="AK211" s="23"/>
      <c r="AL211" s="23"/>
      <c r="AM211" s="23"/>
      <c r="AN211" s="23"/>
      <c r="AO211" s="30"/>
      <c r="AP211" s="22"/>
      <c r="AQ211" s="29"/>
      <c r="AR211" s="27"/>
      <c r="AS211" s="27"/>
      <c r="AT211" s="27"/>
      <c r="AU211" s="27"/>
      <c r="AV211" s="27"/>
      <c r="AW211" s="27"/>
      <c r="AY211" s="2"/>
      <c r="AZ211" s="8"/>
      <c r="BA211" s="8"/>
      <c r="BB211" s="8"/>
      <c r="BD211" s="37"/>
      <c r="BE211" s="28"/>
      <c r="BF211" s="56"/>
      <c r="BG211" s="28"/>
      <c r="BH211" s="18"/>
      <c r="BJ211" s="23"/>
      <c r="BK211" s="23"/>
      <c r="BL211" s="23"/>
      <c r="BM211" s="23"/>
      <c r="BN211" s="23"/>
      <c r="BO211" s="23"/>
      <c r="BP211" s="23"/>
      <c r="BQ211" s="30"/>
      <c r="BR211" s="22"/>
      <c r="BS211" s="29"/>
      <c r="BT211" s="27"/>
      <c r="BU211" s="27"/>
      <c r="BV211" s="27"/>
      <c r="BW211" s="27"/>
      <c r="BX211" s="27"/>
      <c r="BY211" s="27"/>
      <c r="CA211" s="2"/>
      <c r="CB211" s="8"/>
      <c r="CC211" s="8"/>
      <c r="CD211" s="8"/>
      <c r="CF211" s="37"/>
      <c r="CG211" s="28"/>
      <c r="CH211" s="56"/>
      <c r="CI211" s="28"/>
      <c r="CJ211" s="18"/>
      <c r="CL211" s="23"/>
      <c r="CM211" s="23"/>
      <c r="CN211" s="23"/>
      <c r="CO211" s="23"/>
      <c r="CP211" s="23"/>
      <c r="CQ211" s="23"/>
      <c r="CR211" s="23"/>
      <c r="CS211" s="30"/>
      <c r="CT211" s="22"/>
      <c r="CU211" s="29"/>
      <c r="CV211" s="27"/>
      <c r="CW211" s="27"/>
      <c r="CX211" s="27"/>
      <c r="CY211" s="27"/>
      <c r="CZ211" s="27"/>
      <c r="DA211" s="27"/>
    </row>
    <row r="212" spans="2:105">
      <c r="B212" s="61">
        <v>202</v>
      </c>
      <c r="C212" s="149">
        <v>44124</v>
      </c>
      <c r="D212" s="154">
        <v>3443.12</v>
      </c>
      <c r="E212" s="58">
        <f t="shared" si="46"/>
        <v>4.7272769717413357E-3</v>
      </c>
      <c r="G212" s="57">
        <v>147</v>
      </c>
      <c r="H212" s="152">
        <f t="shared" ca="1" si="44"/>
        <v>2563.0922981174745</v>
      </c>
      <c r="I212" s="112">
        <f t="shared" ca="1" si="45"/>
        <v>-1.9521709425013432E-2</v>
      </c>
      <c r="J212" s="151">
        <f t="shared" ca="1" si="33"/>
        <v>5.8109988158563306</v>
      </c>
      <c r="K212" s="150">
        <f t="shared" ca="1" si="34"/>
        <v>-1.2504234230524753</v>
      </c>
      <c r="L212" s="52"/>
      <c r="M212" s="149">
        <v>44124</v>
      </c>
      <c r="N212" s="59">
        <f>'[1]S&amp;P500'!F4641</f>
        <v>3443.12</v>
      </c>
      <c r="O212" s="58">
        <f t="shared" si="35"/>
        <v>4.7272769717413357E-3</v>
      </c>
      <c r="P212" s="144">
        <f t="shared" si="36"/>
        <v>2335.5291389790195</v>
      </c>
      <c r="Q212" s="144">
        <f t="shared" si="37"/>
        <v>2716.3910185666828</v>
      </c>
      <c r="R212" s="144">
        <f t="shared" si="38"/>
        <v>2835.5280131953991</v>
      </c>
      <c r="S212" s="144">
        <f t="shared" si="39"/>
        <v>1923.6968683208672</v>
      </c>
      <c r="T212" s="144">
        <f t="shared" si="40"/>
        <v>3442.5685295156036</v>
      </c>
      <c r="U212" s="144">
        <f t="shared" si="41"/>
        <v>1584.4844662504358</v>
      </c>
      <c r="V212" s="144">
        <f t="shared" si="42"/>
        <v>4179.5665658248399</v>
      </c>
      <c r="W212" s="144">
        <f t="shared" si="43"/>
        <v>1305.0866096072311</v>
      </c>
      <c r="X212" s="57">
        <v>147</v>
      </c>
      <c r="Y212" s="57"/>
      <c r="Z212" s="23"/>
      <c r="AB212" s="3"/>
      <c r="AC212" s="28"/>
      <c r="AD212" s="56"/>
      <c r="AE212" s="28"/>
      <c r="AF212" s="18"/>
      <c r="AH212" s="23"/>
      <c r="AI212" s="23"/>
      <c r="AJ212" s="23"/>
      <c r="AK212" s="23"/>
      <c r="AL212" s="23"/>
      <c r="AM212" s="23"/>
      <c r="AN212" s="23"/>
      <c r="AO212" s="30"/>
      <c r="AP212" s="22"/>
      <c r="AQ212" s="29"/>
      <c r="AR212" s="27"/>
      <c r="AS212" s="27"/>
      <c r="AT212" s="27"/>
      <c r="AU212" s="27"/>
      <c r="AV212" s="27"/>
      <c r="AW212" s="27"/>
      <c r="AY212" s="2"/>
      <c r="AZ212" s="8"/>
      <c r="BA212" s="8"/>
      <c r="BB212" s="8"/>
      <c r="BD212" s="37"/>
      <c r="BE212" s="28"/>
      <c r="BF212" s="56"/>
      <c r="BG212" s="28"/>
      <c r="BH212" s="18"/>
      <c r="BJ212" s="23"/>
      <c r="BK212" s="23"/>
      <c r="BL212" s="23"/>
      <c r="BM212" s="23"/>
      <c r="BN212" s="23"/>
      <c r="BO212" s="23"/>
      <c r="BP212" s="23"/>
      <c r="BQ212" s="30"/>
      <c r="BR212" s="22"/>
      <c r="BS212" s="29"/>
      <c r="BT212" s="27"/>
      <c r="BU212" s="27"/>
      <c r="BV212" s="27"/>
      <c r="BW212" s="27"/>
      <c r="BX212" s="27"/>
      <c r="BY212" s="27"/>
      <c r="CA212" s="2"/>
      <c r="CB212" s="8"/>
      <c r="CC212" s="8"/>
      <c r="CD212" s="8"/>
      <c r="CF212" s="37"/>
      <c r="CG212" s="28"/>
      <c r="CH212" s="56"/>
      <c r="CI212" s="28"/>
      <c r="CJ212" s="18"/>
      <c r="CL212" s="23"/>
      <c r="CM212" s="23"/>
      <c r="CN212" s="23"/>
      <c r="CO212" s="23"/>
      <c r="CP212" s="23"/>
      <c r="CQ212" s="23"/>
      <c r="CR212" s="23"/>
      <c r="CS212" s="30"/>
      <c r="CT212" s="22"/>
      <c r="CU212" s="29"/>
      <c r="CV212" s="27"/>
      <c r="CW212" s="27"/>
      <c r="CX212" s="27"/>
      <c r="CY212" s="27"/>
      <c r="CZ212" s="27"/>
      <c r="DA212" s="27"/>
    </row>
    <row r="213" spans="2:105">
      <c r="B213" s="61">
        <v>203</v>
      </c>
      <c r="C213" s="149">
        <v>44125</v>
      </c>
      <c r="D213" s="154">
        <v>3435.56</v>
      </c>
      <c r="E213" s="58">
        <f t="shared" si="46"/>
        <v>-2.1956829851994546E-3</v>
      </c>
      <c r="G213" s="60">
        <v>148</v>
      </c>
      <c r="H213" s="152">
        <f t="shared" ca="1" si="44"/>
        <v>2560.0970037208417</v>
      </c>
      <c r="I213" s="112">
        <f t="shared" ca="1" si="45"/>
        <v>-1.1686252574020493E-3</v>
      </c>
      <c r="J213" s="151">
        <f t="shared" ca="1" si="33"/>
        <v>5.7196670263340685</v>
      </c>
      <c r="K213" s="150">
        <f t="shared" ca="1" si="34"/>
        <v>-9.133178952226173E-2</v>
      </c>
      <c r="L213" s="52"/>
      <c r="M213" s="149">
        <v>44125</v>
      </c>
      <c r="N213" s="59">
        <f>'[1]S&amp;P500'!F4642</f>
        <v>3435.56</v>
      </c>
      <c r="O213" s="58">
        <f t="shared" si="35"/>
        <v>-2.1956829851994546E-3</v>
      </c>
      <c r="P213" s="144">
        <f t="shared" si="36"/>
        <v>2336.2112130655719</v>
      </c>
      <c r="Q213" s="144">
        <f t="shared" si="37"/>
        <v>2718.1809233618546</v>
      </c>
      <c r="R213" s="144">
        <f t="shared" si="38"/>
        <v>2838.2250613653764</v>
      </c>
      <c r="S213" s="144">
        <f t="shared" si="39"/>
        <v>1922.9915577687491</v>
      </c>
      <c r="T213" s="144">
        <f t="shared" si="40"/>
        <v>3448.1135326767208</v>
      </c>
      <c r="U213" s="144">
        <f t="shared" si="41"/>
        <v>1582.8605352841828</v>
      </c>
      <c r="V213" s="144">
        <f t="shared" si="42"/>
        <v>4189.057131540053</v>
      </c>
      <c r="W213" s="144">
        <f t="shared" si="43"/>
        <v>1302.8905218217417</v>
      </c>
      <c r="X213" s="57">
        <v>148</v>
      </c>
      <c r="Y213" s="57"/>
      <c r="Z213" s="23"/>
      <c r="AB213" s="3"/>
      <c r="AC213" s="28"/>
      <c r="AD213" s="56"/>
      <c r="AE213" s="28"/>
      <c r="AF213" s="18"/>
      <c r="AH213" s="23"/>
      <c r="AI213" s="23"/>
      <c r="AJ213" s="23"/>
      <c r="AK213" s="23"/>
      <c r="AL213" s="23"/>
      <c r="AM213" s="23"/>
      <c r="AN213" s="23"/>
      <c r="AO213" s="30"/>
      <c r="AP213" s="22"/>
      <c r="AQ213" s="29"/>
      <c r="AR213" s="27"/>
      <c r="AS213" s="27"/>
      <c r="AT213" s="27"/>
      <c r="AU213" s="27"/>
      <c r="AV213" s="27"/>
      <c r="AW213" s="27"/>
      <c r="AY213" s="2"/>
      <c r="AZ213" s="8"/>
      <c r="BA213" s="8"/>
      <c r="BB213" s="8"/>
      <c r="BD213" s="37"/>
      <c r="BE213" s="28"/>
      <c r="BF213" s="56"/>
      <c r="BG213" s="28"/>
      <c r="BH213" s="18"/>
      <c r="BJ213" s="23"/>
      <c r="BK213" s="23"/>
      <c r="BL213" s="23"/>
      <c r="BM213" s="23"/>
      <c r="BN213" s="23"/>
      <c r="BO213" s="23"/>
      <c r="BP213" s="23"/>
      <c r="BQ213" s="30"/>
      <c r="BR213" s="22"/>
      <c r="BS213" s="29"/>
      <c r="BT213" s="27"/>
      <c r="BU213" s="27"/>
      <c r="BV213" s="27"/>
      <c r="BW213" s="27"/>
      <c r="BX213" s="27"/>
      <c r="BY213" s="27"/>
      <c r="CA213" s="2"/>
      <c r="CB213" s="8"/>
      <c r="CC213" s="8"/>
      <c r="CD213" s="8"/>
      <c r="CF213" s="37"/>
      <c r="CG213" s="28"/>
      <c r="CH213" s="56"/>
      <c r="CI213" s="28"/>
      <c r="CJ213" s="18"/>
      <c r="CL213" s="23"/>
      <c r="CM213" s="23"/>
      <c r="CN213" s="23"/>
      <c r="CO213" s="23"/>
      <c r="CP213" s="23"/>
      <c r="CQ213" s="23"/>
      <c r="CR213" s="23"/>
      <c r="CS213" s="30"/>
      <c r="CT213" s="22"/>
      <c r="CU213" s="29"/>
      <c r="CV213" s="27"/>
      <c r="CW213" s="27"/>
      <c r="CX213" s="27"/>
      <c r="CY213" s="27"/>
      <c r="CZ213" s="27"/>
      <c r="DA213" s="27"/>
    </row>
    <row r="214" spans="2:105">
      <c r="B214" s="61">
        <v>204</v>
      </c>
      <c r="C214" s="149">
        <v>44126</v>
      </c>
      <c r="D214" s="154">
        <v>3453.49</v>
      </c>
      <c r="E214" s="58">
        <f t="shared" si="46"/>
        <v>5.2189453829942821E-3</v>
      </c>
      <c r="G214" s="57">
        <v>149</v>
      </c>
      <c r="H214" s="152">
        <f t="shared" ca="1" si="44"/>
        <v>2722.963244894222</v>
      </c>
      <c r="I214" s="112">
        <f t="shared" ca="1" si="45"/>
        <v>6.3617214869854832E-2</v>
      </c>
      <c r="J214" s="151">
        <f t="shared" ca="1" si="33"/>
        <v>9.5561398844259564</v>
      </c>
      <c r="K214" s="150">
        <f t="shared" ca="1" si="34"/>
        <v>3.8364728580918888</v>
      </c>
      <c r="L214" s="52"/>
      <c r="M214" s="149">
        <v>44126</v>
      </c>
      <c r="N214" s="59">
        <f>'[1]S&amp;P500'!F4643</f>
        <v>3453.49</v>
      </c>
      <c r="O214" s="58">
        <f t="shared" si="35"/>
        <v>5.2189453829942821E-3</v>
      </c>
      <c r="P214" s="144">
        <f t="shared" si="36"/>
        <v>2336.893486346838</v>
      </c>
      <c r="Q214" s="144">
        <f t="shared" si="37"/>
        <v>2719.9659647836543</v>
      </c>
      <c r="R214" s="144">
        <f t="shared" si="38"/>
        <v>2840.9183633628381</v>
      </c>
      <c r="S214" s="144">
        <f t="shared" si="39"/>
        <v>1922.2907764466438</v>
      </c>
      <c r="T214" s="144">
        <f t="shared" si="40"/>
        <v>3453.6521216929473</v>
      </c>
      <c r="U214" s="144">
        <f t="shared" si="41"/>
        <v>1581.2452945762566</v>
      </c>
      <c r="V214" s="144">
        <f t="shared" si="42"/>
        <v>4198.54126450687</v>
      </c>
      <c r="W214" s="144">
        <f t="shared" si="43"/>
        <v>1300.7067985008111</v>
      </c>
      <c r="X214" s="57">
        <v>149</v>
      </c>
      <c r="Y214" s="57"/>
      <c r="Z214" s="23"/>
      <c r="AB214" s="3"/>
      <c r="AC214" s="28"/>
      <c r="AD214" s="56"/>
      <c r="AE214" s="28"/>
      <c r="AF214" s="18"/>
      <c r="AH214" s="23"/>
      <c r="AI214" s="23"/>
      <c r="AJ214" s="23"/>
      <c r="AK214" s="23"/>
      <c r="AL214" s="23"/>
      <c r="AM214" s="23"/>
      <c r="AN214" s="23"/>
      <c r="AO214" s="30"/>
      <c r="AP214" s="22"/>
      <c r="AQ214" s="29"/>
      <c r="AR214" s="27"/>
      <c r="AS214" s="27"/>
      <c r="AT214" s="27"/>
      <c r="AU214" s="27"/>
      <c r="AV214" s="27"/>
      <c r="AW214" s="27"/>
      <c r="AY214" s="2"/>
      <c r="AZ214" s="8"/>
      <c r="BA214" s="8"/>
      <c r="BB214" s="8"/>
      <c r="BD214" s="37"/>
      <c r="BE214" s="28"/>
      <c r="BF214" s="56"/>
      <c r="BG214" s="28"/>
      <c r="BH214" s="18"/>
      <c r="BJ214" s="23"/>
      <c r="BK214" s="23"/>
      <c r="BL214" s="23"/>
      <c r="BM214" s="23"/>
      <c r="BN214" s="23"/>
      <c r="BO214" s="23"/>
      <c r="BP214" s="23"/>
      <c r="BQ214" s="30"/>
      <c r="BR214" s="22"/>
      <c r="BS214" s="29"/>
      <c r="BT214" s="27"/>
      <c r="BU214" s="27"/>
      <c r="BV214" s="27"/>
      <c r="BW214" s="27"/>
      <c r="BX214" s="27"/>
      <c r="BY214" s="27"/>
      <c r="CA214" s="2"/>
      <c r="CB214" s="8"/>
      <c r="CC214" s="8"/>
      <c r="CD214" s="8"/>
      <c r="CF214" s="37"/>
      <c r="CG214" s="28"/>
      <c r="CH214" s="56"/>
      <c r="CI214" s="28"/>
      <c r="CJ214" s="18"/>
      <c r="CL214" s="23"/>
      <c r="CM214" s="23"/>
      <c r="CN214" s="23"/>
      <c r="CO214" s="23"/>
      <c r="CP214" s="23"/>
      <c r="CQ214" s="23"/>
      <c r="CR214" s="23"/>
      <c r="CS214" s="30"/>
      <c r="CT214" s="22"/>
      <c r="CU214" s="29"/>
      <c r="CV214" s="27"/>
      <c r="CW214" s="27"/>
      <c r="CX214" s="27"/>
      <c r="CY214" s="27"/>
      <c r="CZ214" s="27"/>
      <c r="DA214" s="27"/>
    </row>
    <row r="215" spans="2:105">
      <c r="B215" s="61">
        <v>205</v>
      </c>
      <c r="C215" s="149">
        <v>44127</v>
      </c>
      <c r="D215" s="154">
        <v>3465.39</v>
      </c>
      <c r="E215" s="58">
        <f t="shared" si="46"/>
        <v>3.4457896215133363E-3</v>
      </c>
      <c r="G215" s="60">
        <v>150</v>
      </c>
      <c r="H215" s="152">
        <f t="shared" ca="1" si="44"/>
        <v>2692.3389466094745</v>
      </c>
      <c r="I215" s="112">
        <f t="shared" ca="1" si="45"/>
        <v>-1.1246680740979727E-2</v>
      </c>
      <c r="J215" s="151">
        <f t="shared" ca="1" si="33"/>
        <v>8.8309897044040468</v>
      </c>
      <c r="K215" s="150">
        <f t="shared" ca="1" si="34"/>
        <v>-0.72515018002191012</v>
      </c>
      <c r="L215" s="52"/>
      <c r="M215" s="149">
        <v>44127</v>
      </c>
      <c r="N215" s="59">
        <f>'[1]S&amp;P500'!F4644</f>
        <v>3465.39</v>
      </c>
      <c r="O215" s="58">
        <f t="shared" si="35"/>
        <v>3.4457896215133363E-3</v>
      </c>
      <c r="P215" s="144">
        <f t="shared" si="36"/>
        <v>2337.5759588809919</v>
      </c>
      <c r="Q215" s="144">
        <f t="shared" si="37"/>
        <v>2721.7461924763534</v>
      </c>
      <c r="R215" s="144">
        <f t="shared" si="38"/>
        <v>2843.6079671532138</v>
      </c>
      <c r="S215" s="144">
        <f t="shared" si="39"/>
        <v>1921.5944766847583</v>
      </c>
      <c r="T215" s="144">
        <f t="shared" si="40"/>
        <v>3459.1843914788074</v>
      </c>
      <c r="U215" s="144">
        <f t="shared" si="41"/>
        <v>1579.6386503705307</v>
      </c>
      <c r="V215" s="144">
        <f t="shared" si="42"/>
        <v>4208.0191054711158</v>
      </c>
      <c r="W215" s="144">
        <f t="shared" si="43"/>
        <v>1298.5353028540085</v>
      </c>
      <c r="X215" s="57">
        <v>150</v>
      </c>
      <c r="Y215" s="57"/>
      <c r="Z215" s="23"/>
      <c r="AB215" s="3"/>
      <c r="AC215" s="28"/>
      <c r="AD215" s="56"/>
      <c r="AE215" s="28"/>
      <c r="AF215" s="18"/>
      <c r="AH215" s="23"/>
      <c r="AI215" s="23"/>
      <c r="AJ215" s="23"/>
      <c r="AK215" s="23"/>
      <c r="AL215" s="23"/>
      <c r="AM215" s="23"/>
      <c r="AN215" s="23"/>
      <c r="AO215" s="30"/>
      <c r="AP215" s="22"/>
      <c r="AQ215" s="29"/>
      <c r="AR215" s="27"/>
      <c r="AS215" s="27"/>
      <c r="AT215" s="27"/>
      <c r="AU215" s="27"/>
      <c r="AV215" s="27"/>
      <c r="AW215" s="27"/>
      <c r="AY215" s="2"/>
      <c r="AZ215" s="8"/>
      <c r="BA215" s="8"/>
      <c r="BB215" s="8"/>
      <c r="BD215" s="37"/>
      <c r="BE215" s="28"/>
      <c r="BF215" s="56"/>
      <c r="BG215" s="28"/>
      <c r="BH215" s="18"/>
      <c r="BJ215" s="23"/>
      <c r="BK215" s="23"/>
      <c r="BL215" s="23"/>
      <c r="BM215" s="23"/>
      <c r="BN215" s="23"/>
      <c r="BO215" s="23"/>
      <c r="BP215" s="23"/>
      <c r="BQ215" s="30"/>
      <c r="BR215" s="22"/>
      <c r="BS215" s="29"/>
      <c r="BT215" s="27"/>
      <c r="BU215" s="27"/>
      <c r="BV215" s="27"/>
      <c r="BW215" s="27"/>
      <c r="BX215" s="27"/>
      <c r="BY215" s="27"/>
      <c r="CA215" s="2"/>
      <c r="CB215" s="8"/>
      <c r="CC215" s="8"/>
      <c r="CD215" s="8"/>
      <c r="CF215" s="37"/>
      <c r="CG215" s="28"/>
      <c r="CH215" s="56"/>
      <c r="CI215" s="28"/>
      <c r="CJ215" s="18"/>
      <c r="CL215" s="23"/>
      <c r="CM215" s="23"/>
      <c r="CN215" s="23"/>
      <c r="CO215" s="23"/>
      <c r="CP215" s="23"/>
      <c r="CQ215" s="23"/>
      <c r="CR215" s="23"/>
      <c r="CS215" s="30"/>
      <c r="CT215" s="22"/>
      <c r="CU215" s="29"/>
      <c r="CV215" s="27"/>
      <c r="CW215" s="27"/>
      <c r="CX215" s="27"/>
      <c r="CY215" s="27"/>
      <c r="CZ215" s="27"/>
      <c r="DA215" s="27"/>
    </row>
    <row r="216" spans="2:105">
      <c r="B216" s="61">
        <v>206</v>
      </c>
      <c r="C216" s="149">
        <v>44130</v>
      </c>
      <c r="D216" s="154">
        <v>3400.97</v>
      </c>
      <c r="E216" s="58">
        <f t="shared" si="46"/>
        <v>-1.8589538262648669E-2</v>
      </c>
      <c r="G216" s="57">
        <v>151</v>
      </c>
      <c r="H216" s="152">
        <f t="shared" ca="1" si="44"/>
        <v>2654.1988148680575</v>
      </c>
      <c r="I216" s="112">
        <f t="shared" ca="1" si="45"/>
        <v>-1.4166170195416059E-2</v>
      </c>
      <c r="J216" s="151">
        <f t="shared" ca="1" si="33"/>
        <v>7.921022942393579</v>
      </c>
      <c r="K216" s="150">
        <f t="shared" ca="1" si="34"/>
        <v>-0.90996676201046811</v>
      </c>
      <c r="L216" s="52"/>
      <c r="M216" s="149">
        <v>44130</v>
      </c>
      <c r="N216" s="59">
        <f>'[1]S&amp;P500'!F4645</f>
        <v>3400.97</v>
      </c>
      <c r="O216" s="58">
        <f t="shared" si="35"/>
        <v>-1.8589538262648669E-2</v>
      </c>
      <c r="P216" s="144">
        <f t="shared" si="36"/>
        <v>2338.2586307262241</v>
      </c>
      <c r="Q216" s="144">
        <f t="shared" si="37"/>
        <v>2723.521655256131</v>
      </c>
      <c r="R216" s="144">
        <f t="shared" si="38"/>
        <v>2846.2939198947079</v>
      </c>
      <c r="S216" s="144">
        <f t="shared" si="39"/>
        <v>1920.9026116206337</v>
      </c>
      <c r="T216" s="144">
        <f t="shared" si="40"/>
        <v>3464.7104353522386</v>
      </c>
      <c r="U216" s="144">
        <f t="shared" si="41"/>
        <v>1578.0405105080099</v>
      </c>
      <c r="V216" s="144">
        <f t="shared" si="42"/>
        <v>4217.4907928281573</v>
      </c>
      <c r="W216" s="144">
        <f t="shared" si="43"/>
        <v>1296.375900443714</v>
      </c>
      <c r="X216" s="57">
        <v>151</v>
      </c>
      <c r="Y216" s="57"/>
      <c r="Z216" s="23"/>
      <c r="AB216" s="3"/>
      <c r="AC216" s="28"/>
      <c r="AD216" s="56"/>
      <c r="AE216" s="28"/>
      <c r="AF216" s="18"/>
      <c r="AH216" s="23"/>
      <c r="AI216" s="23"/>
      <c r="AJ216" s="23"/>
      <c r="AK216" s="23"/>
      <c r="AL216" s="23"/>
      <c r="AM216" s="23"/>
      <c r="AN216" s="23"/>
      <c r="AO216" s="30"/>
      <c r="AP216" s="22"/>
      <c r="AQ216" s="29"/>
      <c r="AR216" s="27"/>
      <c r="AS216" s="27"/>
      <c r="AT216" s="27"/>
      <c r="AU216" s="27"/>
      <c r="AV216" s="27"/>
      <c r="AW216" s="27"/>
      <c r="AY216" s="2"/>
      <c r="AZ216" s="8"/>
      <c r="BA216" s="8"/>
      <c r="BB216" s="8"/>
      <c r="BD216" s="37"/>
      <c r="BE216" s="28"/>
      <c r="BF216" s="56"/>
      <c r="BG216" s="28"/>
      <c r="BH216" s="18"/>
      <c r="BJ216" s="23"/>
      <c r="BK216" s="23"/>
      <c r="BL216" s="23"/>
      <c r="BM216" s="23"/>
      <c r="BN216" s="23"/>
      <c r="BO216" s="23"/>
      <c r="BP216" s="23"/>
      <c r="BQ216" s="30"/>
      <c r="BR216" s="22"/>
      <c r="BS216" s="29"/>
      <c r="BT216" s="27"/>
      <c r="BU216" s="27"/>
      <c r="BV216" s="27"/>
      <c r="BW216" s="27"/>
      <c r="BX216" s="27"/>
      <c r="BY216" s="27"/>
      <c r="CA216" s="2"/>
      <c r="CB216" s="8"/>
      <c r="CC216" s="8"/>
      <c r="CD216" s="8"/>
      <c r="CF216" s="37"/>
      <c r="CG216" s="28"/>
      <c r="CH216" s="56"/>
      <c r="CI216" s="28"/>
      <c r="CJ216" s="18"/>
      <c r="CL216" s="23"/>
      <c r="CM216" s="23"/>
      <c r="CN216" s="23"/>
      <c r="CO216" s="23"/>
      <c r="CP216" s="23"/>
      <c r="CQ216" s="23"/>
      <c r="CR216" s="23"/>
      <c r="CS216" s="30"/>
      <c r="CT216" s="22"/>
      <c r="CU216" s="29"/>
      <c r="CV216" s="27"/>
      <c r="CW216" s="27"/>
      <c r="CX216" s="27"/>
      <c r="CY216" s="27"/>
      <c r="CZ216" s="27"/>
      <c r="DA216" s="27"/>
    </row>
    <row r="217" spans="2:105">
      <c r="B217" s="61">
        <v>207</v>
      </c>
      <c r="C217" s="149">
        <v>44131</v>
      </c>
      <c r="D217" s="154">
        <v>3390.68</v>
      </c>
      <c r="E217" s="58">
        <f t="shared" si="46"/>
        <v>-3.0256074002416853E-3</v>
      </c>
      <c r="G217" s="60">
        <v>152</v>
      </c>
      <c r="H217" s="152">
        <f t="shared" ca="1" si="44"/>
        <v>2678.3848881822219</v>
      </c>
      <c r="I217" s="112">
        <f t="shared" ca="1" si="45"/>
        <v>9.1123819280910356E-3</v>
      </c>
      <c r="J217" s="151">
        <f t="shared" ca="1" si="33"/>
        <v>8.4697176100006573</v>
      </c>
      <c r="K217" s="150">
        <f t="shared" ca="1" si="34"/>
        <v>0.54869466760707875</v>
      </c>
      <c r="L217" s="52"/>
      <c r="M217" s="149">
        <v>44131</v>
      </c>
      <c r="N217" s="59">
        <f>'[1]S&amp;P500'!F4646</f>
        <v>3390.68</v>
      </c>
      <c r="O217" s="58">
        <f t="shared" si="35"/>
        <v>-3.0256074002416853E-3</v>
      </c>
      <c r="P217" s="144">
        <f t="shared" si="36"/>
        <v>2338.9415019407415</v>
      </c>
      <c r="Q217" s="144">
        <f t="shared" si="37"/>
        <v>2725.2924011302543</v>
      </c>
      <c r="R217" s="144">
        <f t="shared" si="38"/>
        <v>2848.9762679571322</v>
      </c>
      <c r="S217" s="144">
        <f t="shared" si="39"/>
        <v>1920.2151351803141</v>
      </c>
      <c r="T217" s="144">
        <f t="shared" si="40"/>
        <v>3470.2303450719601</v>
      </c>
      <c r="U217" s="144">
        <f t="shared" si="41"/>
        <v>1576.4507843894637</v>
      </c>
      <c r="V217" s="144">
        <f t="shared" si="42"/>
        <v>4226.956462678213</v>
      </c>
      <c r="W217" s="144">
        <f t="shared" si="43"/>
        <v>1294.2284591298087</v>
      </c>
      <c r="X217" s="57">
        <v>152</v>
      </c>
      <c r="Y217" s="57"/>
      <c r="Z217" s="23"/>
      <c r="AB217" s="3"/>
      <c r="AC217" s="28"/>
      <c r="AD217" s="56"/>
      <c r="AE217" s="28"/>
      <c r="AF217" s="18"/>
      <c r="AH217" s="23"/>
      <c r="AI217" s="23"/>
      <c r="AJ217" s="23"/>
      <c r="AK217" s="23"/>
      <c r="AL217" s="23"/>
      <c r="AM217" s="23"/>
      <c r="AN217" s="23"/>
      <c r="AO217" s="30"/>
      <c r="AP217" s="22"/>
      <c r="AQ217" s="29"/>
      <c r="AR217" s="27"/>
      <c r="AS217" s="27"/>
      <c r="AT217" s="27"/>
      <c r="AU217" s="27"/>
      <c r="AV217" s="27"/>
      <c r="AW217" s="27"/>
      <c r="AY217" s="2"/>
      <c r="AZ217" s="8"/>
      <c r="BA217" s="8"/>
      <c r="BB217" s="8"/>
      <c r="BD217" s="37"/>
      <c r="BE217" s="28"/>
      <c r="BF217" s="56"/>
      <c r="BG217" s="28"/>
      <c r="BH217" s="18"/>
      <c r="BJ217" s="23"/>
      <c r="BK217" s="23"/>
      <c r="BL217" s="23"/>
      <c r="BM217" s="23"/>
      <c r="BN217" s="23"/>
      <c r="BO217" s="23"/>
      <c r="BP217" s="23"/>
      <c r="BQ217" s="30"/>
      <c r="BR217" s="22"/>
      <c r="BS217" s="29"/>
      <c r="BT217" s="27"/>
      <c r="BU217" s="27"/>
      <c r="BV217" s="27"/>
      <c r="BW217" s="27"/>
      <c r="BX217" s="27"/>
      <c r="BY217" s="27"/>
      <c r="CA217" s="2"/>
      <c r="CB217" s="8"/>
      <c r="CC217" s="8"/>
      <c r="CD217" s="8"/>
      <c r="CF217" s="37"/>
      <c r="CG217" s="28"/>
      <c r="CH217" s="56"/>
      <c r="CI217" s="28"/>
      <c r="CJ217" s="18"/>
      <c r="CL217" s="23"/>
      <c r="CM217" s="23"/>
      <c r="CN217" s="23"/>
      <c r="CO217" s="23"/>
      <c r="CP217" s="23"/>
      <c r="CQ217" s="23"/>
      <c r="CR217" s="23"/>
      <c r="CS217" s="30"/>
      <c r="CT217" s="22"/>
      <c r="CU217" s="29"/>
      <c r="CV217" s="27"/>
      <c r="CW217" s="27"/>
      <c r="CX217" s="27"/>
      <c r="CY217" s="27"/>
      <c r="CZ217" s="27"/>
      <c r="DA217" s="27"/>
    </row>
    <row r="218" spans="2:105">
      <c r="B218" s="61">
        <v>208</v>
      </c>
      <c r="C218" s="149">
        <v>44132</v>
      </c>
      <c r="D218" s="154">
        <v>3271.03</v>
      </c>
      <c r="E218" s="58">
        <f t="shared" si="46"/>
        <v>-3.5287906850543151E-2</v>
      </c>
      <c r="G218" s="57">
        <v>153</v>
      </c>
      <c r="H218" s="152">
        <f t="shared" ca="1" si="44"/>
        <v>2725.8401955011996</v>
      </c>
      <c r="I218" s="112">
        <f t="shared" ca="1" si="45"/>
        <v>1.7717881969975154E-2</v>
      </c>
      <c r="J218" s="151">
        <f t="shared" ca="1" si="33"/>
        <v>9.5491394865816055</v>
      </c>
      <c r="K218" s="150">
        <f t="shared" ca="1" si="34"/>
        <v>1.0794218765809487</v>
      </c>
      <c r="L218" s="52"/>
      <c r="M218" s="149">
        <v>44132</v>
      </c>
      <c r="N218" s="59">
        <f>'[1]S&amp;P500'!F4647</f>
        <v>3271.03</v>
      </c>
      <c r="O218" s="58">
        <f t="shared" si="35"/>
        <v>-3.5287906850543151E-2</v>
      </c>
      <c r="P218" s="144">
        <f t="shared" si="36"/>
        <v>2339.6245725827685</v>
      </c>
      <c r="Q218" s="144">
        <f t="shared" si="37"/>
        <v>2727.0584773156966</v>
      </c>
      <c r="R218" s="144">
        <f t="shared" si="38"/>
        <v>2851.655056940177</v>
      </c>
      <c r="S218" s="144">
        <f t="shared" si="39"/>
        <v>1919.5320020600702</v>
      </c>
      <c r="T218" s="144">
        <f t="shared" si="40"/>
        <v>3475.7442108737309</v>
      </c>
      <c r="U218" s="144">
        <f t="shared" si="41"/>
        <v>1574.8693829391686</v>
      </c>
      <c r="V218" s="144">
        <f t="shared" si="42"/>
        <v>4236.4162488800248</v>
      </c>
      <c r="W218" s="144">
        <f t="shared" si="43"/>
        <v>1292.0928490160084</v>
      </c>
      <c r="X218" s="57">
        <v>153</v>
      </c>
      <c r="Y218" s="57"/>
      <c r="Z218" s="23"/>
      <c r="AB218" s="3"/>
      <c r="AC218" s="28"/>
      <c r="AD218" s="56"/>
      <c r="AE218" s="28"/>
      <c r="AF218" s="18"/>
      <c r="AH218" s="23"/>
      <c r="AI218" s="23"/>
      <c r="AJ218" s="23"/>
      <c r="AK218" s="23"/>
      <c r="AL218" s="23"/>
      <c r="AM218" s="23"/>
      <c r="AN218" s="23"/>
      <c r="AO218" s="30"/>
      <c r="AP218" s="22"/>
      <c r="AQ218" s="29"/>
      <c r="AR218" s="27"/>
      <c r="AS218" s="27"/>
      <c r="AT218" s="27"/>
      <c r="AU218" s="27"/>
      <c r="AV218" s="27"/>
      <c r="AW218" s="27"/>
      <c r="AY218" s="2"/>
      <c r="AZ218" s="8"/>
      <c r="BA218" s="8"/>
      <c r="BB218" s="8"/>
      <c r="BD218" s="37"/>
      <c r="BE218" s="28"/>
      <c r="BF218" s="56"/>
      <c r="BG218" s="28"/>
      <c r="BH218" s="18"/>
      <c r="BJ218" s="23"/>
      <c r="BK218" s="23"/>
      <c r="BL218" s="23"/>
      <c r="BM218" s="23"/>
      <c r="BN218" s="23"/>
      <c r="BO218" s="23"/>
      <c r="BP218" s="23"/>
      <c r="BQ218" s="30"/>
      <c r="BR218" s="22"/>
      <c r="BS218" s="29"/>
      <c r="BT218" s="27"/>
      <c r="BU218" s="27"/>
      <c r="BV218" s="27"/>
      <c r="BW218" s="27"/>
      <c r="BX218" s="27"/>
      <c r="BY218" s="27"/>
      <c r="CA218" s="2"/>
      <c r="CB218" s="8"/>
      <c r="CC218" s="8"/>
      <c r="CD218" s="8"/>
      <c r="CF218" s="37"/>
      <c r="CG218" s="28"/>
      <c r="CH218" s="56"/>
      <c r="CI218" s="28"/>
      <c r="CJ218" s="18"/>
      <c r="CL218" s="23"/>
      <c r="CM218" s="23"/>
      <c r="CN218" s="23"/>
      <c r="CO218" s="23"/>
      <c r="CP218" s="23"/>
      <c r="CQ218" s="23"/>
      <c r="CR218" s="23"/>
      <c r="CS218" s="30"/>
      <c r="CT218" s="22"/>
      <c r="CU218" s="29"/>
      <c r="CV218" s="27"/>
      <c r="CW218" s="27"/>
      <c r="CX218" s="27"/>
      <c r="CY218" s="27"/>
      <c r="CZ218" s="27"/>
      <c r="DA218" s="27"/>
    </row>
    <row r="219" spans="2:105">
      <c r="B219" s="61">
        <v>209</v>
      </c>
      <c r="C219" s="149">
        <v>44133</v>
      </c>
      <c r="D219" s="154">
        <v>3310.11</v>
      </c>
      <c r="E219" s="58">
        <f t="shared" si="46"/>
        <v>1.1947307117329992E-2</v>
      </c>
      <c r="G219" s="60">
        <v>154</v>
      </c>
      <c r="H219" s="152">
        <f t="shared" ca="1" si="44"/>
        <v>2764.9125148364155</v>
      </c>
      <c r="I219" s="112">
        <f t="shared" ca="1" si="45"/>
        <v>1.4334046214338607E-2</v>
      </c>
      <c r="J219" s="151">
        <f t="shared" ca="1" si="33"/>
        <v>10.420407302450958</v>
      </c>
      <c r="K219" s="150">
        <f t="shared" ca="1" si="34"/>
        <v>0.87126781586935187</v>
      </c>
      <c r="L219" s="52"/>
      <c r="M219" s="149">
        <v>44133</v>
      </c>
      <c r="N219" s="59">
        <f>'[1]S&amp;P500'!F4648</f>
        <v>3310.11</v>
      </c>
      <c r="O219" s="58">
        <f t="shared" si="35"/>
        <v>1.1947307117329992E-2</v>
      </c>
      <c r="P219" s="144">
        <f t="shared" si="36"/>
        <v>2340.3078427105461</v>
      </c>
      <c r="Q219" s="144">
        <f t="shared" si="37"/>
        <v>2728.8199302572052</v>
      </c>
      <c r="R219" s="144">
        <f t="shared" si="38"/>
        <v>2854.330331691152</v>
      </c>
      <c r="S219" s="144">
        <f t="shared" si="39"/>
        <v>1918.8531677086648</v>
      </c>
      <c r="T219" s="144">
        <f t="shared" si="40"/>
        <v>3481.2521215055308</v>
      </c>
      <c r="U219" s="144">
        <f t="shared" si="41"/>
        <v>1573.296218569727</v>
      </c>
      <c r="V219" s="144">
        <f t="shared" si="42"/>
        <v>4245.8702831029186</v>
      </c>
      <c r="W219" s="144">
        <f t="shared" si="43"/>
        <v>1289.9689423977932</v>
      </c>
      <c r="X219" s="57">
        <v>154</v>
      </c>
      <c r="Y219" s="57"/>
      <c r="Z219" s="23"/>
      <c r="AB219" s="3"/>
      <c r="AC219" s="28"/>
      <c r="AD219" s="56"/>
      <c r="AE219" s="28"/>
      <c r="AF219" s="18"/>
      <c r="AH219" s="23"/>
      <c r="AI219" s="23"/>
      <c r="AJ219" s="23"/>
      <c r="AK219" s="23"/>
      <c r="AL219" s="23"/>
      <c r="AM219" s="23"/>
      <c r="AN219" s="23"/>
      <c r="AO219" s="30"/>
      <c r="AP219" s="22"/>
      <c r="AQ219" s="29"/>
      <c r="AR219" s="27"/>
      <c r="AS219" s="27"/>
      <c r="AT219" s="27"/>
      <c r="AU219" s="27"/>
      <c r="AV219" s="27"/>
      <c r="AW219" s="27"/>
      <c r="AY219" s="2"/>
      <c r="AZ219" s="8"/>
      <c r="BA219" s="8"/>
      <c r="BB219" s="8"/>
      <c r="BD219" s="37"/>
      <c r="BE219" s="28"/>
      <c r="BF219" s="56"/>
      <c r="BG219" s="28"/>
      <c r="BH219" s="18"/>
      <c r="BJ219" s="23"/>
      <c r="BK219" s="23"/>
      <c r="BL219" s="23"/>
      <c r="BM219" s="23"/>
      <c r="BN219" s="23"/>
      <c r="BO219" s="23"/>
      <c r="BP219" s="23"/>
      <c r="BQ219" s="30"/>
      <c r="BR219" s="22"/>
      <c r="BS219" s="29"/>
      <c r="BT219" s="27"/>
      <c r="BU219" s="27"/>
      <c r="BV219" s="27"/>
      <c r="BW219" s="27"/>
      <c r="BX219" s="27"/>
      <c r="BY219" s="27"/>
      <c r="CA219" s="2"/>
      <c r="CB219" s="8"/>
      <c r="CC219" s="8"/>
      <c r="CD219" s="8"/>
      <c r="CF219" s="37"/>
      <c r="CG219" s="28"/>
      <c r="CH219" s="56"/>
      <c r="CI219" s="28"/>
      <c r="CJ219" s="18"/>
      <c r="CL219" s="23"/>
      <c r="CM219" s="23"/>
      <c r="CN219" s="23"/>
      <c r="CO219" s="23"/>
      <c r="CP219" s="23"/>
      <c r="CQ219" s="23"/>
      <c r="CR219" s="23"/>
      <c r="CS219" s="30"/>
      <c r="CT219" s="22"/>
      <c r="CU219" s="29"/>
      <c r="CV219" s="27"/>
      <c r="CW219" s="27"/>
      <c r="CX219" s="27"/>
      <c r="CY219" s="27"/>
      <c r="CZ219" s="27"/>
      <c r="DA219" s="27"/>
    </row>
    <row r="220" spans="2:105">
      <c r="B220" s="61">
        <v>210</v>
      </c>
      <c r="C220" s="149">
        <v>44134</v>
      </c>
      <c r="D220" s="154">
        <v>3269.96</v>
      </c>
      <c r="E220" s="58">
        <f t="shared" si="46"/>
        <v>-1.2129506270184401E-2</v>
      </c>
      <c r="G220" s="57">
        <v>155</v>
      </c>
      <c r="H220" s="152">
        <f t="shared" ca="1" si="44"/>
        <v>2716.6974408822612</v>
      </c>
      <c r="I220" s="112">
        <f t="shared" ca="1" si="45"/>
        <v>-1.7438191514355019E-2</v>
      </c>
      <c r="J220" s="151">
        <f t="shared" ca="1" si="33"/>
        <v>9.3026555638705517</v>
      </c>
      <c r="K220" s="150">
        <f t="shared" ca="1" si="34"/>
        <v>-1.1177517385804059</v>
      </c>
      <c r="L220" s="52"/>
      <c r="M220" s="149">
        <v>44134</v>
      </c>
      <c r="N220" s="59">
        <f>'[1]S&amp;P500'!F4649</f>
        <v>3269.96</v>
      </c>
      <c r="O220" s="58">
        <f t="shared" si="35"/>
        <v>-1.2129506270184401E-2</v>
      </c>
      <c r="P220" s="144">
        <f t="shared" si="36"/>
        <v>2340.9913123823335</v>
      </c>
      <c r="Q220" s="144">
        <f t="shared" si="37"/>
        <v>2730.5768056448442</v>
      </c>
      <c r="R220" s="144">
        <f t="shared" si="38"/>
        <v>2857.0021363221967</v>
      </c>
      <c r="S220" s="144">
        <f t="shared" si="39"/>
        <v>1918.1785883101381</v>
      </c>
      <c r="T220" s="144">
        <f t="shared" si="40"/>
        <v>3486.7541642617139</v>
      </c>
      <c r="U220" s="144">
        <f t="shared" si="41"/>
        <v>1571.7312051479107</v>
      </c>
      <c r="V220" s="144">
        <f t="shared" si="42"/>
        <v>4255.3186948773609</v>
      </c>
      <c r="W220" s="144">
        <f t="shared" si="43"/>
        <v>1287.8566137118671</v>
      </c>
      <c r="X220" s="57">
        <v>155</v>
      </c>
      <c r="Y220" s="57"/>
      <c r="Z220" s="23"/>
      <c r="AB220" s="3"/>
      <c r="AC220" s="28"/>
      <c r="AD220" s="56"/>
      <c r="AE220" s="28"/>
      <c r="AF220" s="18"/>
      <c r="AH220" s="23"/>
      <c r="AI220" s="23"/>
      <c r="AJ220" s="23"/>
      <c r="AK220" s="23"/>
      <c r="AL220" s="23"/>
      <c r="AM220" s="23"/>
      <c r="AN220" s="23"/>
      <c r="AO220" s="30"/>
      <c r="AP220" s="22"/>
      <c r="AQ220" s="29"/>
      <c r="AR220" s="27"/>
      <c r="AS220" s="27"/>
      <c r="AT220" s="27"/>
      <c r="AU220" s="27"/>
      <c r="AV220" s="27"/>
      <c r="AW220" s="27"/>
      <c r="AY220" s="2"/>
      <c r="AZ220" s="8"/>
      <c r="BA220" s="8"/>
      <c r="BB220" s="8"/>
      <c r="BD220" s="37"/>
      <c r="BE220" s="28"/>
      <c r="BF220" s="56"/>
      <c r="BG220" s="28"/>
      <c r="BH220" s="18"/>
      <c r="BJ220" s="23"/>
      <c r="BK220" s="23"/>
      <c r="BL220" s="23"/>
      <c r="BM220" s="23"/>
      <c r="BN220" s="23"/>
      <c r="BO220" s="23"/>
      <c r="BP220" s="23"/>
      <c r="BQ220" s="30"/>
      <c r="BR220" s="22"/>
      <c r="BS220" s="29"/>
      <c r="BT220" s="27"/>
      <c r="BU220" s="27"/>
      <c r="BV220" s="27"/>
      <c r="BW220" s="27"/>
      <c r="BX220" s="27"/>
      <c r="BY220" s="27"/>
      <c r="CA220" s="2"/>
      <c r="CB220" s="8"/>
      <c r="CC220" s="8"/>
      <c r="CD220" s="8"/>
      <c r="CF220" s="37"/>
      <c r="CG220" s="28"/>
      <c r="CH220" s="56"/>
      <c r="CI220" s="28"/>
      <c r="CJ220" s="18"/>
      <c r="CL220" s="23"/>
      <c r="CM220" s="23"/>
      <c r="CN220" s="23"/>
      <c r="CO220" s="23"/>
      <c r="CP220" s="23"/>
      <c r="CQ220" s="23"/>
      <c r="CR220" s="23"/>
      <c r="CS220" s="30"/>
      <c r="CT220" s="22"/>
      <c r="CU220" s="29"/>
      <c r="CV220" s="27"/>
      <c r="CW220" s="27"/>
      <c r="CX220" s="27"/>
      <c r="CY220" s="27"/>
      <c r="CZ220" s="27"/>
      <c r="DA220" s="27"/>
    </row>
    <row r="221" spans="2:105">
      <c r="B221" s="61">
        <v>211</v>
      </c>
      <c r="C221" s="149">
        <v>44137</v>
      </c>
      <c r="D221" s="154">
        <v>3310.24</v>
      </c>
      <c r="E221" s="58">
        <f t="shared" si="46"/>
        <v>1.2318193494721569E-2</v>
      </c>
      <c r="G221" s="60">
        <v>156</v>
      </c>
      <c r="H221" s="152">
        <f t="shared" ca="1" si="44"/>
        <v>2763.2709173388766</v>
      </c>
      <c r="I221" s="112">
        <f t="shared" ca="1" si="45"/>
        <v>1.7143416766163887E-2</v>
      </c>
      <c r="J221" s="151">
        <f t="shared" ca="1" si="33"/>
        <v>10.34678847386261</v>
      </c>
      <c r="K221" s="150">
        <f t="shared" ca="1" si="34"/>
        <v>1.0441329099920578</v>
      </c>
      <c r="L221" s="52"/>
      <c r="M221" s="149">
        <v>44137</v>
      </c>
      <c r="N221" s="59">
        <f>'[1]S&amp;P500'!F4650</f>
        <v>3310.24</v>
      </c>
      <c r="O221" s="58">
        <f t="shared" si="35"/>
        <v>1.2318193494721569E-2</v>
      </c>
      <c r="P221" s="144">
        <f t="shared" si="36"/>
        <v>2341.6749816564056</v>
      </c>
      <c r="Q221" s="144">
        <f t="shared" si="37"/>
        <v>2732.3291484310266</v>
      </c>
      <c r="R221" s="144">
        <f t="shared" si="38"/>
        <v>2859.6705142269984</v>
      </c>
      <c r="S221" s="144">
        <f t="shared" si="39"/>
        <v>1917.5082207670923</v>
      </c>
      <c r="T221" s="144">
        <f t="shared" si="40"/>
        <v>3492.250425016166</v>
      </c>
      <c r="U221" s="144">
        <f t="shared" si="41"/>
        <v>1570.1742579615102</v>
      </c>
      <c r="V221" s="144">
        <f t="shared" si="42"/>
        <v>4264.7616116440122</v>
      </c>
      <c r="W221" s="144">
        <f t="shared" si="43"/>
        <v>1285.7557394870964</v>
      </c>
      <c r="X221" s="57">
        <v>156</v>
      </c>
      <c r="Y221" s="57"/>
      <c r="Z221" s="23"/>
      <c r="AB221" s="3"/>
      <c r="AC221" s="28"/>
      <c r="AD221" s="56"/>
      <c r="AE221" s="28"/>
      <c r="AF221" s="18"/>
      <c r="AH221" s="23"/>
      <c r="AI221" s="23"/>
      <c r="AJ221" s="23"/>
      <c r="AK221" s="23"/>
      <c r="AL221" s="23"/>
      <c r="AM221" s="23"/>
      <c r="AN221" s="23"/>
      <c r="AO221" s="30"/>
      <c r="AP221" s="22"/>
      <c r="AQ221" s="29"/>
      <c r="AR221" s="27"/>
      <c r="AS221" s="27"/>
      <c r="AT221" s="27"/>
      <c r="AU221" s="27"/>
      <c r="AV221" s="27"/>
      <c r="AW221" s="27"/>
      <c r="AY221" s="2"/>
      <c r="AZ221" s="8"/>
      <c r="BA221" s="8"/>
      <c r="BB221" s="8"/>
      <c r="BD221" s="37"/>
      <c r="BE221" s="28"/>
      <c r="BF221" s="56"/>
      <c r="BG221" s="28"/>
      <c r="BH221" s="18"/>
      <c r="BJ221" s="23"/>
      <c r="BK221" s="23"/>
      <c r="BL221" s="23"/>
      <c r="BM221" s="23"/>
      <c r="BN221" s="23"/>
      <c r="BO221" s="23"/>
      <c r="BP221" s="23"/>
      <c r="BQ221" s="30"/>
      <c r="BR221" s="22"/>
      <c r="BS221" s="29"/>
      <c r="BT221" s="27"/>
      <c r="BU221" s="27"/>
      <c r="BV221" s="27"/>
      <c r="BW221" s="27"/>
      <c r="BX221" s="27"/>
      <c r="BY221" s="27"/>
      <c r="CA221" s="2"/>
      <c r="CB221" s="8"/>
      <c r="CC221" s="8"/>
      <c r="CD221" s="8"/>
      <c r="CF221" s="37"/>
      <c r="CG221" s="28"/>
      <c r="CH221" s="56"/>
      <c r="CI221" s="28"/>
      <c r="CJ221" s="18"/>
      <c r="CL221" s="23"/>
      <c r="CM221" s="23"/>
      <c r="CN221" s="23"/>
      <c r="CO221" s="23"/>
      <c r="CP221" s="23"/>
      <c r="CQ221" s="23"/>
      <c r="CR221" s="23"/>
      <c r="CS221" s="30"/>
      <c r="CT221" s="22"/>
      <c r="CU221" s="29"/>
      <c r="CV221" s="27"/>
      <c r="CW221" s="27"/>
      <c r="CX221" s="27"/>
      <c r="CY221" s="27"/>
      <c r="CZ221" s="27"/>
      <c r="DA221" s="27"/>
    </row>
    <row r="222" spans="2:105">
      <c r="B222" s="61">
        <v>212</v>
      </c>
      <c r="C222" s="149">
        <v>44138</v>
      </c>
      <c r="D222" s="154">
        <v>3369.16</v>
      </c>
      <c r="E222" s="58">
        <f t="shared" si="46"/>
        <v>1.7799313644932112E-2</v>
      </c>
      <c r="G222" s="57">
        <v>157</v>
      </c>
      <c r="H222" s="152">
        <f t="shared" ca="1" si="44"/>
        <v>2833.9257848522079</v>
      </c>
      <c r="I222" s="112">
        <f t="shared" ca="1" si="45"/>
        <v>2.5569287133588157E-2</v>
      </c>
      <c r="J222" s="151">
        <f t="shared" ca="1" si="33"/>
        <v>11.906529754691958</v>
      </c>
      <c r="K222" s="150">
        <f t="shared" ca="1" si="34"/>
        <v>1.559741280829348</v>
      </c>
      <c r="L222" s="52"/>
      <c r="M222" s="149">
        <v>44138</v>
      </c>
      <c r="N222" s="59">
        <f>'[1]S&amp;P500'!F4651</f>
        <v>3369.16</v>
      </c>
      <c r="O222" s="58">
        <f t="shared" si="35"/>
        <v>1.7799313644932112E-2</v>
      </c>
      <c r="P222" s="144">
        <f t="shared" si="36"/>
        <v>2342.3588505910548</v>
      </c>
      <c r="Q222" s="144">
        <f t="shared" si="37"/>
        <v>2734.0770028470588</v>
      </c>
      <c r="R222" s="144">
        <f t="shared" si="38"/>
        <v>2862.3355080970196</v>
      </c>
      <c r="S222" s="144">
        <f t="shared" si="39"/>
        <v>1916.8420226844612</v>
      </c>
      <c r="T222" s="144">
        <f t="shared" si="40"/>
        <v>3497.7409882544971</v>
      </c>
      <c r="U222" s="144">
        <f t="shared" si="41"/>
        <v>1568.6252936871367</v>
      </c>
      <c r="V222" s="144">
        <f t="shared" si="42"/>
        <v>4274.1991588013607</v>
      </c>
      <c r="W222" s="144">
        <f t="shared" si="43"/>
        <v>1283.6661982968756</v>
      </c>
      <c r="X222" s="57">
        <v>157</v>
      </c>
      <c r="Y222" s="57"/>
      <c r="Z222" s="23"/>
      <c r="AB222" s="3"/>
      <c r="AC222" s="28"/>
      <c r="AD222" s="56"/>
      <c r="AE222" s="28"/>
      <c r="AF222" s="18"/>
      <c r="AH222" s="23"/>
      <c r="AI222" s="23"/>
      <c r="AJ222" s="23"/>
      <c r="AK222" s="23"/>
      <c r="AL222" s="23"/>
      <c r="AM222" s="23"/>
      <c r="AN222" s="23"/>
      <c r="AO222" s="30"/>
      <c r="AP222" s="22"/>
      <c r="AQ222" s="29"/>
      <c r="AR222" s="27"/>
      <c r="AS222" s="27"/>
      <c r="AT222" s="27"/>
      <c r="AU222" s="27"/>
      <c r="AV222" s="27"/>
      <c r="AW222" s="27"/>
      <c r="AY222" s="2"/>
      <c r="AZ222" s="8"/>
      <c r="BA222" s="8"/>
      <c r="BB222" s="8"/>
      <c r="BD222" s="37"/>
      <c r="BE222" s="28"/>
      <c r="BF222" s="56"/>
      <c r="BG222" s="28"/>
      <c r="BH222" s="18"/>
      <c r="BJ222" s="23"/>
      <c r="BK222" s="23"/>
      <c r="BL222" s="23"/>
      <c r="BM222" s="23"/>
      <c r="BN222" s="23"/>
      <c r="BO222" s="23"/>
      <c r="BP222" s="23"/>
      <c r="BQ222" s="30"/>
      <c r="BR222" s="22"/>
      <c r="BS222" s="29"/>
      <c r="BT222" s="27"/>
      <c r="BU222" s="27"/>
      <c r="BV222" s="27"/>
      <c r="BW222" s="27"/>
      <c r="BX222" s="27"/>
      <c r="BY222" s="27"/>
      <c r="CA222" s="2"/>
      <c r="CB222" s="8"/>
      <c r="CC222" s="8"/>
      <c r="CD222" s="8"/>
      <c r="CF222" s="37"/>
      <c r="CG222" s="28"/>
      <c r="CH222" s="56"/>
      <c r="CI222" s="28"/>
      <c r="CJ222" s="18"/>
      <c r="CL222" s="23"/>
      <c r="CM222" s="23"/>
      <c r="CN222" s="23"/>
      <c r="CO222" s="23"/>
      <c r="CP222" s="23"/>
      <c r="CQ222" s="23"/>
      <c r="CR222" s="23"/>
      <c r="CS222" s="30"/>
      <c r="CT222" s="22"/>
      <c r="CU222" s="29"/>
      <c r="CV222" s="27"/>
      <c r="CW222" s="27"/>
      <c r="CX222" s="27"/>
      <c r="CY222" s="27"/>
      <c r="CZ222" s="27"/>
      <c r="DA222" s="27"/>
    </row>
    <row r="223" spans="2:105">
      <c r="B223" s="61">
        <v>213</v>
      </c>
      <c r="C223" s="149">
        <v>44139</v>
      </c>
      <c r="D223" s="154">
        <v>3443.44</v>
      </c>
      <c r="E223" s="58">
        <f t="shared" si="46"/>
        <v>2.2047038430944271E-2</v>
      </c>
      <c r="G223" s="60">
        <v>158</v>
      </c>
      <c r="H223" s="152">
        <f t="shared" ca="1" si="44"/>
        <v>2706.5236117268255</v>
      </c>
      <c r="I223" s="112">
        <f t="shared" ca="1" si="45"/>
        <v>-4.4956072528916487E-2</v>
      </c>
      <c r="J223" s="151">
        <f t="shared" ca="1" si="33"/>
        <v>9.0134083667336604</v>
      </c>
      <c r="K223" s="150">
        <f t="shared" ca="1" si="34"/>
        <v>-2.8931213879582982</v>
      </c>
      <c r="L223" s="52"/>
      <c r="M223" s="149">
        <v>44139</v>
      </c>
      <c r="N223" s="59">
        <f>'[1]S&amp;P500'!F4652</f>
        <v>3443.44</v>
      </c>
      <c r="O223" s="58">
        <f t="shared" si="35"/>
        <v>2.2047038430944271E-2</v>
      </c>
      <c r="P223" s="144">
        <f t="shared" si="36"/>
        <v>2343.0429192445899</v>
      </c>
      <c r="Q223" s="144">
        <f t="shared" si="37"/>
        <v>2735.8204124192061</v>
      </c>
      <c r="R223" s="144">
        <f t="shared" si="38"/>
        <v>2864.9971599372639</v>
      </c>
      <c r="S223" s="144">
        <f t="shared" si="39"/>
        <v>1916.1799523537481</v>
      </c>
      <c r="T223" s="144">
        <f t="shared" si="40"/>
        <v>3503.2259371053096</v>
      </c>
      <c r="U223" s="144">
        <f t="shared" si="41"/>
        <v>1567.084230358957</v>
      </c>
      <c r="V223" s="144">
        <f t="shared" si="42"/>
        <v>4283.6314597519931</v>
      </c>
      <c r="W223" s="144">
        <f t="shared" si="43"/>
        <v>1281.5878707128679</v>
      </c>
      <c r="X223" s="57">
        <v>158</v>
      </c>
      <c r="Y223" s="57"/>
      <c r="Z223" s="23"/>
      <c r="AB223" s="3"/>
      <c r="AC223" s="28"/>
      <c r="AD223" s="56"/>
      <c r="AE223" s="28"/>
      <c r="AF223" s="18"/>
      <c r="AH223" s="23"/>
      <c r="AI223" s="23"/>
      <c r="AJ223" s="23"/>
      <c r="AK223" s="23"/>
      <c r="AL223" s="23"/>
      <c r="AM223" s="23"/>
      <c r="AN223" s="23"/>
      <c r="AO223" s="30"/>
      <c r="AP223" s="22"/>
      <c r="AQ223" s="29"/>
      <c r="AR223" s="27"/>
      <c r="AS223" s="27"/>
      <c r="AT223" s="27"/>
      <c r="AU223" s="27"/>
      <c r="AV223" s="27"/>
      <c r="AW223" s="27"/>
      <c r="AY223" s="2"/>
      <c r="AZ223" s="8"/>
      <c r="BA223" s="8"/>
      <c r="BB223" s="8"/>
      <c r="BD223" s="37"/>
      <c r="BE223" s="28"/>
      <c r="BF223" s="56"/>
      <c r="BG223" s="28"/>
      <c r="BH223" s="18"/>
      <c r="BJ223" s="23"/>
      <c r="BK223" s="23"/>
      <c r="BL223" s="23"/>
      <c r="BM223" s="23"/>
      <c r="BN223" s="23"/>
      <c r="BO223" s="23"/>
      <c r="BP223" s="23"/>
      <c r="BQ223" s="30"/>
      <c r="BR223" s="22"/>
      <c r="BS223" s="29"/>
      <c r="BT223" s="27"/>
      <c r="BU223" s="27"/>
      <c r="BV223" s="27"/>
      <c r="BW223" s="27"/>
      <c r="BX223" s="27"/>
      <c r="BY223" s="27"/>
      <c r="CA223" s="2"/>
      <c r="CB223" s="8"/>
      <c r="CC223" s="8"/>
      <c r="CD223" s="8"/>
      <c r="CF223" s="37"/>
      <c r="CG223" s="28"/>
      <c r="CH223" s="56"/>
      <c r="CI223" s="28"/>
      <c r="CJ223" s="18"/>
      <c r="CL223" s="23"/>
      <c r="CM223" s="23"/>
      <c r="CN223" s="23"/>
      <c r="CO223" s="23"/>
      <c r="CP223" s="23"/>
      <c r="CQ223" s="23"/>
      <c r="CR223" s="23"/>
      <c r="CS223" s="30"/>
      <c r="CT223" s="22"/>
      <c r="CU223" s="29"/>
      <c r="CV223" s="27"/>
      <c r="CW223" s="27"/>
      <c r="CX223" s="27"/>
      <c r="CY223" s="27"/>
      <c r="CZ223" s="27"/>
      <c r="DA223" s="27"/>
    </row>
    <row r="224" spans="2:105">
      <c r="B224" s="61">
        <v>214</v>
      </c>
      <c r="C224" s="149">
        <v>44140</v>
      </c>
      <c r="D224" s="154">
        <v>3510.45</v>
      </c>
      <c r="E224" s="58">
        <f t="shared" si="46"/>
        <v>1.9460190971818808E-2</v>
      </c>
      <c r="G224" s="57">
        <v>159</v>
      </c>
      <c r="H224" s="152">
        <f t="shared" ca="1" si="44"/>
        <v>2666.732235491455</v>
      </c>
      <c r="I224" s="112">
        <f t="shared" ca="1" si="45"/>
        <v>-1.4702024420907492E-2</v>
      </c>
      <c r="J224" s="151">
        <f t="shared" ca="1" si="33"/>
        <v>8.0694602242525733</v>
      </c>
      <c r="K224" s="150">
        <f t="shared" ca="1" si="34"/>
        <v>-0.94394814248108627</v>
      </c>
      <c r="L224" s="52"/>
      <c r="M224" s="149">
        <v>44140</v>
      </c>
      <c r="N224" s="59">
        <f>'[1]S&amp;P500'!F4653</f>
        <v>3510.45</v>
      </c>
      <c r="O224" s="58">
        <f t="shared" si="35"/>
        <v>1.9460190971818808E-2</v>
      </c>
      <c r="P224" s="144">
        <f t="shared" si="36"/>
        <v>2343.7271876753384</v>
      </c>
      <c r="Q224" s="144">
        <f t="shared" si="37"/>
        <v>2737.5594199843063</v>
      </c>
      <c r="R224" s="144">
        <f t="shared" si="38"/>
        <v>2867.6555110815889</v>
      </c>
      <c r="S224" s="144">
        <f t="shared" si="39"/>
        <v>1915.5219687377103</v>
      </c>
      <c r="T224" s="144">
        <f t="shared" si="40"/>
        <v>3508.7053533705703</v>
      </c>
      <c r="U224" s="144">
        <f t="shared" si="41"/>
        <v>1565.5509873383216</v>
      </c>
      <c r="V224" s="144">
        <f t="shared" si="42"/>
        <v>4293.0586359475137</v>
      </c>
      <c r="W224" s="144">
        <f t="shared" si="43"/>
        <v>1279.5206392600755</v>
      </c>
      <c r="X224" s="57">
        <v>159</v>
      </c>
      <c r="Y224" s="57"/>
      <c r="Z224" s="23"/>
      <c r="AB224" s="3"/>
      <c r="AC224" s="28"/>
      <c r="AD224" s="56"/>
      <c r="AE224" s="28"/>
      <c r="AF224" s="18"/>
      <c r="AH224" s="23"/>
      <c r="AI224" s="23"/>
      <c r="AJ224" s="23"/>
      <c r="AK224" s="23"/>
      <c r="AL224" s="23"/>
      <c r="AM224" s="23"/>
      <c r="AN224" s="23"/>
      <c r="AO224" s="30"/>
      <c r="AP224" s="22"/>
      <c r="AQ224" s="29"/>
      <c r="AR224" s="27"/>
      <c r="AS224" s="27"/>
      <c r="AT224" s="27"/>
      <c r="AU224" s="27"/>
      <c r="AV224" s="27"/>
      <c r="AW224" s="27"/>
      <c r="AY224" s="2"/>
      <c r="AZ224" s="8"/>
      <c r="BA224" s="8"/>
      <c r="BB224" s="8"/>
      <c r="BD224" s="37"/>
      <c r="BE224" s="28"/>
      <c r="BF224" s="56"/>
      <c r="BG224" s="28"/>
      <c r="BH224" s="18"/>
      <c r="BJ224" s="23"/>
      <c r="BK224" s="23"/>
      <c r="BL224" s="23"/>
      <c r="BM224" s="23"/>
      <c r="BN224" s="23"/>
      <c r="BO224" s="23"/>
      <c r="BP224" s="23"/>
      <c r="BQ224" s="30"/>
      <c r="BR224" s="22"/>
      <c r="BS224" s="29"/>
      <c r="BT224" s="27"/>
      <c r="BU224" s="27"/>
      <c r="BV224" s="27"/>
      <c r="BW224" s="27"/>
      <c r="BX224" s="27"/>
      <c r="BY224" s="27"/>
      <c r="CA224" s="2"/>
      <c r="CB224" s="8"/>
      <c r="CC224" s="8"/>
      <c r="CD224" s="8"/>
      <c r="CF224" s="37"/>
      <c r="CG224" s="28"/>
      <c r="CH224" s="56"/>
      <c r="CI224" s="28"/>
      <c r="CJ224" s="18"/>
      <c r="CL224" s="23"/>
      <c r="CM224" s="23"/>
      <c r="CN224" s="23"/>
      <c r="CO224" s="23"/>
      <c r="CP224" s="23"/>
      <c r="CQ224" s="23"/>
      <c r="CR224" s="23"/>
      <c r="CS224" s="30"/>
      <c r="CT224" s="22"/>
      <c r="CU224" s="29"/>
      <c r="CV224" s="27"/>
      <c r="CW224" s="27"/>
      <c r="CX224" s="27"/>
      <c r="CY224" s="27"/>
      <c r="CZ224" s="27"/>
      <c r="DA224" s="27"/>
    </row>
    <row r="225" spans="2:105">
      <c r="B225" s="61">
        <v>215</v>
      </c>
      <c r="C225" s="149">
        <v>44141</v>
      </c>
      <c r="D225" s="154">
        <v>3509.44</v>
      </c>
      <c r="E225" s="58">
        <f t="shared" si="46"/>
        <v>-2.8771240154389424E-4</v>
      </c>
      <c r="G225" s="60">
        <v>160</v>
      </c>
      <c r="H225" s="152">
        <f t="shared" ca="1" si="44"/>
        <v>2704.377637968194</v>
      </c>
      <c r="I225" s="112">
        <f t="shared" ca="1" si="45"/>
        <v>1.4116678823511999E-2</v>
      </c>
      <c r="J225" s="151">
        <f t="shared" ca="1" si="33"/>
        <v>8.927333125657416</v>
      </c>
      <c r="K225" s="150">
        <f t="shared" ca="1" si="34"/>
        <v>0.85787290140484251</v>
      </c>
      <c r="L225" s="52"/>
      <c r="M225" s="149">
        <v>44141</v>
      </c>
      <c r="N225" s="59">
        <f>'[1]S&amp;P500'!F4654</f>
        <v>3509.44</v>
      </c>
      <c r="O225" s="58">
        <f t="shared" ref="O225:O256" si="47">IF(N225="","",(N225-N224)/N224)</f>
        <v>-2.8771240154389424E-4</v>
      </c>
      <c r="P225" s="144">
        <f t="shared" si="36"/>
        <v>2344.4116559416434</v>
      </c>
      <c r="Q225" s="144">
        <f t="shared" si="37"/>
        <v>2739.2940677049364</v>
      </c>
      <c r="R225" s="144">
        <f t="shared" si="38"/>
        <v>2870.3106022075845</v>
      </c>
      <c r="S225" s="144">
        <f t="shared" si="39"/>
        <v>1914.868031455482</v>
      </c>
      <c r="T225" s="144">
        <f t="shared" si="40"/>
        <v>3514.1793175551179</v>
      </c>
      <c r="U225" s="144">
        <f t="shared" si="41"/>
        <v>1564.0254852842556</v>
      </c>
      <c r="V225" s="144">
        <f t="shared" si="42"/>
        <v>4302.4808069322053</v>
      </c>
      <c r="W225" s="144">
        <f t="shared" si="43"/>
        <v>1277.4643883731894</v>
      </c>
      <c r="X225" s="57">
        <v>160</v>
      </c>
      <c r="Y225" s="57"/>
      <c r="Z225" s="23"/>
      <c r="AB225" s="3"/>
      <c r="AC225" s="28"/>
      <c r="AD225" s="56"/>
      <c r="AE225" s="28"/>
      <c r="AF225" s="18"/>
      <c r="AH225" s="23"/>
      <c r="AI225" s="23"/>
      <c r="AJ225" s="23"/>
      <c r="AK225" s="23"/>
      <c r="AL225" s="23"/>
      <c r="AM225" s="23"/>
      <c r="AN225" s="23"/>
      <c r="AO225" s="30"/>
      <c r="AP225" s="22"/>
      <c r="AQ225" s="29"/>
      <c r="AR225" s="27"/>
      <c r="AS225" s="27"/>
      <c r="AT225" s="27"/>
      <c r="AU225" s="27"/>
      <c r="AV225" s="27"/>
      <c r="AW225" s="27"/>
      <c r="AY225" s="2"/>
      <c r="AZ225" s="8"/>
      <c r="BA225" s="8"/>
      <c r="BB225" s="8"/>
      <c r="BD225" s="37"/>
      <c r="BE225" s="28"/>
      <c r="BF225" s="56"/>
      <c r="BG225" s="28"/>
      <c r="BH225" s="18"/>
      <c r="BJ225" s="23"/>
      <c r="BK225" s="23"/>
      <c r="BL225" s="23"/>
      <c r="BM225" s="23"/>
      <c r="BN225" s="23"/>
      <c r="BO225" s="23"/>
      <c r="BP225" s="23"/>
      <c r="BQ225" s="30"/>
      <c r="BR225" s="22"/>
      <c r="BS225" s="29"/>
      <c r="BT225" s="27"/>
      <c r="BU225" s="27"/>
      <c r="BV225" s="27"/>
      <c r="BW225" s="27"/>
      <c r="BX225" s="27"/>
      <c r="BY225" s="27"/>
      <c r="CA225" s="2"/>
      <c r="CB225" s="8"/>
      <c r="CC225" s="8"/>
      <c r="CD225" s="8"/>
      <c r="CF225" s="37"/>
      <c r="CG225" s="28"/>
      <c r="CH225" s="56"/>
      <c r="CI225" s="28"/>
      <c r="CJ225" s="18"/>
      <c r="CL225" s="23"/>
      <c r="CM225" s="23"/>
      <c r="CN225" s="23"/>
      <c r="CO225" s="23"/>
      <c r="CP225" s="23"/>
      <c r="CQ225" s="23"/>
      <c r="CR225" s="23"/>
      <c r="CS225" s="30"/>
      <c r="CT225" s="22"/>
      <c r="CU225" s="29"/>
      <c r="CV225" s="27"/>
      <c r="CW225" s="27"/>
      <c r="CX225" s="27"/>
      <c r="CY225" s="27"/>
      <c r="CZ225" s="27"/>
      <c r="DA225" s="27"/>
    </row>
    <row r="226" spans="2:105">
      <c r="B226" s="61">
        <v>216</v>
      </c>
      <c r="C226" s="149">
        <v>44144</v>
      </c>
      <c r="D226" s="154">
        <v>3550.5</v>
      </c>
      <c r="E226" s="58">
        <f t="shared" si="46"/>
        <v>1.1699872344305629E-2</v>
      </c>
      <c r="G226" s="57">
        <v>161</v>
      </c>
      <c r="H226" s="152">
        <f t="shared" ca="1" si="44"/>
        <v>2614.2725351389063</v>
      </c>
      <c r="I226" s="112">
        <f t="shared" ca="1" si="45"/>
        <v>-3.331823986571044E-2</v>
      </c>
      <c r="J226" s="151">
        <f t="shared" ca="1" si="33"/>
        <v>6.7912120090602954</v>
      </c>
      <c r="K226" s="150">
        <f t="shared" ca="1" si="34"/>
        <v>-2.1361211165971206</v>
      </c>
      <c r="L226" s="52"/>
      <c r="M226" s="149">
        <v>44144</v>
      </c>
      <c r="N226" s="59">
        <f>'[1]S&amp;P500'!F4655</f>
        <v>3550.5</v>
      </c>
      <c r="O226" s="58">
        <f t="shared" si="47"/>
        <v>1.1699872344305629E-2</v>
      </c>
      <c r="P226" s="144">
        <f t="shared" si="36"/>
        <v>2345.0963241018649</v>
      </c>
      <c r="Q226" s="144">
        <f t="shared" si="37"/>
        <v>2741.0243970841616</v>
      </c>
      <c r="R226" s="144">
        <f t="shared" si="38"/>
        <v>2872.9624733510313</v>
      </c>
      <c r="S226" s="144">
        <f t="shared" si="39"/>
        <v>1914.2181007681152</v>
      </c>
      <c r="T226" s="144">
        <f t="shared" si="40"/>
        <v>3519.6479088953397</v>
      </c>
      <c r="U226" s="144">
        <f t="shared" si="41"/>
        <v>1562.5076461247845</v>
      </c>
      <c r="V226" s="144">
        <f t="shared" si="42"/>
        <v>4311.8980903854381</v>
      </c>
      <c r="W226" s="144">
        <f t="shared" si="43"/>
        <v>1275.4190043541782</v>
      </c>
      <c r="X226" s="57">
        <v>161</v>
      </c>
      <c r="Y226" s="57"/>
      <c r="Z226" s="23"/>
      <c r="AB226" s="3"/>
      <c r="AC226" s="28"/>
      <c r="AD226" s="56"/>
      <c r="AE226" s="28"/>
      <c r="AF226" s="18"/>
      <c r="AH226" s="23"/>
      <c r="AI226" s="23"/>
      <c r="AJ226" s="23"/>
      <c r="AK226" s="23"/>
      <c r="AL226" s="23"/>
      <c r="AM226" s="23"/>
      <c r="AN226" s="23"/>
      <c r="AO226" s="30"/>
      <c r="AP226" s="22"/>
      <c r="AQ226" s="29"/>
      <c r="AR226" s="27"/>
      <c r="AS226" s="27"/>
      <c r="AT226" s="27"/>
      <c r="AU226" s="27"/>
      <c r="AV226" s="27"/>
      <c r="AW226" s="27"/>
      <c r="AY226" s="2"/>
      <c r="AZ226" s="8"/>
      <c r="BA226" s="8"/>
      <c r="BB226" s="8"/>
      <c r="BD226" s="37"/>
      <c r="BE226" s="28"/>
      <c r="BF226" s="56"/>
      <c r="BG226" s="28"/>
      <c r="BH226" s="18"/>
      <c r="BJ226" s="23"/>
      <c r="BK226" s="23"/>
      <c r="BL226" s="23"/>
      <c r="BM226" s="23"/>
      <c r="BN226" s="23"/>
      <c r="BO226" s="23"/>
      <c r="BP226" s="23"/>
      <c r="BQ226" s="30"/>
      <c r="BR226" s="22"/>
      <c r="BS226" s="29"/>
      <c r="BT226" s="27"/>
      <c r="BU226" s="27"/>
      <c r="BV226" s="27"/>
      <c r="BW226" s="27"/>
      <c r="BX226" s="27"/>
      <c r="BY226" s="27"/>
      <c r="CA226" s="2"/>
      <c r="CB226" s="8"/>
      <c r="CC226" s="8"/>
      <c r="CD226" s="8"/>
      <c r="CF226" s="37"/>
      <c r="CG226" s="28"/>
      <c r="CH226" s="56"/>
      <c r="CI226" s="28"/>
      <c r="CJ226" s="18"/>
      <c r="CL226" s="23"/>
      <c r="CM226" s="23"/>
      <c r="CN226" s="23"/>
      <c r="CO226" s="23"/>
      <c r="CP226" s="23"/>
      <c r="CQ226" s="23"/>
      <c r="CR226" s="23"/>
      <c r="CS226" s="30"/>
      <c r="CT226" s="22"/>
      <c r="CU226" s="29"/>
      <c r="CV226" s="27"/>
      <c r="CW226" s="27"/>
      <c r="CX226" s="27"/>
      <c r="CY226" s="27"/>
      <c r="CZ226" s="27"/>
      <c r="DA226" s="27"/>
    </row>
    <row r="227" spans="2:105">
      <c r="B227" s="61">
        <v>217</v>
      </c>
      <c r="C227" s="149">
        <v>44145</v>
      </c>
      <c r="D227" s="154">
        <v>3543.53</v>
      </c>
      <c r="E227" s="58">
        <f t="shared" si="46"/>
        <v>-1.9631037881987887E-3</v>
      </c>
      <c r="G227" s="60">
        <v>162</v>
      </c>
      <c r="H227" s="152">
        <f t="shared" ca="1" si="44"/>
        <v>2555.1817060482526</v>
      </c>
      <c r="I227" s="112">
        <f t="shared" ca="1" si="45"/>
        <v>-2.2603163326089075E-2</v>
      </c>
      <c r="J227" s="151">
        <f t="shared" ca="1" si="33"/>
        <v>5.344053845207914</v>
      </c>
      <c r="K227" s="150">
        <f t="shared" ca="1" si="34"/>
        <v>-1.4471581638523814</v>
      </c>
      <c r="L227" s="52"/>
      <c r="M227" s="149">
        <v>44145</v>
      </c>
      <c r="N227" s="59">
        <f>'[1]S&amp;P500'!F4656</f>
        <v>3543.53</v>
      </c>
      <c r="O227" s="58">
        <f t="shared" si="47"/>
        <v>-1.9631037881987887E-3</v>
      </c>
      <c r="P227" s="144">
        <f t="shared" si="36"/>
        <v>2345.7811922143806</v>
      </c>
      <c r="Q227" s="144">
        <f t="shared" si="37"/>
        <v>2742.7504489798616</v>
      </c>
      <c r="R227" s="144">
        <f t="shared" si="38"/>
        <v>2875.6111639199548</v>
      </c>
      <c r="S227" s="144">
        <f t="shared" si="39"/>
        <v>1913.5721375645255</v>
      </c>
      <c r="T227" s="144">
        <f t="shared" si="40"/>
        <v>3525.1112053870379</v>
      </c>
      <c r="U227" s="144">
        <f t="shared" si="41"/>
        <v>1560.9973930290678</v>
      </c>
      <c r="V227" s="144">
        <f t="shared" si="42"/>
        <v>4321.3106021628855</v>
      </c>
      <c r="W227" s="144">
        <f t="shared" si="43"/>
        <v>1273.3843753310712</v>
      </c>
      <c r="X227" s="57">
        <v>162</v>
      </c>
      <c r="Y227" s="57"/>
      <c r="Z227" s="23"/>
      <c r="AB227" s="3"/>
      <c r="AC227" s="28"/>
      <c r="AD227" s="56"/>
      <c r="AE227" s="28"/>
      <c r="AF227" s="18"/>
      <c r="AH227" s="23"/>
      <c r="AI227" s="23"/>
      <c r="AJ227" s="23"/>
      <c r="AK227" s="23"/>
      <c r="AL227" s="23"/>
      <c r="AM227" s="23"/>
      <c r="AN227" s="23"/>
      <c r="AO227" s="30"/>
      <c r="AP227" s="22"/>
      <c r="AQ227" s="29"/>
      <c r="AR227" s="27"/>
      <c r="AS227" s="27"/>
      <c r="AT227" s="27"/>
      <c r="AU227" s="27"/>
      <c r="AV227" s="27"/>
      <c r="AW227" s="27"/>
      <c r="AY227" s="2"/>
      <c r="AZ227" s="8"/>
      <c r="BA227" s="8"/>
      <c r="BB227" s="8"/>
      <c r="BD227" s="37"/>
      <c r="BE227" s="28"/>
      <c r="BF227" s="56"/>
      <c r="BG227" s="28"/>
      <c r="BH227" s="18"/>
      <c r="BJ227" s="23"/>
      <c r="BK227" s="23"/>
      <c r="BL227" s="23"/>
      <c r="BM227" s="23"/>
      <c r="BN227" s="23"/>
      <c r="BO227" s="23"/>
      <c r="BP227" s="23"/>
      <c r="BQ227" s="30"/>
      <c r="BR227" s="22"/>
      <c r="BS227" s="29"/>
      <c r="BT227" s="27"/>
      <c r="BU227" s="27"/>
      <c r="BV227" s="27"/>
      <c r="BW227" s="27"/>
      <c r="BX227" s="27"/>
      <c r="BY227" s="27"/>
      <c r="CA227" s="2"/>
      <c r="CB227" s="8"/>
      <c r="CC227" s="8"/>
      <c r="CD227" s="8"/>
      <c r="CF227" s="37"/>
      <c r="CG227" s="28"/>
      <c r="CH227" s="56"/>
      <c r="CI227" s="28"/>
      <c r="CJ227" s="18"/>
      <c r="CL227" s="23"/>
      <c r="CM227" s="23"/>
      <c r="CN227" s="23"/>
      <c r="CO227" s="23"/>
      <c r="CP227" s="23"/>
      <c r="CQ227" s="23"/>
      <c r="CR227" s="23"/>
      <c r="CS227" s="30"/>
      <c r="CT227" s="22"/>
      <c r="CU227" s="29"/>
      <c r="CV227" s="27"/>
      <c r="CW227" s="27"/>
      <c r="CX227" s="27"/>
      <c r="CY227" s="27"/>
      <c r="CZ227" s="27"/>
      <c r="DA227" s="27"/>
    </row>
    <row r="228" spans="2:105">
      <c r="B228" s="61">
        <v>218</v>
      </c>
      <c r="C228" s="149">
        <v>44146</v>
      </c>
      <c r="D228" s="154">
        <v>3572.66</v>
      </c>
      <c r="E228" s="58">
        <f t="shared" si="46"/>
        <v>8.2206161652362622E-3</v>
      </c>
      <c r="G228" s="57">
        <v>163</v>
      </c>
      <c r="H228" s="152">
        <f t="shared" ca="1" si="44"/>
        <v>2521.6694080415327</v>
      </c>
      <c r="I228" s="112">
        <f t="shared" ca="1" si="45"/>
        <v>-1.31154265574908E-2</v>
      </c>
      <c r="J228" s="151">
        <f t="shared" ca="1" si="33"/>
        <v>4.5006667668184015</v>
      </c>
      <c r="K228" s="150">
        <f t="shared" ca="1" si="34"/>
        <v>-0.84338707838951255</v>
      </c>
      <c r="L228" s="52"/>
      <c r="M228" s="149">
        <v>44146</v>
      </c>
      <c r="N228" s="59">
        <f>'[1]S&amp;P500'!F4657</f>
        <v>3572.66</v>
      </c>
      <c r="O228" s="58">
        <f t="shared" si="47"/>
        <v>8.2206161652362622E-3</v>
      </c>
      <c r="P228" s="144">
        <f t="shared" si="36"/>
        <v>2346.4662603375855</v>
      </c>
      <c r="Q228" s="144">
        <f t="shared" si="37"/>
        <v>2744.4722636186671</v>
      </c>
      <c r="R228" s="144">
        <f t="shared" si="38"/>
        <v>2878.2567127082866</v>
      </c>
      <c r="S228" s="144">
        <f t="shared" si="39"/>
        <v>1912.9301033478318</v>
      </c>
      <c r="T228" s="144">
        <f t="shared" si="40"/>
        <v>3530.5692838125215</v>
      </c>
      <c r="U228" s="144">
        <f t="shared" si="41"/>
        <v>1559.4946503803058</v>
      </c>
      <c r="V228" s="144">
        <f t="shared" si="42"/>
        <v>4330.718456336589</v>
      </c>
      <c r="W228" s="144">
        <f t="shared" si="43"/>
        <v>1271.3603912178971</v>
      </c>
      <c r="X228" s="57">
        <v>163</v>
      </c>
      <c r="Y228" s="57"/>
      <c r="Z228" s="23"/>
      <c r="AB228" s="3"/>
      <c r="AC228" s="28"/>
      <c r="AD228" s="56"/>
      <c r="AE228" s="28"/>
      <c r="AF228" s="18"/>
      <c r="AH228" s="23"/>
      <c r="AI228" s="23"/>
      <c r="AJ228" s="23"/>
      <c r="AK228" s="23"/>
      <c r="AL228" s="23"/>
      <c r="AM228" s="23"/>
      <c r="AN228" s="23"/>
      <c r="AO228" s="30"/>
      <c r="AP228" s="22"/>
      <c r="AQ228" s="29"/>
      <c r="AR228" s="27"/>
      <c r="AS228" s="27"/>
      <c r="AT228" s="27"/>
      <c r="AU228" s="27"/>
      <c r="AV228" s="27"/>
      <c r="AW228" s="27"/>
      <c r="AY228" s="2"/>
      <c r="AZ228" s="8"/>
      <c r="BA228" s="8"/>
      <c r="BB228" s="8"/>
      <c r="BD228" s="37"/>
      <c r="BE228" s="28"/>
      <c r="BF228" s="56"/>
      <c r="BG228" s="28"/>
      <c r="BH228" s="18"/>
      <c r="BJ228" s="23"/>
      <c r="BK228" s="23"/>
      <c r="BL228" s="23"/>
      <c r="BM228" s="23"/>
      <c r="BN228" s="23"/>
      <c r="BO228" s="23"/>
      <c r="BP228" s="23"/>
      <c r="BQ228" s="30"/>
      <c r="BR228" s="22"/>
      <c r="BS228" s="29"/>
      <c r="BT228" s="27"/>
      <c r="BU228" s="27"/>
      <c r="BV228" s="27"/>
      <c r="BW228" s="27"/>
      <c r="BX228" s="27"/>
      <c r="BY228" s="27"/>
      <c r="CA228" s="2"/>
      <c r="CB228" s="8"/>
      <c r="CC228" s="8"/>
      <c r="CD228" s="8"/>
      <c r="CF228" s="37"/>
      <c r="CG228" s="28"/>
      <c r="CH228" s="56"/>
      <c r="CI228" s="28"/>
      <c r="CJ228" s="18"/>
      <c r="CL228" s="23"/>
      <c r="CM228" s="23"/>
      <c r="CN228" s="23"/>
      <c r="CO228" s="23"/>
      <c r="CP228" s="23"/>
      <c r="CQ228" s="23"/>
      <c r="CR228" s="23"/>
      <c r="CS228" s="30"/>
      <c r="CT228" s="22"/>
      <c r="CU228" s="29"/>
      <c r="CV228" s="27"/>
      <c r="CW228" s="27"/>
      <c r="CX228" s="27"/>
      <c r="CY228" s="27"/>
      <c r="CZ228" s="27"/>
      <c r="DA228" s="27"/>
    </row>
    <row r="229" spans="2:105">
      <c r="B229" s="61">
        <v>219</v>
      </c>
      <c r="C229" s="149">
        <v>44147</v>
      </c>
      <c r="D229" s="154">
        <v>3537</v>
      </c>
      <c r="E229" s="58">
        <f t="shared" si="46"/>
        <v>-9.9813584276141187E-3</v>
      </c>
      <c r="G229" s="60">
        <v>164</v>
      </c>
      <c r="H229" s="152">
        <f t="shared" ca="1" si="44"/>
        <v>2552.4454054649145</v>
      </c>
      <c r="I229" s="112">
        <f t="shared" ca="1" si="45"/>
        <v>1.2204612279959462E-2</v>
      </c>
      <c r="J229" s="151">
        <f t="shared" ca="1" si="33"/>
        <v>5.240587796557179</v>
      </c>
      <c r="K229" s="150">
        <f t="shared" ca="1" si="34"/>
        <v>0.73992102973877716</v>
      </c>
      <c r="L229" s="52"/>
      <c r="M229" s="149">
        <v>44147</v>
      </c>
      <c r="N229" s="59">
        <f>'[1]S&amp;P500'!F4658</f>
        <v>3537</v>
      </c>
      <c r="O229" s="58">
        <f t="shared" si="47"/>
        <v>-9.9813584276141187E-3</v>
      </c>
      <c r="P229" s="144">
        <f t="shared" si="36"/>
        <v>2347.1515285298915</v>
      </c>
      <c r="Q229" s="144">
        <f t="shared" si="37"/>
        <v>2746.1898806095091</v>
      </c>
      <c r="R229" s="144">
        <f t="shared" si="38"/>
        <v>2880.899157909148</v>
      </c>
      <c r="S229" s="144">
        <f t="shared" si="39"/>
        <v>1912.2919602220729</v>
      </c>
      <c r="T229" s="144">
        <f t="shared" si="40"/>
        <v>3536.0222197669432</v>
      </c>
      <c r="U229" s="144">
        <f t="shared" si="41"/>
        <v>1557.9993437494027</v>
      </c>
      <c r="V229" s="144">
        <f t="shared" si="42"/>
        <v>4340.121765233911</v>
      </c>
      <c r="W229" s="144">
        <f t="shared" si="43"/>
        <v>1269.3469436757359</v>
      </c>
      <c r="X229" s="57">
        <v>164</v>
      </c>
      <c r="Y229" s="57"/>
      <c r="Z229" s="23"/>
      <c r="AB229" s="3"/>
      <c r="AC229" s="28"/>
      <c r="AD229" s="56"/>
      <c r="AE229" s="28"/>
      <c r="AF229" s="18"/>
      <c r="AH229" s="23"/>
      <c r="AI229" s="23"/>
      <c r="AJ229" s="23"/>
      <c r="AK229" s="23"/>
      <c r="AL229" s="23"/>
      <c r="AM229" s="23"/>
      <c r="AN229" s="23"/>
      <c r="AO229" s="30"/>
      <c r="AP229" s="22"/>
      <c r="AQ229" s="29"/>
      <c r="AR229" s="27"/>
      <c r="AS229" s="27"/>
      <c r="AT229" s="27"/>
      <c r="AU229" s="27"/>
      <c r="AV229" s="27"/>
      <c r="AW229" s="27"/>
      <c r="AY229" s="2"/>
      <c r="AZ229" s="8"/>
      <c r="BA229" s="8"/>
      <c r="BB229" s="8"/>
      <c r="BD229" s="37"/>
      <c r="BE229" s="28"/>
      <c r="BF229" s="56"/>
      <c r="BG229" s="28"/>
      <c r="BH229" s="18"/>
      <c r="BJ229" s="23"/>
      <c r="BK229" s="23"/>
      <c r="BL229" s="23"/>
      <c r="BM229" s="23"/>
      <c r="BN229" s="23"/>
      <c r="BO229" s="23"/>
      <c r="BP229" s="23"/>
      <c r="BQ229" s="30"/>
      <c r="BR229" s="22"/>
      <c r="BS229" s="29"/>
      <c r="BT229" s="27"/>
      <c r="BU229" s="27"/>
      <c r="BV229" s="27"/>
      <c r="BW229" s="27"/>
      <c r="BX229" s="27"/>
      <c r="BY229" s="27"/>
      <c r="CA229" s="2"/>
      <c r="CB229" s="8"/>
      <c r="CC229" s="8"/>
      <c r="CD229" s="8"/>
      <c r="CF229" s="37"/>
      <c r="CG229" s="28"/>
      <c r="CH229" s="56"/>
      <c r="CI229" s="28"/>
      <c r="CJ229" s="18"/>
      <c r="CL229" s="23"/>
      <c r="CM229" s="23"/>
      <c r="CN229" s="23"/>
      <c r="CO229" s="23"/>
      <c r="CP229" s="23"/>
      <c r="CQ229" s="23"/>
      <c r="CR229" s="23"/>
      <c r="CS229" s="30"/>
      <c r="CT229" s="22"/>
      <c r="CU229" s="29"/>
      <c r="CV229" s="27"/>
      <c r="CW229" s="27"/>
      <c r="CX229" s="27"/>
      <c r="CY229" s="27"/>
      <c r="CZ229" s="27"/>
      <c r="DA229" s="27"/>
    </row>
    <row r="230" spans="2:105">
      <c r="B230" s="61">
        <v>220</v>
      </c>
      <c r="C230" s="149">
        <v>44148</v>
      </c>
      <c r="D230" s="154">
        <v>3585.15</v>
      </c>
      <c r="E230" s="58">
        <f t="shared" si="46"/>
        <v>1.3613231552162876E-2</v>
      </c>
      <c r="G230" s="57">
        <v>165</v>
      </c>
      <c r="H230" s="152">
        <f t="shared" ca="1" si="44"/>
        <v>2659.5740038918566</v>
      </c>
      <c r="I230" s="112">
        <f t="shared" ca="1" si="45"/>
        <v>4.1970965646346177E-2</v>
      </c>
      <c r="J230" s="151">
        <f t="shared" ca="1" si="33"/>
        <v>7.7919677265545157</v>
      </c>
      <c r="K230" s="150">
        <f t="shared" ca="1" si="34"/>
        <v>2.5513799299973368</v>
      </c>
      <c r="L230" s="52"/>
      <c r="M230" s="149">
        <v>44148</v>
      </c>
      <c r="N230" s="59">
        <f>'[1]S&amp;P500'!F4659</f>
        <v>3585.15</v>
      </c>
      <c r="O230" s="58">
        <f t="shared" si="47"/>
        <v>1.3613231552162876E-2</v>
      </c>
      <c r="P230" s="144">
        <f t="shared" si="36"/>
        <v>2347.8369968497263</v>
      </c>
      <c r="Q230" s="144">
        <f t="shared" si="37"/>
        <v>2747.903338956799</v>
      </c>
      <c r="R230" s="144">
        <f t="shared" si="38"/>
        <v>2883.5385371277671</v>
      </c>
      <c r="S230" s="144">
        <f t="shared" si="39"/>
        <v>1911.6576708792898</v>
      </c>
      <c r="T230" s="144">
        <f t="shared" si="40"/>
        <v>3541.4700876839156</v>
      </c>
      <c r="U230" s="144">
        <f t="shared" si="41"/>
        <v>1556.5113998693555</v>
      </c>
      <c r="V230" s="144">
        <f t="shared" si="42"/>
        <v>4349.5206394753995</v>
      </c>
      <c r="W230" s="144">
        <f t="shared" si="43"/>
        <v>1267.3439260748492</v>
      </c>
      <c r="X230" s="57">
        <v>165</v>
      </c>
      <c r="Y230" s="57"/>
      <c r="Z230" s="23"/>
      <c r="AB230" s="3"/>
      <c r="AC230" s="28"/>
      <c r="AD230" s="56"/>
      <c r="AE230" s="28"/>
      <c r="AF230" s="18"/>
      <c r="AH230" s="23"/>
      <c r="AI230" s="23"/>
      <c r="AJ230" s="23"/>
      <c r="AK230" s="23"/>
      <c r="AL230" s="23"/>
      <c r="AM230" s="23"/>
      <c r="AN230" s="23"/>
      <c r="AO230" s="30"/>
      <c r="AP230" s="22"/>
      <c r="AQ230" s="29"/>
      <c r="AR230" s="27"/>
      <c r="AS230" s="27"/>
      <c r="AT230" s="27"/>
      <c r="AU230" s="27"/>
      <c r="AV230" s="27"/>
      <c r="AW230" s="27"/>
      <c r="AY230" s="2"/>
      <c r="AZ230" s="8"/>
      <c r="BA230" s="8"/>
      <c r="BB230" s="8"/>
      <c r="BD230" s="37"/>
      <c r="BE230" s="28"/>
      <c r="BF230" s="56"/>
      <c r="BG230" s="28"/>
      <c r="BH230" s="18"/>
      <c r="BJ230" s="23"/>
      <c r="BK230" s="23"/>
      <c r="BL230" s="23"/>
      <c r="BM230" s="23"/>
      <c r="BN230" s="23"/>
      <c r="BO230" s="23"/>
      <c r="BP230" s="23"/>
      <c r="BQ230" s="30"/>
      <c r="BR230" s="22"/>
      <c r="BS230" s="29"/>
      <c r="BT230" s="27"/>
      <c r="BU230" s="27"/>
      <c r="BV230" s="27"/>
      <c r="BW230" s="27"/>
      <c r="BX230" s="27"/>
      <c r="BY230" s="27"/>
      <c r="CA230" s="2"/>
      <c r="CB230" s="8"/>
      <c r="CC230" s="8"/>
      <c r="CD230" s="8"/>
      <c r="CF230" s="37"/>
      <c r="CG230" s="28"/>
      <c r="CH230" s="56"/>
      <c r="CI230" s="28"/>
      <c r="CJ230" s="18"/>
      <c r="CL230" s="23"/>
      <c r="CM230" s="23"/>
      <c r="CN230" s="23"/>
      <c r="CO230" s="23"/>
      <c r="CP230" s="23"/>
      <c r="CQ230" s="23"/>
      <c r="CR230" s="23"/>
      <c r="CS230" s="30"/>
      <c r="CT230" s="22"/>
      <c r="CU230" s="29"/>
      <c r="CV230" s="27"/>
      <c r="CW230" s="27"/>
      <c r="CX230" s="27"/>
      <c r="CY230" s="27"/>
      <c r="CZ230" s="27"/>
      <c r="DA230" s="27"/>
    </row>
    <row r="231" spans="2:105">
      <c r="B231" s="61">
        <v>221</v>
      </c>
      <c r="C231" s="149">
        <v>44151</v>
      </c>
      <c r="D231" s="154">
        <v>3626.91</v>
      </c>
      <c r="E231" s="58">
        <f t="shared" si="46"/>
        <v>1.1648048198820067E-2</v>
      </c>
      <c r="G231" s="60">
        <v>166</v>
      </c>
      <c r="H231" s="152">
        <f t="shared" ca="1" si="44"/>
        <v>2648.2540721225287</v>
      </c>
      <c r="I231" s="112">
        <f t="shared" ca="1" si="45"/>
        <v>-4.2562950881468355E-3</v>
      </c>
      <c r="J231" s="151">
        <f t="shared" ca="1" si="33"/>
        <v>7.5071315455027134</v>
      </c>
      <c r="K231" s="150">
        <f t="shared" ca="1" si="34"/>
        <v>-0.28483618105180208</v>
      </c>
      <c r="L231" s="52"/>
      <c r="M231" s="149">
        <v>44151</v>
      </c>
      <c r="N231" s="59">
        <f>'[1]S&amp;P500'!F4660</f>
        <v>3626.91</v>
      </c>
      <c r="O231" s="58">
        <f t="shared" si="47"/>
        <v>1.1648048198820067E-2</v>
      </c>
      <c r="P231" s="144">
        <f t="shared" si="36"/>
        <v>2348.522665355536</v>
      </c>
      <c r="Q231" s="144">
        <f t="shared" si="37"/>
        <v>2749.612677073244</v>
      </c>
      <c r="R231" s="144">
        <f t="shared" si="38"/>
        <v>2886.1748873940405</v>
      </c>
      <c r="S231" s="144">
        <f t="shared" si="39"/>
        <v>1911.0271985869613</v>
      </c>
      <c r="T231" s="144">
        <f t="shared" si="40"/>
        <v>3546.9129608604162</v>
      </c>
      <c r="U231" s="144">
        <f t="shared" si="41"/>
        <v>1555.0307466103418</v>
      </c>
      <c r="V231" s="144">
        <f t="shared" si="42"/>
        <v>4358.9151880116187</v>
      </c>
      <c r="W231" s="144">
        <f t="shared" si="43"/>
        <v>1265.3512334578529</v>
      </c>
      <c r="X231" s="57">
        <v>166</v>
      </c>
      <c r="Y231" s="57"/>
      <c r="Z231" s="23"/>
      <c r="AB231" s="3"/>
      <c r="AC231" s="28"/>
      <c r="AD231" s="56"/>
      <c r="AE231" s="28"/>
      <c r="AF231" s="18"/>
      <c r="AH231" s="23"/>
      <c r="AI231" s="23"/>
      <c r="AJ231" s="23"/>
      <c r="AK231" s="23"/>
      <c r="AL231" s="23"/>
      <c r="AM231" s="23"/>
      <c r="AN231" s="23"/>
      <c r="AO231" s="30"/>
      <c r="AP231" s="22"/>
      <c r="AQ231" s="29"/>
      <c r="AR231" s="27"/>
      <c r="AS231" s="27"/>
      <c r="AT231" s="27"/>
      <c r="AU231" s="27"/>
      <c r="AV231" s="27"/>
      <c r="AW231" s="27"/>
      <c r="AY231" s="2"/>
      <c r="AZ231" s="8"/>
      <c r="BA231" s="8"/>
      <c r="BB231" s="8"/>
      <c r="BD231" s="37"/>
      <c r="BE231" s="28"/>
      <c r="BF231" s="56"/>
      <c r="BG231" s="28"/>
      <c r="BH231" s="18"/>
      <c r="BJ231" s="23"/>
      <c r="BK231" s="23"/>
      <c r="BL231" s="23"/>
      <c r="BM231" s="23"/>
      <c r="BN231" s="23"/>
      <c r="BO231" s="23"/>
      <c r="BP231" s="23"/>
      <c r="BQ231" s="30"/>
      <c r="BR231" s="22"/>
      <c r="BS231" s="29"/>
      <c r="BT231" s="27"/>
      <c r="BU231" s="27"/>
      <c r="BV231" s="27"/>
      <c r="BW231" s="27"/>
      <c r="BX231" s="27"/>
      <c r="BY231" s="27"/>
      <c r="CA231" s="2"/>
      <c r="CB231" s="8"/>
      <c r="CC231" s="8"/>
      <c r="CD231" s="8"/>
      <c r="CF231" s="37"/>
      <c r="CG231" s="28"/>
      <c r="CH231" s="56"/>
      <c r="CI231" s="28"/>
      <c r="CJ231" s="18"/>
      <c r="CL231" s="23"/>
      <c r="CM231" s="23"/>
      <c r="CN231" s="23"/>
      <c r="CO231" s="23"/>
      <c r="CP231" s="23"/>
      <c r="CQ231" s="23"/>
      <c r="CR231" s="23"/>
      <c r="CS231" s="30"/>
      <c r="CT231" s="22"/>
      <c r="CU231" s="29"/>
      <c r="CV231" s="27"/>
      <c r="CW231" s="27"/>
      <c r="CX231" s="27"/>
      <c r="CY231" s="27"/>
      <c r="CZ231" s="27"/>
      <c r="DA231" s="27"/>
    </row>
    <row r="232" spans="2:105">
      <c r="B232" s="61">
        <v>222</v>
      </c>
      <c r="C232" s="149">
        <v>44152</v>
      </c>
      <c r="D232" s="154">
        <v>3609.53</v>
      </c>
      <c r="E232" s="58">
        <f t="shared" si="46"/>
        <v>-4.791957892531013E-3</v>
      </c>
      <c r="G232" s="57">
        <v>167</v>
      </c>
      <c r="H232" s="152">
        <f t="shared" ca="1" si="44"/>
        <v>2651.59876070064</v>
      </c>
      <c r="I232" s="112">
        <f t="shared" ca="1" si="45"/>
        <v>1.2629787350541622E-3</v>
      </c>
      <c r="J232" s="151">
        <f t="shared" ca="1" si="33"/>
        <v>7.5677679110219751</v>
      </c>
      <c r="K232" s="150">
        <f t="shared" ca="1" si="34"/>
        <v>6.0636365519261645E-2</v>
      </c>
      <c r="L232" s="52"/>
      <c r="M232" s="149">
        <v>44152</v>
      </c>
      <c r="N232" s="59">
        <f>'[1]S&amp;P500'!F4661</f>
        <v>3609.53</v>
      </c>
      <c r="O232" s="58">
        <f t="shared" si="47"/>
        <v>-4.791957892531013E-3</v>
      </c>
      <c r="P232" s="144">
        <f t="shared" si="36"/>
        <v>2349.2085341057841</v>
      </c>
      <c r="Q232" s="144">
        <f t="shared" si="37"/>
        <v>2751.3179327923231</v>
      </c>
      <c r="R232" s="144">
        <f t="shared" si="38"/>
        <v>2888.8082451747609</v>
      </c>
      <c r="S232" s="144">
        <f t="shared" si="39"/>
        <v>1910.4005071757831</v>
      </c>
      <c r="T232" s="144">
        <f t="shared" si="40"/>
        <v>3552.3509114810226</v>
      </c>
      <c r="U232" s="144">
        <f t="shared" si="41"/>
        <v>1553.5573129554909</v>
      </c>
      <c r="V232" s="144">
        <f t="shared" si="42"/>
        <v>4368.3055181589762</v>
      </c>
      <c r="W232" s="144">
        <f t="shared" si="43"/>
        <v>1263.3687625038963</v>
      </c>
      <c r="X232" s="57">
        <v>167</v>
      </c>
      <c r="Y232" s="57"/>
      <c r="Z232" s="23"/>
      <c r="AB232" s="3"/>
      <c r="AC232" s="28"/>
      <c r="AD232" s="56"/>
      <c r="AE232" s="28"/>
      <c r="AF232" s="18"/>
      <c r="AH232" s="23"/>
      <c r="AI232" s="23"/>
      <c r="AJ232" s="23"/>
      <c r="AK232" s="23"/>
      <c r="AL232" s="23"/>
      <c r="AM232" s="23"/>
      <c r="AN232" s="23"/>
      <c r="AO232" s="30"/>
      <c r="AP232" s="22"/>
      <c r="AQ232" s="29"/>
      <c r="AR232" s="27"/>
      <c r="AS232" s="27"/>
      <c r="AT232" s="27"/>
      <c r="AU232" s="27"/>
      <c r="AV232" s="27"/>
      <c r="AW232" s="27"/>
      <c r="AY232" s="2"/>
      <c r="AZ232" s="8"/>
      <c r="BA232" s="8"/>
      <c r="BB232" s="8"/>
      <c r="BD232" s="37"/>
      <c r="BE232" s="28"/>
      <c r="BF232" s="56"/>
      <c r="BG232" s="28"/>
      <c r="BH232" s="18"/>
      <c r="BJ232" s="23"/>
      <c r="BK232" s="23"/>
      <c r="BL232" s="23"/>
      <c r="BM232" s="23"/>
      <c r="BN232" s="23"/>
      <c r="BO232" s="23"/>
      <c r="BP232" s="23"/>
      <c r="BQ232" s="30"/>
      <c r="BR232" s="22"/>
      <c r="BS232" s="29"/>
      <c r="BT232" s="27"/>
      <c r="BU232" s="27"/>
      <c r="BV232" s="27"/>
      <c r="BW232" s="27"/>
      <c r="BX232" s="27"/>
      <c r="BY232" s="27"/>
      <c r="CA232" s="2"/>
      <c r="CB232" s="8"/>
      <c r="CC232" s="8"/>
      <c r="CD232" s="8"/>
      <c r="CF232" s="37"/>
      <c r="CG232" s="28"/>
      <c r="CH232" s="56"/>
      <c r="CI232" s="28"/>
      <c r="CJ232" s="18"/>
      <c r="CL232" s="23"/>
      <c r="CM232" s="23"/>
      <c r="CN232" s="23"/>
      <c r="CO232" s="23"/>
      <c r="CP232" s="23"/>
      <c r="CQ232" s="23"/>
      <c r="CR232" s="23"/>
      <c r="CS232" s="30"/>
      <c r="CT232" s="22"/>
      <c r="CU232" s="29"/>
      <c r="CV232" s="27"/>
      <c r="CW232" s="27"/>
      <c r="CX232" s="27"/>
      <c r="CY232" s="27"/>
      <c r="CZ232" s="27"/>
      <c r="DA232" s="27"/>
    </row>
    <row r="233" spans="2:105">
      <c r="B233" s="61">
        <v>223</v>
      </c>
      <c r="C233" s="149">
        <v>44153</v>
      </c>
      <c r="D233" s="154">
        <v>3567.75</v>
      </c>
      <c r="E233" s="58">
        <f t="shared" si="46"/>
        <v>-1.1574914185503431E-2</v>
      </c>
      <c r="G233" s="60">
        <v>168</v>
      </c>
      <c r="H233" s="152">
        <f t="shared" ca="1" si="44"/>
        <v>2579.9614505894465</v>
      </c>
      <c r="I233" s="112">
        <f t="shared" ca="1" si="45"/>
        <v>-2.7016647908020813E-2</v>
      </c>
      <c r="J233" s="151">
        <f t="shared" ca="1" si="33"/>
        <v>5.8377487349505106</v>
      </c>
      <c r="K233" s="150">
        <f t="shared" ca="1" si="34"/>
        <v>-1.7300191760714649</v>
      </c>
      <c r="L233" s="52"/>
      <c r="M233" s="149">
        <v>44153</v>
      </c>
      <c r="N233" s="59">
        <f>'[1]S&amp;P500'!F4662</f>
        <v>3567.75</v>
      </c>
      <c r="O233" s="58">
        <f t="shared" si="47"/>
        <v>-1.1574914185503431E-2</v>
      </c>
      <c r="P233" s="144">
        <f t="shared" si="36"/>
        <v>2349.8946031589498</v>
      </c>
      <c r="Q233" s="144">
        <f t="shared" si="37"/>
        <v>2753.0191433804202</v>
      </c>
      <c r="R233" s="144">
        <f t="shared" si="38"/>
        <v>2891.438646385503</v>
      </c>
      <c r="S233" s="144">
        <f t="shared" si="39"/>
        <v>1909.7775610277756</v>
      </c>
      <c r="T233" s="144">
        <f t="shared" si="40"/>
        <v>3557.7840106414851</v>
      </c>
      <c r="U233" s="144">
        <f t="shared" si="41"/>
        <v>1552.0910289773085</v>
      </c>
      <c r="V233" s="144">
        <f t="shared" si="42"/>
        <v>4377.6917356345657</v>
      </c>
      <c r="W233" s="144">
        <f t="shared" si="43"/>
        <v>1261.3964114938121</v>
      </c>
      <c r="X233" s="57">
        <v>168</v>
      </c>
      <c r="Y233" s="57"/>
      <c r="Z233" s="23"/>
      <c r="AB233" s="3"/>
      <c r="AC233" s="28"/>
      <c r="AD233" s="56"/>
      <c r="AE233" s="28"/>
      <c r="AF233" s="18"/>
      <c r="AH233" s="23"/>
      <c r="AI233" s="23"/>
      <c r="AJ233" s="23"/>
      <c r="AK233" s="23"/>
      <c r="AL233" s="23"/>
      <c r="AM233" s="23"/>
      <c r="AN233" s="23"/>
      <c r="AO233" s="30"/>
      <c r="AP233" s="22"/>
      <c r="AQ233" s="29"/>
      <c r="AR233" s="27"/>
      <c r="AS233" s="27"/>
      <c r="AT233" s="27"/>
      <c r="AU233" s="27"/>
      <c r="AV233" s="27"/>
      <c r="AW233" s="27"/>
      <c r="AY233" s="2"/>
      <c r="AZ233" s="8"/>
      <c r="BA233" s="8"/>
      <c r="BB233" s="8"/>
      <c r="BD233" s="37"/>
      <c r="BE233" s="28"/>
      <c r="BF233" s="56"/>
      <c r="BG233" s="28"/>
      <c r="BH233" s="18"/>
      <c r="BJ233" s="23"/>
      <c r="BK233" s="23"/>
      <c r="BL233" s="23"/>
      <c r="BM233" s="23"/>
      <c r="BN233" s="23"/>
      <c r="BO233" s="23"/>
      <c r="BP233" s="23"/>
      <c r="BQ233" s="30"/>
      <c r="BR233" s="22"/>
      <c r="BS233" s="29"/>
      <c r="BT233" s="27"/>
      <c r="BU233" s="27"/>
      <c r="BV233" s="27"/>
      <c r="BW233" s="27"/>
      <c r="BX233" s="27"/>
      <c r="BY233" s="27"/>
      <c r="CA233" s="2"/>
      <c r="CB233" s="8"/>
      <c r="CC233" s="8"/>
      <c r="CD233" s="8"/>
      <c r="CF233" s="37"/>
      <c r="CG233" s="28"/>
      <c r="CH233" s="56"/>
      <c r="CI233" s="28"/>
      <c r="CJ233" s="18"/>
      <c r="CL233" s="23"/>
      <c r="CM233" s="23"/>
      <c r="CN233" s="23"/>
      <c r="CO233" s="23"/>
      <c r="CP233" s="23"/>
      <c r="CQ233" s="23"/>
      <c r="CR233" s="23"/>
      <c r="CS233" s="30"/>
      <c r="CT233" s="22"/>
      <c r="CU233" s="29"/>
      <c r="CV233" s="27"/>
      <c r="CW233" s="27"/>
      <c r="CX233" s="27"/>
      <c r="CY233" s="27"/>
      <c r="CZ233" s="27"/>
      <c r="DA233" s="27"/>
    </row>
    <row r="234" spans="2:105">
      <c r="B234" s="61">
        <v>224</v>
      </c>
      <c r="C234" s="149">
        <v>44154</v>
      </c>
      <c r="D234" s="154">
        <v>3581.87</v>
      </c>
      <c r="E234" s="58">
        <f t="shared" si="46"/>
        <v>3.9576764066988693E-3</v>
      </c>
      <c r="G234" s="57">
        <v>169</v>
      </c>
      <c r="H234" s="152">
        <f t="shared" ca="1" si="44"/>
        <v>2645.6800229209307</v>
      </c>
      <c r="I234" s="112">
        <f t="shared" ca="1" si="45"/>
        <v>2.5472695460805984E-2</v>
      </c>
      <c r="J234" s="151">
        <f t="shared" ca="1" si="33"/>
        <v>7.3916032717691831</v>
      </c>
      <c r="K234" s="150">
        <f t="shared" ca="1" si="34"/>
        <v>1.5538545368186725</v>
      </c>
      <c r="L234" s="52"/>
      <c r="M234" s="149">
        <v>44154</v>
      </c>
      <c r="N234" s="59">
        <f>'[1]S&amp;P500'!F4663</f>
        <v>3581.87</v>
      </c>
      <c r="O234" s="58">
        <f t="shared" si="47"/>
        <v>3.9576764066988693E-3</v>
      </c>
      <c r="P234" s="144">
        <f t="shared" si="36"/>
        <v>2350.5808725735305</v>
      </c>
      <c r="Q234" s="144">
        <f t="shared" si="37"/>
        <v>2754.7163455486366</v>
      </c>
      <c r="R234" s="144">
        <f t="shared" si="38"/>
        <v>2894.0661264021996</v>
      </c>
      <c r="S234" s="144">
        <f t="shared" si="39"/>
        <v>1909.1583250647111</v>
      </c>
      <c r="T234" s="144">
        <f t="shared" si="40"/>
        <v>3563.2123283716664</v>
      </c>
      <c r="U234" s="144">
        <f t="shared" si="41"/>
        <v>1550.631825814738</v>
      </c>
      <c r="V234" s="144">
        <f t="shared" si="42"/>
        <v>4387.0739445900808</v>
      </c>
      <c r="W234" s="144">
        <f t="shared" si="43"/>
        <v>1259.4340802762122</v>
      </c>
      <c r="X234" s="57">
        <v>169</v>
      </c>
      <c r="Y234" s="57"/>
      <c r="Z234" s="23"/>
      <c r="AB234" s="3"/>
      <c r="AC234" s="28"/>
      <c r="AD234" s="56"/>
      <c r="AE234" s="28"/>
      <c r="AF234" s="18"/>
      <c r="AH234" s="23"/>
      <c r="AI234" s="23"/>
      <c r="AJ234" s="23"/>
      <c r="AK234" s="23"/>
      <c r="AL234" s="23"/>
      <c r="AM234" s="23"/>
      <c r="AN234" s="23"/>
      <c r="AO234" s="30"/>
      <c r="AP234" s="22"/>
      <c r="AQ234" s="29"/>
      <c r="AR234" s="27"/>
      <c r="AS234" s="27"/>
      <c r="AT234" s="27"/>
      <c r="AU234" s="27"/>
      <c r="AV234" s="27"/>
      <c r="AW234" s="27"/>
      <c r="AY234" s="2"/>
      <c r="AZ234" s="8"/>
      <c r="BA234" s="8"/>
      <c r="BB234" s="8"/>
      <c r="BD234" s="37"/>
      <c r="BE234" s="28"/>
      <c r="BF234" s="56"/>
      <c r="BG234" s="28"/>
      <c r="BH234" s="18"/>
      <c r="BJ234" s="23"/>
      <c r="BK234" s="23"/>
      <c r="BL234" s="23"/>
      <c r="BM234" s="23"/>
      <c r="BN234" s="23"/>
      <c r="BO234" s="23"/>
      <c r="BP234" s="23"/>
      <c r="BQ234" s="30"/>
      <c r="BR234" s="22"/>
      <c r="BS234" s="29"/>
      <c r="BT234" s="27"/>
      <c r="BU234" s="27"/>
      <c r="BV234" s="27"/>
      <c r="BW234" s="27"/>
      <c r="BX234" s="27"/>
      <c r="BY234" s="27"/>
      <c r="CA234" s="2"/>
      <c r="CB234" s="8"/>
      <c r="CC234" s="8"/>
      <c r="CD234" s="8"/>
      <c r="CF234" s="37"/>
      <c r="CG234" s="28"/>
      <c r="CH234" s="56"/>
      <c r="CI234" s="28"/>
      <c r="CJ234" s="18"/>
      <c r="CL234" s="23"/>
      <c r="CM234" s="23"/>
      <c r="CN234" s="23"/>
      <c r="CO234" s="23"/>
      <c r="CP234" s="23"/>
      <c r="CQ234" s="23"/>
      <c r="CR234" s="23"/>
      <c r="CS234" s="30"/>
      <c r="CT234" s="22"/>
      <c r="CU234" s="29"/>
      <c r="CV234" s="27"/>
      <c r="CW234" s="27"/>
      <c r="CX234" s="27"/>
      <c r="CY234" s="27"/>
      <c r="CZ234" s="27"/>
      <c r="DA234" s="27"/>
    </row>
    <row r="235" spans="2:105">
      <c r="B235" s="61">
        <v>225</v>
      </c>
      <c r="C235" s="149">
        <v>44155</v>
      </c>
      <c r="D235" s="154">
        <v>3557.54</v>
      </c>
      <c r="E235" s="58">
        <f t="shared" si="46"/>
        <v>-6.7925413261787637E-3</v>
      </c>
      <c r="G235" s="60">
        <v>170</v>
      </c>
      <c r="H235" s="152">
        <f t="shared" ca="1" si="44"/>
        <v>2668.4323691936088</v>
      </c>
      <c r="I235" s="112">
        <f t="shared" ca="1" si="45"/>
        <v>8.5998102852810777E-3</v>
      </c>
      <c r="J235" s="151">
        <f t="shared" ca="1" si="33"/>
        <v>7.908543431980811</v>
      </c>
      <c r="K235" s="150">
        <f t="shared" ca="1" si="34"/>
        <v>0.51694016021162814</v>
      </c>
      <c r="L235" s="52"/>
      <c r="M235" s="149">
        <v>44155</v>
      </c>
      <c r="N235" s="59">
        <f>'[1]S&amp;P500'!F4664</f>
        <v>3557.54</v>
      </c>
      <c r="O235" s="58">
        <f t="shared" si="47"/>
        <v>-6.7925413261787637E-3</v>
      </c>
      <c r="P235" s="144">
        <f t="shared" si="36"/>
        <v>2351.2673424080408</v>
      </c>
      <c r="Q235" s="144">
        <f t="shared" si="37"/>
        <v>2756.4095754642885</v>
      </c>
      <c r="R235" s="144">
        <f t="shared" si="38"/>
        <v>2896.6907200724022</v>
      </c>
      <c r="S235" s="144">
        <f t="shared" si="39"/>
        <v>1908.5427647368533</v>
      </c>
      <c r="T235" s="144">
        <f t="shared" si="40"/>
        <v>3568.6359336578689</v>
      </c>
      <c r="U235" s="144">
        <f t="shared" si="41"/>
        <v>1549.1796356508337</v>
      </c>
      <c r="V235" s="144">
        <f t="shared" si="42"/>
        <v>4396.4522476448074</v>
      </c>
      <c r="W235" s="144">
        <f t="shared" si="43"/>
        <v>1257.4816702344899</v>
      </c>
      <c r="X235" s="57">
        <v>170</v>
      </c>
      <c r="Y235" s="57"/>
      <c r="Z235" s="23"/>
      <c r="AB235" s="3"/>
      <c r="AC235" s="28"/>
      <c r="AD235" s="56"/>
      <c r="AE235" s="28"/>
      <c r="AF235" s="18"/>
      <c r="AH235" s="23"/>
      <c r="AI235" s="23"/>
      <c r="AJ235" s="23"/>
      <c r="AK235" s="23"/>
      <c r="AL235" s="23"/>
      <c r="AM235" s="23"/>
      <c r="AN235" s="23"/>
      <c r="AO235" s="30"/>
      <c r="AP235" s="22"/>
      <c r="AQ235" s="29"/>
      <c r="AR235" s="27"/>
      <c r="AS235" s="27"/>
      <c r="AT235" s="27"/>
      <c r="AU235" s="27"/>
      <c r="AV235" s="27"/>
      <c r="AW235" s="27"/>
      <c r="AY235" s="2"/>
      <c r="AZ235" s="8"/>
      <c r="BA235" s="8"/>
      <c r="BB235" s="8"/>
      <c r="BD235" s="37"/>
      <c r="BE235" s="28"/>
      <c r="BF235" s="56"/>
      <c r="BG235" s="28"/>
      <c r="BH235" s="18"/>
      <c r="BJ235" s="23"/>
      <c r="BK235" s="23"/>
      <c r="BL235" s="23"/>
      <c r="BM235" s="23"/>
      <c r="BN235" s="23"/>
      <c r="BO235" s="23"/>
      <c r="BP235" s="23"/>
      <c r="BQ235" s="30"/>
      <c r="BR235" s="22"/>
      <c r="BS235" s="29"/>
      <c r="BT235" s="27"/>
      <c r="BU235" s="27"/>
      <c r="BV235" s="27"/>
      <c r="BW235" s="27"/>
      <c r="BX235" s="27"/>
      <c r="BY235" s="27"/>
      <c r="CA235" s="2"/>
      <c r="CB235" s="8"/>
      <c r="CC235" s="8"/>
      <c r="CD235" s="8"/>
      <c r="CF235" s="37"/>
      <c r="CG235" s="28"/>
      <c r="CH235" s="56"/>
      <c r="CI235" s="28"/>
      <c r="CJ235" s="18"/>
      <c r="CL235" s="23"/>
      <c r="CM235" s="23"/>
      <c r="CN235" s="23"/>
      <c r="CO235" s="23"/>
      <c r="CP235" s="23"/>
      <c r="CQ235" s="23"/>
      <c r="CR235" s="23"/>
      <c r="CS235" s="30"/>
      <c r="CT235" s="22"/>
      <c r="CU235" s="29"/>
      <c r="CV235" s="27"/>
      <c r="CW235" s="27"/>
      <c r="CX235" s="27"/>
      <c r="CY235" s="27"/>
      <c r="CZ235" s="27"/>
      <c r="DA235" s="27"/>
    </row>
    <row r="236" spans="2:105">
      <c r="B236" s="61">
        <v>226</v>
      </c>
      <c r="C236" s="149">
        <v>44158</v>
      </c>
      <c r="D236" s="154">
        <v>3577.59</v>
      </c>
      <c r="E236" s="58">
        <f t="shared" si="46"/>
        <v>5.6359169538501832E-3</v>
      </c>
      <c r="G236" s="57">
        <v>171</v>
      </c>
      <c r="H236" s="152">
        <f t="shared" ca="1" si="44"/>
        <v>2691.6062494403259</v>
      </c>
      <c r="I236" s="112">
        <f t="shared" ca="1" si="45"/>
        <v>8.6844547811118621E-3</v>
      </c>
      <c r="J236" s="151">
        <f t="shared" ca="1" si="33"/>
        <v>8.4307285456024825</v>
      </c>
      <c r="K236" s="150">
        <f t="shared" ca="1" si="34"/>
        <v>0.52218511362167197</v>
      </c>
      <c r="L236" s="52"/>
      <c r="M236" s="149">
        <v>44158</v>
      </c>
      <c r="N236" s="59">
        <f>'[1]S&amp;P500'!F4665</f>
        <v>3577.59</v>
      </c>
      <c r="O236" s="58">
        <f t="shared" si="47"/>
        <v>5.6359169538501832E-3</v>
      </c>
      <c r="P236" s="144">
        <f t="shared" si="36"/>
        <v>2351.9540127210107</v>
      </c>
      <c r="Q236" s="144">
        <f t="shared" si="37"/>
        <v>2758.0988687620993</v>
      </c>
      <c r="R236" s="144">
        <f t="shared" si="38"/>
        <v>2899.3124617262442</v>
      </c>
      <c r="S236" s="144">
        <f t="shared" si="39"/>
        <v>1907.9308460119912</v>
      </c>
      <c r="T236" s="144">
        <f t="shared" si="40"/>
        <v>3574.0548944645625</v>
      </c>
      <c r="U236" s="144">
        <f t="shared" si="41"/>
        <v>1547.7343916910313</v>
      </c>
      <c r="V236" s="144">
        <f t="shared" si="42"/>
        <v>4405.8267459177414</v>
      </c>
      <c r="W236" s="144">
        <f t="shared" si="43"/>
        <v>1255.5390842547083</v>
      </c>
      <c r="X236" s="57">
        <v>171</v>
      </c>
      <c r="Y236" s="57"/>
      <c r="Z236" s="23"/>
      <c r="AB236" s="3"/>
      <c r="AC236" s="28"/>
      <c r="AD236" s="56"/>
      <c r="AE236" s="28"/>
      <c r="AF236" s="18"/>
      <c r="AH236" s="23"/>
      <c r="AI236" s="23"/>
      <c r="AJ236" s="23"/>
      <c r="AK236" s="23"/>
      <c r="AL236" s="23"/>
      <c r="AM236" s="23"/>
      <c r="AN236" s="23"/>
      <c r="AO236" s="30"/>
      <c r="AP236" s="22"/>
      <c r="AQ236" s="29"/>
      <c r="AR236" s="27"/>
      <c r="AS236" s="27"/>
      <c r="AT236" s="27"/>
      <c r="AU236" s="27"/>
      <c r="AV236" s="27"/>
      <c r="AW236" s="27"/>
      <c r="AY236" s="2"/>
      <c r="AZ236" s="8"/>
      <c r="BA236" s="8"/>
      <c r="BB236" s="8"/>
      <c r="BD236" s="37"/>
      <c r="BE236" s="28"/>
      <c r="BF236" s="56"/>
      <c r="BG236" s="28"/>
      <c r="BH236" s="18"/>
      <c r="BJ236" s="23"/>
      <c r="BK236" s="23"/>
      <c r="BL236" s="23"/>
      <c r="BM236" s="23"/>
      <c r="BN236" s="23"/>
      <c r="BO236" s="23"/>
      <c r="BP236" s="23"/>
      <c r="BQ236" s="30"/>
      <c r="BR236" s="22"/>
      <c r="BS236" s="29"/>
      <c r="BT236" s="27"/>
      <c r="BU236" s="27"/>
      <c r="BV236" s="27"/>
      <c r="BW236" s="27"/>
      <c r="BX236" s="27"/>
      <c r="BY236" s="27"/>
      <c r="CA236" s="2"/>
      <c r="CB236" s="8"/>
      <c r="CC236" s="8"/>
      <c r="CD236" s="8"/>
      <c r="CF236" s="37"/>
      <c r="CG236" s="28"/>
      <c r="CH236" s="56"/>
      <c r="CI236" s="28"/>
      <c r="CJ236" s="18"/>
      <c r="CL236" s="23"/>
      <c r="CM236" s="23"/>
      <c r="CN236" s="23"/>
      <c r="CO236" s="23"/>
      <c r="CP236" s="23"/>
      <c r="CQ236" s="23"/>
      <c r="CR236" s="23"/>
      <c r="CS236" s="30"/>
      <c r="CT236" s="22"/>
      <c r="CU236" s="29"/>
      <c r="CV236" s="27"/>
      <c r="CW236" s="27"/>
      <c r="CX236" s="27"/>
      <c r="CY236" s="27"/>
      <c r="CZ236" s="27"/>
      <c r="DA236" s="27"/>
    </row>
    <row r="237" spans="2:105">
      <c r="B237" s="61">
        <v>227</v>
      </c>
      <c r="C237" s="149">
        <v>44159</v>
      </c>
      <c r="D237" s="154">
        <v>3635.41</v>
      </c>
      <c r="E237" s="58">
        <f t="shared" si="46"/>
        <v>1.6161717804443691E-2</v>
      </c>
      <c r="G237" s="60">
        <v>172</v>
      </c>
      <c r="H237" s="152">
        <f t="shared" ca="1" si="44"/>
        <v>2833.7671302618319</v>
      </c>
      <c r="I237" s="112">
        <f t="shared" ca="1" si="45"/>
        <v>5.2816373439118727E-2</v>
      </c>
      <c r="J237" s="151">
        <f t="shared" ca="1" si="33"/>
        <v>11.629280654776133</v>
      </c>
      <c r="K237" s="150">
        <f t="shared" ca="1" si="34"/>
        <v>3.1985521091736508</v>
      </c>
      <c r="L237" s="52"/>
      <c r="M237" s="149">
        <v>44159</v>
      </c>
      <c r="N237" s="59">
        <f>'[1]S&amp;P500'!F4666</f>
        <v>3635.41</v>
      </c>
      <c r="O237" s="58">
        <f t="shared" si="47"/>
        <v>1.6161717804443691E-2</v>
      </c>
      <c r="P237" s="144">
        <f t="shared" si="36"/>
        <v>2352.6408835709885</v>
      </c>
      <c r="Q237" s="144">
        <f t="shared" si="37"/>
        <v>2759.7842605550982</v>
      </c>
      <c r="R237" s="144">
        <f t="shared" si="38"/>
        <v>2901.9313851871161</v>
      </c>
      <c r="S237" s="144">
        <f t="shared" si="39"/>
        <v>1907.3225353647674</v>
      </c>
      <c r="T237" s="144">
        <f t="shared" si="40"/>
        <v>3579.4692777555451</v>
      </c>
      <c r="U237" s="144">
        <f t="shared" si="41"/>
        <v>1546.2960281419914</v>
      </c>
      <c r="V237" s="144">
        <f t="shared" si="42"/>
        <v>4415.1975390588532</v>
      </c>
      <c r="W237" s="144">
        <f t="shared" si="43"/>
        <v>1253.6062266943347</v>
      </c>
      <c r="X237" s="57">
        <v>172</v>
      </c>
      <c r="Y237" s="57"/>
      <c r="Z237" s="23"/>
      <c r="AB237" s="3"/>
      <c r="AC237" s="28"/>
      <c r="AD237" s="56"/>
      <c r="AE237" s="28"/>
      <c r="AF237" s="18"/>
      <c r="AH237" s="23"/>
      <c r="AI237" s="23"/>
      <c r="AJ237" s="23"/>
      <c r="AK237" s="23"/>
      <c r="AL237" s="23"/>
      <c r="AM237" s="23"/>
      <c r="AN237" s="23"/>
      <c r="AO237" s="30"/>
      <c r="AP237" s="22"/>
      <c r="AQ237" s="29"/>
      <c r="AR237" s="27"/>
      <c r="AS237" s="27"/>
      <c r="AT237" s="27"/>
      <c r="AU237" s="27"/>
      <c r="AV237" s="27"/>
      <c r="AW237" s="27"/>
      <c r="AY237" s="2"/>
      <c r="AZ237" s="8"/>
      <c r="BA237" s="8"/>
      <c r="BB237" s="8"/>
      <c r="BD237" s="37"/>
      <c r="BE237" s="28"/>
      <c r="BF237" s="56"/>
      <c r="BG237" s="28"/>
      <c r="BH237" s="18"/>
      <c r="BJ237" s="23"/>
      <c r="BK237" s="23"/>
      <c r="BL237" s="23"/>
      <c r="BM237" s="23"/>
      <c r="BN237" s="23"/>
      <c r="BO237" s="23"/>
      <c r="BP237" s="23"/>
      <c r="BQ237" s="30"/>
      <c r="BR237" s="22"/>
      <c r="BS237" s="29"/>
      <c r="BT237" s="27"/>
      <c r="BU237" s="27"/>
      <c r="BV237" s="27"/>
      <c r="BW237" s="27"/>
      <c r="BX237" s="27"/>
      <c r="BY237" s="27"/>
      <c r="CA237" s="2"/>
      <c r="CB237" s="8"/>
      <c r="CC237" s="8"/>
      <c r="CD237" s="8"/>
      <c r="CF237" s="37"/>
      <c r="CG237" s="28"/>
      <c r="CH237" s="56"/>
      <c r="CI237" s="28"/>
      <c r="CJ237" s="18"/>
      <c r="CL237" s="23"/>
      <c r="CM237" s="23"/>
      <c r="CN237" s="23"/>
      <c r="CO237" s="23"/>
      <c r="CP237" s="23"/>
      <c r="CQ237" s="23"/>
      <c r="CR237" s="23"/>
      <c r="CS237" s="30"/>
      <c r="CT237" s="22"/>
      <c r="CU237" s="29"/>
      <c r="CV237" s="27"/>
      <c r="CW237" s="27"/>
      <c r="CX237" s="27"/>
      <c r="CY237" s="27"/>
      <c r="CZ237" s="27"/>
      <c r="DA237" s="27"/>
    </row>
    <row r="238" spans="2:105">
      <c r="B238" s="61">
        <v>228</v>
      </c>
      <c r="C238" s="149">
        <v>44160</v>
      </c>
      <c r="D238" s="154">
        <v>3629.65</v>
      </c>
      <c r="E238" s="58">
        <f t="shared" si="46"/>
        <v>-1.5844155129682109E-3</v>
      </c>
      <c r="G238" s="57">
        <v>173</v>
      </c>
      <c r="H238" s="152">
        <f t="shared" ca="1" si="44"/>
        <v>2841.3741251190067</v>
      </c>
      <c r="I238" s="112">
        <f t="shared" ca="1" si="45"/>
        <v>2.6844107181354751E-3</v>
      </c>
      <c r="J238" s="151">
        <f t="shared" ca="1" si="33"/>
        <v>11.778581537447298</v>
      </c>
      <c r="K238" s="150">
        <f t="shared" ca="1" si="34"/>
        <v>0.14930088267116504</v>
      </c>
      <c r="L238" s="52"/>
      <c r="M238" s="149">
        <v>44160</v>
      </c>
      <c r="N238" s="59">
        <f>'[1]S&amp;P500'!F4667</f>
        <v>3629.65</v>
      </c>
      <c r="O238" s="58">
        <f t="shared" si="47"/>
        <v>-1.5844155129682109E-3</v>
      </c>
      <c r="P238" s="144">
        <f t="shared" si="36"/>
        <v>2353.3279550165403</v>
      </c>
      <c r="Q238" s="144">
        <f t="shared" si="37"/>
        <v>2761.4657854452339</v>
      </c>
      <c r="R238" s="144">
        <f t="shared" si="38"/>
        <v>2904.5475237820583</v>
      </c>
      <c r="S238" s="144">
        <f t="shared" si="39"/>
        <v>1906.7177997662834</v>
      </c>
      <c r="T238" s="144">
        <f t="shared" si="40"/>
        <v>3584.8791495145392</v>
      </c>
      <c r="U238" s="144">
        <f t="shared" si="41"/>
        <v>1544.8644801909998</v>
      </c>
      <c r="V238" s="144">
        <f t="shared" si="42"/>
        <v>4424.5647252795243</v>
      </c>
      <c r="W238" s="144">
        <f t="shared" si="43"/>
        <v>1251.6830033518058</v>
      </c>
      <c r="X238" s="57">
        <v>173</v>
      </c>
      <c r="Y238" s="57"/>
      <c r="Z238" s="23"/>
      <c r="AB238" s="3"/>
      <c r="AC238" s="28"/>
      <c r="AD238" s="56"/>
      <c r="AE238" s="28"/>
      <c r="AF238" s="18"/>
      <c r="AH238" s="23"/>
      <c r="AI238" s="23"/>
      <c r="AJ238" s="23"/>
      <c r="AK238" s="23"/>
      <c r="AL238" s="23"/>
      <c r="AM238" s="23"/>
      <c r="AN238" s="23"/>
      <c r="AO238" s="30"/>
      <c r="AP238" s="22"/>
      <c r="AQ238" s="29"/>
      <c r="AR238" s="27"/>
      <c r="AS238" s="27"/>
      <c r="AT238" s="27"/>
      <c r="AU238" s="27"/>
      <c r="AV238" s="27"/>
      <c r="AW238" s="27"/>
      <c r="AY238" s="2"/>
      <c r="AZ238" s="8"/>
      <c r="BA238" s="8"/>
      <c r="BB238" s="8"/>
      <c r="BD238" s="37"/>
      <c r="BE238" s="28"/>
      <c r="BF238" s="56"/>
      <c r="BG238" s="28"/>
      <c r="BH238" s="18"/>
      <c r="BJ238" s="23"/>
      <c r="BK238" s="23"/>
      <c r="BL238" s="23"/>
      <c r="BM238" s="23"/>
      <c r="BN238" s="23"/>
      <c r="BO238" s="23"/>
      <c r="BP238" s="23"/>
      <c r="BQ238" s="30"/>
      <c r="BR238" s="22"/>
      <c r="BS238" s="29"/>
      <c r="BT238" s="27"/>
      <c r="BU238" s="27"/>
      <c r="BV238" s="27"/>
      <c r="BW238" s="27"/>
      <c r="BX238" s="27"/>
      <c r="BY238" s="27"/>
      <c r="CA238" s="2"/>
      <c r="CB238" s="8"/>
      <c r="CC238" s="8"/>
      <c r="CD238" s="8"/>
      <c r="CF238" s="37"/>
      <c r="CG238" s="28"/>
      <c r="CH238" s="56"/>
      <c r="CI238" s="28"/>
      <c r="CJ238" s="18"/>
      <c r="CL238" s="23"/>
      <c r="CM238" s="23"/>
      <c r="CN238" s="23"/>
      <c r="CO238" s="23"/>
      <c r="CP238" s="23"/>
      <c r="CQ238" s="23"/>
      <c r="CR238" s="23"/>
      <c r="CS238" s="30"/>
      <c r="CT238" s="22"/>
      <c r="CU238" s="29"/>
      <c r="CV238" s="27"/>
      <c r="CW238" s="27"/>
      <c r="CX238" s="27"/>
      <c r="CY238" s="27"/>
      <c r="CZ238" s="27"/>
      <c r="DA238" s="27"/>
    </row>
    <row r="239" spans="2:105">
      <c r="B239" s="61">
        <v>229</v>
      </c>
      <c r="C239" s="149">
        <v>44162</v>
      </c>
      <c r="D239" s="154">
        <v>3638.35</v>
      </c>
      <c r="E239" s="58">
        <f t="shared" si="46"/>
        <v>2.3969253233782368E-3</v>
      </c>
      <c r="G239" s="60">
        <v>174</v>
      </c>
      <c r="H239" s="152">
        <f t="shared" ca="1" si="44"/>
        <v>2763.4428645817347</v>
      </c>
      <c r="I239" s="112">
        <f t="shared" ca="1" si="45"/>
        <v>-2.7427314076075068E-2</v>
      </c>
      <c r="J239" s="151">
        <f t="shared" ca="1" si="33"/>
        <v>10.022177476661071</v>
      </c>
      <c r="K239" s="150">
        <f t="shared" ca="1" si="34"/>
        <v>-1.756404060786227</v>
      </c>
      <c r="L239" s="52"/>
      <c r="M239" s="149">
        <v>44162</v>
      </c>
      <c r="N239" s="59">
        <f>'[1]S&amp;P500'!F4668</f>
        <v>3638.35</v>
      </c>
      <c r="O239" s="58">
        <f t="shared" si="47"/>
        <v>2.3969253233782368E-3</v>
      </c>
      <c r="P239" s="144">
        <f t="shared" si="36"/>
        <v>2354.0152271162488</v>
      </c>
      <c r="Q239" s="144">
        <f t="shared" si="37"/>
        <v>2763.1434775337129</v>
      </c>
      <c r="R239" s="144">
        <f t="shared" si="38"/>
        <v>2907.1609103518836</v>
      </c>
      <c r="S239" s="144">
        <f t="shared" si="39"/>
        <v>1906.1166066739775</v>
      </c>
      <c r="T239" s="144">
        <f t="shared" si="40"/>
        <v>3590.2845747652532</v>
      </c>
      <c r="U239" s="144">
        <f t="shared" si="41"/>
        <v>1543.4396839859082</v>
      </c>
      <c r="V239" s="144">
        <f t="shared" si="42"/>
        <v>4433.9284013821889</v>
      </c>
      <c r="W239" s="144">
        <f t="shared" si="43"/>
        <v>1249.7693214368878</v>
      </c>
      <c r="X239" s="57">
        <v>174</v>
      </c>
      <c r="Y239" s="57"/>
      <c r="Z239" s="23"/>
      <c r="AB239" s="3"/>
      <c r="AC239" s="28"/>
      <c r="AD239" s="56"/>
      <c r="AE239" s="28"/>
      <c r="AF239" s="18"/>
      <c r="AH239" s="23"/>
      <c r="AI239" s="23"/>
      <c r="AJ239" s="23"/>
      <c r="AK239" s="23"/>
      <c r="AL239" s="23"/>
      <c r="AM239" s="23"/>
      <c r="AN239" s="23"/>
      <c r="AO239" s="30"/>
      <c r="AP239" s="22"/>
      <c r="AQ239" s="29"/>
      <c r="AR239" s="27"/>
      <c r="AS239" s="27"/>
      <c r="AT239" s="27"/>
      <c r="AU239" s="27"/>
      <c r="AV239" s="27"/>
      <c r="AW239" s="27"/>
      <c r="AY239" s="2"/>
      <c r="AZ239" s="8"/>
      <c r="BA239" s="8"/>
      <c r="BB239" s="8"/>
      <c r="BD239" s="37"/>
      <c r="BE239" s="28"/>
      <c r="BF239" s="56"/>
      <c r="BG239" s="28"/>
      <c r="BH239" s="18"/>
      <c r="BJ239" s="23"/>
      <c r="BK239" s="23"/>
      <c r="BL239" s="23"/>
      <c r="BM239" s="23"/>
      <c r="BN239" s="23"/>
      <c r="BO239" s="23"/>
      <c r="BP239" s="23"/>
      <c r="BQ239" s="30"/>
      <c r="BR239" s="22"/>
      <c r="BS239" s="29"/>
      <c r="BT239" s="27"/>
      <c r="BU239" s="27"/>
      <c r="BV239" s="27"/>
      <c r="BW239" s="27"/>
      <c r="BX239" s="27"/>
      <c r="BY239" s="27"/>
      <c r="CA239" s="2"/>
      <c r="CB239" s="8"/>
      <c r="CC239" s="8"/>
      <c r="CD239" s="8"/>
      <c r="CF239" s="37"/>
      <c r="CG239" s="28"/>
      <c r="CH239" s="56"/>
      <c r="CI239" s="28"/>
      <c r="CJ239" s="18"/>
      <c r="CL239" s="23"/>
      <c r="CM239" s="23"/>
      <c r="CN239" s="23"/>
      <c r="CO239" s="23"/>
      <c r="CP239" s="23"/>
      <c r="CQ239" s="23"/>
      <c r="CR239" s="23"/>
      <c r="CS239" s="30"/>
      <c r="CT239" s="22"/>
      <c r="CU239" s="29"/>
      <c r="CV239" s="27"/>
      <c r="CW239" s="27"/>
      <c r="CX239" s="27"/>
      <c r="CY239" s="27"/>
      <c r="CZ239" s="27"/>
      <c r="DA239" s="27"/>
    </row>
    <row r="240" spans="2:105">
      <c r="B240" s="61">
        <v>230</v>
      </c>
      <c r="C240" s="149">
        <v>44165</v>
      </c>
      <c r="D240" s="154">
        <v>3621.79</v>
      </c>
      <c r="E240" s="58">
        <f t="shared" si="46"/>
        <v>-4.551513735621902E-3</v>
      </c>
      <c r="G240" s="57">
        <v>175</v>
      </c>
      <c r="H240" s="152">
        <f t="shared" ca="1" si="44"/>
        <v>2753.9507710923108</v>
      </c>
      <c r="I240" s="112">
        <f t="shared" ca="1" si="45"/>
        <v>-3.4348795884588126E-3</v>
      </c>
      <c r="J240" s="151">
        <f t="shared" ca="1" si="33"/>
        <v>9.7888779559772736</v>
      </c>
      <c r="K240" s="150">
        <f t="shared" ca="1" si="34"/>
        <v>-0.23329952068379795</v>
      </c>
      <c r="L240" s="52"/>
      <c r="M240" s="149">
        <v>44165</v>
      </c>
      <c r="N240" s="59">
        <f>'[1]S&amp;P500'!F4669</f>
        <v>3621.79</v>
      </c>
      <c r="O240" s="58">
        <f t="shared" si="47"/>
        <v>-4.551513735621902E-3</v>
      </c>
      <c r="P240" s="144">
        <f t="shared" si="36"/>
        <v>2354.7026999287127</v>
      </c>
      <c r="Q240" s="144">
        <f t="shared" si="37"/>
        <v>2764.8173704310702</v>
      </c>
      <c r="R240" s="144">
        <f t="shared" si="38"/>
        <v>2909.7715772610368</v>
      </c>
      <c r="S240" s="144">
        <f t="shared" si="39"/>
        <v>1905.5189240217658</v>
      </c>
      <c r="T240" s="144">
        <f t="shared" si="40"/>
        <v>3595.6856175909211</v>
      </c>
      <c r="U240" s="144">
        <f t="shared" si="41"/>
        <v>1542.0215766155936</v>
      </c>
      <c r="V240" s="144">
        <f t="shared" si="42"/>
        <v>4443.2886627891976</v>
      </c>
      <c r="W240" s="144">
        <f t="shared" si="43"/>
        <v>1247.8650895418139</v>
      </c>
      <c r="X240" s="57">
        <v>175</v>
      </c>
      <c r="Y240" s="57"/>
      <c r="Z240" s="23"/>
      <c r="AB240" s="3"/>
      <c r="AC240" s="28"/>
      <c r="AD240" s="56"/>
      <c r="AE240" s="28"/>
      <c r="AF240" s="18"/>
      <c r="AH240" s="23"/>
      <c r="AI240" s="23"/>
      <c r="AJ240" s="23"/>
      <c r="AK240" s="23"/>
      <c r="AL240" s="23"/>
      <c r="AM240" s="23"/>
      <c r="AN240" s="23"/>
      <c r="AO240" s="30"/>
      <c r="AP240" s="22"/>
      <c r="AQ240" s="29"/>
      <c r="AR240" s="27"/>
      <c r="AS240" s="27"/>
      <c r="AT240" s="27"/>
      <c r="AU240" s="27"/>
      <c r="AV240" s="27"/>
      <c r="AW240" s="27"/>
      <c r="AY240" s="2"/>
      <c r="AZ240" s="8"/>
      <c r="BA240" s="8"/>
      <c r="BB240" s="8"/>
      <c r="BD240" s="37"/>
      <c r="BE240" s="28"/>
      <c r="BF240" s="56"/>
      <c r="BG240" s="28"/>
      <c r="BH240" s="18"/>
      <c r="BJ240" s="23"/>
      <c r="BK240" s="23"/>
      <c r="BL240" s="23"/>
      <c r="BM240" s="23"/>
      <c r="BN240" s="23"/>
      <c r="BO240" s="23"/>
      <c r="BP240" s="23"/>
      <c r="BQ240" s="30"/>
      <c r="BR240" s="22"/>
      <c r="BS240" s="29"/>
      <c r="BT240" s="27"/>
      <c r="BU240" s="27"/>
      <c r="BV240" s="27"/>
      <c r="BW240" s="27"/>
      <c r="BX240" s="27"/>
      <c r="BY240" s="27"/>
      <c r="CA240" s="2"/>
      <c r="CB240" s="8"/>
      <c r="CC240" s="8"/>
      <c r="CD240" s="8"/>
      <c r="CF240" s="37"/>
      <c r="CG240" s="28"/>
      <c r="CH240" s="56"/>
      <c r="CI240" s="28"/>
      <c r="CJ240" s="18"/>
      <c r="CL240" s="23"/>
      <c r="CM240" s="23"/>
      <c r="CN240" s="23"/>
      <c r="CO240" s="23"/>
      <c r="CP240" s="23"/>
      <c r="CQ240" s="23"/>
      <c r="CR240" s="23"/>
      <c r="CS240" s="30"/>
      <c r="CT240" s="22"/>
      <c r="CU240" s="29"/>
      <c r="CV240" s="27"/>
      <c r="CW240" s="27"/>
      <c r="CX240" s="27"/>
      <c r="CY240" s="27"/>
      <c r="CZ240" s="27"/>
      <c r="DA240" s="27"/>
    </row>
    <row r="241" spans="2:105">
      <c r="B241" s="61">
        <v>231</v>
      </c>
      <c r="C241" s="149">
        <v>44166</v>
      </c>
      <c r="D241" s="154">
        <v>3662.45</v>
      </c>
      <c r="E241" s="58">
        <f t="shared" si="46"/>
        <v>1.1226492977229451E-2</v>
      </c>
      <c r="G241" s="60">
        <v>176</v>
      </c>
      <c r="H241" s="152">
        <f t="shared" ca="1" si="44"/>
        <v>2858.6726816832256</v>
      </c>
      <c r="I241" s="112">
        <f t="shared" ca="1" si="45"/>
        <v>3.8026064841158565E-2</v>
      </c>
      <c r="J241" s="151">
        <f t="shared" ca="1" si="33"/>
        <v>12.103183897563785</v>
      </c>
      <c r="K241" s="150">
        <f t="shared" ca="1" si="34"/>
        <v>2.3143059415865115</v>
      </c>
      <c r="L241" s="52"/>
      <c r="M241" s="149">
        <v>44166</v>
      </c>
      <c r="N241" s="59">
        <f>'[1]S&amp;P500'!F4670</f>
        <v>3662.45</v>
      </c>
      <c r="O241" s="58">
        <f t="shared" si="47"/>
        <v>1.1226492977229451E-2</v>
      </c>
      <c r="P241" s="144">
        <f t="shared" si="36"/>
        <v>2355.3903735125486</v>
      </c>
      <c r="Q241" s="144">
        <f t="shared" si="37"/>
        <v>2766.4874972669809</v>
      </c>
      <c r="R241" s="144">
        <f t="shared" si="38"/>
        <v>2912.3795564071997</v>
      </c>
      <c r="S241" s="144">
        <f t="shared" si="39"/>
        <v>1904.9247202104375</v>
      </c>
      <c r="T241" s="144">
        <f t="shared" si="40"/>
        <v>3601.0823411533352</v>
      </c>
      <c r="U241" s="144">
        <f t="shared" si="41"/>
        <v>1540.610096090928</v>
      </c>
      <c r="V241" s="144">
        <f t="shared" si="42"/>
        <v>4452.6456035709343</v>
      </c>
      <c r="W241" s="144">
        <f t="shared" si="43"/>
        <v>1245.9702176131657</v>
      </c>
      <c r="X241" s="57">
        <v>176</v>
      </c>
      <c r="Y241" s="57"/>
      <c r="Z241" s="23"/>
      <c r="AB241" s="3"/>
      <c r="AC241" s="28"/>
      <c r="AD241" s="56"/>
      <c r="AE241" s="28"/>
      <c r="AF241" s="18"/>
      <c r="AH241" s="23"/>
      <c r="AI241" s="23"/>
      <c r="AJ241" s="23"/>
      <c r="AK241" s="23"/>
      <c r="AL241" s="23"/>
      <c r="AM241" s="23"/>
      <c r="AN241" s="23"/>
      <c r="AO241" s="30"/>
      <c r="AP241" s="22"/>
      <c r="AQ241" s="29"/>
      <c r="AR241" s="27"/>
      <c r="AS241" s="27"/>
      <c r="AT241" s="27"/>
      <c r="AU241" s="27"/>
      <c r="AV241" s="27"/>
      <c r="AW241" s="27"/>
      <c r="AY241" s="2"/>
      <c r="AZ241" s="8"/>
      <c r="BA241" s="8"/>
      <c r="BB241" s="8"/>
      <c r="BD241" s="37"/>
      <c r="BE241" s="28"/>
      <c r="BF241" s="56"/>
      <c r="BG241" s="28"/>
      <c r="BH241" s="18"/>
      <c r="BJ241" s="23"/>
      <c r="BK241" s="23"/>
      <c r="BL241" s="23"/>
      <c r="BM241" s="23"/>
      <c r="BN241" s="23"/>
      <c r="BO241" s="23"/>
      <c r="BP241" s="23"/>
      <c r="BQ241" s="30"/>
      <c r="BR241" s="22"/>
      <c r="BS241" s="29"/>
      <c r="BT241" s="27"/>
      <c r="BU241" s="27"/>
      <c r="BV241" s="27"/>
      <c r="BW241" s="27"/>
      <c r="BX241" s="27"/>
      <c r="BY241" s="27"/>
      <c r="CA241" s="2"/>
      <c r="CB241" s="8"/>
      <c r="CC241" s="8"/>
      <c r="CD241" s="8"/>
      <c r="CF241" s="37"/>
      <c r="CG241" s="28"/>
      <c r="CH241" s="56"/>
      <c r="CI241" s="28"/>
      <c r="CJ241" s="18"/>
      <c r="CL241" s="23"/>
      <c r="CM241" s="23"/>
      <c r="CN241" s="23"/>
      <c r="CO241" s="23"/>
      <c r="CP241" s="23"/>
      <c r="CQ241" s="23"/>
      <c r="CR241" s="23"/>
      <c r="CS241" s="30"/>
      <c r="CT241" s="22"/>
      <c r="CU241" s="29"/>
      <c r="CV241" s="27"/>
      <c r="CW241" s="27"/>
      <c r="CX241" s="27"/>
      <c r="CY241" s="27"/>
      <c r="CZ241" s="27"/>
      <c r="DA241" s="27"/>
    </row>
    <row r="242" spans="2:105">
      <c r="B242" s="61">
        <v>232</v>
      </c>
      <c r="C242" s="149">
        <v>44167</v>
      </c>
      <c r="D242" s="154">
        <v>3669.01</v>
      </c>
      <c r="E242" s="58">
        <f t="shared" si="46"/>
        <v>1.7911507324333167E-3</v>
      </c>
      <c r="G242" s="57">
        <v>177</v>
      </c>
      <c r="H242" s="152">
        <f t="shared" ca="1" si="44"/>
        <v>2889.0360571918168</v>
      </c>
      <c r="I242" s="112">
        <f t="shared" ca="1" si="45"/>
        <v>1.0621494270100482E-2</v>
      </c>
      <c r="J242" s="151">
        <f t="shared" ca="1" si="33"/>
        <v>12.745276551944734</v>
      </c>
      <c r="K242" s="150">
        <f t="shared" ca="1" si="34"/>
        <v>0.64209265438094942</v>
      </c>
      <c r="L242" s="52"/>
      <c r="M242" s="149">
        <v>44167</v>
      </c>
      <c r="N242" s="59">
        <f>'[1]S&amp;P500'!F4671</f>
        <v>3669.01</v>
      </c>
      <c r="O242" s="58">
        <f t="shared" si="47"/>
        <v>1.7911507324333167E-3</v>
      </c>
      <c r="P242" s="144">
        <f t="shared" si="36"/>
        <v>2356.0782479263912</v>
      </c>
      <c r="Q242" s="144">
        <f t="shared" si="37"/>
        <v>2768.1538906998198</v>
      </c>
      <c r="R242" s="144">
        <f t="shared" si="38"/>
        <v>2914.9848792306489</v>
      </c>
      <c r="S242" s="144">
        <f t="shared" si="39"/>
        <v>1904.3339640982954</v>
      </c>
      <c r="T242" s="144">
        <f t="shared" si="40"/>
        <v>3606.4748077113904</v>
      </c>
      <c r="U242" s="144">
        <f t="shared" si="41"/>
        <v>1539.2051813262306</v>
      </c>
      <c r="V242" s="144">
        <f t="shared" si="42"/>
        <v>4461.9993164732141</v>
      </c>
      <c r="W242" s="144">
        <f t="shared" si="43"/>
        <v>1244.0846169244851</v>
      </c>
      <c r="X242" s="57">
        <v>177</v>
      </c>
      <c r="Y242" s="57"/>
      <c r="Z242" s="23"/>
      <c r="AB242" s="3"/>
      <c r="AC242" s="28"/>
      <c r="AD242" s="56"/>
      <c r="AE242" s="28"/>
      <c r="AF242" s="18"/>
      <c r="AH242" s="23"/>
      <c r="AI242" s="23"/>
      <c r="AJ242" s="23"/>
      <c r="AK242" s="23"/>
      <c r="AL242" s="23"/>
      <c r="AM242" s="23"/>
      <c r="AN242" s="23"/>
      <c r="AO242" s="30"/>
      <c r="AP242" s="22"/>
      <c r="AQ242" s="29"/>
      <c r="AR242" s="27"/>
      <c r="AS242" s="27"/>
      <c r="AT242" s="27"/>
      <c r="AU242" s="27"/>
      <c r="AV242" s="27"/>
      <c r="AW242" s="27"/>
      <c r="AY242" s="2"/>
      <c r="AZ242" s="8"/>
      <c r="BA242" s="8"/>
      <c r="BB242" s="8"/>
      <c r="BD242" s="37"/>
      <c r="BE242" s="28"/>
      <c r="BF242" s="56"/>
      <c r="BG242" s="28"/>
      <c r="BH242" s="18"/>
      <c r="BJ242" s="23"/>
      <c r="BK242" s="23"/>
      <c r="BL242" s="23"/>
      <c r="BM242" s="23"/>
      <c r="BN242" s="23"/>
      <c r="BO242" s="23"/>
      <c r="BP242" s="23"/>
      <c r="BQ242" s="30"/>
      <c r="BR242" s="22"/>
      <c r="BS242" s="29"/>
      <c r="BT242" s="27"/>
      <c r="BU242" s="27"/>
      <c r="BV242" s="27"/>
      <c r="BW242" s="27"/>
      <c r="BX242" s="27"/>
      <c r="BY242" s="27"/>
      <c r="CA242" s="2"/>
      <c r="CB242" s="8"/>
      <c r="CC242" s="8"/>
      <c r="CD242" s="8"/>
      <c r="CF242" s="37"/>
      <c r="CG242" s="28"/>
      <c r="CH242" s="56"/>
      <c r="CI242" s="28"/>
      <c r="CJ242" s="18"/>
      <c r="CL242" s="23"/>
      <c r="CM242" s="23"/>
      <c r="CN242" s="23"/>
      <c r="CO242" s="23"/>
      <c r="CP242" s="23"/>
      <c r="CQ242" s="23"/>
      <c r="CR242" s="23"/>
      <c r="CS242" s="30"/>
      <c r="CT242" s="22"/>
      <c r="CU242" s="29"/>
      <c r="CV242" s="27"/>
      <c r="CW242" s="27"/>
      <c r="CX242" s="27"/>
      <c r="CY242" s="27"/>
      <c r="CZ242" s="27"/>
      <c r="DA242" s="27"/>
    </row>
    <row r="243" spans="2:105">
      <c r="B243" s="61">
        <v>233</v>
      </c>
      <c r="C243" s="149">
        <v>44168</v>
      </c>
      <c r="D243" s="154">
        <v>3666.72</v>
      </c>
      <c r="E243" s="58">
        <f t="shared" si="46"/>
        <v>-6.2414656814792498E-4</v>
      </c>
      <c r="G243" s="60">
        <v>178</v>
      </c>
      <c r="H243" s="152">
        <f t="shared" ca="1" si="44"/>
        <v>2837.7293652709395</v>
      </c>
      <c r="I243" s="112">
        <f t="shared" ca="1" si="45"/>
        <v>-1.7759104042040955E-2</v>
      </c>
      <c r="J243" s="151">
        <f t="shared" ca="1" si="33"/>
        <v>11.607108480352002</v>
      </c>
      <c r="K243" s="150">
        <f t="shared" ca="1" si="34"/>
        <v>-1.1381680715927314</v>
      </c>
      <c r="L243" s="52"/>
      <c r="M243" s="149">
        <v>44168</v>
      </c>
      <c r="N243" s="59">
        <f>'[1]S&amp;P500'!F4672</f>
        <v>3666.72</v>
      </c>
      <c r="O243" s="58">
        <f t="shared" si="47"/>
        <v>-6.2414656814792498E-4</v>
      </c>
      <c r="P243" s="144">
        <f t="shared" si="36"/>
        <v>2356.766323228891</v>
      </c>
      <c r="Q243" s="144">
        <f t="shared" si="37"/>
        <v>2769.8165829259842</v>
      </c>
      <c r="R243" s="144">
        <f t="shared" si="38"/>
        <v>2917.5875767233756</v>
      </c>
      <c r="S243" s="144">
        <f t="shared" si="39"/>
        <v>1903.7466249920378</v>
      </c>
      <c r="T243" s="144">
        <f t="shared" si="40"/>
        <v>3611.8630786391532</v>
      </c>
      <c r="U243" s="144">
        <f t="shared" si="41"/>
        <v>1537.8067721212021</v>
      </c>
      <c r="V243" s="144">
        <f t="shared" si="42"/>
        <v>4471.3498929439629</v>
      </c>
      <c r="W243" s="144">
        <f t="shared" si="43"/>
        <v>1242.2082000495848</v>
      </c>
      <c r="X243" s="57">
        <v>178</v>
      </c>
      <c r="Y243" s="57"/>
      <c r="Z243" s="23"/>
      <c r="AB243" s="3"/>
      <c r="AC243" s="28"/>
      <c r="AD243" s="56"/>
      <c r="AE243" s="28"/>
      <c r="AF243" s="18"/>
      <c r="AH243" s="23"/>
      <c r="AI243" s="23"/>
      <c r="AJ243" s="23"/>
      <c r="AK243" s="23"/>
      <c r="AL243" s="23"/>
      <c r="AM243" s="23"/>
      <c r="AN243" s="23"/>
      <c r="AO243" s="30"/>
      <c r="AP243" s="22"/>
      <c r="AQ243" s="29"/>
      <c r="AR243" s="27"/>
      <c r="AS243" s="27"/>
      <c r="AT243" s="27"/>
      <c r="AU243" s="27"/>
      <c r="AV243" s="27"/>
      <c r="AW243" s="27"/>
      <c r="AY243" s="2"/>
      <c r="AZ243" s="8"/>
      <c r="BA243" s="8"/>
      <c r="BB243" s="8"/>
      <c r="BD243" s="37"/>
      <c r="BE243" s="28"/>
      <c r="BF243" s="56"/>
      <c r="BG243" s="28"/>
      <c r="BH243" s="18"/>
      <c r="BJ243" s="23"/>
      <c r="BK243" s="23"/>
      <c r="BL243" s="23"/>
      <c r="BM243" s="23"/>
      <c r="BN243" s="23"/>
      <c r="BO243" s="23"/>
      <c r="BP243" s="23"/>
      <c r="BQ243" s="30"/>
      <c r="BR243" s="22"/>
      <c r="BS243" s="29"/>
      <c r="BT243" s="27"/>
      <c r="BU243" s="27"/>
      <c r="BV243" s="27"/>
      <c r="BW243" s="27"/>
      <c r="BX243" s="27"/>
      <c r="BY243" s="27"/>
      <c r="CA243" s="2"/>
      <c r="CB243" s="8"/>
      <c r="CC243" s="8"/>
      <c r="CD243" s="8"/>
      <c r="CF243" s="37"/>
      <c r="CG243" s="28"/>
      <c r="CH243" s="56"/>
      <c r="CI243" s="28"/>
      <c r="CJ243" s="18"/>
      <c r="CL243" s="23"/>
      <c r="CM243" s="23"/>
      <c r="CN243" s="23"/>
      <c r="CO243" s="23"/>
      <c r="CP243" s="23"/>
      <c r="CQ243" s="23"/>
      <c r="CR243" s="23"/>
      <c r="CS243" s="30"/>
      <c r="CT243" s="22"/>
      <c r="CU243" s="29"/>
      <c r="CV243" s="27"/>
      <c r="CW243" s="27"/>
      <c r="CX243" s="27"/>
      <c r="CY243" s="27"/>
      <c r="CZ243" s="27"/>
      <c r="DA243" s="27"/>
    </row>
    <row r="244" spans="2:105">
      <c r="B244" s="61">
        <v>234</v>
      </c>
      <c r="C244" s="149">
        <v>44169</v>
      </c>
      <c r="D244" s="154">
        <v>3699.13</v>
      </c>
      <c r="E244" s="58">
        <f t="shared" si="46"/>
        <v>8.8389623423660146E-3</v>
      </c>
      <c r="G244" s="57">
        <v>179</v>
      </c>
      <c r="H244" s="152">
        <f t="shared" ca="1" si="44"/>
        <v>2825.0237208935696</v>
      </c>
      <c r="I244" s="112">
        <f t="shared" ca="1" si="45"/>
        <v>-4.4773982088869256E-3</v>
      </c>
      <c r="J244" s="151">
        <f t="shared" ca="1" si="33"/>
        <v>11.308392744308946</v>
      </c>
      <c r="K244" s="150">
        <f t="shared" ca="1" si="34"/>
        <v>-0.29871573604305479</v>
      </c>
      <c r="L244" s="52"/>
      <c r="M244" s="149">
        <v>44169</v>
      </c>
      <c r="N244" s="59">
        <f>'[1]S&amp;P500'!F4673</f>
        <v>3699.13</v>
      </c>
      <c r="O244" s="58">
        <f t="shared" si="47"/>
        <v>8.8389623423660146E-3</v>
      </c>
      <c r="P244" s="144">
        <f t="shared" si="36"/>
        <v>2357.4545994787154</v>
      </c>
      <c r="Q244" s="144">
        <f t="shared" si="37"/>
        <v>2771.4756056889705</v>
      </c>
      <c r="R244" s="144">
        <f t="shared" si="38"/>
        <v>2920.1876794379741</v>
      </c>
      <c r="S244" s="144">
        <f t="shared" si="39"/>
        <v>1903.162672637869</v>
      </c>
      <c r="T244" s="144">
        <f t="shared" si="40"/>
        <v>3617.2472144434737</v>
      </c>
      <c r="U244" s="144">
        <f t="shared" si="41"/>
        <v>1536.4148091433133</v>
      </c>
      <c r="V244" s="144">
        <f t="shared" si="42"/>
        <v>4480.697423159233</v>
      </c>
      <c r="W244" s="144">
        <f t="shared" si="43"/>
        <v>1240.340880836543</v>
      </c>
      <c r="X244" s="57">
        <v>179</v>
      </c>
      <c r="Y244" s="57"/>
      <c r="Z244" s="23"/>
      <c r="AB244" s="3"/>
      <c r="AC244" s="28"/>
      <c r="AD244" s="56"/>
      <c r="AE244" s="28"/>
      <c r="AF244" s="18"/>
      <c r="AH244" s="23"/>
      <c r="AI244" s="23"/>
      <c r="AJ244" s="23"/>
      <c r="AK244" s="23"/>
      <c r="AL244" s="23"/>
      <c r="AM244" s="23"/>
      <c r="AN244" s="23"/>
      <c r="AO244" s="30"/>
      <c r="AP244" s="22"/>
      <c r="AQ244" s="29"/>
      <c r="AR244" s="27"/>
      <c r="AS244" s="27"/>
      <c r="AT244" s="27"/>
      <c r="AU244" s="27"/>
      <c r="AV244" s="27"/>
      <c r="AW244" s="27"/>
      <c r="AY244" s="2"/>
      <c r="AZ244" s="8"/>
      <c r="BA244" s="8"/>
      <c r="BB244" s="8"/>
      <c r="BD244" s="37"/>
      <c r="BE244" s="28"/>
      <c r="BF244" s="56"/>
      <c r="BG244" s="28"/>
      <c r="BH244" s="18"/>
      <c r="BJ244" s="23"/>
      <c r="BK244" s="23"/>
      <c r="BL244" s="23"/>
      <c r="BM244" s="23"/>
      <c r="BN244" s="23"/>
      <c r="BO244" s="23"/>
      <c r="BP244" s="23"/>
      <c r="BQ244" s="30"/>
      <c r="BR244" s="22"/>
      <c r="BS244" s="29"/>
      <c r="BT244" s="27"/>
      <c r="BU244" s="27"/>
      <c r="BV244" s="27"/>
      <c r="BW244" s="27"/>
      <c r="BX244" s="27"/>
      <c r="BY244" s="27"/>
      <c r="CA244" s="2"/>
      <c r="CB244" s="8"/>
      <c r="CC244" s="8"/>
      <c r="CD244" s="8"/>
      <c r="CF244" s="37"/>
      <c r="CG244" s="28"/>
      <c r="CH244" s="56"/>
      <c r="CI244" s="28"/>
      <c r="CJ244" s="18"/>
      <c r="CL244" s="23"/>
      <c r="CM244" s="23"/>
      <c r="CN244" s="23"/>
      <c r="CO244" s="23"/>
      <c r="CP244" s="23"/>
      <c r="CQ244" s="23"/>
      <c r="CR244" s="23"/>
      <c r="CS244" s="30"/>
      <c r="CT244" s="22"/>
      <c r="CU244" s="29"/>
      <c r="CV244" s="27"/>
      <c r="CW244" s="27"/>
      <c r="CX244" s="27"/>
      <c r="CY244" s="27"/>
      <c r="CZ244" s="27"/>
      <c r="DA244" s="27"/>
    </row>
    <row r="245" spans="2:105">
      <c r="B245" s="61">
        <v>235</v>
      </c>
      <c r="C245" s="149">
        <v>44170</v>
      </c>
      <c r="D245" s="153"/>
      <c r="E245" s="58"/>
      <c r="G245" s="60">
        <v>180</v>
      </c>
      <c r="H245" s="152">
        <f t="shared" ca="1" si="44"/>
        <v>2810.8163509577612</v>
      </c>
      <c r="I245" s="112">
        <f t="shared" ca="1" si="45"/>
        <v>-5.0291152710443569E-3</v>
      </c>
      <c r="J245" s="151">
        <f t="shared" ca="1" si="33"/>
        <v>10.975030004895718</v>
      </c>
      <c r="K245" s="150">
        <f t="shared" ca="1" si="34"/>
        <v>-0.3333627394132288</v>
      </c>
      <c r="L245" s="52"/>
      <c r="M245" s="149">
        <v>44170</v>
      </c>
      <c r="N245" s="59">
        <f>'[1]S&amp;P500'!F4674</f>
        <v>3687.94</v>
      </c>
      <c r="O245" s="58">
        <f t="shared" si="47"/>
        <v>-3.0250356164828094E-3</v>
      </c>
      <c r="P245" s="144">
        <f t="shared" si="36"/>
        <v>2358.143076734551</v>
      </c>
      <c r="Q245" s="144">
        <f t="shared" si="37"/>
        <v>2773.1309902882354</v>
      </c>
      <c r="R245" s="144">
        <f t="shared" si="38"/>
        <v>2922.7852174963045</v>
      </c>
      <c r="S245" s="144">
        <f t="shared" si="39"/>
        <v>1902.5820772128375</v>
      </c>
      <c r="T245" s="144">
        <f t="shared" si="40"/>
        <v>3622.627274781149</v>
      </c>
      <c r="U245" s="144">
        <f t="shared" si="41"/>
        <v>1535.0292339106393</v>
      </c>
      <c r="V245" s="144">
        <f t="shared" si="42"/>
        <v>4490.0419960485478</v>
      </c>
      <c r="W245" s="144">
        <f t="shared" si="43"/>
        <v>1238.4825743823553</v>
      </c>
      <c r="X245" s="57">
        <v>180</v>
      </c>
      <c r="Y245" s="57"/>
      <c r="Z245" s="23"/>
      <c r="AB245" s="3"/>
      <c r="AC245" s="28"/>
      <c r="AD245" s="56"/>
      <c r="AE245" s="28"/>
      <c r="AF245" s="18"/>
      <c r="AH245" s="23"/>
      <c r="AI245" s="23"/>
      <c r="AJ245" s="23"/>
      <c r="AK245" s="23"/>
      <c r="AL245" s="23"/>
      <c r="AM245" s="23"/>
      <c r="AN245" s="23"/>
      <c r="AO245" s="30"/>
      <c r="AP245" s="22"/>
      <c r="AQ245" s="29"/>
      <c r="AR245" s="27"/>
      <c r="AS245" s="27"/>
      <c r="AT245" s="27"/>
      <c r="AU245" s="27"/>
      <c r="AV245" s="27"/>
      <c r="AW245" s="27"/>
      <c r="AY245" s="2"/>
      <c r="AZ245" s="8"/>
      <c r="BA245" s="8"/>
      <c r="BB245" s="8"/>
      <c r="BD245" s="37"/>
      <c r="BE245" s="28"/>
      <c r="BF245" s="56"/>
      <c r="BG245" s="28"/>
      <c r="BH245" s="18"/>
      <c r="BJ245" s="23"/>
      <c r="BK245" s="23"/>
      <c r="BL245" s="23"/>
      <c r="BM245" s="23"/>
      <c r="BN245" s="23"/>
      <c r="BO245" s="23"/>
      <c r="BP245" s="23"/>
      <c r="BQ245" s="30"/>
      <c r="BR245" s="22"/>
      <c r="BS245" s="29"/>
      <c r="BT245" s="27"/>
      <c r="BU245" s="27"/>
      <c r="BV245" s="27"/>
      <c r="BW245" s="27"/>
      <c r="BX245" s="27"/>
      <c r="BY245" s="27"/>
      <c r="CA245" s="2"/>
      <c r="CB245" s="8"/>
      <c r="CC245" s="8"/>
      <c r="CD245" s="8"/>
      <c r="CF245" s="37"/>
      <c r="CG245" s="28"/>
      <c r="CH245" s="56"/>
      <c r="CI245" s="28"/>
      <c r="CJ245" s="18"/>
      <c r="CL245" s="23"/>
      <c r="CM245" s="23"/>
      <c r="CN245" s="23"/>
      <c r="CO245" s="23"/>
      <c r="CP245" s="23"/>
      <c r="CQ245" s="23"/>
      <c r="CR245" s="23"/>
      <c r="CS245" s="30"/>
      <c r="CT245" s="22"/>
      <c r="CU245" s="29"/>
      <c r="CV245" s="27"/>
      <c r="CW245" s="27"/>
      <c r="CX245" s="27"/>
      <c r="CY245" s="27"/>
      <c r="CZ245" s="27"/>
      <c r="DA245" s="27"/>
    </row>
    <row r="246" spans="2:105">
      <c r="B246" s="61">
        <v>236</v>
      </c>
      <c r="C246" s="149">
        <v>44171</v>
      </c>
      <c r="D246" s="153"/>
      <c r="E246" s="58"/>
      <c r="G246" s="57">
        <v>181</v>
      </c>
      <c r="H246" s="152">
        <f t="shared" ca="1" si="44"/>
        <v>2901.4332678317969</v>
      </c>
      <c r="I246" s="112">
        <f t="shared" ca="1" si="45"/>
        <v>3.2238647268135752E-2</v>
      </c>
      <c r="J246" s="151">
        <f t="shared" ca="1" si="33"/>
        <v>12.939897984812472</v>
      </c>
      <c r="K246" s="150">
        <f t="shared" ca="1" si="34"/>
        <v>1.9648679799167532</v>
      </c>
      <c r="L246" s="52"/>
      <c r="M246" s="149">
        <v>44171</v>
      </c>
      <c r="N246" s="59">
        <f>'[1]S&amp;P500'!F4675</f>
        <v>3702.25</v>
      </c>
      <c r="O246" s="58">
        <f t="shared" si="47"/>
        <v>3.8802149709593827E-3</v>
      </c>
      <c r="P246" s="144">
        <f t="shared" si="36"/>
        <v>2358.8317550550992</v>
      </c>
      <c r="Q246" s="144">
        <f t="shared" si="37"/>
        <v>2774.7827675878243</v>
      </c>
      <c r="R246" s="144">
        <f t="shared" si="38"/>
        <v>2925.3802205979405</v>
      </c>
      <c r="S246" s="144">
        <f t="shared" si="39"/>
        <v>1902.004809316388</v>
      </c>
      <c r="T246" s="144">
        <f t="shared" si="40"/>
        <v>3628.0033184756562</v>
      </c>
      <c r="U246" s="144">
        <f t="shared" si="41"/>
        <v>1533.6499887751281</v>
      </c>
      <c r="V246" s="144">
        <f t="shared" si="42"/>
        <v>4499.3836993196082</v>
      </c>
      <c r="W246" s="144">
        <f t="shared" si="43"/>
        <v>1236.6331970082288</v>
      </c>
      <c r="X246" s="57">
        <v>181</v>
      </c>
      <c r="Y246" s="57"/>
      <c r="Z246" s="23"/>
      <c r="AB246" s="3"/>
      <c r="AC246" s="28"/>
      <c r="AD246" s="56"/>
      <c r="AE246" s="28"/>
      <c r="AF246" s="18"/>
      <c r="AH246" s="23"/>
      <c r="AI246" s="23"/>
      <c r="AJ246" s="23"/>
      <c r="AK246" s="23"/>
      <c r="AL246" s="23"/>
      <c r="AM246" s="23"/>
      <c r="AN246" s="23"/>
      <c r="AO246" s="30"/>
      <c r="AP246" s="22"/>
      <c r="AQ246" s="29"/>
      <c r="AR246" s="27"/>
      <c r="AS246" s="27"/>
      <c r="AT246" s="27"/>
      <c r="AU246" s="27"/>
      <c r="AV246" s="27"/>
      <c r="AW246" s="27"/>
      <c r="AY246" s="2"/>
      <c r="AZ246" s="8"/>
      <c r="BA246" s="8"/>
      <c r="BB246" s="8"/>
      <c r="BD246" s="37"/>
      <c r="BE246" s="28"/>
      <c r="BF246" s="56"/>
      <c r="BG246" s="28"/>
      <c r="BH246" s="18"/>
      <c r="BJ246" s="23"/>
      <c r="BK246" s="23"/>
      <c r="BL246" s="23"/>
      <c r="BM246" s="23"/>
      <c r="BN246" s="23"/>
      <c r="BO246" s="23"/>
      <c r="BP246" s="23"/>
      <c r="BQ246" s="30"/>
      <c r="BR246" s="22"/>
      <c r="BS246" s="29"/>
      <c r="BT246" s="27"/>
      <c r="BU246" s="27"/>
      <c r="BV246" s="27"/>
      <c r="BW246" s="27"/>
      <c r="BX246" s="27"/>
      <c r="BY246" s="27"/>
      <c r="CA246" s="2"/>
      <c r="CB246" s="8"/>
      <c r="CC246" s="8"/>
      <c r="CD246" s="8"/>
      <c r="CF246" s="37"/>
      <c r="CG246" s="28"/>
      <c r="CH246" s="56"/>
      <c r="CI246" s="28"/>
      <c r="CJ246" s="18"/>
      <c r="CL246" s="23"/>
      <c r="CM246" s="23"/>
      <c r="CN246" s="23"/>
      <c r="CO246" s="23"/>
      <c r="CP246" s="23"/>
      <c r="CQ246" s="23"/>
      <c r="CR246" s="23"/>
      <c r="CS246" s="30"/>
      <c r="CT246" s="22"/>
      <c r="CU246" s="29"/>
      <c r="CV246" s="27"/>
      <c r="CW246" s="27"/>
      <c r="CX246" s="27"/>
      <c r="CY246" s="27"/>
      <c r="CZ246" s="27"/>
      <c r="DA246" s="27"/>
    </row>
    <row r="247" spans="2:105">
      <c r="B247" s="61">
        <v>237</v>
      </c>
      <c r="C247" s="149">
        <v>44172</v>
      </c>
      <c r="D247" s="153"/>
      <c r="E247" s="58"/>
      <c r="G247" s="60">
        <v>182</v>
      </c>
      <c r="H247" s="152">
        <f t="shared" ca="1" si="44"/>
        <v>2838.8889270581835</v>
      </c>
      <c r="I247" s="112">
        <f t="shared" ca="1" si="45"/>
        <v>-2.1556360253755534E-2</v>
      </c>
      <c r="J247" s="151">
        <f t="shared" ca="1" si="33"/>
        <v>11.559642207997092</v>
      </c>
      <c r="K247" s="150">
        <f t="shared" ca="1" si="34"/>
        <v>-1.3802557768153803</v>
      </c>
      <c r="L247" s="52"/>
      <c r="M247" s="149">
        <v>44172</v>
      </c>
      <c r="N247" s="59">
        <f>'[1]S&amp;P500'!F4676</f>
        <v>3672.82</v>
      </c>
      <c r="O247" s="58">
        <f t="shared" si="47"/>
        <v>-7.9492200688769908E-3</v>
      </c>
      <c r="P247" s="144">
        <f t="shared" si="36"/>
        <v>2359.5206344990793</v>
      </c>
      <c r="Q247" s="144">
        <f t="shared" si="37"/>
        <v>2776.4309680247925</v>
      </c>
      <c r="R247" s="144">
        <f t="shared" si="38"/>
        <v>2927.9727180284035</v>
      </c>
      <c r="S247" s="144">
        <f t="shared" si="39"/>
        <v>1901.4308399621261</v>
      </c>
      <c r="T247" s="144">
        <f t="shared" si="40"/>
        <v>3633.3754035334687</v>
      </c>
      <c r="U247" s="144">
        <f t="shared" si="41"/>
        <v>1532.2770169062862</v>
      </c>
      <c r="V247" s="144">
        <f t="shared" si="42"/>
        <v>4508.7226194823897</v>
      </c>
      <c r="W247" s="144">
        <f t="shared" si="43"/>
        <v>1234.7926662354932</v>
      </c>
      <c r="X247" s="57">
        <v>182</v>
      </c>
      <c r="Y247" s="57"/>
      <c r="Z247" s="23"/>
      <c r="AB247" s="3"/>
      <c r="AC247" s="28"/>
      <c r="AD247" s="56"/>
      <c r="AE247" s="28"/>
      <c r="AF247" s="18"/>
      <c r="AH247" s="23"/>
      <c r="AI247" s="23"/>
      <c r="AJ247" s="23"/>
      <c r="AK247" s="23"/>
      <c r="AL247" s="23"/>
      <c r="AM247" s="23"/>
      <c r="AN247" s="23"/>
      <c r="AO247" s="30"/>
      <c r="AP247" s="22"/>
      <c r="AQ247" s="29"/>
      <c r="AR247" s="27"/>
      <c r="AS247" s="27"/>
      <c r="AT247" s="27"/>
      <c r="AU247" s="27"/>
      <c r="AV247" s="27"/>
      <c r="AW247" s="27"/>
      <c r="AY247" s="2"/>
      <c r="AZ247" s="8"/>
      <c r="BA247" s="8"/>
      <c r="BB247" s="8"/>
      <c r="BD247" s="37"/>
      <c r="BE247" s="28"/>
      <c r="BF247" s="56"/>
      <c r="BG247" s="28"/>
      <c r="BH247" s="18"/>
      <c r="BJ247" s="23"/>
      <c r="BK247" s="23"/>
      <c r="BL247" s="23"/>
      <c r="BM247" s="23"/>
      <c r="BN247" s="23"/>
      <c r="BO247" s="23"/>
      <c r="BP247" s="23"/>
      <c r="BQ247" s="30"/>
      <c r="BR247" s="22"/>
      <c r="BS247" s="29"/>
      <c r="BT247" s="27"/>
      <c r="BU247" s="27"/>
      <c r="BV247" s="27"/>
      <c r="BW247" s="27"/>
      <c r="BX247" s="27"/>
      <c r="BY247" s="27"/>
      <c r="CA247" s="2"/>
      <c r="CB247" s="8"/>
      <c r="CC247" s="8"/>
      <c r="CD247" s="8"/>
      <c r="CF247" s="37"/>
      <c r="CG247" s="28"/>
      <c r="CH247" s="56"/>
      <c r="CI247" s="28"/>
      <c r="CJ247" s="18"/>
      <c r="CL247" s="23"/>
      <c r="CM247" s="23"/>
      <c r="CN247" s="23"/>
      <c r="CO247" s="23"/>
      <c r="CP247" s="23"/>
      <c r="CQ247" s="23"/>
      <c r="CR247" s="23"/>
      <c r="CS247" s="30"/>
      <c r="CT247" s="22"/>
      <c r="CU247" s="29"/>
      <c r="CV247" s="27"/>
      <c r="CW247" s="27"/>
      <c r="CX247" s="27"/>
      <c r="CY247" s="27"/>
      <c r="CZ247" s="27"/>
      <c r="DA247" s="27"/>
    </row>
    <row r="248" spans="2:105">
      <c r="B248" s="61">
        <v>238</v>
      </c>
      <c r="C248" s="149">
        <v>44173</v>
      </c>
      <c r="D248" s="153"/>
      <c r="E248" s="58"/>
      <c r="G248" s="57">
        <v>183</v>
      </c>
      <c r="H248" s="152">
        <f t="shared" ca="1" si="44"/>
        <v>2930.4157647731049</v>
      </c>
      <c r="I248" s="112">
        <f t="shared" ca="1" si="45"/>
        <v>3.224037292990066E-2</v>
      </c>
      <c r="J248" s="151">
        <f t="shared" ca="1" si="33"/>
        <v>13.524614673219087</v>
      </c>
      <c r="K248" s="150">
        <f t="shared" ca="1" si="34"/>
        <v>1.964972465221996</v>
      </c>
      <c r="L248" s="52"/>
      <c r="M248" s="149">
        <v>44173</v>
      </c>
      <c r="N248" s="59">
        <f>'[1]S&amp;P500'!F4677</f>
        <v>3668.1</v>
      </c>
      <c r="O248" s="58">
        <f t="shared" si="47"/>
        <v>-1.2851160688517962E-3</v>
      </c>
      <c r="P248" s="144">
        <f t="shared" si="36"/>
        <v>2360.2097151252283</v>
      </c>
      <c r="Q248" s="144">
        <f t="shared" si="37"/>
        <v>2778.075621617415</v>
      </c>
      <c r="R248" s="144">
        <f t="shared" si="38"/>
        <v>2930.5627386671945</v>
      </c>
      <c r="S248" s="144">
        <f t="shared" si="39"/>
        <v>1900.8601405697896</v>
      </c>
      <c r="T248" s="144">
        <f t="shared" si="40"/>
        <v>3638.7435871599628</v>
      </c>
      <c r="U248" s="144">
        <f t="shared" si="41"/>
        <v>1530.9102622752689</v>
      </c>
      <c r="V248" s="144">
        <f t="shared" si="42"/>
        <v>4518.0588418726184</v>
      </c>
      <c r="W248" s="144">
        <f t="shared" si="43"/>
        <v>1232.960900762117</v>
      </c>
      <c r="X248" s="57">
        <v>183</v>
      </c>
      <c r="Y248" s="57"/>
      <c r="Z248" s="23"/>
      <c r="AB248" s="3"/>
      <c r="AC248" s="28"/>
      <c r="AD248" s="56"/>
      <c r="AE248" s="28"/>
      <c r="AF248" s="18"/>
      <c r="AH248" s="23"/>
      <c r="AI248" s="23"/>
      <c r="AJ248" s="23"/>
      <c r="AK248" s="23"/>
      <c r="AL248" s="23"/>
      <c r="AM248" s="23"/>
      <c r="AN248" s="23"/>
      <c r="AO248" s="30"/>
      <c r="AP248" s="22"/>
      <c r="AQ248" s="29"/>
      <c r="AR248" s="27"/>
      <c r="AS248" s="27"/>
      <c r="AT248" s="27"/>
      <c r="AU248" s="27"/>
      <c r="AV248" s="27"/>
      <c r="AW248" s="27"/>
      <c r="AY248" s="2"/>
      <c r="AZ248" s="8"/>
      <c r="BA248" s="8"/>
      <c r="BB248" s="8"/>
      <c r="BD248" s="37"/>
      <c r="BE248" s="28"/>
      <c r="BF248" s="56"/>
      <c r="BG248" s="28"/>
      <c r="BH248" s="18"/>
      <c r="BJ248" s="23"/>
      <c r="BK248" s="23"/>
      <c r="BL248" s="23"/>
      <c r="BM248" s="23"/>
      <c r="BN248" s="23"/>
      <c r="BO248" s="23"/>
      <c r="BP248" s="23"/>
      <c r="BQ248" s="30"/>
      <c r="BR248" s="22"/>
      <c r="BS248" s="29"/>
      <c r="BT248" s="27"/>
      <c r="BU248" s="27"/>
      <c r="BV248" s="27"/>
      <c r="BW248" s="27"/>
      <c r="BX248" s="27"/>
      <c r="BY248" s="27"/>
      <c r="CA248" s="2"/>
      <c r="CB248" s="8"/>
      <c r="CC248" s="8"/>
      <c r="CD248" s="8"/>
      <c r="CF248" s="37"/>
      <c r="CG248" s="28"/>
      <c r="CH248" s="56"/>
      <c r="CI248" s="28"/>
      <c r="CJ248" s="18"/>
      <c r="CL248" s="23"/>
      <c r="CM248" s="23"/>
      <c r="CN248" s="23"/>
      <c r="CO248" s="23"/>
      <c r="CP248" s="23"/>
      <c r="CQ248" s="23"/>
      <c r="CR248" s="23"/>
      <c r="CS248" s="30"/>
      <c r="CT248" s="22"/>
      <c r="CU248" s="29"/>
      <c r="CV248" s="27"/>
      <c r="CW248" s="27"/>
      <c r="CX248" s="27"/>
      <c r="CY248" s="27"/>
      <c r="CZ248" s="27"/>
      <c r="DA248" s="27"/>
    </row>
    <row r="249" spans="2:105">
      <c r="B249" s="61">
        <v>239</v>
      </c>
      <c r="C249" s="149">
        <v>44174</v>
      </c>
      <c r="D249" s="153"/>
      <c r="E249" s="58"/>
      <c r="G249" s="60">
        <v>184</v>
      </c>
      <c r="H249" s="152">
        <f t="shared" ca="1" si="44"/>
        <v>2913.3353405415783</v>
      </c>
      <c r="I249" s="112">
        <f t="shared" ca="1" si="45"/>
        <v>-5.8286692410178002E-3</v>
      </c>
      <c r="J249" s="151">
        <f t="shared" ca="1" si="33"/>
        <v>13.141007033842861</v>
      </c>
      <c r="K249" s="150">
        <f t="shared" ca="1" si="34"/>
        <v>-0.38360763937622544</v>
      </c>
      <c r="L249" s="52"/>
      <c r="M249" s="149">
        <v>44174</v>
      </c>
      <c r="N249" s="59">
        <f>'[1]S&amp;P500'!F4678</f>
        <v>3663.46</v>
      </c>
      <c r="O249" s="58">
        <f t="shared" si="47"/>
        <v>-1.2649600610670027E-3</v>
      </c>
      <c r="P249" s="144">
        <f t="shared" si="36"/>
        <v>2360.8989969922995</v>
      </c>
      <c r="Q249" s="144">
        <f t="shared" si="37"/>
        <v>2779.7167579731986</v>
      </c>
      <c r="R249" s="144">
        <f t="shared" si="38"/>
        <v>2933.1503109956252</v>
      </c>
      <c r="S249" s="144">
        <f t="shared" si="39"/>
        <v>1900.292682957413</v>
      </c>
      <c r="T249" s="144">
        <f t="shared" si="40"/>
        <v>3644.1079257749348</v>
      </c>
      <c r="U249" s="144">
        <f t="shared" si="41"/>
        <v>1529.5496696393661</v>
      </c>
      <c r="V249" s="144">
        <f t="shared" si="42"/>
        <v>4527.3924506746844</v>
      </c>
      <c r="W249" s="144">
        <f t="shared" si="43"/>
        <v>1231.1378204398025</v>
      </c>
      <c r="X249" s="57">
        <v>184</v>
      </c>
      <c r="Y249" s="57"/>
      <c r="Z249" s="23"/>
      <c r="AB249" s="3"/>
      <c r="AC249" s="28"/>
      <c r="AD249" s="56"/>
      <c r="AE249" s="28"/>
      <c r="AF249" s="18"/>
      <c r="AH249" s="23"/>
      <c r="AI249" s="23"/>
      <c r="AJ249" s="23"/>
      <c r="AK249" s="23"/>
      <c r="AL249" s="23"/>
      <c r="AM249" s="23"/>
      <c r="AN249" s="23"/>
      <c r="AO249" s="30"/>
      <c r="AP249" s="22"/>
      <c r="AQ249" s="29"/>
      <c r="AR249" s="27"/>
      <c r="AS249" s="27"/>
      <c r="AT249" s="27"/>
      <c r="AU249" s="27"/>
      <c r="AV249" s="27"/>
      <c r="AW249" s="27"/>
      <c r="AY249" s="2"/>
      <c r="AZ249" s="8"/>
      <c r="BA249" s="8"/>
      <c r="BB249" s="8"/>
      <c r="BD249" s="37"/>
      <c r="BE249" s="28"/>
      <c r="BF249" s="56"/>
      <c r="BG249" s="28"/>
      <c r="BH249" s="18"/>
      <c r="BJ249" s="23"/>
      <c r="BK249" s="23"/>
      <c r="BL249" s="23"/>
      <c r="BM249" s="23"/>
      <c r="BN249" s="23"/>
      <c r="BO249" s="23"/>
      <c r="BP249" s="23"/>
      <c r="BQ249" s="30"/>
      <c r="BR249" s="22"/>
      <c r="BS249" s="29"/>
      <c r="BT249" s="27"/>
      <c r="BU249" s="27"/>
      <c r="BV249" s="27"/>
      <c r="BW249" s="27"/>
      <c r="BX249" s="27"/>
      <c r="BY249" s="27"/>
      <c r="CA249" s="2"/>
      <c r="CB249" s="8"/>
      <c r="CC249" s="8"/>
      <c r="CD249" s="8"/>
      <c r="CF249" s="37"/>
      <c r="CG249" s="28"/>
      <c r="CH249" s="56"/>
      <c r="CI249" s="28"/>
      <c r="CJ249" s="18"/>
      <c r="CL249" s="23"/>
      <c r="CM249" s="23"/>
      <c r="CN249" s="23"/>
      <c r="CO249" s="23"/>
      <c r="CP249" s="23"/>
      <c r="CQ249" s="23"/>
      <c r="CR249" s="23"/>
      <c r="CS249" s="30"/>
      <c r="CT249" s="22"/>
      <c r="CU249" s="29"/>
      <c r="CV249" s="27"/>
      <c r="CW249" s="27"/>
      <c r="CX249" s="27"/>
      <c r="CY249" s="27"/>
      <c r="CZ249" s="27"/>
      <c r="DA249" s="27"/>
    </row>
    <row r="250" spans="2:105">
      <c r="B250" s="61">
        <v>240</v>
      </c>
      <c r="C250" s="149">
        <v>44175</v>
      </c>
      <c r="D250" s="153"/>
      <c r="E250" s="58"/>
      <c r="G250" s="57">
        <v>185</v>
      </c>
      <c r="H250" s="152">
        <f t="shared" ca="1" si="44"/>
        <v>2823.4588626277746</v>
      </c>
      <c r="I250" s="112">
        <f t="shared" ca="1" si="45"/>
        <v>-3.0850028372324614E-2</v>
      </c>
      <c r="J250" s="151">
        <f t="shared" ca="1" si="33"/>
        <v>11.164262684759963</v>
      </c>
      <c r="K250" s="150">
        <f t="shared" ca="1" si="34"/>
        <v>-1.9767443490828978</v>
      </c>
      <c r="L250" s="52"/>
      <c r="M250" s="149">
        <v>44175</v>
      </c>
      <c r="N250" s="59"/>
      <c r="O250" s="58" t="str">
        <f t="shared" si="47"/>
        <v/>
      </c>
      <c r="P250" s="144">
        <f t="shared" si="36"/>
        <v>2361.5884801590646</v>
      </c>
      <c r="Q250" s="144">
        <f t="shared" si="37"/>
        <v>2781.3544062966907</v>
      </c>
      <c r="R250" s="144">
        <f t="shared" si="38"/>
        <v>2935.7354631044605</v>
      </c>
      <c r="S250" s="144">
        <f t="shared" si="39"/>
        <v>1899.7284393336893</v>
      </c>
      <c r="T250" s="144">
        <f t="shared" si="40"/>
        <v>3649.468475027732</v>
      </c>
      <c r="U250" s="144">
        <f t="shared" si="41"/>
        <v>1528.1951845268707</v>
      </c>
      <c r="V250" s="144">
        <f t="shared" si="42"/>
        <v>4536.7235289439741</v>
      </c>
      <c r="W250" s="144">
        <f t="shared" si="43"/>
        <v>1229.3233462516505</v>
      </c>
      <c r="X250" s="57">
        <v>185</v>
      </c>
      <c r="Y250" s="57"/>
      <c r="Z250" s="23"/>
      <c r="AB250" s="3"/>
      <c r="AC250" s="28"/>
      <c r="AD250" s="56"/>
      <c r="AE250" s="28"/>
      <c r="AF250" s="18"/>
      <c r="AH250" s="23"/>
      <c r="AI250" s="23"/>
      <c r="AJ250" s="23"/>
      <c r="AK250" s="23"/>
      <c r="AL250" s="23"/>
      <c r="AM250" s="23"/>
      <c r="AN250" s="23"/>
      <c r="AO250" s="30"/>
      <c r="AP250" s="22"/>
      <c r="AQ250" s="29"/>
      <c r="AR250" s="27"/>
      <c r="AS250" s="27"/>
      <c r="AT250" s="27"/>
      <c r="AU250" s="27"/>
      <c r="AV250" s="27"/>
      <c r="AW250" s="27"/>
      <c r="AY250" s="2"/>
      <c r="AZ250" s="8"/>
      <c r="BA250" s="8"/>
      <c r="BB250" s="8"/>
      <c r="BD250" s="37"/>
      <c r="BE250" s="28"/>
      <c r="BF250" s="56"/>
      <c r="BG250" s="28"/>
      <c r="BH250" s="18"/>
      <c r="BJ250" s="23"/>
      <c r="BK250" s="23"/>
      <c r="BL250" s="23"/>
      <c r="BM250" s="23"/>
      <c r="BN250" s="23"/>
      <c r="BO250" s="23"/>
      <c r="BP250" s="23"/>
      <c r="BQ250" s="30"/>
      <c r="BR250" s="22"/>
      <c r="BS250" s="29"/>
      <c r="BT250" s="27"/>
      <c r="BU250" s="27"/>
      <c r="BV250" s="27"/>
      <c r="BW250" s="27"/>
      <c r="BX250" s="27"/>
      <c r="BY250" s="27"/>
      <c r="CA250" s="2"/>
      <c r="CB250" s="8"/>
      <c r="CC250" s="8"/>
      <c r="CD250" s="8"/>
      <c r="CF250" s="37"/>
      <c r="CG250" s="28"/>
      <c r="CH250" s="56"/>
      <c r="CI250" s="28"/>
      <c r="CJ250" s="18"/>
      <c r="CL250" s="23"/>
      <c r="CM250" s="23"/>
      <c r="CN250" s="23"/>
      <c r="CO250" s="23"/>
      <c r="CP250" s="23"/>
      <c r="CQ250" s="23"/>
      <c r="CR250" s="23"/>
      <c r="CS250" s="30"/>
      <c r="CT250" s="22"/>
      <c r="CU250" s="29"/>
      <c r="CV250" s="27"/>
      <c r="CW250" s="27"/>
      <c r="CX250" s="27"/>
      <c r="CY250" s="27"/>
      <c r="CZ250" s="27"/>
      <c r="DA250" s="27"/>
    </row>
    <row r="251" spans="2:105">
      <c r="B251" s="61">
        <v>241</v>
      </c>
      <c r="C251" s="149">
        <v>44176</v>
      </c>
      <c r="D251" s="153"/>
      <c r="E251" s="58"/>
      <c r="G251" s="60">
        <v>186</v>
      </c>
      <c r="H251" s="152">
        <f t="shared" ca="1" si="44"/>
        <v>2820.0476091311189</v>
      </c>
      <c r="I251" s="112">
        <f t="shared" ca="1" si="45"/>
        <v>-1.2081824678971545E-3</v>
      </c>
      <c r="J251" s="151">
        <f t="shared" ca="1" si="33"/>
        <v>11.070455627964241</v>
      </c>
      <c r="K251" s="150">
        <f t="shared" ca="1" si="34"/>
        <v>-9.3807056795721738E-2</v>
      </c>
      <c r="L251" s="52"/>
      <c r="M251" s="149">
        <v>44176</v>
      </c>
      <c r="N251" s="59"/>
      <c r="O251" s="58" t="str">
        <f t="shared" si="47"/>
        <v/>
      </c>
      <c r="P251" s="144">
        <f t="shared" si="36"/>
        <v>2362.2781646843118</v>
      </c>
      <c r="Q251" s="144">
        <f t="shared" si="37"/>
        <v>2782.9885953971061</v>
      </c>
      <c r="R251" s="144">
        <f t="shared" si="38"/>
        <v>2938.3182227013704</v>
      </c>
      <c r="S251" s="144">
        <f t="shared" si="39"/>
        <v>1899.1673822905145</v>
      </c>
      <c r="T251" s="144">
        <f t="shared" si="40"/>
        <v>3654.8252898120177</v>
      </c>
      <c r="U251" s="144">
        <f t="shared" si="41"/>
        <v>1526.8467532223133</v>
      </c>
      <c r="V251" s="144">
        <f t="shared" si="42"/>
        <v>4546.0521586286613</v>
      </c>
      <c r="W251" s="144">
        <f t="shared" si="43"/>
        <v>1227.5174002903698</v>
      </c>
      <c r="X251" s="57">
        <v>186</v>
      </c>
      <c r="Y251" s="57"/>
      <c r="Z251" s="23"/>
      <c r="AB251" s="3"/>
      <c r="AC251" s="28"/>
      <c r="AD251" s="56"/>
      <c r="AE251" s="28"/>
      <c r="AF251" s="18"/>
      <c r="AH251" s="23"/>
      <c r="AI251" s="23"/>
      <c r="AJ251" s="23"/>
      <c r="AK251" s="23"/>
      <c r="AL251" s="23"/>
      <c r="AM251" s="23"/>
      <c r="AN251" s="23"/>
      <c r="AO251" s="30"/>
      <c r="AP251" s="22"/>
      <c r="AQ251" s="29"/>
      <c r="AR251" s="27"/>
      <c r="AS251" s="27"/>
      <c r="AT251" s="27"/>
      <c r="AU251" s="27"/>
      <c r="AV251" s="27"/>
      <c r="AW251" s="27"/>
      <c r="AY251" s="2"/>
      <c r="AZ251" s="8"/>
      <c r="BA251" s="8"/>
      <c r="BB251" s="8"/>
      <c r="BD251" s="37"/>
      <c r="BE251" s="28"/>
      <c r="BF251" s="56"/>
      <c r="BG251" s="28"/>
      <c r="BH251" s="18"/>
      <c r="BJ251" s="23"/>
      <c r="BK251" s="23"/>
      <c r="BL251" s="23"/>
      <c r="BM251" s="23"/>
      <c r="BN251" s="23"/>
      <c r="BO251" s="23"/>
      <c r="BP251" s="23"/>
      <c r="BQ251" s="30"/>
      <c r="BR251" s="22"/>
      <c r="BS251" s="29"/>
      <c r="BT251" s="27"/>
      <c r="BU251" s="27"/>
      <c r="BV251" s="27"/>
      <c r="BW251" s="27"/>
      <c r="BX251" s="27"/>
      <c r="BY251" s="27"/>
      <c r="CA251" s="2"/>
      <c r="CB251" s="8"/>
      <c r="CC251" s="8"/>
      <c r="CD251" s="8"/>
      <c r="CF251" s="37"/>
      <c r="CG251" s="28"/>
      <c r="CH251" s="56"/>
      <c r="CI251" s="28"/>
      <c r="CJ251" s="18"/>
      <c r="CL251" s="23"/>
      <c r="CM251" s="23"/>
      <c r="CN251" s="23"/>
      <c r="CO251" s="23"/>
      <c r="CP251" s="23"/>
      <c r="CQ251" s="23"/>
      <c r="CR251" s="23"/>
      <c r="CS251" s="30"/>
      <c r="CT251" s="22"/>
      <c r="CU251" s="29"/>
      <c r="CV251" s="27"/>
      <c r="CW251" s="27"/>
      <c r="CX251" s="27"/>
      <c r="CY251" s="27"/>
      <c r="CZ251" s="27"/>
      <c r="DA251" s="27"/>
    </row>
    <row r="252" spans="2:105">
      <c r="B252" s="61">
        <v>242</v>
      </c>
      <c r="C252" s="149">
        <v>44177</v>
      </c>
      <c r="D252" s="153"/>
      <c r="E252" s="58"/>
      <c r="G252" s="57">
        <v>187</v>
      </c>
      <c r="H252" s="152">
        <f t="shared" ca="1" si="44"/>
        <v>2748.4291696666887</v>
      </c>
      <c r="I252" s="112">
        <f t="shared" ca="1" si="45"/>
        <v>-2.5396180983801333E-2</v>
      </c>
      <c r="J252" s="151">
        <f t="shared" ca="1" si="33"/>
        <v>9.4444412508949576</v>
      </c>
      <c r="K252" s="150">
        <f t="shared" ca="1" si="34"/>
        <v>-1.6260143770692839</v>
      </c>
      <c r="L252" s="52"/>
      <c r="M252" s="149">
        <v>44177</v>
      </c>
      <c r="N252" s="59"/>
      <c r="O252" s="58" t="str">
        <f t="shared" si="47"/>
        <v/>
      </c>
      <c r="P252" s="144">
        <f t="shared" si="36"/>
        <v>2362.9680506268451</v>
      </c>
      <c r="Q252" s="144">
        <f t="shared" si="37"/>
        <v>2784.6193536957653</v>
      </c>
      <c r="R252" s="144">
        <f t="shared" si="38"/>
        <v>2940.8986171182037</v>
      </c>
      <c r="S252" s="144">
        <f t="shared" si="39"/>
        <v>1898.6094847957181</v>
      </c>
      <c r="T252" s="144">
        <f t="shared" si="40"/>
        <v>3660.1784242801741</v>
      </c>
      <c r="U252" s="144">
        <f t="shared" si="41"/>
        <v>1525.5043227520607</v>
      </c>
      <c r="V252" s="144">
        <f t="shared" si="42"/>
        <v>4555.3784205909733</v>
      </c>
      <c r="W252" s="144">
        <f t="shared" si="43"/>
        <v>1225.7199057370219</v>
      </c>
      <c r="X252" s="57">
        <v>187</v>
      </c>
      <c r="Y252" s="57"/>
      <c r="Z252" s="23"/>
      <c r="AB252" s="3"/>
      <c r="AC252" s="28"/>
      <c r="AD252" s="56"/>
      <c r="AE252" s="28"/>
      <c r="AF252" s="18"/>
      <c r="AH252" s="23"/>
      <c r="AI252" s="23"/>
      <c r="AJ252" s="23"/>
      <c r="AK252" s="23"/>
      <c r="AL252" s="23"/>
      <c r="AM252" s="23"/>
      <c r="AN252" s="23"/>
      <c r="AO252" s="30"/>
      <c r="AP252" s="22"/>
      <c r="AQ252" s="29"/>
      <c r="AR252" s="27"/>
      <c r="AS252" s="27"/>
      <c r="AT252" s="27"/>
      <c r="AU252" s="27"/>
      <c r="AV252" s="27"/>
      <c r="AW252" s="27"/>
      <c r="AY252" s="2"/>
      <c r="AZ252" s="8"/>
      <c r="BA252" s="8"/>
      <c r="BB252" s="8"/>
      <c r="BD252" s="37"/>
      <c r="BE252" s="28"/>
      <c r="BF252" s="56"/>
      <c r="BG252" s="28"/>
      <c r="BH252" s="18"/>
      <c r="BJ252" s="23"/>
      <c r="BK252" s="23"/>
      <c r="BL252" s="23"/>
      <c r="BM252" s="23"/>
      <c r="BN252" s="23"/>
      <c r="BO252" s="23"/>
      <c r="BP252" s="23"/>
      <c r="BQ252" s="30"/>
      <c r="BR252" s="22"/>
      <c r="BS252" s="29"/>
      <c r="BT252" s="27"/>
      <c r="BU252" s="27"/>
      <c r="BV252" s="27"/>
      <c r="BW252" s="27"/>
      <c r="BX252" s="27"/>
      <c r="BY252" s="27"/>
      <c r="CA252" s="2"/>
      <c r="CB252" s="8"/>
      <c r="CC252" s="8"/>
      <c r="CD252" s="8"/>
      <c r="CF252" s="37"/>
      <c r="CG252" s="28"/>
      <c r="CH252" s="56"/>
      <c r="CI252" s="28"/>
      <c r="CJ252" s="18"/>
      <c r="CL252" s="23"/>
      <c r="CM252" s="23"/>
      <c r="CN252" s="23"/>
      <c r="CO252" s="23"/>
      <c r="CP252" s="23"/>
      <c r="CQ252" s="23"/>
      <c r="CR252" s="23"/>
      <c r="CS252" s="30"/>
      <c r="CT252" s="22"/>
      <c r="CU252" s="29"/>
      <c r="CV252" s="27"/>
      <c r="CW252" s="27"/>
      <c r="CX252" s="27"/>
      <c r="CY252" s="27"/>
      <c r="CZ252" s="27"/>
      <c r="DA252" s="27"/>
    </row>
    <row r="253" spans="2:105">
      <c r="B253" s="61">
        <v>243</v>
      </c>
      <c r="C253" s="149">
        <v>44178</v>
      </c>
      <c r="D253" s="153"/>
      <c r="E253" s="58"/>
      <c r="G253" s="60">
        <v>188</v>
      </c>
      <c r="H253" s="152">
        <f t="shared" ca="1" si="44"/>
        <v>2746.9048764490631</v>
      </c>
      <c r="I253" s="112">
        <f t="shared" ca="1" si="45"/>
        <v>-5.5460523940317177E-4</v>
      </c>
      <c r="J253" s="151">
        <f t="shared" ca="1" si="33"/>
        <v>9.391518807783978</v>
      </c>
      <c r="K253" s="150">
        <f t="shared" ca="1" si="34"/>
        <v>-5.2922443110980183E-2</v>
      </c>
      <c r="L253" s="52"/>
      <c r="M253" s="149">
        <v>44178</v>
      </c>
      <c r="N253" s="59"/>
      <c r="O253" s="58" t="str">
        <f t="shared" si="47"/>
        <v/>
      </c>
      <c r="P253" s="144">
        <f t="shared" si="36"/>
        <v>2363.6581380454877</v>
      </c>
      <c r="Q253" s="144">
        <f t="shared" si="37"/>
        <v>2786.2467092333545</v>
      </c>
      <c r="R253" s="144">
        <f t="shared" si="38"/>
        <v>2943.4766733180827</v>
      </c>
      <c r="S253" s="144">
        <f t="shared" si="39"/>
        <v>1898.0547201859631</v>
      </c>
      <c r="T253" s="144">
        <f t="shared" si="40"/>
        <v>3665.5279318573566</v>
      </c>
      <c r="U253" s="144">
        <f t="shared" si="41"/>
        <v>1524.1678408702619</v>
      </c>
      <c r="V253" s="144">
        <f t="shared" si="42"/>
        <v>4564.7023946279178</v>
      </c>
      <c r="W253" s="144">
        <f t="shared" si="43"/>
        <v>1223.9307868402814</v>
      </c>
      <c r="X253" s="57">
        <v>188</v>
      </c>
      <c r="Y253" s="57"/>
      <c r="Z253" s="23"/>
      <c r="AB253" s="3"/>
      <c r="AC253" s="28"/>
      <c r="AD253" s="56"/>
      <c r="AE253" s="28"/>
      <c r="AF253" s="18"/>
      <c r="AH253" s="23"/>
      <c r="AI253" s="23"/>
      <c r="AJ253" s="23"/>
      <c r="AK253" s="23"/>
      <c r="AL253" s="23"/>
      <c r="AM253" s="23"/>
      <c r="AN253" s="23"/>
      <c r="AO253" s="30"/>
      <c r="AP253" s="22"/>
      <c r="AQ253" s="29"/>
      <c r="AR253" s="27"/>
      <c r="AS253" s="27"/>
      <c r="AT253" s="27"/>
      <c r="AU253" s="27"/>
      <c r="AV253" s="27"/>
      <c r="AW253" s="27"/>
      <c r="AY253" s="2"/>
      <c r="AZ253" s="8"/>
      <c r="BA253" s="8"/>
      <c r="BB253" s="8"/>
      <c r="BD253" s="37"/>
      <c r="BE253" s="28"/>
      <c r="BF253" s="56"/>
      <c r="BG253" s="28"/>
      <c r="BH253" s="18"/>
      <c r="BJ253" s="23"/>
      <c r="BK253" s="23"/>
      <c r="BL253" s="23"/>
      <c r="BM253" s="23"/>
      <c r="BN253" s="23"/>
      <c r="BO253" s="23"/>
      <c r="BP253" s="23"/>
      <c r="BQ253" s="30"/>
      <c r="BR253" s="22"/>
      <c r="BS253" s="29"/>
      <c r="BT253" s="27"/>
      <c r="BU253" s="27"/>
      <c r="BV253" s="27"/>
      <c r="BW253" s="27"/>
      <c r="BX253" s="27"/>
      <c r="BY253" s="27"/>
      <c r="CA253" s="2"/>
      <c r="CB253" s="8"/>
      <c r="CC253" s="8"/>
      <c r="CD253" s="8"/>
      <c r="CF253" s="37"/>
      <c r="CG253" s="28"/>
      <c r="CH253" s="56"/>
      <c r="CI253" s="28"/>
      <c r="CJ253" s="18"/>
      <c r="CL253" s="23"/>
      <c r="CM253" s="23"/>
      <c r="CN253" s="23"/>
      <c r="CO253" s="23"/>
      <c r="CP253" s="23"/>
      <c r="CQ253" s="23"/>
      <c r="CR253" s="23"/>
      <c r="CS253" s="30"/>
      <c r="CT253" s="22"/>
      <c r="CU253" s="29"/>
      <c r="CV253" s="27"/>
      <c r="CW253" s="27"/>
      <c r="CX253" s="27"/>
      <c r="CY253" s="27"/>
      <c r="CZ253" s="27"/>
      <c r="DA253" s="27"/>
    </row>
    <row r="254" spans="2:105">
      <c r="B254" s="61">
        <v>244</v>
      </c>
      <c r="C254" s="149">
        <v>44179</v>
      </c>
      <c r="D254" s="153"/>
      <c r="E254" s="58"/>
      <c r="G254" s="57">
        <v>189</v>
      </c>
      <c r="H254" s="152">
        <f t="shared" ca="1" si="44"/>
        <v>2749.2663736008703</v>
      </c>
      <c r="I254" s="112">
        <f t="shared" ca="1" si="45"/>
        <v>8.5969382196444651E-4</v>
      </c>
      <c r="J254" s="151">
        <f t="shared" ca="1" si="33"/>
        <v>9.4269765888393842</v>
      </c>
      <c r="K254" s="150">
        <f t="shared" ca="1" si="34"/>
        <v>3.545778105540634E-2</v>
      </c>
      <c r="L254" s="52"/>
      <c r="M254" s="149">
        <v>44179</v>
      </c>
      <c r="N254" s="59"/>
      <c r="O254" s="58" t="str">
        <f t="shared" si="47"/>
        <v/>
      </c>
      <c r="P254" s="144">
        <f t="shared" si="36"/>
        <v>2364.3484269990795</v>
      </c>
      <c r="Q254" s="144">
        <f t="shared" si="37"/>
        <v>2787.8706896770109</v>
      </c>
      <c r="R254" s="144">
        <f t="shared" si="38"/>
        <v>2946.0524179023332</v>
      </c>
      <c r="S254" s="144">
        <f t="shared" si="39"/>
        <v>1897.5030621598212</v>
      </c>
      <c r="T254" s="144">
        <f t="shared" si="40"/>
        <v>3670.8738652552088</v>
      </c>
      <c r="U254" s="144">
        <f t="shared" si="41"/>
        <v>1522.8372560451301</v>
      </c>
      <c r="V254" s="144">
        <f t="shared" si="42"/>
        <v>4574.0241594915324</v>
      </c>
      <c r="W254" s="144">
        <f t="shared" si="43"/>
        <v>1222.1499688961953</v>
      </c>
      <c r="X254" s="57">
        <v>189</v>
      </c>
      <c r="Y254" s="57"/>
      <c r="Z254" s="23"/>
      <c r="AB254" s="3"/>
      <c r="AC254" s="28"/>
      <c r="AD254" s="56"/>
      <c r="AE254" s="28"/>
      <c r="AF254" s="18"/>
      <c r="AH254" s="23"/>
      <c r="AI254" s="23"/>
      <c r="AJ254" s="23"/>
      <c r="AK254" s="23"/>
      <c r="AL254" s="23"/>
      <c r="AM254" s="23"/>
      <c r="AN254" s="23"/>
      <c r="AO254" s="30"/>
      <c r="AP254" s="22"/>
      <c r="AQ254" s="29"/>
      <c r="AR254" s="27"/>
      <c r="AS254" s="27"/>
      <c r="AT254" s="27"/>
      <c r="AU254" s="27"/>
      <c r="AV254" s="27"/>
      <c r="AW254" s="27"/>
      <c r="AY254" s="2"/>
      <c r="AZ254" s="8"/>
      <c r="BA254" s="8"/>
      <c r="BB254" s="8"/>
      <c r="BD254" s="37"/>
      <c r="BE254" s="28"/>
      <c r="BF254" s="56"/>
      <c r="BG254" s="28"/>
      <c r="BH254" s="18"/>
      <c r="BJ254" s="23"/>
      <c r="BK254" s="23"/>
      <c r="BL254" s="23"/>
      <c r="BM254" s="23"/>
      <c r="BN254" s="23"/>
      <c r="BO254" s="23"/>
      <c r="BP254" s="23"/>
      <c r="BQ254" s="30"/>
      <c r="BR254" s="22"/>
      <c r="BS254" s="29"/>
      <c r="BT254" s="27"/>
      <c r="BU254" s="27"/>
      <c r="BV254" s="27"/>
      <c r="BW254" s="27"/>
      <c r="BX254" s="27"/>
      <c r="BY254" s="27"/>
      <c r="CA254" s="2"/>
      <c r="CB254" s="8"/>
      <c r="CC254" s="8"/>
      <c r="CD254" s="8"/>
      <c r="CF254" s="37"/>
      <c r="CG254" s="28"/>
      <c r="CH254" s="56"/>
      <c r="CI254" s="28"/>
      <c r="CJ254" s="18"/>
      <c r="CL254" s="23"/>
      <c r="CM254" s="23"/>
      <c r="CN254" s="23"/>
      <c r="CO254" s="23"/>
      <c r="CP254" s="23"/>
      <c r="CQ254" s="23"/>
      <c r="CR254" s="23"/>
      <c r="CS254" s="30"/>
      <c r="CT254" s="22"/>
      <c r="CU254" s="29"/>
      <c r="CV254" s="27"/>
      <c r="CW254" s="27"/>
      <c r="CX254" s="27"/>
      <c r="CY254" s="27"/>
      <c r="CZ254" s="27"/>
      <c r="DA254" s="27"/>
    </row>
    <row r="255" spans="2:105">
      <c r="B255" s="61">
        <v>245</v>
      </c>
      <c r="C255" s="149">
        <v>44180</v>
      </c>
      <c r="D255" s="153"/>
      <c r="E255" s="58"/>
      <c r="G255" s="60">
        <v>190</v>
      </c>
      <c r="H255" s="152">
        <f t="shared" ca="1" si="44"/>
        <v>2896.7649307907091</v>
      </c>
      <c r="I255" s="112">
        <f t="shared" ca="1" si="45"/>
        <v>5.3650151402627272E-2</v>
      </c>
      <c r="J255" s="151">
        <f t="shared" ca="1" si="33"/>
        <v>12.675005985998563</v>
      </c>
      <c r="K255" s="150">
        <f t="shared" ca="1" si="34"/>
        <v>3.2480293971591783</v>
      </c>
      <c r="L255" s="52"/>
      <c r="M255" s="149">
        <v>44180</v>
      </c>
      <c r="N255" s="59"/>
      <c r="O255" s="58" t="str">
        <f t="shared" si="47"/>
        <v/>
      </c>
      <c r="P255" s="144">
        <f t="shared" si="36"/>
        <v>2365.038917546477</v>
      </c>
      <c r="Q255" s="144">
        <f t="shared" si="37"/>
        <v>2789.4913223272438</v>
      </c>
      <c r="R255" s="144">
        <f t="shared" si="38"/>
        <v>2948.6258771172415</v>
      </c>
      <c r="S255" s="144">
        <f t="shared" si="39"/>
        <v>1896.9544847710129</v>
      </c>
      <c r="T255" s="144">
        <f t="shared" si="40"/>
        <v>3676.2162764852524</v>
      </c>
      <c r="U255" s="144">
        <f t="shared" si="41"/>
        <v>1521.5125174455582</v>
      </c>
      <c r="V255" s="144">
        <f t="shared" si="42"/>
        <v>4583.3437929086367</v>
      </c>
      <c r="W255" s="144">
        <f t="shared" si="43"/>
        <v>1220.3773782284347</v>
      </c>
      <c r="X255" s="57">
        <v>190</v>
      </c>
      <c r="Y255" s="57"/>
      <c r="Z255" s="23"/>
      <c r="AB255" s="3"/>
      <c r="AC255" s="28"/>
      <c r="AD255" s="56"/>
      <c r="AE255" s="28"/>
      <c r="AF255" s="18"/>
      <c r="AH255" s="23"/>
      <c r="AI255" s="23"/>
      <c r="AJ255" s="23"/>
      <c r="AK255" s="23"/>
      <c r="AL255" s="23"/>
      <c r="AM255" s="23"/>
      <c r="AN255" s="23"/>
      <c r="AO255" s="30"/>
      <c r="AP255" s="22"/>
      <c r="AQ255" s="29"/>
      <c r="AR255" s="27"/>
      <c r="AS255" s="27"/>
      <c r="AT255" s="27"/>
      <c r="AU255" s="27"/>
      <c r="AV255" s="27"/>
      <c r="AW255" s="27"/>
      <c r="AY255" s="2"/>
      <c r="AZ255" s="8"/>
      <c r="BA255" s="8"/>
      <c r="BB255" s="8"/>
      <c r="BD255" s="37"/>
      <c r="BE255" s="28"/>
      <c r="BF255" s="56"/>
      <c r="BG255" s="28"/>
      <c r="BH255" s="18"/>
      <c r="BJ255" s="23"/>
      <c r="BK255" s="23"/>
      <c r="BL255" s="23"/>
      <c r="BM255" s="23"/>
      <c r="BN255" s="23"/>
      <c r="BO255" s="23"/>
      <c r="BP255" s="23"/>
      <c r="BQ255" s="30"/>
      <c r="BR255" s="22"/>
      <c r="BS255" s="29"/>
      <c r="BT255" s="27"/>
      <c r="BU255" s="27"/>
      <c r="BV255" s="27"/>
      <c r="BW255" s="27"/>
      <c r="BX255" s="27"/>
      <c r="BY255" s="27"/>
      <c r="CA255" s="2"/>
      <c r="CB255" s="8"/>
      <c r="CC255" s="8"/>
      <c r="CD255" s="8"/>
      <c r="CF255" s="37"/>
      <c r="CG255" s="28"/>
      <c r="CH255" s="56"/>
      <c r="CI255" s="28"/>
      <c r="CJ255" s="18"/>
      <c r="CL255" s="23"/>
      <c r="CM255" s="23"/>
      <c r="CN255" s="23"/>
      <c r="CO255" s="23"/>
      <c r="CP255" s="23"/>
      <c r="CQ255" s="23"/>
      <c r="CR255" s="23"/>
      <c r="CS255" s="30"/>
      <c r="CT255" s="22"/>
      <c r="CU255" s="29"/>
      <c r="CV255" s="27"/>
      <c r="CW255" s="27"/>
      <c r="CX255" s="27"/>
      <c r="CY255" s="27"/>
      <c r="CZ255" s="27"/>
      <c r="DA255" s="27"/>
    </row>
    <row r="256" spans="2:105">
      <c r="B256" s="61">
        <v>246</v>
      </c>
      <c r="C256" s="149">
        <v>44181</v>
      </c>
      <c r="D256" s="153"/>
      <c r="E256" s="58"/>
      <c r="G256" s="57">
        <v>191</v>
      </c>
      <c r="H256" s="152">
        <f t="shared" ca="1" si="44"/>
        <v>2920.0003997459194</v>
      </c>
      <c r="I256" s="112">
        <f t="shared" ca="1" si="45"/>
        <v>8.0211786286945586E-3</v>
      </c>
      <c r="J256" s="151">
        <f t="shared" ca="1" si="33"/>
        <v>13.156079734298466</v>
      </c>
      <c r="K256" s="150">
        <f t="shared" ca="1" si="34"/>
        <v>0.4810737482999029</v>
      </c>
      <c r="L256" s="52"/>
      <c r="M256" s="149">
        <v>44181</v>
      </c>
      <c r="N256" s="59"/>
      <c r="O256" s="58" t="str">
        <f t="shared" si="47"/>
        <v/>
      </c>
      <c r="P256" s="144">
        <f t="shared" si="36"/>
        <v>2365.7296097465542</v>
      </c>
      <c r="Q256" s="144">
        <f t="shared" si="37"/>
        <v>2791.108634124686</v>
      </c>
      <c r="R256" s="144">
        <f t="shared" si="38"/>
        <v>2951.1970768606557</v>
      </c>
      <c r="S256" s="144">
        <f t="shared" si="39"/>
        <v>1896.4089624218066</v>
      </c>
      <c r="T256" s="144">
        <f t="shared" si="40"/>
        <v>3681.5552168719532</v>
      </c>
      <c r="U256" s="144">
        <f t="shared" si="41"/>
        <v>1520.1935749280492</v>
      </c>
      <c r="V256" s="144">
        <f t="shared" si="42"/>
        <v>4592.661371600112</v>
      </c>
      <c r="W256" s="144">
        <f t="shared" si="43"/>
        <v>1218.6129421690127</v>
      </c>
      <c r="X256" s="57">
        <v>191</v>
      </c>
      <c r="Y256" s="57"/>
      <c r="Z256" s="23"/>
      <c r="AB256" s="3"/>
      <c r="AC256" s="28"/>
      <c r="AD256" s="56"/>
      <c r="AE256" s="28"/>
      <c r="AF256" s="18"/>
      <c r="AH256" s="23"/>
      <c r="AI256" s="23"/>
      <c r="AJ256" s="23"/>
      <c r="AK256" s="23"/>
      <c r="AL256" s="23"/>
      <c r="AM256" s="23"/>
      <c r="AN256" s="23"/>
      <c r="AO256" s="30"/>
      <c r="AP256" s="22"/>
      <c r="AQ256" s="29"/>
      <c r="AR256" s="27"/>
      <c r="AS256" s="27"/>
      <c r="AT256" s="27"/>
      <c r="AU256" s="27"/>
      <c r="AV256" s="27"/>
      <c r="AW256" s="27"/>
      <c r="AY256" s="2"/>
      <c r="AZ256" s="8"/>
      <c r="BA256" s="8"/>
      <c r="BB256" s="8"/>
      <c r="BD256" s="37"/>
      <c r="BE256" s="28"/>
      <c r="BF256" s="56"/>
      <c r="BG256" s="28"/>
      <c r="BH256" s="18"/>
      <c r="BJ256" s="23"/>
      <c r="BK256" s="23"/>
      <c r="BL256" s="23"/>
      <c r="BM256" s="23"/>
      <c r="BN256" s="23"/>
      <c r="BO256" s="23"/>
      <c r="BP256" s="23"/>
      <c r="BQ256" s="30"/>
      <c r="BR256" s="22"/>
      <c r="BS256" s="29"/>
      <c r="BT256" s="27"/>
      <c r="BU256" s="27"/>
      <c r="BV256" s="27"/>
      <c r="BW256" s="27"/>
      <c r="BX256" s="27"/>
      <c r="BY256" s="27"/>
      <c r="CA256" s="2"/>
      <c r="CB256" s="8"/>
      <c r="CC256" s="8"/>
      <c r="CD256" s="8"/>
      <c r="CF256" s="37"/>
      <c r="CG256" s="28"/>
      <c r="CH256" s="56"/>
      <c r="CI256" s="28"/>
      <c r="CJ256" s="18"/>
      <c r="CL256" s="23"/>
      <c r="CM256" s="23"/>
      <c r="CN256" s="23"/>
      <c r="CO256" s="23"/>
      <c r="CP256" s="23"/>
      <c r="CQ256" s="23"/>
      <c r="CR256" s="23"/>
      <c r="CS256" s="30"/>
      <c r="CT256" s="22"/>
      <c r="CU256" s="29"/>
      <c r="CV256" s="27"/>
      <c r="CW256" s="27"/>
      <c r="CX256" s="27"/>
      <c r="CY256" s="27"/>
      <c r="CZ256" s="27"/>
      <c r="DA256" s="27"/>
    </row>
    <row r="257" spans="2:105">
      <c r="B257" s="61">
        <v>247</v>
      </c>
      <c r="C257" s="149">
        <v>44182</v>
      </c>
      <c r="D257" s="153"/>
      <c r="E257" s="58"/>
      <c r="G257" s="60">
        <v>192</v>
      </c>
      <c r="H257" s="152">
        <f t="shared" ca="1" si="44"/>
        <v>3014.3561974532881</v>
      </c>
      <c r="I257" s="112">
        <f t="shared" ca="1" si="45"/>
        <v>3.2313624928126387E-2</v>
      </c>
      <c r="J257" s="151">
        <f t="shared" ref="J257:J320" ca="1" si="48">+J256+K257</f>
        <v>15.125487297750656</v>
      </c>
      <c r="K257" s="150">
        <f t="shared" ref="K257:K281" ca="1" si="49">NORMINV(RAND(),0,$I$5)</f>
        <v>1.969407563452191</v>
      </c>
      <c r="L257" s="52"/>
      <c r="M257" s="149">
        <v>44182</v>
      </c>
      <c r="N257" s="59"/>
      <c r="O257" s="58"/>
      <c r="P257" s="144">
        <f t="shared" ref="P257:P281" si="50">$I$6*EXP($I$4*X257)</f>
        <v>2366.4205036582025</v>
      </c>
      <c r="Q257" s="144">
        <f t="shared" ref="Q257:Q281" si="51">$I$6*EXP($I$3*SQRT(X257))</f>
        <v>2792.722651656688</v>
      </c>
      <c r="R257" s="144">
        <f t="shared" ref="R257:R281" si="52">$I$6*EXP($I$4*X257+$I$3*SQRT(X257))</f>
        <v>2953.7660426884286</v>
      </c>
      <c r="S257" s="144">
        <f t="shared" ref="S257:S281" si="53">$I$6*EXP($I$4*X257-$I$3*SQRT(X257))</f>
        <v>1895.8664698565765</v>
      </c>
      <c r="T257" s="144">
        <f t="shared" ref="T257:T281" si="54">$I$6*EXP($I$4*X257+2*$I$3*SQRT(X257))</f>
        <v>3686.8907370654815</v>
      </c>
      <c r="U257" s="144">
        <f t="shared" ref="U257:U281" si="55">$I$6*EXP($I$4*X257-2*$I$3*SQRT(X257))</f>
        <v>1518.8803790239585</v>
      </c>
      <c r="V257" s="144">
        <f t="shared" ref="V257:V281" si="56">$I$6*EXP($I$4*X257+3*$I$3*SQRT(X257))</f>
        <v>4601.9769712997186</v>
      </c>
      <c r="W257" s="144">
        <f t="shared" ref="W257:W320" si="57">$I$6*EXP($I$4*X257-3*$I$3*SQRT(X257))</f>
        <v>1216.8565890394643</v>
      </c>
      <c r="X257" s="57">
        <v>192</v>
      </c>
      <c r="Y257" s="57"/>
      <c r="Z257" s="23"/>
      <c r="AB257" s="3"/>
      <c r="AC257" s="28"/>
      <c r="AD257" s="56"/>
      <c r="AE257" s="28"/>
      <c r="AF257" s="18"/>
      <c r="AH257" s="23"/>
      <c r="AI257" s="23"/>
      <c r="AJ257" s="23"/>
      <c r="AK257" s="23"/>
      <c r="AL257" s="23"/>
      <c r="AM257" s="23"/>
      <c r="AN257" s="23"/>
      <c r="AO257" s="30"/>
      <c r="AP257" s="22"/>
      <c r="AQ257" s="29"/>
      <c r="AR257" s="27"/>
      <c r="AS257" s="27"/>
      <c r="AT257" s="27"/>
      <c r="AU257" s="27"/>
      <c r="AV257" s="27"/>
      <c r="AW257" s="27"/>
      <c r="AY257" s="2"/>
      <c r="AZ257" s="8"/>
      <c r="BA257" s="8"/>
      <c r="BB257" s="8"/>
      <c r="BD257" s="37"/>
      <c r="BE257" s="28"/>
      <c r="BF257" s="56"/>
      <c r="BG257" s="28"/>
      <c r="BH257" s="18"/>
      <c r="BJ257" s="23"/>
      <c r="BK257" s="23"/>
      <c r="BL257" s="23"/>
      <c r="BM257" s="23"/>
      <c r="BN257" s="23"/>
      <c r="BO257" s="23"/>
      <c r="BP257" s="23"/>
      <c r="BQ257" s="30"/>
      <c r="BR257" s="22"/>
      <c r="BS257" s="29"/>
      <c r="BT257" s="27"/>
      <c r="BU257" s="27"/>
      <c r="BV257" s="27"/>
      <c r="BW257" s="27"/>
      <c r="BX257" s="27"/>
      <c r="BY257" s="27"/>
      <c r="CA257" s="2"/>
      <c r="CB257" s="8"/>
      <c r="CC257" s="8"/>
      <c r="CD257" s="8"/>
      <c r="CF257" s="37"/>
      <c r="CG257" s="28"/>
      <c r="CH257" s="56"/>
      <c r="CI257" s="28"/>
      <c r="CJ257" s="18"/>
      <c r="CL257" s="23"/>
      <c r="CM257" s="23"/>
      <c r="CN257" s="23"/>
      <c r="CO257" s="23"/>
      <c r="CP257" s="23"/>
      <c r="CQ257" s="23"/>
      <c r="CR257" s="23"/>
      <c r="CS257" s="30"/>
      <c r="CT257" s="22"/>
      <c r="CU257" s="29"/>
      <c r="CV257" s="27"/>
      <c r="CW257" s="27"/>
      <c r="CX257" s="27"/>
      <c r="CY257" s="27"/>
      <c r="CZ257" s="27"/>
      <c r="DA257" s="27"/>
    </row>
    <row r="258" spans="2:105">
      <c r="B258" s="61">
        <v>248</v>
      </c>
      <c r="C258" s="149">
        <v>44183</v>
      </c>
      <c r="D258" s="153"/>
      <c r="E258" s="58"/>
      <c r="G258" s="57">
        <v>193</v>
      </c>
      <c r="H258" s="152">
        <f t="shared" ref="H258:H321" ca="1" si="58">$I$6*EXP(($I$2-($I$3^2)/2)*G258+$I$3*J258)</f>
        <v>3008.3505045474535</v>
      </c>
      <c r="I258" s="112">
        <f t="shared" ref="I258:I321" ca="1" si="59">(H258-H257)/H257</f>
        <v>-1.9923633812449228E-3</v>
      </c>
      <c r="J258" s="151">
        <f t="shared" ca="1" si="48"/>
        <v>14.982590374166371</v>
      </c>
      <c r="K258" s="150">
        <f t="shared" ca="1" si="49"/>
        <v>-0.14289692358428482</v>
      </c>
      <c r="L258" s="52"/>
      <c r="M258" s="149">
        <v>44183</v>
      </c>
      <c r="N258" s="59"/>
      <c r="O258" s="58"/>
      <c r="P258" s="144">
        <f t="shared" si="50"/>
        <v>2367.11159934033</v>
      </c>
      <c r="Q258" s="144">
        <f t="shared" si="51"/>
        <v>2794.3334011637621</v>
      </c>
      <c r="R258" s="144">
        <f t="shared" si="52"/>
        <v>2956.3327998207101</v>
      </c>
      <c r="S258" s="144">
        <f t="shared" si="53"/>
        <v>1895.3269821555098</v>
      </c>
      <c r="T258" s="144">
        <f t="shared" si="54"/>
        <v>3692.2228870541658</v>
      </c>
      <c r="U258" s="144">
        <f t="shared" si="55"/>
        <v>1517.5728809270374</v>
      </c>
      <c r="V258" s="144">
        <f t="shared" si="56"/>
        <v>4611.2906667724819</v>
      </c>
      <c r="W258" s="144">
        <f t="shared" si="57"/>
        <v>1215.1082481324727</v>
      </c>
      <c r="X258" s="57">
        <v>193</v>
      </c>
      <c r="Y258" s="57"/>
      <c r="Z258" s="23"/>
      <c r="AB258" s="3"/>
      <c r="AC258" s="28"/>
      <c r="AD258" s="56"/>
      <c r="AE258" s="28"/>
      <c r="AF258" s="18"/>
      <c r="AH258" s="23"/>
      <c r="AI258" s="23"/>
      <c r="AJ258" s="23"/>
      <c r="AK258" s="23"/>
      <c r="AL258" s="23"/>
      <c r="AM258" s="23"/>
      <c r="AN258" s="23"/>
      <c r="AO258" s="30"/>
      <c r="AP258" s="22"/>
      <c r="AQ258" s="29"/>
      <c r="AR258" s="27"/>
      <c r="AS258" s="27"/>
      <c r="AT258" s="27"/>
      <c r="AU258" s="27"/>
      <c r="AV258" s="27"/>
      <c r="AW258" s="27"/>
      <c r="AY258" s="2"/>
      <c r="AZ258" s="8"/>
      <c r="BA258" s="8"/>
      <c r="BB258" s="8"/>
      <c r="BD258" s="37"/>
      <c r="BE258" s="28"/>
      <c r="BF258" s="56"/>
      <c r="BG258" s="28"/>
      <c r="BH258" s="18"/>
      <c r="BJ258" s="23"/>
      <c r="BK258" s="23"/>
      <c r="BL258" s="23"/>
      <c r="BM258" s="23"/>
      <c r="BN258" s="23"/>
      <c r="BO258" s="23"/>
      <c r="BP258" s="23"/>
      <c r="BQ258" s="30"/>
      <c r="BR258" s="22"/>
      <c r="BS258" s="29"/>
      <c r="BT258" s="27"/>
      <c r="BU258" s="27"/>
      <c r="BV258" s="27"/>
      <c r="BW258" s="27"/>
      <c r="BX258" s="27"/>
      <c r="BY258" s="27"/>
      <c r="CA258" s="2"/>
      <c r="CB258" s="8"/>
      <c r="CC258" s="8"/>
      <c r="CD258" s="8"/>
      <c r="CF258" s="37"/>
      <c r="CG258" s="28"/>
      <c r="CH258" s="56"/>
      <c r="CI258" s="28"/>
      <c r="CJ258" s="18"/>
      <c r="CL258" s="23"/>
      <c r="CM258" s="23"/>
      <c r="CN258" s="23"/>
      <c r="CO258" s="23"/>
      <c r="CP258" s="23"/>
      <c r="CQ258" s="23"/>
      <c r="CR258" s="23"/>
      <c r="CS258" s="30"/>
      <c r="CT258" s="22"/>
      <c r="CU258" s="29"/>
      <c r="CV258" s="27"/>
      <c r="CW258" s="27"/>
      <c r="CX258" s="27"/>
      <c r="CY258" s="27"/>
      <c r="CZ258" s="27"/>
      <c r="DA258" s="27"/>
    </row>
    <row r="259" spans="2:105">
      <c r="B259" s="61">
        <v>249</v>
      </c>
      <c r="C259" s="149">
        <v>44184</v>
      </c>
      <c r="D259" s="153"/>
      <c r="E259" s="58"/>
      <c r="G259" s="60">
        <v>194</v>
      </c>
      <c r="H259" s="152">
        <f t="shared" ca="1" si="58"/>
        <v>2932.3745169027375</v>
      </c>
      <c r="I259" s="112">
        <f t="shared" ca="1" si="59"/>
        <v>-2.5255031795620209E-2</v>
      </c>
      <c r="J259" s="151">
        <f t="shared" ca="1" si="48"/>
        <v>13.365627044641334</v>
      </c>
      <c r="K259" s="150">
        <f t="shared" ca="1" si="49"/>
        <v>-1.6169633295250365</v>
      </c>
      <c r="L259" s="52"/>
      <c r="M259" s="149">
        <v>44184</v>
      </c>
      <c r="N259" s="59"/>
      <c r="O259" s="58"/>
      <c r="P259" s="144">
        <f t="shared" si="50"/>
        <v>2367.802896851862</v>
      </c>
      <c r="Q259" s="144">
        <f t="shared" si="51"/>
        <v>2795.9409085458706</v>
      </c>
      <c r="R259" s="144">
        <f t="shared" si="52"/>
        <v>2958.897373148091</v>
      </c>
      <c r="S259" s="144">
        <f t="shared" si="53"/>
        <v>1894.7904747284613</v>
      </c>
      <c r="T259" s="144">
        <f t="shared" si="54"/>
        <v>3697.5517161766625</v>
      </c>
      <c r="U259" s="144">
        <f t="shared" si="55"/>
        <v>1516.2710324812672</v>
      </c>
      <c r="V259" s="144">
        <f t="shared" si="56"/>
        <v>4620.6025318326283</v>
      </c>
      <c r="W259" s="144">
        <f t="shared" si="57"/>
        <v>1213.3678496939267</v>
      </c>
      <c r="X259" s="57">
        <v>194</v>
      </c>
      <c r="Y259" s="57"/>
      <c r="Z259" s="23"/>
      <c r="AB259" s="3"/>
      <c r="AC259" s="28"/>
      <c r="AD259" s="56"/>
      <c r="AE259" s="28"/>
      <c r="AF259" s="18"/>
      <c r="AH259" s="23"/>
      <c r="AI259" s="23"/>
      <c r="AJ259" s="23"/>
      <c r="AK259" s="23"/>
      <c r="AL259" s="23"/>
      <c r="AM259" s="23"/>
      <c r="AN259" s="23"/>
      <c r="AO259" s="30"/>
      <c r="AP259" s="22"/>
      <c r="AQ259" s="29"/>
      <c r="AR259" s="27"/>
      <c r="AS259" s="27"/>
      <c r="AT259" s="27"/>
      <c r="AU259" s="27"/>
      <c r="AV259" s="27"/>
      <c r="AW259" s="27"/>
      <c r="AY259" s="2"/>
      <c r="AZ259" s="8"/>
      <c r="BA259" s="8"/>
      <c r="BB259" s="8"/>
      <c r="BD259" s="37"/>
      <c r="BE259" s="28"/>
      <c r="BF259" s="56"/>
      <c r="BG259" s="28"/>
      <c r="BH259" s="18"/>
      <c r="BJ259" s="23"/>
      <c r="BK259" s="23"/>
      <c r="BL259" s="23"/>
      <c r="BM259" s="23"/>
      <c r="BN259" s="23"/>
      <c r="BO259" s="23"/>
      <c r="BP259" s="23"/>
      <c r="BQ259" s="30"/>
      <c r="BR259" s="22"/>
      <c r="BS259" s="29"/>
      <c r="BT259" s="27"/>
      <c r="BU259" s="27"/>
      <c r="BV259" s="27"/>
      <c r="BW259" s="27"/>
      <c r="BX259" s="27"/>
      <c r="BY259" s="27"/>
      <c r="CA259" s="2"/>
      <c r="CB259" s="8"/>
      <c r="CC259" s="8"/>
      <c r="CD259" s="8"/>
      <c r="CF259" s="37"/>
      <c r="CG259" s="28"/>
      <c r="CH259" s="56"/>
      <c r="CI259" s="28"/>
      <c r="CJ259" s="18"/>
      <c r="CL259" s="23"/>
      <c r="CM259" s="23"/>
      <c r="CN259" s="23"/>
      <c r="CO259" s="23"/>
      <c r="CP259" s="23"/>
      <c r="CQ259" s="23"/>
      <c r="CR259" s="23"/>
      <c r="CS259" s="30"/>
      <c r="CT259" s="22"/>
      <c r="CU259" s="29"/>
      <c r="CV259" s="27"/>
      <c r="CW259" s="27"/>
      <c r="CX259" s="27"/>
      <c r="CY259" s="27"/>
      <c r="CZ259" s="27"/>
      <c r="DA259" s="27"/>
    </row>
    <row r="260" spans="2:105">
      <c r="B260" s="61">
        <v>250</v>
      </c>
      <c r="C260" s="149">
        <v>44185</v>
      </c>
      <c r="D260" s="153"/>
      <c r="E260" s="58"/>
      <c r="G260" s="57">
        <v>195</v>
      </c>
      <c r="H260" s="152">
        <f t="shared" ca="1" si="58"/>
        <v>2992.9833571633258</v>
      </c>
      <c r="I260" s="112">
        <f t="shared" ca="1" si="59"/>
        <v>2.0668860649016001E-2</v>
      </c>
      <c r="J260" s="151">
        <f t="shared" ca="1" si="48"/>
        <v>14.626011927342557</v>
      </c>
      <c r="K260" s="150">
        <f t="shared" ca="1" si="49"/>
        <v>1.2603848827012232</v>
      </c>
      <c r="L260" s="52"/>
      <c r="M260" s="149">
        <v>44185</v>
      </c>
      <c r="N260" s="59"/>
      <c r="O260" s="58"/>
      <c r="P260" s="144">
        <f t="shared" si="50"/>
        <v>2368.4943962517418</v>
      </c>
      <c r="Q260" s="144">
        <f t="shared" si="51"/>
        <v>2797.545199368571</v>
      </c>
      <c r="R260" s="144">
        <f t="shared" si="52"/>
        <v>2961.4597872376071</v>
      </c>
      <c r="S260" s="144">
        <f t="shared" si="53"/>
        <v>1894.2569233089553</v>
      </c>
      <c r="T260" s="144">
        <f t="shared" si="54"/>
        <v>3702.8772731338322</v>
      </c>
      <c r="U260" s="144">
        <f t="shared" si="55"/>
        <v>1514.9747861689796</v>
      </c>
      <c r="V260" s="144">
        <f t="shared" si="56"/>
        <v>4629.9126393611059</v>
      </c>
      <c r="W260" s="144">
        <f t="shared" si="57"/>
        <v>1211.6353249053982</v>
      </c>
      <c r="X260" s="57">
        <v>195</v>
      </c>
      <c r="Y260" s="57"/>
      <c r="Z260" s="23"/>
      <c r="AB260" s="3"/>
      <c r="AC260" s="28"/>
      <c r="AD260" s="56"/>
      <c r="AE260" s="28"/>
      <c r="AF260" s="18"/>
      <c r="AH260" s="23"/>
      <c r="AI260" s="23"/>
      <c r="AJ260" s="23"/>
      <c r="AK260" s="23"/>
      <c r="AL260" s="23"/>
      <c r="AM260" s="23"/>
      <c r="AN260" s="23"/>
      <c r="AO260" s="30"/>
      <c r="AP260" s="22"/>
      <c r="AQ260" s="29"/>
      <c r="AR260" s="27"/>
      <c r="AS260" s="27"/>
      <c r="AT260" s="27"/>
      <c r="AU260" s="27"/>
      <c r="AV260" s="27"/>
      <c r="AW260" s="27"/>
      <c r="AY260" s="2"/>
      <c r="AZ260" s="8"/>
      <c r="BA260" s="8"/>
      <c r="BB260" s="8"/>
      <c r="BD260" s="37"/>
      <c r="BE260" s="28"/>
      <c r="BF260" s="56"/>
      <c r="BG260" s="28"/>
      <c r="BH260" s="18"/>
      <c r="BJ260" s="23"/>
      <c r="BK260" s="23"/>
      <c r="BL260" s="23"/>
      <c r="BM260" s="23"/>
      <c r="BN260" s="23"/>
      <c r="BO260" s="23"/>
      <c r="BP260" s="23"/>
      <c r="BQ260" s="30"/>
      <c r="BR260" s="22"/>
      <c r="BS260" s="29"/>
      <c r="BT260" s="27"/>
      <c r="BU260" s="27"/>
      <c r="BV260" s="27"/>
      <c r="BW260" s="27"/>
      <c r="BX260" s="27"/>
      <c r="BY260" s="27"/>
      <c r="CA260" s="2"/>
      <c r="CB260" s="8"/>
      <c r="CC260" s="8"/>
      <c r="CD260" s="8"/>
      <c r="CF260" s="37"/>
      <c r="CG260" s="28"/>
      <c r="CH260" s="56"/>
      <c r="CI260" s="28"/>
      <c r="CJ260" s="18"/>
      <c r="CL260" s="23"/>
      <c r="CM260" s="23"/>
      <c r="CN260" s="23"/>
      <c r="CO260" s="23"/>
      <c r="CP260" s="23"/>
      <c r="CQ260" s="23"/>
      <c r="CR260" s="23"/>
      <c r="CS260" s="30"/>
      <c r="CT260" s="22"/>
      <c r="CU260" s="29"/>
      <c r="CV260" s="27"/>
      <c r="CW260" s="27"/>
      <c r="CX260" s="27"/>
      <c r="CY260" s="27"/>
      <c r="CZ260" s="27"/>
      <c r="DA260" s="27"/>
    </row>
    <row r="261" spans="2:105">
      <c r="B261" s="61">
        <v>251</v>
      </c>
      <c r="C261" s="149">
        <v>44186</v>
      </c>
      <c r="D261" s="153"/>
      <c r="E261" s="58"/>
      <c r="G261" s="60">
        <v>196</v>
      </c>
      <c r="H261" s="152">
        <f t="shared" ca="1" si="58"/>
        <v>3101.3432167729557</v>
      </c>
      <c r="I261" s="112">
        <f t="shared" ca="1" si="59"/>
        <v>3.620463152602714E-2</v>
      </c>
      <c r="J261" s="151">
        <f t="shared" ca="1" si="48"/>
        <v>16.830552246758142</v>
      </c>
      <c r="K261" s="150">
        <f t="shared" ca="1" si="49"/>
        <v>2.2045403194155844</v>
      </c>
      <c r="L261" s="52"/>
      <c r="M261" s="149">
        <v>44186</v>
      </c>
      <c r="N261" s="59"/>
      <c r="O261" s="58"/>
      <c r="P261" s="144">
        <f t="shared" si="50"/>
        <v>2369.1860975989289</v>
      </c>
      <c r="Q261" s="144">
        <f t="shared" si="51"/>
        <v>2799.1462988690178</v>
      </c>
      <c r="R261" s="144">
        <f t="shared" si="52"/>
        <v>2964.0200663385958</v>
      </c>
      <c r="S261" s="144">
        <f t="shared" si="53"/>
        <v>1893.7263039483198</v>
      </c>
      <c r="T261" s="144">
        <f t="shared" si="54"/>
        <v>3708.1996060003489</v>
      </c>
      <c r="U261" s="144">
        <f t="shared" si="55"/>
        <v>1513.6840950992525</v>
      </c>
      <c r="V261" s="144">
        <f t="shared" si="56"/>
        <v>4639.2210613227089</v>
      </c>
      <c r="W261" s="144">
        <f t="shared" si="57"/>
        <v>1209.9106058670297</v>
      </c>
      <c r="X261" s="57">
        <v>196</v>
      </c>
      <c r="Y261" s="57"/>
      <c r="Z261" s="23"/>
      <c r="AB261" s="3"/>
      <c r="AC261" s="28"/>
      <c r="AD261" s="56"/>
      <c r="AE261" s="28"/>
      <c r="AF261" s="18"/>
      <c r="AH261" s="23"/>
      <c r="AI261" s="23"/>
      <c r="AJ261" s="23"/>
      <c r="AK261" s="23"/>
      <c r="AL261" s="23"/>
      <c r="AM261" s="23"/>
      <c r="AN261" s="23"/>
      <c r="AO261" s="30"/>
      <c r="AP261" s="22"/>
      <c r="AQ261" s="29"/>
      <c r="AR261" s="27"/>
      <c r="AS261" s="27"/>
      <c r="AT261" s="27"/>
      <c r="AU261" s="27"/>
      <c r="AV261" s="27"/>
      <c r="AW261" s="27"/>
      <c r="AY261" s="2"/>
      <c r="AZ261" s="8"/>
      <c r="BA261" s="8"/>
      <c r="BB261" s="8"/>
      <c r="BD261" s="37"/>
      <c r="BE261" s="28"/>
      <c r="BF261" s="56"/>
      <c r="BG261" s="28"/>
      <c r="BH261" s="18"/>
      <c r="BJ261" s="23"/>
      <c r="BK261" s="23"/>
      <c r="BL261" s="23"/>
      <c r="BM261" s="23"/>
      <c r="BN261" s="23"/>
      <c r="BO261" s="23"/>
      <c r="BP261" s="23"/>
      <c r="BQ261" s="30"/>
      <c r="BR261" s="22"/>
      <c r="BS261" s="29"/>
      <c r="BT261" s="27"/>
      <c r="BU261" s="27"/>
      <c r="BV261" s="27"/>
      <c r="BW261" s="27"/>
      <c r="BX261" s="27"/>
      <c r="BY261" s="27"/>
      <c r="CA261" s="2"/>
      <c r="CB261" s="8"/>
      <c r="CC261" s="8"/>
      <c r="CD261" s="8"/>
      <c r="CF261" s="37"/>
      <c r="CG261" s="28"/>
      <c r="CH261" s="56"/>
      <c r="CI261" s="28"/>
      <c r="CJ261" s="18"/>
      <c r="CL261" s="23"/>
      <c r="CM261" s="23"/>
      <c r="CN261" s="23"/>
      <c r="CO261" s="23"/>
      <c r="CP261" s="23"/>
      <c r="CQ261" s="23"/>
      <c r="CR261" s="23"/>
      <c r="CS261" s="30"/>
      <c r="CT261" s="22"/>
      <c r="CU261" s="29"/>
      <c r="CV261" s="27"/>
      <c r="CW261" s="27"/>
      <c r="CX261" s="27"/>
      <c r="CY261" s="27"/>
      <c r="CZ261" s="27"/>
      <c r="DA261" s="27"/>
    </row>
    <row r="262" spans="2:105">
      <c r="B262" s="61">
        <v>252</v>
      </c>
      <c r="C262" s="149">
        <v>44187</v>
      </c>
      <c r="D262" s="153"/>
      <c r="E262" s="58"/>
      <c r="G262" s="57">
        <v>197</v>
      </c>
      <c r="H262" s="152">
        <f t="shared" ca="1" si="58"/>
        <v>3099.5952835701869</v>
      </c>
      <c r="I262" s="112">
        <f t="shared" ca="1" si="59"/>
        <v>-5.6360521251418996E-4</v>
      </c>
      <c r="J262" s="151">
        <f t="shared" ca="1" si="48"/>
        <v>16.777066990656031</v>
      </c>
      <c r="K262" s="150">
        <f t="shared" ca="1" si="49"/>
        <v>-5.348525610211069E-2</v>
      </c>
      <c r="L262" s="52"/>
      <c r="M262" s="149">
        <v>44187</v>
      </c>
      <c r="N262" s="59"/>
      <c r="O262" s="58"/>
      <c r="P262" s="144">
        <f t="shared" si="50"/>
        <v>2369.8780009524016</v>
      </c>
      <c r="Q262" s="144">
        <f t="shared" si="51"/>
        <v>2800.7442319618299</v>
      </c>
      <c r="R262" s="144">
        <f t="shared" si="52"/>
        <v>2966.5782343884284</v>
      </c>
      <c r="S262" s="144">
        <f t="shared" si="53"/>
        <v>1893.1985930099622</v>
      </c>
      <c r="T262" s="144">
        <f t="shared" si="54"/>
        <v>3713.5187622360327</v>
      </c>
      <c r="U262" s="144">
        <f t="shared" si="55"/>
        <v>1512.3989129965719</v>
      </c>
      <c r="V262" s="144">
        <f t="shared" si="56"/>
        <v>4648.527868782784</v>
      </c>
      <c r="W262" s="144">
        <f t="shared" si="57"/>
        <v>1208.1936255808191</v>
      </c>
      <c r="X262" s="57">
        <v>197</v>
      </c>
      <c r="Y262" s="57"/>
      <c r="Z262" s="23"/>
      <c r="AB262" s="3"/>
      <c r="AC262" s="28"/>
      <c r="AD262" s="56"/>
      <c r="AE262" s="28"/>
      <c r="AF262" s="18"/>
      <c r="AH262" s="23"/>
      <c r="AI262" s="23"/>
      <c r="AJ262" s="23"/>
      <c r="AK262" s="23"/>
      <c r="AL262" s="23"/>
      <c r="AM262" s="23"/>
      <c r="AN262" s="23"/>
      <c r="AO262" s="30"/>
      <c r="AP262" s="22"/>
      <c r="AQ262" s="29"/>
      <c r="AR262" s="27"/>
      <c r="AS262" s="27"/>
      <c r="AT262" s="27"/>
      <c r="AU262" s="27"/>
      <c r="AV262" s="27"/>
      <c r="AW262" s="27"/>
      <c r="AY262" s="2"/>
      <c r="AZ262" s="8"/>
      <c r="BA262" s="8"/>
      <c r="BB262" s="8"/>
      <c r="BD262" s="37"/>
      <c r="BE262" s="28"/>
      <c r="BF262" s="56"/>
      <c r="BG262" s="28"/>
      <c r="BH262" s="18"/>
      <c r="BJ262" s="23"/>
      <c r="BK262" s="23"/>
      <c r="BL262" s="23"/>
      <c r="BM262" s="23"/>
      <c r="BN262" s="23"/>
      <c r="BO262" s="23"/>
      <c r="BP262" s="23"/>
      <c r="BQ262" s="30"/>
      <c r="BR262" s="22"/>
      <c r="BS262" s="29"/>
      <c r="BT262" s="27"/>
      <c r="BU262" s="27"/>
      <c r="BV262" s="27"/>
      <c r="BW262" s="27"/>
      <c r="BX262" s="27"/>
      <c r="BY262" s="27"/>
      <c r="CA262" s="2"/>
      <c r="CB262" s="8"/>
      <c r="CC262" s="8"/>
      <c r="CD262" s="8"/>
      <c r="CF262" s="37"/>
      <c r="CG262" s="28"/>
      <c r="CH262" s="56"/>
      <c r="CI262" s="28"/>
      <c r="CJ262" s="18"/>
      <c r="CL262" s="23"/>
      <c r="CM262" s="23"/>
      <c r="CN262" s="23"/>
      <c r="CO262" s="23"/>
      <c r="CP262" s="23"/>
      <c r="CQ262" s="23"/>
      <c r="CR262" s="23"/>
      <c r="CS262" s="30"/>
      <c r="CT262" s="22"/>
      <c r="CU262" s="29"/>
      <c r="CV262" s="27"/>
      <c r="CW262" s="27"/>
      <c r="CX262" s="27"/>
      <c r="CY262" s="27"/>
      <c r="CZ262" s="27"/>
      <c r="DA262" s="27"/>
    </row>
    <row r="263" spans="2:105">
      <c r="B263" s="61">
        <v>253</v>
      </c>
      <c r="C263" s="149">
        <v>44188</v>
      </c>
      <c r="D263" s="153"/>
      <c r="E263" s="58"/>
      <c r="G263" s="60">
        <v>198</v>
      </c>
      <c r="H263" s="152">
        <f t="shared" ca="1" si="58"/>
        <v>3097.6094126478588</v>
      </c>
      <c r="I263" s="112">
        <f t="shared" ca="1" si="59"/>
        <v>-6.4068716740358787E-4</v>
      </c>
      <c r="J263" s="151">
        <f t="shared" ca="1" si="48"/>
        <v>16.71876120971028</v>
      </c>
      <c r="K263" s="150">
        <f t="shared" ca="1" si="49"/>
        <v>-5.8305780945752131E-2</v>
      </c>
      <c r="L263" s="52"/>
      <c r="M263" s="149">
        <v>44188</v>
      </c>
      <c r="N263" s="59"/>
      <c r="O263" s="58"/>
      <c r="P263" s="144">
        <f t="shared" si="50"/>
        <v>2370.5701063711526</v>
      </c>
      <c r="Q263" s="144">
        <f t="shared" si="51"/>
        <v>2802.3390232448191</v>
      </c>
      <c r="R263" s="144">
        <f t="shared" si="52"/>
        <v>2969.1343150181028</v>
      </c>
      <c r="S263" s="144">
        <f t="shared" si="53"/>
        <v>1892.6737671637723</v>
      </c>
      <c r="T263" s="144">
        <f t="shared" si="54"/>
        <v>3718.8347886969277</v>
      </c>
      <c r="U263" s="144">
        <f t="shared" si="55"/>
        <v>1511.1191941897578</v>
      </c>
      <c r="V263" s="144">
        <f t="shared" si="56"/>
        <v>4657.8331319235722</v>
      </c>
      <c r="W263" s="144">
        <f t="shared" si="57"/>
        <v>1206.4843179342879</v>
      </c>
      <c r="X263" s="57">
        <v>198</v>
      </c>
      <c r="Y263" s="57"/>
      <c r="Z263" s="23"/>
      <c r="AB263" s="3"/>
      <c r="AC263" s="28"/>
      <c r="AD263" s="56"/>
      <c r="AE263" s="28"/>
      <c r="AF263" s="18"/>
      <c r="AH263" s="23"/>
      <c r="AI263" s="23"/>
      <c r="AJ263" s="23"/>
      <c r="AK263" s="23"/>
      <c r="AL263" s="23"/>
      <c r="AM263" s="23"/>
      <c r="AN263" s="23"/>
      <c r="AO263" s="30"/>
      <c r="AP263" s="22"/>
      <c r="AQ263" s="29"/>
      <c r="AR263" s="27"/>
      <c r="AS263" s="27"/>
      <c r="AT263" s="27"/>
      <c r="AU263" s="27"/>
      <c r="AV263" s="27"/>
      <c r="AW263" s="27"/>
      <c r="AY263" s="2"/>
      <c r="AZ263" s="8"/>
      <c r="BA263" s="8"/>
      <c r="BB263" s="8"/>
      <c r="BD263" s="37"/>
      <c r="BE263" s="28"/>
      <c r="BF263" s="56"/>
      <c r="BG263" s="28"/>
      <c r="BH263" s="18"/>
      <c r="BJ263" s="23"/>
      <c r="BK263" s="23"/>
      <c r="BL263" s="23"/>
      <c r="BM263" s="23"/>
      <c r="BN263" s="23"/>
      <c r="BO263" s="23"/>
      <c r="BP263" s="23"/>
      <c r="BQ263" s="30"/>
      <c r="BR263" s="22"/>
      <c r="BS263" s="29"/>
      <c r="BT263" s="27"/>
      <c r="BU263" s="27"/>
      <c r="BV263" s="27"/>
      <c r="BW263" s="27"/>
      <c r="BX263" s="27"/>
      <c r="BY263" s="27"/>
      <c r="CA263" s="2"/>
      <c r="CB263" s="8"/>
      <c r="CC263" s="8"/>
      <c r="CD263" s="8"/>
      <c r="CF263" s="37"/>
      <c r="CG263" s="28"/>
      <c r="CH263" s="56"/>
      <c r="CI263" s="28"/>
      <c r="CJ263" s="18"/>
      <c r="CL263" s="23"/>
      <c r="CM263" s="23"/>
      <c r="CN263" s="23"/>
      <c r="CO263" s="23"/>
      <c r="CP263" s="23"/>
      <c r="CQ263" s="23"/>
      <c r="CR263" s="23"/>
      <c r="CS263" s="30"/>
      <c r="CT263" s="22"/>
      <c r="CU263" s="29"/>
      <c r="CV263" s="27"/>
      <c r="CW263" s="27"/>
      <c r="CX263" s="27"/>
      <c r="CY263" s="27"/>
      <c r="CZ263" s="27"/>
      <c r="DA263" s="27"/>
    </row>
    <row r="264" spans="2:105">
      <c r="B264" s="61">
        <v>254</v>
      </c>
      <c r="C264" s="149">
        <v>44189</v>
      </c>
      <c r="D264" s="153"/>
      <c r="E264" s="58"/>
      <c r="G264" s="57">
        <v>199</v>
      </c>
      <c r="H264" s="152">
        <f t="shared" ca="1" si="58"/>
        <v>3080.5057690849976</v>
      </c>
      <c r="I264" s="112">
        <f t="shared" ca="1" si="59"/>
        <v>-5.5215623677488963E-3</v>
      </c>
      <c r="J264" s="151">
        <f t="shared" ca="1" si="48"/>
        <v>16.354457300972761</v>
      </c>
      <c r="K264" s="150">
        <f t="shared" ca="1" si="49"/>
        <v>-0.36430390873751811</v>
      </c>
      <c r="L264" s="52"/>
      <c r="M264" s="149">
        <v>44189</v>
      </c>
      <c r="N264" s="59"/>
      <c r="O264" s="58"/>
      <c r="P264" s="144">
        <f t="shared" si="50"/>
        <v>2371.2624139141953</v>
      </c>
      <c r="Q264" s="144">
        <f t="shared" si="51"/>
        <v>2803.9306970045941</v>
      </c>
      <c r="R264" s="144">
        <f t="shared" si="52"/>
        <v>2971.6883315577129</v>
      </c>
      <c r="S264" s="144">
        <f t="shared" si="53"/>
        <v>1892.1518033806553</v>
      </c>
      <c r="T264" s="144">
        <f t="shared" si="54"/>
        <v>3724.1477316461246</v>
      </c>
      <c r="U264" s="144">
        <f t="shared" si="55"/>
        <v>1509.8448936011423</v>
      </c>
      <c r="V264" s="144">
        <f t="shared" si="56"/>
        <v>4667.1369200601575</v>
      </c>
      <c r="W264" s="144">
        <f t="shared" si="57"/>
        <v>1204.7826176845272</v>
      </c>
      <c r="X264" s="57">
        <v>199</v>
      </c>
      <c r="Y264" s="57"/>
      <c r="Z264" s="23"/>
      <c r="AB264" s="3"/>
      <c r="AC264" s="28"/>
      <c r="AD264" s="56"/>
      <c r="AE264" s="28"/>
      <c r="AF264" s="18"/>
      <c r="AH264" s="23"/>
      <c r="AI264" s="23"/>
      <c r="AJ264" s="23"/>
      <c r="AK264" s="23"/>
      <c r="AL264" s="23"/>
      <c r="AM264" s="23"/>
      <c r="AN264" s="23"/>
      <c r="AO264" s="30"/>
      <c r="AP264" s="22"/>
      <c r="AQ264" s="29"/>
      <c r="AR264" s="27"/>
      <c r="AS264" s="27"/>
      <c r="AT264" s="27"/>
      <c r="AU264" s="27"/>
      <c r="AV264" s="27"/>
      <c r="AW264" s="27"/>
      <c r="AY264" s="2"/>
      <c r="AZ264" s="8"/>
      <c r="BA264" s="8"/>
      <c r="BB264" s="8"/>
      <c r="BD264" s="37"/>
      <c r="BE264" s="28"/>
      <c r="BF264" s="56"/>
      <c r="BG264" s="28"/>
      <c r="BH264" s="18"/>
      <c r="BJ264" s="23"/>
      <c r="BK264" s="23"/>
      <c r="BL264" s="23"/>
      <c r="BM264" s="23"/>
      <c r="BN264" s="23"/>
      <c r="BO264" s="23"/>
      <c r="BP264" s="23"/>
      <c r="BQ264" s="30"/>
      <c r="BR264" s="22"/>
      <c r="BS264" s="29"/>
      <c r="BT264" s="27"/>
      <c r="BU264" s="27"/>
      <c r="BV264" s="27"/>
      <c r="BW264" s="27"/>
      <c r="BX264" s="27"/>
      <c r="BY264" s="27"/>
      <c r="CA264" s="2"/>
      <c r="CB264" s="8"/>
      <c r="CC264" s="8"/>
      <c r="CD264" s="8"/>
      <c r="CF264" s="37"/>
      <c r="CG264" s="28"/>
      <c r="CH264" s="56"/>
      <c r="CI264" s="28"/>
      <c r="CJ264" s="18"/>
      <c r="CL264" s="23"/>
      <c r="CM264" s="23"/>
      <c r="CN264" s="23"/>
      <c r="CO264" s="23"/>
      <c r="CP264" s="23"/>
      <c r="CQ264" s="23"/>
      <c r="CR264" s="23"/>
      <c r="CS264" s="30"/>
      <c r="CT264" s="22"/>
      <c r="CU264" s="29"/>
      <c r="CV264" s="27"/>
      <c r="CW264" s="27"/>
      <c r="CX264" s="27"/>
      <c r="CY264" s="27"/>
      <c r="CZ264" s="27"/>
      <c r="DA264" s="27"/>
    </row>
    <row r="265" spans="2:105">
      <c r="B265" s="61">
        <v>255</v>
      </c>
      <c r="C265" s="149">
        <v>44190</v>
      </c>
      <c r="D265" s="153"/>
      <c r="E265" s="58"/>
      <c r="G265" s="60">
        <v>200</v>
      </c>
      <c r="H265" s="152">
        <f t="shared" ca="1" si="58"/>
        <v>3103.3155738235023</v>
      </c>
      <c r="I265" s="112">
        <f t="shared" ca="1" si="59"/>
        <v>7.404564850167405E-3</v>
      </c>
      <c r="J265" s="151">
        <f t="shared" ca="1" si="48"/>
        <v>16.797287653320133</v>
      </c>
      <c r="K265" s="150">
        <f t="shared" ca="1" si="49"/>
        <v>0.44283035234737145</v>
      </c>
      <c r="L265" s="52"/>
      <c r="M265" s="149">
        <v>44190</v>
      </c>
      <c r="N265" s="59"/>
      <c r="O265" s="58"/>
      <c r="P265" s="144">
        <f t="shared" si="50"/>
        <v>2371.9549236405583</v>
      </c>
      <c r="Q265" s="144">
        <f t="shared" si="51"/>
        <v>2805.5192772220335</v>
      </c>
      <c r="R265" s="144">
        <f t="shared" si="52"/>
        <v>2974.2403070417904</v>
      </c>
      <c r="S265" s="144">
        <f t="shared" si="53"/>
        <v>1891.6326789271886</v>
      </c>
      <c r="T265" s="144">
        <f t="shared" si="54"/>
        <v>3729.457636764334</v>
      </c>
      <c r="U265" s="144">
        <f t="shared" si="55"/>
        <v>1508.5759667359926</v>
      </c>
      <c r="V265" s="144">
        <f t="shared" si="56"/>
        <v>4676.4393016560598</v>
      </c>
      <c r="W265" s="144">
        <f t="shared" si="57"/>
        <v>1203.0884604426064</v>
      </c>
      <c r="X265" s="57">
        <v>200</v>
      </c>
      <c r="Y265" s="57"/>
      <c r="Z265" s="23"/>
      <c r="AB265" s="3"/>
      <c r="AC265" s="28"/>
      <c r="AD265" s="56"/>
      <c r="AE265" s="28"/>
      <c r="AF265" s="18"/>
      <c r="AH265" s="23"/>
      <c r="AI265" s="23"/>
      <c r="AJ265" s="23"/>
      <c r="AK265" s="23"/>
      <c r="AL265" s="23"/>
      <c r="AM265" s="23"/>
      <c r="AN265" s="23"/>
      <c r="AO265" s="30"/>
      <c r="AP265" s="22"/>
      <c r="AQ265" s="29"/>
      <c r="AR265" s="27"/>
      <c r="AS265" s="27"/>
      <c r="AT265" s="27"/>
      <c r="AU265" s="27"/>
      <c r="AV265" s="27"/>
      <c r="AW265" s="27"/>
      <c r="AY265" s="2"/>
      <c r="AZ265" s="8"/>
      <c r="BA265" s="8"/>
      <c r="BB265" s="8"/>
      <c r="BD265" s="37"/>
      <c r="BE265" s="28"/>
      <c r="BF265" s="56"/>
      <c r="BG265" s="28"/>
      <c r="BH265" s="18"/>
      <c r="BJ265" s="23"/>
      <c r="BK265" s="23"/>
      <c r="BL265" s="23"/>
      <c r="BM265" s="23"/>
      <c r="BN265" s="23"/>
      <c r="BO265" s="23"/>
      <c r="BP265" s="23"/>
      <c r="BQ265" s="30"/>
      <c r="BR265" s="22"/>
      <c r="BS265" s="29"/>
      <c r="BT265" s="27"/>
      <c r="BU265" s="27"/>
      <c r="BV265" s="27"/>
      <c r="BW265" s="27"/>
      <c r="BX265" s="27"/>
      <c r="BY265" s="27"/>
      <c r="CA265" s="2"/>
      <c r="CB265" s="8"/>
      <c r="CC265" s="8"/>
      <c r="CD265" s="8"/>
      <c r="CF265" s="37"/>
      <c r="CG265" s="28"/>
      <c r="CH265" s="56"/>
      <c r="CI265" s="28"/>
      <c r="CJ265" s="18"/>
      <c r="CL265" s="23"/>
      <c r="CM265" s="23"/>
      <c r="CN265" s="23"/>
      <c r="CO265" s="23"/>
      <c r="CP265" s="23"/>
      <c r="CQ265" s="23"/>
      <c r="CR265" s="23"/>
      <c r="CS265" s="30"/>
      <c r="CT265" s="22"/>
      <c r="CU265" s="29"/>
      <c r="CV265" s="27"/>
      <c r="CW265" s="27"/>
      <c r="CX265" s="27"/>
      <c r="CY265" s="27"/>
      <c r="CZ265" s="27"/>
      <c r="DA265" s="27"/>
    </row>
    <row r="266" spans="2:105">
      <c r="B266" s="61">
        <v>256</v>
      </c>
      <c r="C266" s="149">
        <v>44191</v>
      </c>
      <c r="D266" s="153"/>
      <c r="E266" s="58"/>
      <c r="G266" s="57">
        <v>201</v>
      </c>
      <c r="H266" s="152">
        <f t="shared" ca="1" si="58"/>
        <v>3103.1682160949817</v>
      </c>
      <c r="I266" s="112">
        <f t="shared" ca="1" si="59"/>
        <v>-4.7483965138289647E-5</v>
      </c>
      <c r="J266" s="151">
        <f t="shared" ca="1" si="48"/>
        <v>16.776069835036537</v>
      </c>
      <c r="K266" s="150">
        <f t="shared" ca="1" si="49"/>
        <v>-2.1217818283596118E-2</v>
      </c>
      <c r="L266" s="52"/>
      <c r="M266" s="149">
        <v>44191</v>
      </c>
      <c r="N266" s="59"/>
      <c r="O266" s="58"/>
      <c r="P266" s="144">
        <f t="shared" si="50"/>
        <v>2372.6476356092867</v>
      </c>
      <c r="Q266" s="144">
        <f t="shared" si="51"/>
        <v>2807.1047875776353</v>
      </c>
      <c r="R266" s="144">
        <f t="shared" si="52"/>
        <v>2976.7902642145282</v>
      </c>
      <c r="S266" s="144">
        <f t="shared" si="53"/>
        <v>1891.1163713603978</v>
      </c>
      <c r="T266" s="144">
        <f t="shared" si="54"/>
        <v>3734.7645491602284</v>
      </c>
      <c r="U266" s="144">
        <f t="shared" si="55"/>
        <v>1507.3123696721755</v>
      </c>
      <c r="V266" s="144">
        <f t="shared" si="56"/>
        <v>4685.7403443384756</v>
      </c>
      <c r="W266" s="144">
        <f t="shared" si="57"/>
        <v>1201.4017826583377</v>
      </c>
      <c r="X266" s="57">
        <v>201</v>
      </c>
      <c r="Y266" s="57"/>
      <c r="Z266" s="23"/>
      <c r="AB266" s="3"/>
      <c r="AC266" s="28"/>
      <c r="AD266" s="56"/>
      <c r="AE266" s="28"/>
      <c r="AF266" s="18"/>
      <c r="AH266" s="23"/>
      <c r="AI266" s="23"/>
      <c r="AJ266" s="23"/>
      <c r="AK266" s="23"/>
      <c r="AL266" s="23"/>
      <c r="AM266" s="23"/>
      <c r="AN266" s="23"/>
      <c r="AO266" s="30"/>
      <c r="AP266" s="22"/>
      <c r="AQ266" s="29"/>
      <c r="AR266" s="27"/>
      <c r="AS266" s="27"/>
      <c r="AT266" s="27"/>
      <c r="AU266" s="27"/>
      <c r="AV266" s="27"/>
      <c r="AW266" s="27"/>
      <c r="AY266" s="2"/>
      <c r="AZ266" s="8"/>
      <c r="BA266" s="8"/>
      <c r="BB266" s="8"/>
      <c r="BD266" s="37"/>
      <c r="BE266" s="28"/>
      <c r="BF266" s="56"/>
      <c r="BG266" s="28"/>
      <c r="BH266" s="18"/>
      <c r="BJ266" s="23"/>
      <c r="BK266" s="23"/>
      <c r="BL266" s="23"/>
      <c r="BM266" s="23"/>
      <c r="BN266" s="23"/>
      <c r="BO266" s="23"/>
      <c r="BP266" s="23"/>
      <c r="BQ266" s="30"/>
      <c r="BR266" s="22"/>
      <c r="BS266" s="29"/>
      <c r="BT266" s="27"/>
      <c r="BU266" s="27"/>
      <c r="BV266" s="27"/>
      <c r="BW266" s="27"/>
      <c r="BX266" s="27"/>
      <c r="BY266" s="27"/>
      <c r="CA266" s="2"/>
      <c r="CB266" s="8"/>
      <c r="CC266" s="8"/>
      <c r="CD266" s="8"/>
      <c r="CF266" s="37"/>
      <c r="CG266" s="28"/>
      <c r="CH266" s="56"/>
      <c r="CI266" s="28"/>
      <c r="CJ266" s="18"/>
      <c r="CL266" s="23"/>
      <c r="CM266" s="23"/>
      <c r="CN266" s="23"/>
      <c r="CO266" s="23"/>
      <c r="CP266" s="23"/>
      <c r="CQ266" s="23"/>
      <c r="CR266" s="23"/>
      <c r="CS266" s="30"/>
      <c r="CT266" s="22"/>
      <c r="CU266" s="29"/>
      <c r="CV266" s="27"/>
      <c r="CW266" s="27"/>
      <c r="CX266" s="27"/>
      <c r="CY266" s="27"/>
      <c r="CZ266" s="27"/>
      <c r="DA266" s="27"/>
    </row>
    <row r="267" spans="2:105">
      <c r="B267" s="61">
        <v>257</v>
      </c>
      <c r="C267" s="149">
        <v>44192</v>
      </c>
      <c r="D267" s="153"/>
      <c r="E267" s="58"/>
      <c r="G267" s="60">
        <v>202</v>
      </c>
      <c r="H267" s="152">
        <f t="shared" ca="1" si="58"/>
        <v>3143.7103202060675</v>
      </c>
      <c r="I267" s="112">
        <f t="shared" ca="1" si="59"/>
        <v>1.3064745862247797E-2</v>
      </c>
      <c r="J267" s="151">
        <f t="shared" ca="1" si="48"/>
        <v>17.569078472020287</v>
      </c>
      <c r="K267" s="150">
        <f t="shared" ca="1" si="49"/>
        <v>0.79300863698375146</v>
      </c>
      <c r="L267" s="52"/>
      <c r="M267" s="149">
        <v>44192</v>
      </c>
      <c r="N267" s="59"/>
      <c r="O267" s="58"/>
      <c r="P267" s="144">
        <f t="shared" si="50"/>
        <v>2373.340549879445</v>
      </c>
      <c r="Q267" s="144">
        <f t="shared" si="51"/>
        <v>2808.6872514567526</v>
      </c>
      <c r="R267" s="144">
        <f t="shared" si="52"/>
        <v>2979.3382255348865</v>
      </c>
      <c r="S267" s="144">
        <f t="shared" si="53"/>
        <v>1890.6028585226529</v>
      </c>
      <c r="T267" s="144">
        <f t="shared" si="54"/>
        <v>3740.0685133805391</v>
      </c>
      <c r="U267" s="144">
        <f t="shared" si="55"/>
        <v>1506.0540590500548</v>
      </c>
      <c r="V267" s="144">
        <f t="shared" si="56"/>
        <v>4695.0401149131712</v>
      </c>
      <c r="W267" s="144">
        <f t="shared" si="57"/>
        <v>1199.7225216053848</v>
      </c>
      <c r="X267" s="57">
        <v>202</v>
      </c>
      <c r="Y267" s="57"/>
      <c r="Z267" s="23"/>
      <c r="AB267" s="3"/>
      <c r="AC267" s="28"/>
      <c r="AD267" s="56"/>
      <c r="AE267" s="28"/>
      <c r="AF267" s="18"/>
      <c r="AH267" s="23"/>
      <c r="AI267" s="23"/>
      <c r="AJ267" s="23"/>
      <c r="AK267" s="23"/>
      <c r="AL267" s="23"/>
      <c r="AM267" s="23"/>
      <c r="AN267" s="23"/>
      <c r="AO267" s="30"/>
      <c r="AP267" s="22"/>
      <c r="AQ267" s="29"/>
      <c r="AR267" s="27"/>
      <c r="AS267" s="27"/>
      <c r="AT267" s="27"/>
      <c r="AU267" s="27"/>
      <c r="AV267" s="27"/>
      <c r="AW267" s="27"/>
      <c r="AY267" s="2"/>
      <c r="AZ267" s="8"/>
      <c r="BA267" s="8"/>
      <c r="BB267" s="8"/>
      <c r="BD267" s="37"/>
      <c r="BE267" s="28"/>
      <c r="BF267" s="56"/>
      <c r="BG267" s="28"/>
      <c r="BH267" s="18"/>
      <c r="BJ267" s="23"/>
      <c r="BK267" s="23"/>
      <c r="BL267" s="23"/>
      <c r="BM267" s="23"/>
      <c r="BN267" s="23"/>
      <c r="BO267" s="23"/>
      <c r="BP267" s="23"/>
      <c r="BQ267" s="30"/>
      <c r="BR267" s="22"/>
      <c r="BS267" s="29"/>
      <c r="BT267" s="27"/>
      <c r="BU267" s="27"/>
      <c r="BV267" s="27"/>
      <c r="BW267" s="27"/>
      <c r="BX267" s="27"/>
      <c r="BY267" s="27"/>
      <c r="CA267" s="2"/>
      <c r="CB267" s="8"/>
      <c r="CC267" s="8"/>
      <c r="CD267" s="8"/>
      <c r="CF267" s="37"/>
      <c r="CG267" s="28"/>
      <c r="CH267" s="56"/>
      <c r="CI267" s="28"/>
      <c r="CJ267" s="18"/>
      <c r="CL267" s="23"/>
      <c r="CM267" s="23"/>
      <c r="CN267" s="23"/>
      <c r="CO267" s="23"/>
      <c r="CP267" s="23"/>
      <c r="CQ267" s="23"/>
      <c r="CR267" s="23"/>
      <c r="CS267" s="30"/>
      <c r="CT267" s="22"/>
      <c r="CU267" s="29"/>
      <c r="CV267" s="27"/>
      <c r="CW267" s="27"/>
      <c r="CX267" s="27"/>
      <c r="CY267" s="27"/>
      <c r="CZ267" s="27"/>
      <c r="DA267" s="27"/>
    </row>
    <row r="268" spans="2:105">
      <c r="B268" s="61">
        <v>258</v>
      </c>
      <c r="C268" s="149">
        <v>44193</v>
      </c>
      <c r="D268" s="153"/>
      <c r="E268" s="58"/>
      <c r="G268" s="57">
        <v>203</v>
      </c>
      <c r="H268" s="152">
        <f t="shared" ca="1" si="58"/>
        <v>3170.9202178682722</v>
      </c>
      <c r="I268" s="112">
        <f t="shared" ca="1" si="59"/>
        <v>8.6553450829467814E-3</v>
      </c>
      <c r="J268" s="151">
        <f t="shared" ca="1" si="48"/>
        <v>18.089459867561768</v>
      </c>
      <c r="K268" s="150">
        <f t="shared" ca="1" si="49"/>
        <v>0.52038139554147977</v>
      </c>
      <c r="L268" s="52"/>
      <c r="M268" s="149">
        <v>44193</v>
      </c>
      <c r="N268" s="59"/>
      <c r="O268" s="58"/>
      <c r="P268" s="144">
        <f t="shared" si="50"/>
        <v>2374.0336665101127</v>
      </c>
      <c r="Q268" s="144">
        <f t="shared" si="51"/>
        <v>2810.266691954705</v>
      </c>
      <c r="R268" s="144">
        <f t="shared" si="52"/>
        <v>2981.8842131815827</v>
      </c>
      <c r="S268" s="144">
        <f t="shared" si="53"/>
        <v>1890.0921185366765</v>
      </c>
      <c r="T268" s="144">
        <f t="shared" si="54"/>
        <v>3745.3695734199355</v>
      </c>
      <c r="U268" s="144">
        <f t="shared" si="55"/>
        <v>1504.8009920626141</v>
      </c>
      <c r="V268" s="144">
        <f t="shared" si="56"/>
        <v>4704.3386793790323</v>
      </c>
      <c r="W268" s="144">
        <f t="shared" si="57"/>
        <v>1198.0506153667066</v>
      </c>
      <c r="X268" s="57">
        <v>203</v>
      </c>
      <c r="Y268" s="57"/>
      <c r="Z268" s="23"/>
      <c r="AB268" s="3"/>
      <c r="AC268" s="28"/>
      <c r="AD268" s="56"/>
      <c r="AE268" s="28"/>
      <c r="AF268" s="18"/>
      <c r="AH268" s="23"/>
      <c r="AI268" s="23"/>
      <c r="AJ268" s="23"/>
      <c r="AK268" s="23"/>
      <c r="AL268" s="23"/>
      <c r="AM268" s="23"/>
      <c r="AN268" s="23"/>
      <c r="AO268" s="30"/>
      <c r="AP268" s="22"/>
      <c r="AQ268" s="29"/>
      <c r="AR268" s="27"/>
      <c r="AS268" s="27"/>
      <c r="AT268" s="27"/>
      <c r="AU268" s="27"/>
      <c r="AV268" s="27"/>
      <c r="AW268" s="27"/>
      <c r="AY268" s="2"/>
      <c r="AZ268" s="8"/>
      <c r="BA268" s="8"/>
      <c r="BB268" s="8"/>
      <c r="BD268" s="37"/>
      <c r="BE268" s="28"/>
      <c r="BF268" s="56"/>
      <c r="BG268" s="28"/>
      <c r="BH268" s="18"/>
      <c r="BJ268" s="23"/>
      <c r="BK268" s="23"/>
      <c r="BL268" s="23"/>
      <c r="BM268" s="23"/>
      <c r="BN268" s="23"/>
      <c r="BO268" s="23"/>
      <c r="BP268" s="23"/>
      <c r="BQ268" s="30"/>
      <c r="BR268" s="22"/>
      <c r="BS268" s="29"/>
      <c r="BT268" s="27"/>
      <c r="BU268" s="27"/>
      <c r="BV268" s="27"/>
      <c r="BW268" s="27"/>
      <c r="BX268" s="27"/>
      <c r="BY268" s="27"/>
      <c r="CA268" s="2"/>
      <c r="CB268" s="8"/>
      <c r="CC268" s="8"/>
      <c r="CD268" s="8"/>
      <c r="CF268" s="37"/>
      <c r="CG268" s="28"/>
      <c r="CH268" s="56"/>
      <c r="CI268" s="28"/>
      <c r="CJ268" s="18"/>
      <c r="CL268" s="23"/>
      <c r="CM268" s="23"/>
      <c r="CN268" s="23"/>
      <c r="CO268" s="23"/>
      <c r="CP268" s="23"/>
      <c r="CQ268" s="23"/>
      <c r="CR268" s="23"/>
      <c r="CS268" s="30"/>
      <c r="CT268" s="22"/>
      <c r="CU268" s="29"/>
      <c r="CV268" s="27"/>
      <c r="CW268" s="27"/>
      <c r="CX268" s="27"/>
      <c r="CY268" s="27"/>
      <c r="CZ268" s="27"/>
      <c r="DA268" s="27"/>
    </row>
    <row r="269" spans="2:105">
      <c r="B269" s="61">
        <v>259</v>
      </c>
      <c r="C269" s="149">
        <v>44194</v>
      </c>
      <c r="D269" s="153"/>
      <c r="E269" s="58"/>
      <c r="G269" s="60">
        <v>204</v>
      </c>
      <c r="H269" s="152">
        <f t="shared" ca="1" si="58"/>
        <v>3180.6702791752759</v>
      </c>
      <c r="I269" s="112">
        <f t="shared" ca="1" si="59"/>
        <v>3.0748365260222397E-3</v>
      </c>
      <c r="J269" s="151">
        <f t="shared" ca="1" si="48"/>
        <v>18.26309229783481</v>
      </c>
      <c r="K269" s="150">
        <f t="shared" ca="1" si="49"/>
        <v>0.17363243027304068</v>
      </c>
      <c r="L269" s="52"/>
      <c r="M269" s="149">
        <v>44194</v>
      </c>
      <c r="N269" s="59"/>
      <c r="O269" s="58"/>
      <c r="P269" s="144">
        <f t="shared" si="50"/>
        <v>2374.7269855603886</v>
      </c>
      <c r="Q269" s="144">
        <f t="shared" si="51"/>
        <v>2811.8431318817825</v>
      </c>
      <c r="R269" s="144">
        <f t="shared" si="52"/>
        <v>2984.4282490579722</v>
      </c>
      <c r="S269" s="144">
        <f t="shared" si="53"/>
        <v>1889.5841298006649</v>
      </c>
      <c r="T269" s="144">
        <f t="shared" si="54"/>
        <v>3750.6677727306837</v>
      </c>
      <c r="U269" s="144">
        <f t="shared" si="55"/>
        <v>1503.5531264458016</v>
      </c>
      <c r="V269" s="144">
        <f t="shared" si="56"/>
        <v>4713.636102942306</v>
      </c>
      <c r="W269" s="144">
        <f t="shared" si="57"/>
        <v>1196.3860028203273</v>
      </c>
      <c r="X269" s="57">
        <v>204</v>
      </c>
      <c r="Y269" s="57"/>
      <c r="Z269" s="23"/>
      <c r="AB269" s="3"/>
      <c r="AC269" s="28"/>
      <c r="AD269" s="56"/>
      <c r="AE269" s="28"/>
      <c r="AF269" s="18"/>
      <c r="AH269" s="23"/>
      <c r="AI269" s="23"/>
      <c r="AJ269" s="23"/>
      <c r="AK269" s="23"/>
      <c r="AL269" s="23"/>
      <c r="AM269" s="23"/>
      <c r="AN269" s="23"/>
      <c r="AO269" s="30"/>
      <c r="AP269" s="22"/>
      <c r="AQ269" s="29"/>
      <c r="AR269" s="27"/>
      <c r="AS269" s="27"/>
      <c r="AT269" s="27"/>
      <c r="AU269" s="27"/>
      <c r="AV269" s="27"/>
      <c r="AW269" s="27"/>
      <c r="AY269" s="2"/>
      <c r="AZ269" s="8"/>
      <c r="BA269" s="8"/>
      <c r="BB269" s="8"/>
      <c r="BD269" s="37"/>
      <c r="BE269" s="28"/>
      <c r="BF269" s="56"/>
      <c r="BG269" s="28"/>
      <c r="BH269" s="18"/>
      <c r="BJ269" s="23"/>
      <c r="BK269" s="23"/>
      <c r="BL269" s="23"/>
      <c r="BM269" s="23"/>
      <c r="BN269" s="23"/>
      <c r="BO269" s="23"/>
      <c r="BP269" s="23"/>
      <c r="BQ269" s="30"/>
      <c r="BR269" s="22"/>
      <c r="BS269" s="29"/>
      <c r="BT269" s="27"/>
      <c r="BU269" s="27"/>
      <c r="BV269" s="27"/>
      <c r="BW269" s="27"/>
      <c r="BX269" s="27"/>
      <c r="BY269" s="27"/>
      <c r="CA269" s="2"/>
      <c r="CB269" s="8"/>
      <c r="CC269" s="8"/>
      <c r="CD269" s="8"/>
      <c r="CF269" s="37"/>
      <c r="CG269" s="28"/>
      <c r="CH269" s="56"/>
      <c r="CI269" s="28"/>
      <c r="CJ269" s="18"/>
      <c r="CL269" s="23"/>
      <c r="CM269" s="23"/>
      <c r="CN269" s="23"/>
      <c r="CO269" s="23"/>
      <c r="CP269" s="23"/>
      <c r="CQ269" s="23"/>
      <c r="CR269" s="23"/>
      <c r="CS269" s="30"/>
      <c r="CT269" s="22"/>
      <c r="CU269" s="29"/>
      <c r="CV269" s="27"/>
      <c r="CW269" s="27"/>
      <c r="CX269" s="27"/>
      <c r="CY269" s="27"/>
      <c r="CZ269" s="27"/>
      <c r="DA269" s="27"/>
    </row>
    <row r="270" spans="2:105">
      <c r="B270" s="61">
        <v>260</v>
      </c>
      <c r="C270" s="149">
        <v>44195</v>
      </c>
      <c r="D270" s="153"/>
      <c r="E270" s="58"/>
      <c r="G270" s="57">
        <v>205</v>
      </c>
      <c r="H270" s="152">
        <f t="shared" ca="1" si="58"/>
        <v>3171.2115809934621</v>
      </c>
      <c r="I270" s="112">
        <f t="shared" ca="1" si="59"/>
        <v>-2.9738065727034067E-3</v>
      </c>
      <c r="J270" s="151">
        <f t="shared" ca="1" si="48"/>
        <v>18.058702477748593</v>
      </c>
      <c r="K270" s="150">
        <f t="shared" ca="1" si="49"/>
        <v>-0.20438982008621695</v>
      </c>
      <c r="L270" s="52"/>
      <c r="M270" s="149">
        <v>44195</v>
      </c>
      <c r="N270" s="59"/>
      <c r="O270" s="58"/>
      <c r="P270" s="144">
        <f t="shared" si="50"/>
        <v>2375.4205070893877</v>
      </c>
      <c r="Q270" s="144">
        <f t="shared" si="51"/>
        <v>2813.4165937681355</v>
      </c>
      <c r="R270" s="144">
        <f t="shared" si="52"/>
        <v>2986.9703547968188</v>
      </c>
      <c r="S270" s="144">
        <f t="shared" si="53"/>
        <v>1889.0788709835153</v>
      </c>
      <c r="T270" s="144">
        <f t="shared" si="54"/>
        <v>3755.963154232084</v>
      </c>
      <c r="U270" s="144">
        <f t="shared" si="55"/>
        <v>1502.3104204690881</v>
      </c>
      <c r="V270" s="144">
        <f t="shared" si="56"/>
        <v>4722.9324500305047</v>
      </c>
      <c r="W270" s="144">
        <f t="shared" si="57"/>
        <v>1194.7286236254258</v>
      </c>
      <c r="X270" s="57">
        <v>205</v>
      </c>
      <c r="Y270" s="57"/>
      <c r="Z270" s="23"/>
      <c r="AB270" s="3"/>
      <c r="AC270" s="28"/>
      <c r="AD270" s="56"/>
      <c r="AE270" s="28"/>
      <c r="AF270" s="18"/>
      <c r="AH270" s="23"/>
      <c r="AI270" s="23"/>
      <c r="AJ270" s="23"/>
      <c r="AK270" s="23"/>
      <c r="AL270" s="23"/>
      <c r="AM270" s="23"/>
      <c r="AN270" s="23"/>
      <c r="AO270" s="30"/>
      <c r="AP270" s="22"/>
      <c r="AQ270" s="29"/>
      <c r="AR270" s="27"/>
      <c r="AS270" s="27"/>
      <c r="AT270" s="27"/>
      <c r="AU270" s="27"/>
      <c r="AV270" s="27"/>
      <c r="AW270" s="27"/>
      <c r="AY270" s="2"/>
      <c r="AZ270" s="8"/>
      <c r="BA270" s="8"/>
      <c r="BB270" s="8"/>
      <c r="BD270" s="37"/>
      <c r="BE270" s="28"/>
      <c r="BF270" s="56"/>
      <c r="BG270" s="28"/>
      <c r="BH270" s="18"/>
      <c r="BJ270" s="23"/>
      <c r="BK270" s="23"/>
      <c r="BL270" s="23"/>
      <c r="BM270" s="23"/>
      <c r="BN270" s="23"/>
      <c r="BO270" s="23"/>
      <c r="BP270" s="23"/>
      <c r="BQ270" s="30"/>
      <c r="BR270" s="22"/>
      <c r="BS270" s="29"/>
      <c r="BT270" s="27"/>
      <c r="BU270" s="27"/>
      <c r="BV270" s="27"/>
      <c r="BW270" s="27"/>
      <c r="BX270" s="27"/>
      <c r="BY270" s="27"/>
      <c r="CA270" s="2"/>
      <c r="CB270" s="8"/>
      <c r="CC270" s="8"/>
      <c r="CD270" s="8"/>
      <c r="CF270" s="37"/>
      <c r="CG270" s="28"/>
      <c r="CH270" s="56"/>
      <c r="CI270" s="28"/>
      <c r="CJ270" s="18"/>
      <c r="CL270" s="23"/>
      <c r="CM270" s="23"/>
      <c r="CN270" s="23"/>
      <c r="CO270" s="23"/>
      <c r="CP270" s="23"/>
      <c r="CQ270" s="23"/>
      <c r="CR270" s="23"/>
      <c r="CS270" s="30"/>
      <c r="CT270" s="22"/>
      <c r="CU270" s="29"/>
      <c r="CV270" s="27"/>
      <c r="CW270" s="27"/>
      <c r="CX270" s="27"/>
      <c r="CY270" s="27"/>
      <c r="CZ270" s="27"/>
      <c r="DA270" s="27"/>
    </row>
    <row r="271" spans="2:105">
      <c r="B271" s="61">
        <v>261</v>
      </c>
      <c r="C271" s="149">
        <v>44196</v>
      </c>
      <c r="D271" s="153"/>
      <c r="E271" s="58"/>
      <c r="G271" s="60">
        <v>206</v>
      </c>
      <c r="H271" s="152">
        <f t="shared" ca="1" si="58"/>
        <v>3266.1234270668479</v>
      </c>
      <c r="I271" s="112">
        <f t="shared" ca="1" si="59"/>
        <v>2.9929206440288101E-2</v>
      </c>
      <c r="J271" s="151">
        <f t="shared" ca="1" si="48"/>
        <v>19.883581744501612</v>
      </c>
      <c r="K271" s="150">
        <f t="shared" ca="1" si="49"/>
        <v>1.8248792667530176</v>
      </c>
      <c r="L271" s="52"/>
      <c r="M271" s="149">
        <v>44196</v>
      </c>
      <c r="N271" s="59"/>
      <c r="O271" s="58"/>
      <c r="P271" s="144">
        <f t="shared" si="50"/>
        <v>2376.114231156243</v>
      </c>
      <c r="Q271" s="144">
        <f t="shared" si="51"/>
        <v>2814.9870998685601</v>
      </c>
      <c r="R271" s="144">
        <f t="shared" si="52"/>
        <v>2989.5105517649613</v>
      </c>
      <c r="S271" s="144">
        <f t="shared" si="53"/>
        <v>1888.5763210201608</v>
      </c>
      <c r="T271" s="144">
        <f t="shared" si="54"/>
        <v>3761.2557603197051</v>
      </c>
      <c r="U271" s="144">
        <f t="shared" si="55"/>
        <v>1501.0728329262358</v>
      </c>
      <c r="V271" s="144">
        <f t="shared" si="56"/>
        <v>4732.2277843060165</v>
      </c>
      <c r="W271" s="144">
        <f t="shared" si="57"/>
        <v>1193.0784182087291</v>
      </c>
      <c r="X271" s="57">
        <v>206</v>
      </c>
      <c r="Y271" s="57"/>
      <c r="Z271" s="23"/>
      <c r="AB271" s="3"/>
      <c r="AC271" s="28"/>
      <c r="AD271" s="56"/>
      <c r="AE271" s="28"/>
      <c r="AF271" s="18"/>
      <c r="AH271" s="23"/>
      <c r="AI271" s="23"/>
      <c r="AJ271" s="23"/>
      <c r="AK271" s="23"/>
      <c r="AL271" s="23"/>
      <c r="AM271" s="23"/>
      <c r="AN271" s="23"/>
      <c r="AO271" s="30"/>
      <c r="AP271" s="22"/>
      <c r="AQ271" s="29"/>
      <c r="AR271" s="27"/>
      <c r="AS271" s="27"/>
      <c r="AT271" s="27"/>
      <c r="AU271" s="27"/>
      <c r="AV271" s="27"/>
      <c r="AW271" s="27"/>
      <c r="AY271" s="2"/>
      <c r="AZ271" s="8"/>
      <c r="BA271" s="8"/>
      <c r="BB271" s="8"/>
      <c r="BD271" s="37"/>
      <c r="BE271" s="28"/>
      <c r="BF271" s="56"/>
      <c r="BG271" s="28"/>
      <c r="BH271" s="18"/>
      <c r="BJ271" s="23"/>
      <c r="BK271" s="23"/>
      <c r="BL271" s="23"/>
      <c r="BM271" s="23"/>
      <c r="BN271" s="23"/>
      <c r="BO271" s="23"/>
      <c r="BP271" s="23"/>
      <c r="BQ271" s="30"/>
      <c r="BR271" s="22"/>
      <c r="BS271" s="29"/>
      <c r="BT271" s="27"/>
      <c r="BU271" s="27"/>
      <c r="BV271" s="27"/>
      <c r="BW271" s="27"/>
      <c r="BX271" s="27"/>
      <c r="BY271" s="27"/>
      <c r="CA271" s="2"/>
      <c r="CB271" s="8"/>
      <c r="CC271" s="8"/>
      <c r="CD271" s="8"/>
      <c r="CF271" s="37"/>
      <c r="CG271" s="28"/>
      <c r="CH271" s="56"/>
      <c r="CI271" s="28"/>
      <c r="CJ271" s="18"/>
      <c r="CL271" s="23"/>
      <c r="CM271" s="23"/>
      <c r="CN271" s="23"/>
      <c r="CO271" s="23"/>
      <c r="CP271" s="23"/>
      <c r="CQ271" s="23"/>
      <c r="CR271" s="23"/>
      <c r="CS271" s="30"/>
      <c r="CT271" s="22"/>
      <c r="CU271" s="29"/>
      <c r="CV271" s="27"/>
      <c r="CW271" s="27"/>
      <c r="CX271" s="27"/>
      <c r="CY271" s="27"/>
      <c r="CZ271" s="27"/>
      <c r="DA271" s="27"/>
    </row>
    <row r="272" spans="2:105">
      <c r="B272" s="61">
        <v>262</v>
      </c>
      <c r="C272" s="149">
        <v>44197</v>
      </c>
      <c r="D272" s="153"/>
      <c r="E272" s="58"/>
      <c r="G272" s="57">
        <v>207</v>
      </c>
      <c r="H272" s="152">
        <f t="shared" ca="1" si="58"/>
        <v>3280.7080106653193</v>
      </c>
      <c r="I272" s="112">
        <f t="shared" ca="1" si="59"/>
        <v>4.4654110367069576E-3</v>
      </c>
      <c r="J272" s="151">
        <f t="shared" ca="1" si="48"/>
        <v>20.143798661360421</v>
      </c>
      <c r="K272" s="150">
        <f t="shared" ca="1" si="49"/>
        <v>0.2602169168588101</v>
      </c>
      <c r="L272" s="52"/>
      <c r="M272" s="149">
        <v>44197</v>
      </c>
      <c r="N272" s="59"/>
      <c r="O272" s="58"/>
      <c r="P272" s="144">
        <f t="shared" si="50"/>
        <v>2376.8081578201027</v>
      </c>
      <c r="Q272" s="144">
        <f t="shared" si="51"/>
        <v>2816.5546721671776</v>
      </c>
      <c r="R272" s="144">
        <f t="shared" si="52"/>
        <v>2992.048861067879</v>
      </c>
      <c r="S272" s="144">
        <f t="shared" si="53"/>
        <v>1888.0764591070056</v>
      </c>
      <c r="T272" s="144">
        <f t="shared" si="54"/>
        <v>3766.5456328744162</v>
      </c>
      <c r="U272" s="144">
        <f t="shared" si="55"/>
        <v>1499.840323126266</v>
      </c>
      <c r="V272" s="144">
        <f t="shared" si="56"/>
        <v>4741.5221686794112</v>
      </c>
      <c r="W272" s="144">
        <f t="shared" si="57"/>
        <v>1191.4353277512116</v>
      </c>
      <c r="X272" s="57">
        <v>207</v>
      </c>
      <c r="Y272" s="57"/>
      <c r="Z272" s="23"/>
      <c r="AB272" s="3"/>
      <c r="AC272" s="28"/>
      <c r="AD272" s="56"/>
      <c r="AE272" s="28"/>
      <c r="AF272" s="18"/>
      <c r="AH272" s="23"/>
      <c r="AI272" s="23"/>
      <c r="AJ272" s="23"/>
      <c r="AK272" s="23"/>
      <c r="AL272" s="23"/>
      <c r="AM272" s="23"/>
      <c r="AN272" s="23"/>
      <c r="AO272" s="30"/>
      <c r="AP272" s="22"/>
      <c r="AQ272" s="29"/>
      <c r="AR272" s="27"/>
      <c r="AS272" s="27"/>
      <c r="AT272" s="27"/>
      <c r="AU272" s="27"/>
      <c r="AV272" s="27"/>
      <c r="AW272" s="27"/>
      <c r="AY272" s="2"/>
      <c r="AZ272" s="8"/>
      <c r="BA272" s="8"/>
      <c r="BB272" s="8"/>
      <c r="BD272" s="37"/>
      <c r="BE272" s="28"/>
      <c r="BF272" s="56"/>
      <c r="BG272" s="28"/>
      <c r="BH272" s="18"/>
      <c r="BJ272" s="23"/>
      <c r="BK272" s="23"/>
      <c r="BL272" s="23"/>
      <c r="BM272" s="23"/>
      <c r="BN272" s="23"/>
      <c r="BO272" s="23"/>
      <c r="BP272" s="23"/>
      <c r="BQ272" s="30"/>
      <c r="BR272" s="22"/>
      <c r="BS272" s="29"/>
      <c r="BT272" s="27"/>
      <c r="BU272" s="27"/>
      <c r="BV272" s="27"/>
      <c r="BW272" s="27"/>
      <c r="BX272" s="27"/>
      <c r="BY272" s="27"/>
      <c r="CA272" s="2"/>
      <c r="CB272" s="8"/>
      <c r="CC272" s="8"/>
      <c r="CD272" s="8"/>
      <c r="CF272" s="37"/>
      <c r="CG272" s="28"/>
      <c r="CH272" s="56"/>
      <c r="CI272" s="28"/>
      <c r="CJ272" s="18"/>
      <c r="CL272" s="23"/>
      <c r="CM272" s="23"/>
      <c r="CN272" s="23"/>
      <c r="CO272" s="23"/>
      <c r="CP272" s="23"/>
      <c r="CQ272" s="23"/>
      <c r="CR272" s="23"/>
      <c r="CS272" s="30"/>
      <c r="CT272" s="22"/>
      <c r="CU272" s="29"/>
      <c r="CV272" s="27"/>
      <c r="CW272" s="27"/>
      <c r="CX272" s="27"/>
      <c r="CY272" s="27"/>
      <c r="CZ272" s="27"/>
      <c r="DA272" s="27"/>
    </row>
    <row r="273" spans="2:109">
      <c r="B273" s="61">
        <v>263</v>
      </c>
      <c r="C273" s="149">
        <v>44198</v>
      </c>
      <c r="D273" s="153"/>
      <c r="E273" s="58"/>
      <c r="G273" s="60">
        <v>208</v>
      </c>
      <c r="H273" s="152">
        <f t="shared" ca="1" si="58"/>
        <v>3182.6291444661697</v>
      </c>
      <c r="I273" s="112">
        <f t="shared" ca="1" si="59"/>
        <v>-2.989564017288435E-2</v>
      </c>
      <c r="J273" s="151">
        <f t="shared" ca="1" si="48"/>
        <v>18.228572047536137</v>
      </c>
      <c r="K273" s="150">
        <f t="shared" ca="1" si="49"/>
        <v>-1.9152266138242848</v>
      </c>
      <c r="L273" s="52"/>
      <c r="M273" s="149">
        <v>44198</v>
      </c>
      <c r="N273" s="59"/>
      <c r="O273" s="58"/>
      <c r="P273" s="144">
        <f t="shared" si="50"/>
        <v>2377.5022871401347</v>
      </c>
      <c r="Q273" s="144">
        <f t="shared" si="51"/>
        <v>2818.1193323820121</v>
      </c>
      <c r="R273" s="144">
        <f t="shared" si="52"/>
        <v>2994.5853035541531</v>
      </c>
      <c r="S273" s="144">
        <f t="shared" si="53"/>
        <v>1887.579264697461</v>
      </c>
      <c r="T273" s="144">
        <f t="shared" si="54"/>
        <v>3771.832813271214</v>
      </c>
      <c r="U273" s="144">
        <f t="shared" si="55"/>
        <v>1498.6128508846309</v>
      </c>
      <c r="V273" s="144">
        <f t="shared" si="56"/>
        <v>4750.8156653224451</v>
      </c>
      <c r="W273" s="144">
        <f t="shared" si="57"/>
        <v>1189.7992941750829</v>
      </c>
      <c r="X273" s="57">
        <v>208</v>
      </c>
      <c r="Y273" s="57"/>
      <c r="Z273" s="23"/>
      <c r="AB273" s="3"/>
      <c r="AC273" s="28"/>
      <c r="AD273" s="56"/>
      <c r="AE273" s="28"/>
      <c r="AF273" s="18"/>
      <c r="AH273" s="23"/>
      <c r="AI273" s="23"/>
      <c r="AJ273" s="23"/>
      <c r="AK273" s="23"/>
      <c r="AL273" s="23"/>
      <c r="AM273" s="23"/>
      <c r="AN273" s="23"/>
      <c r="AO273" s="30"/>
      <c r="AP273" s="22"/>
      <c r="AQ273" s="29"/>
      <c r="AR273" s="27"/>
      <c r="AS273" s="27"/>
      <c r="AT273" s="27"/>
      <c r="AU273" s="27"/>
      <c r="AV273" s="27"/>
      <c r="AW273" s="27"/>
      <c r="AY273" s="2"/>
      <c r="AZ273" s="8"/>
      <c r="BA273" s="8"/>
      <c r="BB273" s="8"/>
      <c r="BD273" s="37"/>
      <c r="BE273" s="28"/>
      <c r="BF273" s="56"/>
      <c r="BG273" s="28"/>
      <c r="BH273" s="18"/>
      <c r="BJ273" s="23"/>
      <c r="BK273" s="23"/>
      <c r="BL273" s="23"/>
      <c r="BM273" s="23"/>
      <c r="BN273" s="23"/>
      <c r="BO273" s="23"/>
      <c r="BP273" s="23"/>
      <c r="BQ273" s="30"/>
      <c r="BR273" s="22"/>
      <c r="BS273" s="29"/>
      <c r="BT273" s="27"/>
      <c r="BU273" s="27"/>
      <c r="BV273" s="27"/>
      <c r="BW273" s="27"/>
      <c r="BX273" s="27"/>
      <c r="BY273" s="27"/>
      <c r="CA273" s="2"/>
      <c r="CB273" s="8"/>
      <c r="CC273" s="8"/>
      <c r="CD273" s="8"/>
      <c r="CF273" s="37"/>
      <c r="CG273" s="28"/>
      <c r="CH273" s="56"/>
      <c r="CI273" s="28"/>
      <c r="CJ273" s="18"/>
      <c r="CL273" s="23"/>
      <c r="CM273" s="23"/>
      <c r="CN273" s="23"/>
      <c r="CO273" s="23"/>
      <c r="CP273" s="23"/>
      <c r="CQ273" s="23"/>
      <c r="CR273" s="23"/>
      <c r="CS273" s="30"/>
      <c r="CT273" s="22"/>
      <c r="CU273" s="29"/>
      <c r="CV273" s="27"/>
      <c r="CW273" s="27"/>
      <c r="CX273" s="27"/>
      <c r="CY273" s="27"/>
      <c r="CZ273" s="27"/>
      <c r="DA273" s="27"/>
    </row>
    <row r="274" spans="2:109">
      <c r="B274" s="61">
        <v>264</v>
      </c>
      <c r="C274" s="149">
        <v>44199</v>
      </c>
      <c r="D274" s="153"/>
      <c r="E274" s="58"/>
      <c r="G274" s="57">
        <v>209</v>
      </c>
      <c r="H274" s="152">
        <f t="shared" ca="1" si="58"/>
        <v>3200.7856048584713</v>
      </c>
      <c r="I274" s="112">
        <f t="shared" ca="1" si="59"/>
        <v>5.7048621024134516E-3</v>
      </c>
      <c r="J274" s="151">
        <f t="shared" ca="1" si="48"/>
        <v>18.565862735168349</v>
      </c>
      <c r="K274" s="150">
        <f t="shared" ca="1" si="49"/>
        <v>0.33729068763221193</v>
      </c>
      <c r="L274" s="52"/>
      <c r="M274" s="149">
        <v>44199</v>
      </c>
      <c r="N274" s="59"/>
      <c r="O274" s="58"/>
      <c r="P274" s="144">
        <f t="shared" si="50"/>
        <v>2378.1966191755237</v>
      </c>
      <c r="Q274" s="144">
        <f t="shared" si="51"/>
        <v>2819.6811019694683</v>
      </c>
      <c r="R274" s="144">
        <f t="shared" si="52"/>
        <v>2997.119899819837</v>
      </c>
      <c r="S274" s="144">
        <f t="shared" si="53"/>
        <v>1887.084717497579</v>
      </c>
      <c r="T274" s="144">
        <f t="shared" si="54"/>
        <v>3777.1173423878695</v>
      </c>
      <c r="U274" s="144">
        <f t="shared" si="55"/>
        <v>1497.3903765145715</v>
      </c>
      <c r="V274" s="144">
        <f t="shared" si="56"/>
        <v>4760.1083356807985</v>
      </c>
      <c r="W274" s="144">
        <f t="shared" si="57"/>
        <v>1188.1702601310617</v>
      </c>
      <c r="X274" s="57">
        <v>209</v>
      </c>
      <c r="Y274" s="57"/>
      <c r="Z274" s="23"/>
      <c r="AB274" s="3"/>
      <c r="AC274" s="28"/>
      <c r="AD274" s="56"/>
      <c r="AE274" s="28"/>
      <c r="AF274" s="18"/>
      <c r="AH274" s="23"/>
      <c r="AI274" s="23"/>
      <c r="AJ274" s="23"/>
      <c r="AK274" s="23"/>
      <c r="AL274" s="23"/>
      <c r="AM274" s="23"/>
      <c r="AN274" s="23"/>
      <c r="AO274" s="30"/>
      <c r="AP274" s="22"/>
      <c r="AQ274" s="29"/>
      <c r="AR274" s="27"/>
      <c r="AS274" s="27"/>
      <c r="AT274" s="27"/>
      <c r="AU274" s="27"/>
      <c r="AV274" s="27"/>
      <c r="AW274" s="27"/>
      <c r="AY274" s="2"/>
      <c r="AZ274" s="8"/>
      <c r="BA274" s="8"/>
      <c r="BB274" s="8"/>
      <c r="BD274" s="37"/>
      <c r="BE274" s="28"/>
      <c r="BF274" s="56"/>
      <c r="BG274" s="28"/>
      <c r="BH274" s="18"/>
      <c r="BJ274" s="23"/>
      <c r="BK274" s="23"/>
      <c r="BL274" s="23"/>
      <c r="BM274" s="23"/>
      <c r="BN274" s="23"/>
      <c r="BO274" s="23"/>
      <c r="BP274" s="23"/>
      <c r="BQ274" s="30"/>
      <c r="BR274" s="22"/>
      <c r="BS274" s="29"/>
      <c r="BT274" s="27"/>
      <c r="BU274" s="27"/>
      <c r="BV274" s="27"/>
      <c r="BW274" s="27"/>
      <c r="BX274" s="27"/>
      <c r="BY274" s="27"/>
      <c r="CA274" s="2"/>
      <c r="CB274" s="8"/>
      <c r="CC274" s="8"/>
      <c r="CD274" s="8"/>
      <c r="CF274" s="37"/>
      <c r="CG274" s="28"/>
      <c r="CH274" s="56"/>
      <c r="CI274" s="28"/>
      <c r="CJ274" s="18"/>
      <c r="CL274" s="23"/>
      <c r="CM274" s="23"/>
      <c r="CN274" s="23"/>
      <c r="CO274" s="23"/>
      <c r="CP274" s="23"/>
      <c r="CQ274" s="23"/>
      <c r="CR274" s="23"/>
      <c r="CS274" s="30"/>
      <c r="CT274" s="22"/>
      <c r="CU274" s="29"/>
      <c r="CV274" s="27"/>
      <c r="CW274" s="27"/>
      <c r="CX274" s="27"/>
      <c r="CY274" s="27"/>
      <c r="CZ274" s="27"/>
      <c r="DA274" s="27"/>
    </row>
    <row r="275" spans="2:109">
      <c r="B275" s="61">
        <v>265</v>
      </c>
      <c r="C275" s="149">
        <v>44200</v>
      </c>
      <c r="D275" s="153"/>
      <c r="E275" s="58"/>
      <c r="G275" s="60">
        <v>210</v>
      </c>
      <c r="H275" s="152">
        <f t="shared" ca="1" si="58"/>
        <v>3189.1057751133781</v>
      </c>
      <c r="I275" s="112">
        <f t="shared" ca="1" si="59"/>
        <v>-3.6490509477936982E-3</v>
      </c>
      <c r="J275" s="151">
        <f t="shared" ca="1" si="48"/>
        <v>18.31912992422706</v>
      </c>
      <c r="K275" s="150">
        <f t="shared" ca="1" si="49"/>
        <v>-0.24673281094128896</v>
      </c>
      <c r="L275" s="52"/>
      <c r="M275" s="149">
        <v>44200</v>
      </c>
      <c r="N275" s="59"/>
      <c r="O275" s="58"/>
      <c r="P275" s="144">
        <f t="shared" si="50"/>
        <v>2378.8911539854698</v>
      </c>
      <c r="Q275" s="144">
        <f t="shared" si="51"/>
        <v>2821.2400021287162</v>
      </c>
      <c r="R275" s="144">
        <f t="shared" si="52"/>
        <v>2999.6526702127258</v>
      </c>
      <c r="S275" s="144">
        <f t="shared" si="53"/>
        <v>1886.5927974617791</v>
      </c>
      <c r="T275" s="144">
        <f t="shared" si="54"/>
        <v>3782.3992606133725</v>
      </c>
      <c r="U275" s="144">
        <f t="shared" si="55"/>
        <v>1496.172860818667</v>
      </c>
      <c r="V275" s="144">
        <f t="shared" si="56"/>
        <v>4769.4002404865141</v>
      </c>
      <c r="W275" s="144">
        <f t="shared" si="57"/>
        <v>1186.5481689859287</v>
      </c>
      <c r="X275" s="57">
        <v>210</v>
      </c>
      <c r="Y275" s="57"/>
      <c r="Z275" s="23"/>
      <c r="AB275" s="3"/>
      <c r="AC275" s="28"/>
      <c r="AD275" s="56"/>
      <c r="AE275" s="28"/>
      <c r="AF275" s="18"/>
      <c r="AH275" s="23"/>
      <c r="AI275" s="23"/>
      <c r="AJ275" s="23"/>
      <c r="AK275" s="23"/>
      <c r="AL275" s="23"/>
      <c r="AM275" s="23"/>
      <c r="AN275" s="23"/>
      <c r="AO275" s="30"/>
      <c r="AP275" s="22"/>
      <c r="AQ275" s="29"/>
      <c r="AR275" s="27"/>
      <c r="AS275" s="27"/>
      <c r="AT275" s="27"/>
      <c r="AU275" s="27"/>
      <c r="AV275" s="27"/>
      <c r="AW275" s="27"/>
      <c r="AY275" s="2"/>
      <c r="AZ275" s="8"/>
      <c r="BA275" s="8"/>
      <c r="BB275" s="8"/>
      <c r="BD275" s="37"/>
      <c r="BE275" s="28"/>
      <c r="BF275" s="56"/>
      <c r="BG275" s="28"/>
      <c r="BH275" s="18"/>
      <c r="BJ275" s="23"/>
      <c r="BK275" s="23"/>
      <c r="BL275" s="23"/>
      <c r="BM275" s="23"/>
      <c r="BN275" s="23"/>
      <c r="BO275" s="23"/>
      <c r="BP275" s="23"/>
      <c r="BQ275" s="30"/>
      <c r="BR275" s="22"/>
      <c r="BS275" s="29"/>
      <c r="BT275" s="27"/>
      <c r="BU275" s="27"/>
      <c r="BV275" s="27"/>
      <c r="BW275" s="27"/>
      <c r="BX275" s="27"/>
      <c r="BY275" s="27"/>
      <c r="CA275" s="2"/>
      <c r="CB275" s="8"/>
      <c r="CC275" s="8"/>
      <c r="CD275" s="8"/>
      <c r="CF275" s="37"/>
      <c r="CG275" s="28"/>
      <c r="CH275" s="56"/>
      <c r="CI275" s="28"/>
      <c r="CJ275" s="18"/>
      <c r="CL275" s="23"/>
      <c r="CM275" s="23"/>
      <c r="CN275" s="23"/>
      <c r="CO275" s="23"/>
      <c r="CP275" s="23"/>
      <c r="CQ275" s="23"/>
      <c r="CR275" s="23"/>
      <c r="CS275" s="30"/>
      <c r="CT275" s="22"/>
      <c r="CU275" s="29"/>
      <c r="CV275" s="27"/>
      <c r="CW275" s="27"/>
      <c r="CX275" s="27"/>
      <c r="CY275" s="27"/>
      <c r="CZ275" s="27"/>
      <c r="DA275" s="27"/>
    </row>
    <row r="276" spans="2:109">
      <c r="B276" s="61">
        <v>266</v>
      </c>
      <c r="C276" s="149">
        <v>44201</v>
      </c>
      <c r="D276" s="153"/>
      <c r="E276" s="58"/>
      <c r="G276" s="57">
        <v>211</v>
      </c>
      <c r="H276" s="152">
        <f t="shared" ca="1" si="58"/>
        <v>3186.7162557569827</v>
      </c>
      <c r="I276" s="112">
        <f t="shared" ca="1" si="59"/>
        <v>-7.4927566687887242E-4</v>
      </c>
      <c r="J276" s="151">
        <f t="shared" ca="1" si="48"/>
        <v>18.254032642090305</v>
      </c>
      <c r="K276" s="150">
        <f t="shared" ca="1" si="49"/>
        <v>-6.5097282136755058E-2</v>
      </c>
      <c r="L276" s="52"/>
      <c r="M276" s="149">
        <v>44201</v>
      </c>
      <c r="N276" s="59"/>
      <c r="O276" s="58"/>
      <c r="P276" s="144">
        <f t="shared" si="50"/>
        <v>2379.5858916291932</v>
      </c>
      <c r="Q276" s="144">
        <f t="shared" si="51"/>
        <v>2822.7960538059801</v>
      </c>
      <c r="R276" s="144">
        <f t="shared" si="52"/>
        <v>3002.1836348365387</v>
      </c>
      <c r="S276" s="144">
        <f t="shared" si="53"/>
        <v>1886.1034847886672</v>
      </c>
      <c r="T276" s="144">
        <f t="shared" si="54"/>
        <v>3787.6786078562059</v>
      </c>
      <c r="U276" s="144">
        <f t="shared" si="55"/>
        <v>1494.9602650805662</v>
      </c>
      <c r="V276" s="144">
        <f t="shared" si="56"/>
        <v>4778.6914397701912</v>
      </c>
      <c r="W276" s="144">
        <f t="shared" si="57"/>
        <v>1184.9329648103439</v>
      </c>
      <c r="X276" s="57">
        <v>211</v>
      </c>
      <c r="Y276" s="57"/>
      <c r="Z276" s="23"/>
      <c r="AB276" s="3"/>
      <c r="AC276" s="28"/>
      <c r="AD276" s="56"/>
      <c r="AE276" s="28"/>
      <c r="AF276" s="18"/>
      <c r="AH276" s="23"/>
      <c r="AI276" s="23"/>
      <c r="AJ276" s="23"/>
      <c r="AK276" s="23"/>
      <c r="AL276" s="23"/>
      <c r="AM276" s="23"/>
      <c r="AN276" s="23"/>
      <c r="AO276" s="30"/>
      <c r="AP276" s="22"/>
      <c r="AQ276" s="29"/>
      <c r="AR276" s="27"/>
      <c r="AS276" s="27"/>
      <c r="AT276" s="27"/>
      <c r="AU276" s="27"/>
      <c r="AV276" s="27"/>
      <c r="AW276" s="27"/>
      <c r="AY276" s="2"/>
      <c r="AZ276" s="8"/>
      <c r="BA276" s="8"/>
      <c r="BB276" s="8"/>
      <c r="BD276" s="37"/>
      <c r="BE276" s="28"/>
      <c r="BF276" s="56"/>
      <c r="BG276" s="28"/>
      <c r="BH276" s="18"/>
      <c r="BJ276" s="23"/>
      <c r="BK276" s="23"/>
      <c r="BL276" s="23"/>
      <c r="BM276" s="23"/>
      <c r="BN276" s="23"/>
      <c r="BO276" s="23"/>
      <c r="BP276" s="23"/>
      <c r="BQ276" s="30"/>
      <c r="BR276" s="22"/>
      <c r="BS276" s="29"/>
      <c r="BT276" s="27"/>
      <c r="BU276" s="27"/>
      <c r="BV276" s="27"/>
      <c r="BW276" s="27"/>
      <c r="BX276" s="27"/>
      <c r="BY276" s="27"/>
      <c r="CA276" s="2"/>
      <c r="CB276" s="8"/>
      <c r="CC276" s="8"/>
      <c r="CD276" s="8"/>
      <c r="CF276" s="37"/>
      <c r="CG276" s="28"/>
      <c r="CH276" s="56"/>
      <c r="CI276" s="28"/>
      <c r="CJ276" s="18"/>
      <c r="CL276" s="23"/>
      <c r="CM276" s="23"/>
      <c r="CN276" s="23"/>
      <c r="CO276" s="23"/>
      <c r="CP276" s="23"/>
      <c r="CQ276" s="23"/>
      <c r="CR276" s="23"/>
      <c r="CS276" s="30"/>
      <c r="CT276" s="22"/>
      <c r="CU276" s="29"/>
      <c r="CV276" s="27"/>
      <c r="CW276" s="27"/>
      <c r="CX276" s="27"/>
      <c r="CY276" s="27"/>
      <c r="CZ276" s="27"/>
      <c r="DA276" s="27"/>
    </row>
    <row r="277" spans="2:109">
      <c r="B277" s="61">
        <v>267</v>
      </c>
      <c r="C277" s="149">
        <v>44202</v>
      </c>
      <c r="D277" s="153"/>
      <c r="E277" s="58"/>
      <c r="G277" s="60">
        <v>212</v>
      </c>
      <c r="H277" s="152">
        <f t="shared" ca="1" si="58"/>
        <v>3125.9161917518968</v>
      </c>
      <c r="I277" s="112">
        <f t="shared" ca="1" si="59"/>
        <v>-1.9079221093264005E-2</v>
      </c>
      <c r="J277" s="151">
        <f t="shared" ca="1" si="48"/>
        <v>17.031809009313864</v>
      </c>
      <c r="K277" s="150">
        <f t="shared" ca="1" si="49"/>
        <v>-1.2222236327764395</v>
      </c>
      <c r="L277" s="52"/>
      <c r="M277" s="149">
        <v>44202</v>
      </c>
      <c r="N277" s="59"/>
      <c r="O277" s="58"/>
      <c r="P277" s="144">
        <f t="shared" si="50"/>
        <v>2380.2808321659295</v>
      </c>
      <c r="Q277" s="144">
        <f t="shared" si="51"/>
        <v>2824.3492776987323</v>
      </c>
      <c r="R277" s="144">
        <f t="shared" si="52"/>
        <v>3004.7128135550106</v>
      </c>
      <c r="S277" s="144">
        <f t="shared" si="53"/>
        <v>1885.6167599169464</v>
      </c>
      <c r="T277" s="144">
        <f t="shared" si="54"/>
        <v>3792.9554235524351</v>
      </c>
      <c r="U277" s="144">
        <f t="shared" si="55"/>
        <v>1493.7525510568935</v>
      </c>
      <c r="V277" s="144">
        <f t="shared" si="56"/>
        <v>4787.9819928728912</v>
      </c>
      <c r="W277" s="144">
        <f t="shared" si="57"/>
        <v>1183.3245923669328</v>
      </c>
      <c r="X277" s="57">
        <v>212</v>
      </c>
      <c r="Y277" s="57"/>
      <c r="Z277" s="23"/>
      <c r="AB277" s="3"/>
      <c r="AC277" s="28"/>
      <c r="AD277" s="56"/>
      <c r="AE277" s="28"/>
      <c r="AF277" s="18"/>
      <c r="AH277" s="23"/>
      <c r="AI277" s="23"/>
      <c r="AJ277" s="23"/>
      <c r="AK277" s="23"/>
      <c r="AL277" s="23"/>
      <c r="AM277" s="23"/>
      <c r="AN277" s="23"/>
      <c r="AO277" s="30"/>
      <c r="AP277" s="22"/>
      <c r="AQ277" s="29"/>
      <c r="AR277" s="27"/>
      <c r="AS277" s="27"/>
      <c r="AT277" s="27"/>
      <c r="AU277" s="27"/>
      <c r="AV277" s="27"/>
      <c r="AW277" s="27"/>
      <c r="AY277" s="2"/>
      <c r="AZ277" s="8"/>
      <c r="BA277" s="8"/>
      <c r="BB277" s="8"/>
      <c r="BD277" s="37"/>
      <c r="BE277" s="28"/>
      <c r="BF277" s="56"/>
      <c r="BG277" s="28"/>
      <c r="BH277" s="18"/>
      <c r="BJ277" s="23"/>
      <c r="BK277" s="23"/>
      <c r="BL277" s="23"/>
      <c r="BM277" s="23"/>
      <c r="BN277" s="23"/>
      <c r="BO277" s="23"/>
      <c r="BP277" s="23"/>
      <c r="BQ277" s="30"/>
      <c r="BR277" s="22"/>
      <c r="BS277" s="29"/>
      <c r="BT277" s="27"/>
      <c r="BU277" s="27"/>
      <c r="BV277" s="27"/>
      <c r="BW277" s="27"/>
      <c r="BX277" s="27"/>
      <c r="BY277" s="27"/>
      <c r="CA277" s="2"/>
      <c r="CB277" s="8"/>
      <c r="CC277" s="8"/>
      <c r="CD277" s="8"/>
      <c r="CF277" s="37"/>
      <c r="CG277" s="28"/>
      <c r="CH277" s="56"/>
      <c r="CI277" s="28"/>
      <c r="CJ277" s="18"/>
      <c r="CL277" s="23"/>
      <c r="CM277" s="23"/>
      <c r="CN277" s="23"/>
      <c r="CO277" s="23"/>
      <c r="CP277" s="23"/>
      <c r="CQ277" s="23"/>
      <c r="CR277" s="23"/>
      <c r="CS277" s="30"/>
      <c r="CT277" s="22"/>
      <c r="CU277" s="29"/>
      <c r="CV277" s="27"/>
      <c r="CW277" s="27"/>
      <c r="CX277" s="27"/>
      <c r="CY277" s="27"/>
      <c r="CZ277" s="27"/>
      <c r="DA277" s="27"/>
    </row>
    <row r="278" spans="2:109">
      <c r="B278" s="61">
        <v>268</v>
      </c>
      <c r="C278" s="149">
        <v>44203</v>
      </c>
      <c r="D278" s="153"/>
      <c r="E278" s="58"/>
      <c r="G278" s="57">
        <v>213</v>
      </c>
      <c r="H278" s="152">
        <f t="shared" ca="1" si="58"/>
        <v>3109.232441413822</v>
      </c>
      <c r="I278" s="112">
        <f t="shared" ca="1" si="59"/>
        <v>-5.3372353302679242E-3</v>
      </c>
      <c r="J278" s="151">
        <f t="shared" ca="1" si="48"/>
        <v>16.679088430972612</v>
      </c>
      <c r="K278" s="150">
        <f t="shared" ca="1" si="49"/>
        <v>-0.35272057834125314</v>
      </c>
      <c r="L278" s="52"/>
      <c r="M278" s="149">
        <v>44203</v>
      </c>
      <c r="N278" s="59"/>
      <c r="O278" s="58"/>
      <c r="P278" s="144">
        <f t="shared" si="50"/>
        <v>2380.975975654932</v>
      </c>
      <c r="Q278" s="144">
        <f t="shared" si="51"/>
        <v>2825.8996942598046</v>
      </c>
      <c r="R278" s="144">
        <f t="shared" si="52"/>
        <v>3007.2402259958935</v>
      </c>
      <c r="S278" s="144">
        <f t="shared" si="53"/>
        <v>1885.1326035214115</v>
      </c>
      <c r="T278" s="144">
        <f t="shared" si="54"/>
        <v>3798.22974667363</v>
      </c>
      <c r="U278" s="144">
        <f t="shared" si="55"/>
        <v>1492.5496809693327</v>
      </c>
      <c r="V278" s="144">
        <f t="shared" si="56"/>
        <v>4797.2719584578099</v>
      </c>
      <c r="W278" s="144">
        <f t="shared" si="57"/>
        <v>1181.7229970986257</v>
      </c>
      <c r="X278" s="57">
        <v>213</v>
      </c>
      <c r="Y278" s="57"/>
      <c r="Z278" s="23"/>
      <c r="AB278" s="3"/>
      <c r="AC278" s="28"/>
      <c r="AD278" s="56"/>
      <c r="AE278" s="28"/>
      <c r="AF278" s="18"/>
      <c r="AH278" s="23"/>
      <c r="AI278" s="23"/>
      <c r="AJ278" s="23"/>
      <c r="AK278" s="23"/>
      <c r="AL278" s="23"/>
      <c r="AM278" s="23"/>
      <c r="AN278" s="23"/>
      <c r="AO278" s="30"/>
      <c r="AP278" s="22"/>
      <c r="AQ278" s="29"/>
      <c r="AR278" s="27"/>
      <c r="AS278" s="27"/>
      <c r="AT278" s="27"/>
      <c r="AU278" s="27"/>
      <c r="AV278" s="27"/>
      <c r="AW278" s="27"/>
      <c r="AY278" s="2"/>
      <c r="AZ278" s="8"/>
      <c r="BA278" s="8"/>
      <c r="BB278" s="8"/>
      <c r="BD278" s="37"/>
      <c r="BE278" s="28"/>
      <c r="BF278" s="56"/>
      <c r="BG278" s="28"/>
      <c r="BH278" s="18"/>
      <c r="BJ278" s="23"/>
      <c r="BK278" s="23"/>
      <c r="BL278" s="23"/>
      <c r="BM278" s="23"/>
      <c r="BN278" s="23"/>
      <c r="BO278" s="23"/>
      <c r="BP278" s="23"/>
      <c r="BQ278" s="30"/>
      <c r="BR278" s="22"/>
      <c r="BS278" s="29"/>
      <c r="BT278" s="27"/>
      <c r="BU278" s="27"/>
      <c r="BV278" s="27"/>
      <c r="BW278" s="27"/>
      <c r="BX278" s="27"/>
      <c r="BY278" s="27"/>
      <c r="CA278" s="2"/>
      <c r="CB278" s="8"/>
      <c r="CC278" s="8"/>
      <c r="CD278" s="8"/>
      <c r="CF278" s="37"/>
      <c r="CG278" s="28"/>
      <c r="CH278" s="56"/>
      <c r="CI278" s="28"/>
      <c r="CJ278" s="18"/>
      <c r="CL278" s="23"/>
      <c r="CM278" s="23"/>
      <c r="CN278" s="23"/>
      <c r="CO278" s="23"/>
      <c r="CP278" s="23"/>
      <c r="CQ278" s="23"/>
      <c r="CR278" s="23"/>
      <c r="CS278" s="30"/>
      <c r="CT278" s="22"/>
      <c r="CU278" s="29"/>
      <c r="CV278" s="27"/>
      <c r="CW278" s="27"/>
      <c r="CX278" s="27"/>
      <c r="CY278" s="27"/>
      <c r="CZ278" s="27"/>
      <c r="DA278" s="27"/>
    </row>
    <row r="279" spans="2:109">
      <c r="B279" s="61">
        <v>269</v>
      </c>
      <c r="C279" s="149">
        <v>44204</v>
      </c>
      <c r="D279" s="153"/>
      <c r="E279" s="58"/>
      <c r="G279" s="60">
        <v>214</v>
      </c>
      <c r="H279" s="152">
        <f t="shared" ca="1" si="58"/>
        <v>3080.5033374190575</v>
      </c>
      <c r="I279" s="112">
        <f t="shared" ca="1" si="59"/>
        <v>-9.2399344648870559E-3</v>
      </c>
      <c r="J279" s="151">
        <f t="shared" ca="1" si="48"/>
        <v>16.080657965184223</v>
      </c>
      <c r="K279" s="150">
        <f t="shared" ca="1" si="49"/>
        <v>-0.59843046578839076</v>
      </c>
      <c r="L279" s="52"/>
      <c r="M279" s="149">
        <v>44204</v>
      </c>
      <c r="N279" s="59"/>
      <c r="O279" s="58"/>
      <c r="P279" s="144">
        <f t="shared" si="50"/>
        <v>2381.6713221554719</v>
      </c>
      <c r="Q279" s="144">
        <f t="shared" si="51"/>
        <v>2827.4473237014085</v>
      </c>
      <c r="R279" s="144">
        <f t="shared" si="52"/>
        <v>3009.7658915548773</v>
      </c>
      <c r="S279" s="144">
        <f t="shared" si="53"/>
        <v>1884.6509965090315</v>
      </c>
      <c r="T279" s="144">
        <f t="shared" si="54"/>
        <v>3803.5016157346117</v>
      </c>
      <c r="U279" s="144">
        <f t="shared" si="55"/>
        <v>1491.3516174968756</v>
      </c>
      <c r="V279" s="144">
        <f t="shared" si="56"/>
        <v>4806.5613945216819</v>
      </c>
      <c r="W279" s="144">
        <f t="shared" si="57"/>
        <v>1180.1281251172429</v>
      </c>
      <c r="X279" s="57">
        <v>214</v>
      </c>
      <c r="Y279" s="57"/>
      <c r="Z279" s="23"/>
      <c r="AB279" s="3"/>
      <c r="AC279" s="28"/>
      <c r="AD279" s="56"/>
      <c r="AE279" s="28"/>
      <c r="AF279" s="18"/>
      <c r="AH279" s="23"/>
      <c r="AI279" s="23"/>
      <c r="AJ279" s="23"/>
      <c r="AK279" s="23"/>
      <c r="AL279" s="23"/>
      <c r="AM279" s="23"/>
      <c r="AN279" s="23"/>
      <c r="AO279" s="30"/>
      <c r="AP279" s="22"/>
      <c r="AQ279" s="29"/>
      <c r="AR279" s="27"/>
      <c r="AS279" s="27"/>
      <c r="AT279" s="27"/>
      <c r="AU279" s="27"/>
      <c r="AV279" s="27"/>
      <c r="AW279" s="27"/>
      <c r="AY279" s="2"/>
      <c r="AZ279" s="8"/>
      <c r="BA279" s="8"/>
      <c r="BB279" s="8"/>
      <c r="BD279" s="37"/>
      <c r="BE279" s="28"/>
      <c r="BF279" s="56"/>
      <c r="BG279" s="28"/>
      <c r="BH279" s="18"/>
      <c r="BJ279" s="23"/>
      <c r="BK279" s="23"/>
      <c r="BL279" s="23"/>
      <c r="BM279" s="23"/>
      <c r="BN279" s="23"/>
      <c r="BO279" s="23"/>
      <c r="BP279" s="23"/>
      <c r="BQ279" s="30"/>
      <c r="BR279" s="22"/>
      <c r="BS279" s="29"/>
      <c r="BT279" s="27"/>
      <c r="BU279" s="27"/>
      <c r="BV279" s="27"/>
      <c r="BW279" s="27"/>
      <c r="BX279" s="27"/>
      <c r="BY279" s="27"/>
      <c r="CA279" s="2"/>
      <c r="CB279" s="8"/>
      <c r="CC279" s="8"/>
      <c r="CD279" s="8"/>
      <c r="CF279" s="37"/>
      <c r="CG279" s="28"/>
      <c r="CH279" s="56"/>
      <c r="CI279" s="28"/>
      <c r="CJ279" s="18"/>
      <c r="CL279" s="23"/>
      <c r="CM279" s="23"/>
      <c r="CN279" s="23"/>
      <c r="CO279" s="23"/>
      <c r="CP279" s="23"/>
      <c r="CQ279" s="23"/>
      <c r="CR279" s="23"/>
      <c r="CS279" s="30"/>
      <c r="CT279" s="22"/>
      <c r="CU279" s="29"/>
      <c r="CV279" s="27"/>
      <c r="CW279" s="27"/>
      <c r="CX279" s="27"/>
      <c r="CY279" s="27"/>
      <c r="CZ279" s="27"/>
      <c r="DA279" s="27"/>
    </row>
    <row r="280" spans="2:109">
      <c r="B280" s="61">
        <v>270</v>
      </c>
      <c r="C280" s="149">
        <v>44205</v>
      </c>
      <c r="D280" s="153"/>
      <c r="E280" s="58"/>
      <c r="G280" s="57">
        <v>215</v>
      </c>
      <c r="H280" s="152">
        <f t="shared" ca="1" si="58"/>
        <v>2953.4915200197634</v>
      </c>
      <c r="I280" s="112">
        <f t="shared" ca="1" si="59"/>
        <v>-4.1230865052627616E-2</v>
      </c>
      <c r="J280" s="151">
        <f t="shared" ca="1" si="48"/>
        <v>13.430847447951932</v>
      </c>
      <c r="K280" s="150">
        <f t="shared" ca="1" si="49"/>
        <v>-2.6498105172322917</v>
      </c>
      <c r="L280" s="52"/>
      <c r="M280" s="149">
        <v>44205</v>
      </c>
      <c r="N280" s="59"/>
      <c r="O280" s="58"/>
      <c r="P280" s="144">
        <f t="shared" si="50"/>
        <v>2382.3668717268365</v>
      </c>
      <c r="Q280" s="144">
        <f t="shared" si="51"/>
        <v>2828.9921859990723</v>
      </c>
      <c r="R280" s="144">
        <f t="shared" si="52"/>
        <v>3012.2898293994253</v>
      </c>
      <c r="S280" s="144">
        <f t="shared" si="53"/>
        <v>1884.1719200151135</v>
      </c>
      <c r="T280" s="144">
        <f t="shared" si="54"/>
        <v>3808.771068801042</v>
      </c>
      <c r="U280" s="144">
        <f t="shared" si="55"/>
        <v>1490.158323768236</v>
      </c>
      <c r="V280" s="144">
        <f t="shared" si="56"/>
        <v>4815.8503584059545</v>
      </c>
      <c r="W280" s="144">
        <f t="shared" si="57"/>
        <v>1178.5399231923311</v>
      </c>
      <c r="X280" s="57">
        <v>215</v>
      </c>
      <c r="Y280" s="57"/>
      <c r="Z280" s="23"/>
      <c r="AB280" s="3"/>
      <c r="AC280" s="28"/>
      <c r="AD280" s="56"/>
      <c r="AE280" s="28"/>
      <c r="AF280" s="18"/>
      <c r="AH280" s="23"/>
      <c r="AI280" s="23"/>
      <c r="AJ280" s="23"/>
      <c r="AK280" s="23"/>
      <c r="AL280" s="23"/>
      <c r="AM280" s="23"/>
      <c r="AN280" s="23"/>
      <c r="AO280" s="30"/>
      <c r="AP280" s="22"/>
      <c r="AQ280" s="29"/>
      <c r="AR280" s="27"/>
      <c r="AS280" s="27"/>
      <c r="AT280" s="27"/>
      <c r="AU280" s="27"/>
      <c r="AV280" s="27"/>
      <c r="AW280" s="27"/>
      <c r="AY280" s="2"/>
      <c r="AZ280" s="8"/>
      <c r="BA280" s="8"/>
      <c r="BB280" s="8"/>
      <c r="BD280" s="37"/>
      <c r="BE280" s="28"/>
      <c r="BF280" s="56"/>
      <c r="BG280" s="28"/>
      <c r="BH280" s="18"/>
      <c r="BJ280" s="23"/>
      <c r="BK280" s="23"/>
      <c r="BL280" s="23"/>
      <c r="BM280" s="23"/>
      <c r="BN280" s="23"/>
      <c r="BO280" s="23"/>
      <c r="BP280" s="23"/>
      <c r="BQ280" s="30"/>
      <c r="BR280" s="22"/>
      <c r="BS280" s="29"/>
      <c r="BT280" s="27"/>
      <c r="BU280" s="27"/>
      <c r="BV280" s="27"/>
      <c r="BW280" s="27"/>
      <c r="BX280" s="27"/>
      <c r="BY280" s="27"/>
      <c r="CA280" s="2"/>
      <c r="CB280" s="8"/>
      <c r="CC280" s="8"/>
      <c r="CD280" s="8"/>
      <c r="CF280" s="37"/>
      <c r="CG280" s="28"/>
      <c r="CH280" s="56"/>
      <c r="CI280" s="28"/>
      <c r="CJ280" s="18"/>
      <c r="CL280" s="23"/>
      <c r="CM280" s="23"/>
      <c r="CN280" s="23"/>
      <c r="CO280" s="23"/>
      <c r="CP280" s="23"/>
      <c r="CQ280" s="23"/>
      <c r="CR280" s="23"/>
      <c r="CS280" s="30"/>
      <c r="CT280" s="22"/>
      <c r="CU280" s="29"/>
      <c r="CV280" s="27"/>
      <c r="CW280" s="27"/>
      <c r="CX280" s="27"/>
      <c r="CY280" s="27"/>
      <c r="CZ280" s="27"/>
      <c r="DA280" s="27"/>
    </row>
    <row r="281" spans="2:109">
      <c r="B281" s="121">
        <v>271</v>
      </c>
      <c r="C281" s="132">
        <v>44206</v>
      </c>
      <c r="D281" s="148"/>
      <c r="E281" s="124"/>
      <c r="F281" s="125"/>
      <c r="G281" s="126">
        <v>216</v>
      </c>
      <c r="H281" s="147">
        <f t="shared" ca="1" si="58"/>
        <v>2994.7036804617283</v>
      </c>
      <c r="I281" s="128">
        <f t="shared" ca="1" si="59"/>
        <v>1.3953708741878875E-2</v>
      </c>
      <c r="J281" s="146">
        <f t="shared" ca="1" si="48"/>
        <v>14.27867569786298</v>
      </c>
      <c r="K281" s="145">
        <f t="shared" ca="1" si="49"/>
        <v>0.84782824991104788</v>
      </c>
      <c r="L281" s="131"/>
      <c r="M281" s="132">
        <v>44206</v>
      </c>
      <c r="N281" s="133"/>
      <c r="O281" s="124"/>
      <c r="P281" s="144">
        <f t="shared" si="50"/>
        <v>2383.0626244283321</v>
      </c>
      <c r="Q281" s="144">
        <f t="shared" si="51"/>
        <v>2830.5343008954951</v>
      </c>
      <c r="R281" s="144">
        <f t="shared" si="52"/>
        <v>3014.812058472527</v>
      </c>
      <c r="S281" s="144">
        <f t="shared" si="53"/>
        <v>1883.6953553995472</v>
      </c>
      <c r="T281" s="144">
        <f t="shared" si="54"/>
        <v>3814.0381434968458</v>
      </c>
      <c r="U281" s="144">
        <f t="shared" si="55"/>
        <v>1488.9697633544245</v>
      </c>
      <c r="V281" s="144">
        <f t="shared" si="56"/>
        <v>4825.1389068077233</v>
      </c>
      <c r="W281" s="144">
        <f t="shared" si="57"/>
        <v>1176.9583387402263</v>
      </c>
      <c r="X281" s="57">
        <v>216</v>
      </c>
      <c r="Y281" s="57"/>
      <c r="Z281" s="23"/>
      <c r="AB281" s="3"/>
      <c r="AC281" s="28"/>
      <c r="AD281" s="56"/>
      <c r="AE281" s="28"/>
      <c r="AF281" s="18"/>
      <c r="AH281" s="23"/>
      <c r="AI281" s="23"/>
      <c r="AJ281" s="23"/>
      <c r="AK281" s="23"/>
      <c r="AL281" s="23"/>
      <c r="AM281" s="23"/>
      <c r="AN281" s="23"/>
      <c r="AO281" s="30"/>
      <c r="AP281" s="22"/>
      <c r="AQ281" s="29"/>
      <c r="AR281" s="27"/>
      <c r="AS281" s="27"/>
      <c r="AT281" s="27"/>
      <c r="AU281" s="27"/>
      <c r="AV281" s="27"/>
      <c r="AW281" s="27"/>
      <c r="AY281" s="2"/>
      <c r="AZ281" s="8"/>
      <c r="BA281" s="8"/>
      <c r="BB281" s="8"/>
      <c r="BD281" s="37"/>
      <c r="BE281" s="28"/>
      <c r="BF281" s="56"/>
      <c r="BG281" s="28"/>
      <c r="BH281" s="18"/>
      <c r="BJ281" s="23"/>
      <c r="BK281" s="23"/>
      <c r="BL281" s="23"/>
      <c r="BM281" s="23"/>
      <c r="BN281" s="23"/>
      <c r="BO281" s="23"/>
      <c r="BP281" s="23"/>
      <c r="BQ281" s="30"/>
      <c r="BR281" s="22"/>
      <c r="BS281" s="29"/>
      <c r="BT281" s="27"/>
      <c r="BU281" s="27"/>
      <c r="BV281" s="27"/>
      <c r="BW281" s="27"/>
      <c r="BX281" s="27"/>
      <c r="BY281" s="27"/>
      <c r="CA281" s="2"/>
      <c r="CB281" s="8"/>
      <c r="CC281" s="8"/>
      <c r="CD281" s="8"/>
      <c r="CF281" s="37"/>
      <c r="CG281" s="28"/>
      <c r="CH281" s="56"/>
      <c r="CI281" s="28"/>
      <c r="CJ281" s="18"/>
      <c r="CL281" s="23"/>
      <c r="CM281" s="23"/>
      <c r="CN281" s="23"/>
      <c r="CO281" s="23"/>
      <c r="CP281" s="23"/>
      <c r="CQ281" s="23"/>
      <c r="CR281" s="23"/>
      <c r="CS281" s="30"/>
      <c r="CT281" s="22"/>
      <c r="CU281" s="29"/>
      <c r="CV281" s="27"/>
      <c r="CW281" s="27"/>
      <c r="CX281" s="27"/>
      <c r="CY281" s="27"/>
      <c r="CZ281" s="27"/>
      <c r="DA281" s="27"/>
    </row>
    <row r="282" spans="2:109">
      <c r="B282" s="44"/>
      <c r="C282" s="143" t="s">
        <v>13</v>
      </c>
      <c r="D282" s="119">
        <f>AVERAGE(D10:D281)</f>
        <v>3180.8574893617001</v>
      </c>
      <c r="E282" s="142">
        <f>AVERAGE(E11:E281)</f>
        <v>7.9749168571499151E-4</v>
      </c>
      <c r="I282" s="44" t="s">
        <v>1</v>
      </c>
      <c r="J282" s="141"/>
      <c r="K282" s="141"/>
      <c r="L282" s="52"/>
      <c r="M282" s="44"/>
      <c r="N282" s="22"/>
      <c r="O282" s="22"/>
      <c r="P282" s="139" t="s">
        <v>12</v>
      </c>
      <c r="Q282" s="140" t="s">
        <v>11</v>
      </c>
      <c r="R282" s="139" t="s">
        <v>10</v>
      </c>
      <c r="S282" s="139" t="s">
        <v>9</v>
      </c>
      <c r="T282" s="139" t="s">
        <v>8</v>
      </c>
      <c r="U282" s="139" t="s">
        <v>7</v>
      </c>
      <c r="V282" s="139" t="s">
        <v>3</v>
      </c>
      <c r="W282" s="139" t="s">
        <v>4</v>
      </c>
      <c r="X282" s="5" t="s">
        <v>5</v>
      </c>
      <c r="Z282" s="23"/>
      <c r="AB282" s="3"/>
      <c r="AC282" s="1"/>
      <c r="AD282" s="7"/>
      <c r="AE282" s="26"/>
      <c r="BE282" s="1"/>
      <c r="BF282" s="7"/>
      <c r="BG282" s="26"/>
      <c r="CG282" s="1"/>
      <c r="CH282" s="7"/>
      <c r="CI282" s="26"/>
    </row>
    <row r="283" spans="2:109" s="54" customFormat="1">
      <c r="J283" s="137"/>
      <c r="K283" s="137"/>
      <c r="L283" s="52"/>
      <c r="O283" s="53"/>
      <c r="P283" s="138"/>
      <c r="Q283" s="138"/>
      <c r="R283" s="138"/>
      <c r="S283" s="138"/>
      <c r="T283" s="135"/>
      <c r="U283" s="138"/>
      <c r="V283" s="138"/>
      <c r="W283" s="138"/>
      <c r="CZ283" s="9"/>
      <c r="DA283" s="32"/>
      <c r="DB283" s="32"/>
      <c r="DD283" s="32"/>
      <c r="DE283" s="32"/>
    </row>
    <row r="284" spans="2:109" s="54" customFormat="1">
      <c r="J284" s="137"/>
      <c r="K284" s="137"/>
      <c r="L284" s="52"/>
      <c r="O284" s="53"/>
      <c r="P284" s="138"/>
      <c r="Q284" s="138"/>
      <c r="R284" s="138"/>
      <c r="S284" s="138"/>
      <c r="T284" s="135"/>
      <c r="U284" s="138"/>
      <c r="V284" s="138"/>
      <c r="W284" s="138"/>
      <c r="CZ284" s="9"/>
      <c r="DA284" s="32"/>
      <c r="DB284" s="32"/>
      <c r="DD284" s="32"/>
      <c r="DE284" s="32"/>
    </row>
    <row r="285" spans="2:109" s="54" customFormat="1">
      <c r="J285" s="137"/>
      <c r="K285" s="137"/>
      <c r="L285" s="52"/>
      <c r="O285" s="53"/>
      <c r="P285" s="138"/>
      <c r="Q285" s="138"/>
      <c r="R285" s="138"/>
      <c r="S285" s="138"/>
      <c r="T285" s="135"/>
      <c r="U285" s="138"/>
      <c r="V285" s="138"/>
      <c r="W285" s="138"/>
    </row>
    <row r="286" spans="2:109" s="54" customFormat="1">
      <c r="J286" s="137"/>
      <c r="K286" s="137"/>
      <c r="L286" s="52"/>
      <c r="O286" s="53"/>
      <c r="P286" s="138"/>
      <c r="Q286" s="138"/>
      <c r="R286" s="138"/>
      <c r="S286" s="138"/>
      <c r="T286" s="135"/>
      <c r="U286" s="138"/>
      <c r="V286" s="138"/>
      <c r="W286" s="138"/>
    </row>
    <row r="287" spans="2:109" s="54" customFormat="1">
      <c r="J287" s="137"/>
      <c r="K287" s="137"/>
      <c r="L287" s="52"/>
      <c r="O287" s="53"/>
      <c r="P287" s="138"/>
      <c r="Q287" s="138"/>
      <c r="R287" s="138"/>
      <c r="S287" s="138"/>
      <c r="T287" s="135"/>
      <c r="U287" s="138"/>
      <c r="V287" s="138"/>
      <c r="W287" s="138"/>
    </row>
    <row r="288" spans="2:109" s="54" customFormat="1">
      <c r="J288" s="137"/>
      <c r="K288" s="137"/>
      <c r="L288" s="52"/>
      <c r="O288" s="53"/>
      <c r="P288" s="138"/>
      <c r="Q288" s="138"/>
      <c r="R288" s="138"/>
      <c r="S288" s="138"/>
      <c r="T288" s="135"/>
      <c r="U288" s="138"/>
      <c r="V288" s="138"/>
      <c r="W288" s="138"/>
    </row>
    <row r="289" spans="2:79" s="54" customFormat="1">
      <c r="J289" s="137"/>
      <c r="K289" s="137"/>
      <c r="L289" s="52"/>
      <c r="O289" s="53"/>
      <c r="P289" s="138"/>
      <c r="Q289" s="138"/>
      <c r="R289" s="138"/>
      <c r="S289" s="138"/>
      <c r="T289" s="135"/>
      <c r="U289" s="138"/>
      <c r="V289" s="138"/>
      <c r="W289" s="138"/>
    </row>
    <row r="290" spans="2:79" s="54" customFormat="1">
      <c r="J290" s="137"/>
      <c r="K290" s="137"/>
      <c r="L290" s="52"/>
      <c r="O290" s="53"/>
      <c r="P290" s="138"/>
      <c r="Q290" s="138"/>
      <c r="R290" s="138"/>
      <c r="S290" s="138"/>
      <c r="T290" s="135"/>
      <c r="U290" s="138"/>
      <c r="V290" s="138"/>
      <c r="W290" s="138"/>
    </row>
    <row r="291" spans="2:79" s="54" customFormat="1">
      <c r="J291" s="137"/>
      <c r="K291" s="137"/>
      <c r="L291" s="52"/>
      <c r="O291" s="53"/>
      <c r="P291" s="138"/>
      <c r="Q291" s="138"/>
      <c r="R291" s="138"/>
      <c r="S291" s="138"/>
      <c r="T291" s="135"/>
      <c r="U291" s="138"/>
      <c r="V291" s="138"/>
      <c r="W291" s="138"/>
    </row>
    <row r="292" spans="2:79" s="54" customFormat="1">
      <c r="J292" s="137"/>
      <c r="K292" s="137"/>
      <c r="L292" s="52"/>
      <c r="O292" s="53"/>
      <c r="P292" s="138"/>
      <c r="Q292" s="138"/>
      <c r="R292" s="138"/>
      <c r="S292" s="138"/>
      <c r="T292" s="135"/>
      <c r="U292" s="138"/>
      <c r="V292" s="138"/>
      <c r="W292" s="138"/>
    </row>
    <row r="293" spans="2:79" s="54" customFormat="1">
      <c r="J293" s="137"/>
      <c r="K293" s="137"/>
      <c r="L293" s="52"/>
      <c r="O293" s="53"/>
      <c r="P293" s="138"/>
      <c r="Q293" s="138"/>
      <c r="R293" s="138"/>
      <c r="S293" s="138"/>
      <c r="T293" s="135"/>
      <c r="U293" s="138"/>
      <c r="V293" s="138"/>
      <c r="W293" s="138"/>
    </row>
    <row r="294" spans="2:79" s="54" customFormat="1">
      <c r="J294" s="137"/>
      <c r="K294" s="137"/>
      <c r="L294" s="52"/>
      <c r="O294" s="53"/>
      <c r="P294" s="138"/>
      <c r="Q294" s="138"/>
      <c r="R294" s="138"/>
      <c r="S294" s="138"/>
      <c r="T294" s="135"/>
      <c r="U294" s="138"/>
      <c r="V294" s="138"/>
      <c r="W294" s="138"/>
    </row>
    <row r="295" spans="2:79" s="54" customFormat="1">
      <c r="J295" s="137"/>
      <c r="K295" s="137"/>
      <c r="L295" s="52"/>
      <c r="O295" s="53"/>
      <c r="P295" s="138"/>
      <c r="Q295" s="138"/>
      <c r="R295" s="138"/>
      <c r="S295" s="138"/>
      <c r="T295" s="135"/>
      <c r="U295" s="138"/>
      <c r="V295" s="138"/>
      <c r="W295" s="138"/>
    </row>
    <row r="296" spans="2:79" s="54" customFormat="1">
      <c r="J296" s="137"/>
      <c r="K296" s="137"/>
      <c r="L296" s="52"/>
      <c r="O296" s="53"/>
      <c r="P296" s="138"/>
      <c r="Q296" s="138"/>
      <c r="R296" s="138"/>
      <c r="S296" s="138"/>
      <c r="T296" s="135"/>
      <c r="U296" s="138"/>
      <c r="V296" s="138"/>
      <c r="W296" s="138"/>
    </row>
    <row r="297" spans="2:79" s="54" customFormat="1">
      <c r="J297" s="137"/>
      <c r="K297" s="137"/>
      <c r="L297" s="52"/>
      <c r="O297" s="53"/>
      <c r="P297" s="138"/>
      <c r="Q297" s="138"/>
      <c r="R297" s="138"/>
      <c r="S297" s="138"/>
      <c r="T297" s="138"/>
      <c r="U297" s="138"/>
      <c r="V297" s="138"/>
      <c r="W297" s="138"/>
    </row>
    <row r="298" spans="2:79" s="54" customFormat="1">
      <c r="J298" s="137"/>
      <c r="K298" s="137"/>
      <c r="L298" s="52"/>
      <c r="O298" s="53"/>
      <c r="P298" s="138"/>
      <c r="Q298" s="138"/>
      <c r="R298" s="138"/>
      <c r="S298" s="138"/>
      <c r="T298" s="138"/>
      <c r="U298" s="138"/>
      <c r="V298" s="138"/>
      <c r="W298" s="138"/>
    </row>
    <row r="299" spans="2:79" s="52" customFormat="1">
      <c r="B299" s="54"/>
      <c r="C299" s="54"/>
      <c r="D299" s="54"/>
      <c r="E299" s="54"/>
      <c r="F299" s="54"/>
      <c r="G299" s="54"/>
      <c r="H299" s="54"/>
      <c r="I299" s="54"/>
      <c r="J299" s="137"/>
      <c r="K299" s="137"/>
      <c r="L299" s="54"/>
      <c r="M299" s="54"/>
      <c r="N299" s="54"/>
      <c r="O299" s="53"/>
      <c r="P299" s="135"/>
      <c r="Q299" s="134"/>
      <c r="R299" s="134"/>
      <c r="S299" s="134"/>
      <c r="T299" s="134"/>
      <c r="U299" s="134"/>
      <c r="V299" s="134"/>
      <c r="W299" s="134"/>
      <c r="Z299" s="44"/>
      <c r="AA299" s="44"/>
      <c r="AB299" s="44"/>
      <c r="AC299" s="44"/>
      <c r="AD299" s="44"/>
      <c r="AE299" s="44"/>
      <c r="AF299" s="44"/>
      <c r="AG299" s="44"/>
      <c r="AH299" s="44"/>
      <c r="AI299" s="44"/>
      <c r="AJ299" s="44"/>
      <c r="AK299" s="44"/>
      <c r="AL299" s="44"/>
      <c r="AM299" s="44"/>
      <c r="AN299" s="44"/>
      <c r="AO299" s="44"/>
      <c r="AP299" s="44"/>
      <c r="AQ299" s="44"/>
      <c r="AR299" s="44"/>
      <c r="AS299" s="44"/>
      <c r="AT299" s="44"/>
      <c r="AU299" s="44"/>
      <c r="AV299" s="44"/>
      <c r="AW299" s="44"/>
      <c r="AX299" s="44"/>
      <c r="AY299" s="44"/>
      <c r="AZ299" s="44"/>
      <c r="BA299" s="44"/>
      <c r="BB299" s="44"/>
      <c r="BC299" s="44"/>
      <c r="BD299" s="44"/>
      <c r="BE299" s="44"/>
      <c r="BF299" s="44"/>
      <c r="BG299" s="44"/>
      <c r="BH299" s="44"/>
      <c r="BI299" s="44"/>
      <c r="BJ299" s="44"/>
      <c r="BK299" s="44"/>
      <c r="BL299" s="44"/>
      <c r="BM299" s="44"/>
      <c r="BN299" s="44"/>
      <c r="BO299" s="44"/>
      <c r="BP299" s="44"/>
      <c r="BQ299" s="44"/>
      <c r="BR299" s="44"/>
      <c r="BS299" s="44"/>
      <c r="BT299" s="44"/>
      <c r="BU299" s="44"/>
      <c r="BV299" s="44"/>
      <c r="BW299" s="44"/>
      <c r="BX299" s="44"/>
      <c r="BY299" s="44"/>
      <c r="BZ299" s="44"/>
      <c r="CA299" s="44"/>
    </row>
    <row r="300" spans="2:79" s="52" customFormat="1">
      <c r="B300" s="54"/>
      <c r="C300" s="54"/>
      <c r="D300" s="54"/>
      <c r="E300" s="54"/>
      <c r="F300" s="54"/>
      <c r="G300" s="54"/>
      <c r="H300" s="54"/>
      <c r="I300" s="54"/>
      <c r="J300" s="137"/>
      <c r="K300" s="137"/>
      <c r="L300" s="54"/>
      <c r="M300" s="54"/>
      <c r="N300" s="54"/>
      <c r="O300" s="53"/>
      <c r="P300" s="135"/>
      <c r="Q300" s="134"/>
      <c r="R300" s="134"/>
      <c r="S300" s="134"/>
      <c r="T300" s="134"/>
      <c r="U300" s="134"/>
      <c r="V300" s="134"/>
      <c r="W300" s="134"/>
      <c r="Z300" s="44"/>
      <c r="AA300" s="44"/>
      <c r="AB300" s="44"/>
      <c r="AC300" s="44"/>
      <c r="AD300" s="44"/>
      <c r="AE300" s="44"/>
      <c r="AF300" s="44"/>
      <c r="AG300" s="44"/>
      <c r="AH300" s="44"/>
      <c r="AI300" s="44"/>
      <c r="AJ300" s="44"/>
      <c r="AK300" s="44"/>
      <c r="AL300" s="44"/>
      <c r="AM300" s="44"/>
      <c r="AN300" s="44"/>
      <c r="AO300" s="44"/>
      <c r="AP300" s="44"/>
      <c r="AQ300" s="44"/>
      <c r="AR300" s="44"/>
      <c r="AS300" s="44"/>
      <c r="AT300" s="44"/>
      <c r="AU300" s="44"/>
      <c r="AV300" s="44"/>
      <c r="AW300" s="44"/>
      <c r="AX300" s="44"/>
      <c r="AY300" s="44"/>
      <c r="AZ300" s="44"/>
      <c r="BA300" s="44"/>
      <c r="BB300" s="44"/>
      <c r="BC300" s="44"/>
      <c r="BD300" s="44"/>
      <c r="BE300" s="44"/>
      <c r="BF300" s="44"/>
      <c r="BG300" s="44"/>
      <c r="BH300" s="44"/>
      <c r="BI300" s="44"/>
      <c r="BJ300" s="44"/>
      <c r="BK300" s="44"/>
      <c r="BL300" s="44"/>
      <c r="BM300" s="44"/>
      <c r="BN300" s="44"/>
      <c r="BO300" s="44"/>
      <c r="BP300" s="44"/>
      <c r="BQ300" s="44"/>
      <c r="BR300" s="44"/>
      <c r="BS300" s="44"/>
      <c r="BT300" s="44"/>
      <c r="BU300" s="44"/>
      <c r="BV300" s="44"/>
      <c r="BW300" s="44"/>
      <c r="BX300" s="44"/>
      <c r="BY300" s="44"/>
      <c r="BZ300" s="44"/>
      <c r="CA300" s="44"/>
    </row>
    <row r="301" spans="2:79" s="52" customFormat="1">
      <c r="B301" s="54"/>
      <c r="C301" s="54"/>
      <c r="D301" s="54"/>
      <c r="E301" s="54"/>
      <c r="F301" s="54"/>
      <c r="G301" s="54"/>
      <c r="H301" s="54"/>
      <c r="I301" s="54"/>
      <c r="J301" s="137"/>
      <c r="K301" s="137"/>
      <c r="L301" s="54"/>
      <c r="M301" s="54"/>
      <c r="N301" s="54"/>
      <c r="O301" s="53"/>
      <c r="P301" s="135"/>
      <c r="Q301" s="134"/>
      <c r="R301" s="134"/>
      <c r="S301" s="134"/>
      <c r="T301" s="134"/>
      <c r="U301" s="134"/>
      <c r="V301" s="134"/>
      <c r="W301" s="134"/>
      <c r="Z301" s="44"/>
      <c r="AA301" s="44"/>
      <c r="AB301" s="44"/>
      <c r="AC301" s="44"/>
      <c r="AD301" s="44"/>
      <c r="AE301" s="44"/>
      <c r="AF301" s="44"/>
      <c r="AG301" s="44"/>
      <c r="AH301" s="44"/>
      <c r="AI301" s="44"/>
      <c r="AJ301" s="44"/>
      <c r="AK301" s="44"/>
      <c r="AL301" s="44"/>
      <c r="AM301" s="44"/>
      <c r="AN301" s="44"/>
      <c r="AO301" s="44"/>
      <c r="AP301" s="44"/>
      <c r="AQ301" s="44"/>
      <c r="AR301" s="44"/>
      <c r="AS301" s="44"/>
      <c r="AT301" s="44"/>
      <c r="AU301" s="44"/>
      <c r="AV301" s="44"/>
      <c r="AW301" s="44"/>
      <c r="AX301" s="44"/>
      <c r="AY301" s="44"/>
      <c r="AZ301" s="44"/>
      <c r="BA301" s="44"/>
      <c r="BB301" s="44"/>
      <c r="BC301" s="44"/>
      <c r="BD301" s="44"/>
      <c r="BE301" s="44"/>
      <c r="BF301" s="44"/>
      <c r="BG301" s="44"/>
      <c r="BH301" s="44"/>
      <c r="BI301" s="44"/>
      <c r="BJ301" s="44"/>
      <c r="BK301" s="44"/>
      <c r="BL301" s="44"/>
      <c r="BM301" s="44"/>
      <c r="BN301" s="44"/>
      <c r="BO301" s="44"/>
      <c r="BP301" s="44"/>
      <c r="BQ301" s="44"/>
      <c r="BR301" s="44"/>
      <c r="BS301" s="44"/>
      <c r="BT301" s="44"/>
      <c r="BU301" s="44"/>
      <c r="BV301" s="44"/>
      <c r="BW301" s="44"/>
      <c r="BX301" s="44"/>
      <c r="BY301" s="44"/>
      <c r="BZ301" s="44"/>
      <c r="CA301" s="44"/>
    </row>
    <row r="302" spans="2:79" s="52" customFormat="1">
      <c r="B302" s="54"/>
      <c r="C302" s="54"/>
      <c r="D302" s="54"/>
      <c r="E302" s="54"/>
      <c r="F302" s="54"/>
      <c r="G302" s="54"/>
      <c r="H302" s="54"/>
      <c r="I302" s="54"/>
      <c r="J302" s="137"/>
      <c r="K302" s="137"/>
      <c r="L302" s="54"/>
      <c r="M302" s="54"/>
      <c r="N302" s="54"/>
      <c r="O302" s="53"/>
      <c r="P302" s="135"/>
      <c r="Q302" s="134"/>
      <c r="R302" s="134"/>
      <c r="S302" s="134"/>
      <c r="T302" s="134"/>
      <c r="U302" s="134"/>
      <c r="V302" s="134"/>
      <c r="W302" s="134"/>
      <c r="Z302" s="44"/>
      <c r="AA302" s="44"/>
      <c r="AB302" s="44"/>
      <c r="AC302" s="44"/>
      <c r="AD302" s="44"/>
      <c r="AE302" s="44"/>
      <c r="AF302" s="44"/>
      <c r="AG302" s="44"/>
      <c r="AH302" s="44"/>
      <c r="AI302" s="44"/>
      <c r="AJ302" s="44"/>
      <c r="AK302" s="44"/>
      <c r="AL302" s="44"/>
      <c r="AM302" s="44"/>
      <c r="AN302" s="44"/>
      <c r="AO302" s="44"/>
      <c r="AP302" s="44"/>
      <c r="AQ302" s="44"/>
      <c r="AR302" s="44"/>
      <c r="AS302" s="44"/>
      <c r="AT302" s="44"/>
      <c r="AU302" s="44"/>
      <c r="AV302" s="44"/>
      <c r="AW302" s="44"/>
      <c r="AX302" s="44"/>
      <c r="AY302" s="44"/>
      <c r="AZ302" s="44"/>
      <c r="BA302" s="44"/>
      <c r="BB302" s="44"/>
      <c r="BC302" s="44"/>
      <c r="BD302" s="44"/>
      <c r="BE302" s="44"/>
      <c r="BF302" s="44"/>
      <c r="BG302" s="44"/>
      <c r="BH302" s="44"/>
      <c r="BI302" s="44"/>
      <c r="BJ302" s="44"/>
      <c r="BK302" s="44"/>
      <c r="BL302" s="44"/>
      <c r="BM302" s="44"/>
      <c r="BN302" s="44"/>
      <c r="BO302" s="44"/>
      <c r="BP302" s="44"/>
      <c r="BQ302" s="44"/>
      <c r="BR302" s="44"/>
      <c r="BS302" s="44"/>
      <c r="BT302" s="44"/>
      <c r="BU302" s="44"/>
      <c r="BV302" s="44"/>
      <c r="BW302" s="44"/>
      <c r="BX302" s="44"/>
      <c r="BY302" s="44"/>
      <c r="BZ302" s="44"/>
      <c r="CA302" s="44"/>
    </row>
    <row r="303" spans="2:79" s="52" customFormat="1">
      <c r="B303" s="4"/>
      <c r="C303" s="8"/>
      <c r="D303" s="8"/>
      <c r="E303" s="8"/>
      <c r="F303" s="8"/>
      <c r="G303" s="8"/>
      <c r="H303" s="8"/>
      <c r="I303" s="3"/>
      <c r="J303" s="136"/>
      <c r="K303" s="136"/>
      <c r="L303" s="3"/>
      <c r="M303" s="3"/>
      <c r="N303" s="3"/>
      <c r="O303" s="3"/>
      <c r="P303" s="135"/>
      <c r="Q303" s="134"/>
      <c r="R303" s="134"/>
      <c r="S303" s="134"/>
      <c r="T303" s="134"/>
      <c r="U303" s="134"/>
      <c r="V303" s="134"/>
      <c r="W303" s="134"/>
      <c r="Z303" s="44"/>
      <c r="AA303" s="44"/>
      <c r="AB303" s="44"/>
      <c r="AC303" s="44"/>
      <c r="AD303" s="44"/>
      <c r="AE303" s="44"/>
      <c r="AF303" s="44"/>
      <c r="AG303" s="44"/>
      <c r="AH303" s="44"/>
      <c r="AI303" s="44"/>
      <c r="AJ303" s="44"/>
      <c r="AK303" s="44"/>
      <c r="AL303" s="44"/>
      <c r="AM303" s="44"/>
      <c r="AN303" s="44"/>
      <c r="AO303" s="44"/>
      <c r="AP303" s="44"/>
      <c r="AQ303" s="44"/>
      <c r="AR303" s="44"/>
      <c r="AS303" s="44"/>
      <c r="AT303" s="44"/>
      <c r="AU303" s="44"/>
      <c r="AV303" s="44"/>
      <c r="AW303" s="44"/>
      <c r="AX303" s="44"/>
      <c r="AY303" s="44"/>
      <c r="AZ303" s="44"/>
      <c r="BA303" s="44"/>
      <c r="BB303" s="44"/>
      <c r="BC303" s="44"/>
      <c r="BD303" s="44"/>
      <c r="BE303" s="44"/>
      <c r="BF303" s="44"/>
      <c r="BG303" s="44"/>
      <c r="BH303" s="44"/>
      <c r="BI303" s="44"/>
      <c r="BJ303" s="44"/>
      <c r="BK303" s="44"/>
      <c r="BL303" s="44"/>
      <c r="BM303" s="44"/>
      <c r="BN303" s="44"/>
      <c r="BO303" s="44"/>
      <c r="BP303" s="44"/>
      <c r="BQ303" s="44"/>
      <c r="BR303" s="44"/>
      <c r="BS303" s="44"/>
      <c r="BT303" s="44"/>
      <c r="BU303" s="44"/>
      <c r="BV303" s="44"/>
      <c r="BW303" s="44"/>
      <c r="BX303" s="44"/>
      <c r="BY303" s="44"/>
      <c r="BZ303" s="44"/>
      <c r="CA303" s="44"/>
    </row>
    <row r="304" spans="2:79" s="52" customFormat="1">
      <c r="B304" s="4"/>
      <c r="C304" s="8"/>
      <c r="D304" s="8"/>
      <c r="E304" s="8"/>
      <c r="F304" s="8"/>
      <c r="G304" s="8"/>
      <c r="H304" s="8"/>
      <c r="I304" s="3"/>
      <c r="J304" s="136"/>
      <c r="K304" s="136"/>
      <c r="L304" s="3"/>
      <c r="M304" s="3"/>
      <c r="N304" s="3"/>
      <c r="O304" s="3"/>
      <c r="P304" s="135"/>
      <c r="Q304" s="134"/>
      <c r="R304" s="134"/>
      <c r="S304" s="134"/>
      <c r="T304" s="134"/>
      <c r="U304" s="134"/>
      <c r="V304" s="134"/>
      <c r="W304" s="134"/>
      <c r="Z304" s="44"/>
      <c r="AA304" s="44"/>
      <c r="AB304" s="44"/>
      <c r="AC304" s="44"/>
      <c r="AD304" s="44"/>
      <c r="AE304" s="44"/>
      <c r="AF304" s="44"/>
      <c r="AG304" s="44"/>
      <c r="AH304" s="44"/>
      <c r="AI304" s="44"/>
      <c r="AJ304" s="44"/>
      <c r="AK304" s="44"/>
      <c r="AL304" s="44"/>
      <c r="AM304" s="44"/>
      <c r="AN304" s="44"/>
      <c r="AO304" s="44"/>
      <c r="AP304" s="44"/>
      <c r="AQ304" s="44"/>
      <c r="AR304" s="44"/>
      <c r="AS304" s="44"/>
      <c r="AT304" s="44"/>
      <c r="AU304" s="44"/>
      <c r="AV304" s="44"/>
      <c r="AW304" s="44"/>
      <c r="AX304" s="44"/>
      <c r="AY304" s="44"/>
      <c r="AZ304" s="44"/>
      <c r="BA304" s="44"/>
      <c r="BB304" s="44"/>
      <c r="BC304" s="44"/>
      <c r="BD304" s="44"/>
      <c r="BE304" s="44"/>
      <c r="BF304" s="44"/>
      <c r="BG304" s="44"/>
      <c r="BH304" s="44"/>
      <c r="BI304" s="44"/>
      <c r="BJ304" s="44"/>
      <c r="BK304" s="44"/>
      <c r="BL304" s="44"/>
      <c r="BM304" s="44"/>
      <c r="BN304" s="44"/>
      <c r="BO304" s="44"/>
      <c r="BP304" s="44"/>
      <c r="BQ304" s="44"/>
      <c r="BR304" s="44"/>
      <c r="BS304" s="44"/>
      <c r="BT304" s="44"/>
      <c r="BU304" s="44"/>
      <c r="BV304" s="44"/>
      <c r="BW304" s="44"/>
      <c r="BX304" s="44"/>
      <c r="BY304" s="44"/>
      <c r="BZ304" s="44"/>
      <c r="CA304" s="44"/>
    </row>
  </sheetData>
  <mergeCells count="5">
    <mergeCell ref="AL5:AM5"/>
    <mergeCell ref="BN5:BO5"/>
    <mergeCell ref="CP6:CQ6"/>
    <mergeCell ref="AZ7:BB8"/>
    <mergeCell ref="CB7:CD8"/>
  </mergeCells>
  <phoneticPr fontId="8"/>
  <pageMargins left="0.78740157480314965" right="0.78740157480314965" top="0.98425196850393704" bottom="0.98425196850393704" header="0.51181102362204722" footer="0.51181102362204722"/>
  <pageSetup paperSize="8" scale="10" orientation="landscape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分布予測 (20200320~） </vt:lpstr>
      <vt:lpstr>分布実績検証 (20200320~) </vt:lpstr>
    </vt:vector>
  </TitlesOfParts>
  <Company>マキシコン事業部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スミトランス・ジャパン㈱</dc:creator>
  <cp:lastModifiedBy>skimu</cp:lastModifiedBy>
  <cp:lastPrinted>2020-12-08T03:16:01Z</cp:lastPrinted>
  <dcterms:created xsi:type="dcterms:W3CDTF">2005-10-29T23:19:56Z</dcterms:created>
  <dcterms:modified xsi:type="dcterms:W3CDTF">2020-12-13T00:37:15Z</dcterms:modified>
</cp:coreProperties>
</file>